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2C9E3CD-1691-491B-B817-940EB113BE74}" xr6:coauthVersionLast="47" xr6:coauthVersionMax="47" xr10:uidLastSave="{00000000-0000-0000-0000-000000000000}"/>
  <workbookProtection workbookAlgorithmName="SHA-512" workbookHashValue="J/QAKqLgm1O5kMH4FmaWzv8nhnxuwM1chY79fv+0ToZsuN+FJJhr41aZnWI+x153+bQQUmhRBi0GHoZm5IfE+g==" workbookSaltValue="cw0jikftpuez4P6oBkzdzw==" workbookSpinCount="100000" lockStructure="1"/>
  <bookViews>
    <workbookView xWindow="-28920" yWindow="30" windowWidth="29040" windowHeight="15840" activeTab="1" xr2:uid="{9478FE7A-7631-40A8-96E2-688D02276484}"/>
  </bookViews>
  <sheets>
    <sheet name="マニュアル" sheetId="19" r:id="rId1"/>
    <sheet name="業者カード" sheetId="28" r:id="rId2"/>
    <sheet name="入力例" sheetId="30" r:id="rId3"/>
    <sheet name="資格一覧" sheetId="23" state="hidden" r:id="rId4"/>
    <sheet name="技術者名簿" sheetId="25" state="hidden" r:id="rId5"/>
    <sheet name="Inputval" sheetId="21" state="hidden" r:id="rId6"/>
    <sheet name="InputvalEng" sheetId="24" state="hidden" r:id="rId7"/>
  </sheets>
  <definedNames>
    <definedName name="_xlnm.Print_Titles" localSheetId="4">技術者名簿!$1:$7</definedName>
    <definedName name="許可の区分" localSheetId="4">#REF!</definedName>
    <definedName name="許可の区分">#REF!</definedName>
    <definedName name="届出区分" localSheetId="4">#REF!</definedName>
    <definedName name="届出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1" l="1"/>
  <c r="F26" i="21"/>
  <c r="S57" i="30"/>
  <c r="S48" i="30"/>
  <c r="F31" i="30"/>
  <c r="AJ110" i="30" l="1"/>
  <c r="AI110" i="30"/>
  <c r="AH110" i="30"/>
  <c r="AJ109" i="30"/>
  <c r="AI109" i="30"/>
  <c r="AH109" i="30"/>
  <c r="AJ108" i="30"/>
  <c r="AI108" i="30"/>
  <c r="AH108" i="30"/>
  <c r="AJ107" i="30"/>
  <c r="AI107" i="30"/>
  <c r="AH107" i="30"/>
  <c r="AJ106" i="30"/>
  <c r="AI106" i="30"/>
  <c r="AH106" i="30"/>
  <c r="AJ105" i="30"/>
  <c r="AI105" i="30"/>
  <c r="AH105" i="30"/>
  <c r="AJ104" i="30"/>
  <c r="AI104" i="30"/>
  <c r="AH104" i="30"/>
  <c r="AJ103" i="30"/>
  <c r="AI103" i="30"/>
  <c r="AH103" i="30"/>
  <c r="AJ94" i="30"/>
  <c r="AI94" i="30"/>
  <c r="AH94" i="30"/>
  <c r="AJ87" i="30"/>
  <c r="AI87" i="30"/>
  <c r="AH87" i="30"/>
  <c r="AJ80" i="30"/>
  <c r="AI80" i="30"/>
  <c r="AH80" i="30"/>
  <c r="AJ79" i="30"/>
  <c r="AI79" i="30"/>
  <c r="AH79" i="30"/>
  <c r="AJ78" i="30"/>
  <c r="AI78" i="30"/>
  <c r="AH78" i="30"/>
  <c r="AJ77" i="30"/>
  <c r="AI77" i="30"/>
  <c r="AH77" i="30"/>
  <c r="AJ76" i="30"/>
  <c r="AI76" i="30"/>
  <c r="AH76" i="30"/>
  <c r="AJ75" i="30"/>
  <c r="AI75" i="30"/>
  <c r="AH75" i="30"/>
  <c r="AJ74" i="30"/>
  <c r="AI74" i="30"/>
  <c r="AH74" i="30"/>
  <c r="AJ73" i="30"/>
  <c r="AI73" i="30"/>
  <c r="AH73" i="30"/>
  <c r="AJ72" i="30"/>
  <c r="AI72" i="30"/>
  <c r="AH72" i="30"/>
  <c r="AJ71" i="30"/>
  <c r="AI71" i="30"/>
  <c r="AH71" i="30"/>
  <c r="AJ70" i="30"/>
  <c r="AI70" i="30"/>
  <c r="AH70" i="30"/>
  <c r="AJ69" i="30"/>
  <c r="AI69" i="30"/>
  <c r="AH69" i="30"/>
  <c r="AJ68" i="30"/>
  <c r="AI68" i="30"/>
  <c r="AH68" i="30"/>
  <c r="AJ67" i="30"/>
  <c r="AI67" i="30"/>
  <c r="AH67" i="30"/>
  <c r="AJ66" i="30"/>
  <c r="AI66" i="30"/>
  <c r="AH66" i="30"/>
  <c r="AJ65" i="30"/>
  <c r="AI65" i="30"/>
  <c r="AH65" i="30"/>
  <c r="AJ64" i="30"/>
  <c r="AI64" i="30"/>
  <c r="AH64" i="30"/>
  <c r="AJ63" i="30"/>
  <c r="AI63" i="30"/>
  <c r="AH63" i="30"/>
  <c r="AJ62" i="30"/>
  <c r="AI62" i="30"/>
  <c r="AH62" i="30"/>
  <c r="AJ61" i="30"/>
  <c r="AI61" i="30"/>
  <c r="AH61" i="30"/>
  <c r="AJ60" i="30"/>
  <c r="AI60" i="30"/>
  <c r="AH60" i="30"/>
  <c r="AJ53" i="30"/>
  <c r="AI53" i="30"/>
  <c r="AH53" i="30"/>
  <c r="AJ52" i="30"/>
  <c r="AI52" i="30"/>
  <c r="AH52" i="30"/>
  <c r="AJ51" i="30"/>
  <c r="AI51" i="30"/>
  <c r="AH51" i="30"/>
  <c r="F21" i="30"/>
  <c r="F20" i="30"/>
  <c r="AJ10" i="30"/>
  <c r="AI10" i="30"/>
  <c r="AH10" i="30"/>
  <c r="AI5" i="30"/>
  <c r="AH5" i="30"/>
  <c r="AI3" i="30"/>
  <c r="AK3" i="30" s="1"/>
  <c r="C1" i="30"/>
  <c r="F20" i="28"/>
  <c r="C1" i="28"/>
  <c r="AI3" i="28"/>
  <c r="AK3" i="28" s="1"/>
  <c r="E70" i="21" l="1"/>
  <c r="AJ10" i="28" l="1"/>
  <c r="AI10" i="28"/>
  <c r="AH10" i="28"/>
  <c r="F21" i="28" l="1"/>
  <c r="K100" i="21"/>
  <c r="J100" i="21"/>
  <c r="I100" i="21"/>
  <c r="G100" i="21"/>
  <c r="E100" i="21"/>
  <c r="K99" i="21"/>
  <c r="J99" i="21"/>
  <c r="I99" i="21"/>
  <c r="G99" i="21"/>
  <c r="E99" i="21"/>
  <c r="K98" i="21"/>
  <c r="J98" i="21"/>
  <c r="I98" i="21"/>
  <c r="G98" i="21"/>
  <c r="E98" i="21"/>
  <c r="K97" i="21"/>
  <c r="J97" i="21"/>
  <c r="I97" i="21"/>
  <c r="G97" i="21"/>
  <c r="E97" i="21"/>
  <c r="K96" i="21"/>
  <c r="J96" i="21"/>
  <c r="I96" i="21"/>
  <c r="G96" i="21"/>
  <c r="E96" i="21"/>
  <c r="K95" i="21"/>
  <c r="J95" i="21"/>
  <c r="I95" i="21"/>
  <c r="G95" i="21"/>
  <c r="E95" i="21"/>
  <c r="K94" i="21"/>
  <c r="J94" i="21"/>
  <c r="I94" i="21"/>
  <c r="G94" i="21"/>
  <c r="E94" i="21"/>
  <c r="K93" i="21"/>
  <c r="J93" i="21"/>
  <c r="I93" i="21"/>
  <c r="G93" i="21"/>
  <c r="E93" i="21"/>
  <c r="A93" i="21"/>
  <c r="K92" i="21"/>
  <c r="J92" i="21"/>
  <c r="I92" i="21"/>
  <c r="G92" i="21"/>
  <c r="E92" i="21"/>
  <c r="A92" i="21"/>
  <c r="K91" i="21"/>
  <c r="J91" i="21"/>
  <c r="I91" i="21"/>
  <c r="G91" i="21"/>
  <c r="E91" i="21"/>
  <c r="A91" i="21"/>
  <c r="K90" i="21"/>
  <c r="J90" i="21"/>
  <c r="I90" i="21"/>
  <c r="G90" i="21"/>
  <c r="E90" i="21"/>
  <c r="K89" i="21"/>
  <c r="J89" i="21"/>
  <c r="I89" i="21"/>
  <c r="G89" i="21"/>
  <c r="E89" i="21"/>
  <c r="K88" i="21"/>
  <c r="J88" i="21"/>
  <c r="I88" i="21"/>
  <c r="G88" i="21"/>
  <c r="E88" i="21"/>
  <c r="K87" i="21"/>
  <c r="J87" i="21"/>
  <c r="I87" i="21"/>
  <c r="G87" i="21"/>
  <c r="E87" i="21"/>
  <c r="K86" i="21"/>
  <c r="J86" i="21"/>
  <c r="I86" i="21"/>
  <c r="G86" i="21"/>
  <c r="E86" i="21"/>
  <c r="K85" i="21"/>
  <c r="J85" i="21"/>
  <c r="I85" i="21"/>
  <c r="G85" i="21"/>
  <c r="E85" i="21"/>
  <c r="K84" i="21"/>
  <c r="J84" i="21"/>
  <c r="I84" i="21"/>
  <c r="G84" i="21"/>
  <c r="E84" i="21"/>
  <c r="K83" i="21"/>
  <c r="J83" i="21"/>
  <c r="I83" i="21"/>
  <c r="G83" i="21"/>
  <c r="E83" i="21"/>
  <c r="K82" i="21"/>
  <c r="J82" i="21"/>
  <c r="I82" i="21"/>
  <c r="G82" i="21"/>
  <c r="E82" i="21"/>
  <c r="K81" i="21"/>
  <c r="J81" i="21"/>
  <c r="I81" i="21"/>
  <c r="G81" i="21"/>
  <c r="E81" i="21"/>
  <c r="K80" i="21"/>
  <c r="J80" i="21"/>
  <c r="I80" i="21"/>
  <c r="G80" i="21"/>
  <c r="E80" i="21"/>
  <c r="K79" i="21"/>
  <c r="J79" i="21"/>
  <c r="I79" i="21"/>
  <c r="G79" i="21"/>
  <c r="E79" i="21"/>
  <c r="K78" i="21"/>
  <c r="J78" i="21"/>
  <c r="I78" i="21"/>
  <c r="G78" i="21"/>
  <c r="E78" i="21"/>
  <c r="K77" i="21"/>
  <c r="J77" i="21"/>
  <c r="I77" i="21"/>
  <c r="G77" i="21"/>
  <c r="E77" i="21"/>
  <c r="K76" i="21"/>
  <c r="J76" i="21"/>
  <c r="I76" i="21"/>
  <c r="G76" i="21"/>
  <c r="E76" i="21"/>
  <c r="K75" i="21"/>
  <c r="J75" i="21"/>
  <c r="I75" i="21"/>
  <c r="G75" i="21"/>
  <c r="E75" i="21"/>
  <c r="K74" i="21"/>
  <c r="J74" i="21"/>
  <c r="I74" i="21"/>
  <c r="G74" i="21"/>
  <c r="E74" i="21"/>
  <c r="K73" i="21"/>
  <c r="J73" i="21"/>
  <c r="I73" i="21"/>
  <c r="G73" i="21"/>
  <c r="E73" i="21"/>
  <c r="K72" i="21"/>
  <c r="J72" i="21"/>
  <c r="I72" i="21"/>
  <c r="G72" i="21"/>
  <c r="E72" i="21"/>
  <c r="K71" i="21"/>
  <c r="J71" i="21"/>
  <c r="I71" i="21"/>
  <c r="G71" i="21"/>
  <c r="E71" i="21"/>
  <c r="K70" i="21"/>
  <c r="J70" i="21"/>
  <c r="I70" i="21"/>
  <c r="G70" i="21"/>
  <c r="A70" i="21"/>
  <c r="K69" i="21"/>
  <c r="J69" i="21"/>
  <c r="I69" i="21"/>
  <c r="G69" i="21"/>
  <c r="K68" i="21"/>
  <c r="J68" i="21"/>
  <c r="I68" i="21"/>
  <c r="G68" i="21"/>
  <c r="K67" i="21"/>
  <c r="J67" i="21"/>
  <c r="I67" i="21"/>
  <c r="G67" i="21"/>
  <c r="A67" i="21"/>
  <c r="H62" i="21"/>
  <c r="G62" i="21"/>
  <c r="F62" i="21"/>
  <c r="A62" i="21"/>
  <c r="H61" i="21"/>
  <c r="G61" i="21"/>
  <c r="F61" i="21"/>
  <c r="A61" i="21"/>
  <c r="H60" i="21"/>
  <c r="G60" i="21"/>
  <c r="F60" i="21"/>
  <c r="A60" i="21"/>
  <c r="H59" i="21"/>
  <c r="G59" i="21"/>
  <c r="F59" i="21"/>
  <c r="A59" i="21"/>
  <c r="H58" i="21"/>
  <c r="G58" i="21"/>
  <c r="F58" i="21"/>
  <c r="A58" i="21"/>
  <c r="F50" i="21"/>
  <c r="F49" i="21"/>
  <c r="F48" i="21"/>
  <c r="F47" i="21"/>
  <c r="F46" i="21"/>
  <c r="F45" i="21"/>
  <c r="F42" i="21"/>
  <c r="F41" i="21"/>
  <c r="F40" i="21"/>
  <c r="F39" i="21"/>
  <c r="F38" i="21"/>
  <c r="F35" i="21"/>
  <c r="F34" i="21"/>
  <c r="F33" i="21"/>
  <c r="F32" i="21"/>
  <c r="F31" i="21"/>
  <c r="F30" i="21"/>
  <c r="F29" i="21"/>
  <c r="F28" i="21"/>
  <c r="F23" i="21"/>
  <c r="F22" i="21"/>
  <c r="F21" i="21"/>
  <c r="F20" i="21"/>
  <c r="F19" i="21"/>
  <c r="F18" i="21"/>
  <c r="F17" i="21"/>
  <c r="F16" i="21"/>
  <c r="F15" i="21"/>
  <c r="F14" i="21"/>
  <c r="F13" i="21"/>
  <c r="G10" i="21"/>
  <c r="G9" i="21"/>
  <c r="F8" i="21"/>
  <c r="F5" i="21"/>
  <c r="F4" i="21"/>
  <c r="F3" i="21"/>
  <c r="F2" i="21"/>
  <c r="AJ110" i="28"/>
  <c r="AI110" i="28"/>
  <c r="H100" i="21" s="1"/>
  <c r="AH110" i="28"/>
  <c r="F100" i="21" s="1"/>
  <c r="AJ109" i="28"/>
  <c r="AI109" i="28"/>
  <c r="H99" i="21" s="1"/>
  <c r="AH109" i="28"/>
  <c r="F99" i="21" s="1"/>
  <c r="AJ108" i="28"/>
  <c r="AI108" i="28"/>
  <c r="H98" i="21" s="1"/>
  <c r="AH108" i="28"/>
  <c r="F98" i="21" s="1"/>
  <c r="AJ107" i="28"/>
  <c r="AI107" i="28"/>
  <c r="H97" i="21" s="1"/>
  <c r="AH107" i="28"/>
  <c r="F97" i="21" s="1"/>
  <c r="AJ106" i="28"/>
  <c r="AI106" i="28"/>
  <c r="H96" i="21" s="1"/>
  <c r="AH106" i="28"/>
  <c r="F96" i="21" s="1"/>
  <c r="AJ105" i="28"/>
  <c r="AI105" i="28"/>
  <c r="H95" i="21" s="1"/>
  <c r="AH105" i="28"/>
  <c r="F95" i="21" s="1"/>
  <c r="AJ104" i="28"/>
  <c r="AI104" i="28"/>
  <c r="H94" i="21" s="1"/>
  <c r="AH104" i="28"/>
  <c r="F94" i="21" s="1"/>
  <c r="AJ103" i="28"/>
  <c r="AI103" i="28"/>
  <c r="H93" i="21" s="1"/>
  <c r="AH103" i="28"/>
  <c r="F93" i="21" s="1"/>
  <c r="AJ94" i="28"/>
  <c r="AI94" i="28"/>
  <c r="H92" i="21" s="1"/>
  <c r="AH94" i="28"/>
  <c r="F92" i="21" s="1"/>
  <c r="AJ87" i="28"/>
  <c r="AI87" i="28"/>
  <c r="H91" i="21" s="1"/>
  <c r="AH87" i="28"/>
  <c r="F91" i="21" s="1"/>
  <c r="AJ80" i="28"/>
  <c r="AI80" i="28"/>
  <c r="H90" i="21" s="1"/>
  <c r="AH80" i="28"/>
  <c r="F90" i="21" s="1"/>
  <c r="AJ79" i="28"/>
  <c r="AI79" i="28"/>
  <c r="H89" i="21" s="1"/>
  <c r="AH79" i="28"/>
  <c r="F89" i="21" s="1"/>
  <c r="AJ78" i="28"/>
  <c r="AI78" i="28"/>
  <c r="H88" i="21" s="1"/>
  <c r="AH78" i="28"/>
  <c r="F88" i="21" s="1"/>
  <c r="AJ77" i="28"/>
  <c r="AI77" i="28"/>
  <c r="H87" i="21" s="1"/>
  <c r="AH77" i="28"/>
  <c r="F87" i="21" s="1"/>
  <c r="AJ76" i="28"/>
  <c r="AI76" i="28"/>
  <c r="H86" i="21" s="1"/>
  <c r="AH76" i="28"/>
  <c r="F86" i="21" s="1"/>
  <c r="AJ75" i="28"/>
  <c r="AI75" i="28"/>
  <c r="H85" i="21" s="1"/>
  <c r="AH75" i="28"/>
  <c r="F85" i="21" s="1"/>
  <c r="AJ74" i="28"/>
  <c r="AI74" i="28"/>
  <c r="H84" i="21" s="1"/>
  <c r="AH74" i="28"/>
  <c r="F84" i="21" s="1"/>
  <c r="AJ73" i="28"/>
  <c r="AI73" i="28"/>
  <c r="H83" i="21" s="1"/>
  <c r="AH73" i="28"/>
  <c r="F83" i="21" s="1"/>
  <c r="AJ72" i="28"/>
  <c r="AI72" i="28"/>
  <c r="H82" i="21" s="1"/>
  <c r="AH72" i="28"/>
  <c r="F82" i="21" s="1"/>
  <c r="AJ71" i="28"/>
  <c r="AI71" i="28"/>
  <c r="H81" i="21" s="1"/>
  <c r="AH71" i="28"/>
  <c r="F81" i="21" s="1"/>
  <c r="AJ70" i="28"/>
  <c r="AI70" i="28"/>
  <c r="H80" i="21" s="1"/>
  <c r="AH70" i="28"/>
  <c r="F80" i="21" s="1"/>
  <c r="AJ69" i="28"/>
  <c r="AI69" i="28"/>
  <c r="H79" i="21" s="1"/>
  <c r="AH69" i="28"/>
  <c r="F79" i="21" s="1"/>
  <c r="AJ68" i="28"/>
  <c r="AI68" i="28"/>
  <c r="H78" i="21" s="1"/>
  <c r="AH68" i="28"/>
  <c r="F78" i="21" s="1"/>
  <c r="AJ67" i="28"/>
  <c r="AI67" i="28"/>
  <c r="H77" i="21" s="1"/>
  <c r="AH67" i="28"/>
  <c r="F77" i="21" s="1"/>
  <c r="AJ66" i="28"/>
  <c r="AI66" i="28"/>
  <c r="H76" i="21" s="1"/>
  <c r="AH66" i="28"/>
  <c r="F76" i="21" s="1"/>
  <c r="AJ65" i="28"/>
  <c r="AI65" i="28"/>
  <c r="H75" i="21" s="1"/>
  <c r="AH65" i="28"/>
  <c r="F75" i="21" s="1"/>
  <c r="AJ64" i="28"/>
  <c r="AI64" i="28"/>
  <c r="H74" i="21" s="1"/>
  <c r="AH64" i="28"/>
  <c r="F74" i="21" s="1"/>
  <c r="AJ63" i="28"/>
  <c r="AI63" i="28"/>
  <c r="H73" i="21" s="1"/>
  <c r="AH63" i="28"/>
  <c r="F73" i="21" s="1"/>
  <c r="AJ62" i="28"/>
  <c r="AI62" i="28"/>
  <c r="H72" i="21" s="1"/>
  <c r="AH62" i="28"/>
  <c r="F72" i="21" s="1"/>
  <c r="AJ61" i="28"/>
  <c r="AI61" i="28"/>
  <c r="H71" i="21" s="1"/>
  <c r="AH61" i="28"/>
  <c r="F71" i="21" s="1"/>
  <c r="AJ60" i="28"/>
  <c r="AI60" i="28"/>
  <c r="H70" i="21" s="1"/>
  <c r="AH60" i="28"/>
  <c r="F70" i="21" s="1"/>
  <c r="AJ53" i="28"/>
  <c r="AI53" i="28"/>
  <c r="H69" i="21" s="1"/>
  <c r="AH53" i="28"/>
  <c r="F69" i="21" s="1"/>
  <c r="AJ52" i="28"/>
  <c r="AI52" i="28"/>
  <c r="H68" i="21" s="1"/>
  <c r="AH52" i="28"/>
  <c r="F68" i="21" s="1"/>
  <c r="AJ51" i="28"/>
  <c r="AI51" i="28"/>
  <c r="H67" i="21" s="1"/>
  <c r="AH51" i="28"/>
  <c r="F67" i="21" s="1"/>
  <c r="AI5" i="28"/>
  <c r="F10" i="21" s="1"/>
  <c r="AH5" i="28"/>
  <c r="F9" i="21" s="1"/>
  <c r="E68" i="21" l="1"/>
  <c r="E69" i="21"/>
  <c r="E67" i="21"/>
  <c r="N5" i="24"/>
  <c r="N6" i="24"/>
  <c r="N7" i="24"/>
  <c r="N8" i="24"/>
  <c r="N9" i="24"/>
  <c r="N10" i="24"/>
  <c r="N11" i="24"/>
  <c r="N12" i="24"/>
  <c r="N13" i="24"/>
  <c r="N14" i="24"/>
  <c r="N15" i="24"/>
  <c r="N16" i="24"/>
  <c r="N17" i="24"/>
  <c r="N18" i="24"/>
  <c r="N19" i="24"/>
  <c r="N20" i="24"/>
  <c r="N21" i="24"/>
  <c r="N22" i="24"/>
  <c r="N23" i="24"/>
  <c r="N24" i="24"/>
  <c r="N25" i="24"/>
  <c r="N26" i="24"/>
  <c r="N27" i="24"/>
  <c r="N28" i="24"/>
  <c r="N29" i="24"/>
  <c r="N30" i="24"/>
  <c r="N31" i="24"/>
  <c r="N32" i="24"/>
  <c r="N33" i="24"/>
  <c r="N34" i="24"/>
  <c r="O5" i="24"/>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M5" i="24" l="1"/>
  <c r="M6" i="24"/>
  <c r="M7" i="24"/>
  <c r="M8" i="24"/>
  <c r="M9" i="24"/>
  <c r="L5" i="24"/>
  <c r="L6" i="24"/>
  <c r="L7" i="24"/>
  <c r="L8" i="24"/>
  <c r="L9" i="24"/>
  <c r="K5" i="24"/>
  <c r="K6" i="24"/>
  <c r="K7" i="24"/>
  <c r="K8" i="24"/>
  <c r="K9" i="24"/>
  <c r="J5" i="24"/>
  <c r="J6" i="24"/>
  <c r="J7" i="24"/>
  <c r="J8" i="24"/>
  <c r="J9" i="24"/>
  <c r="I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E28" i="25" l="1"/>
  <c r="J10" i="24" s="1"/>
  <c r="E29" i="25"/>
  <c r="K10" i="24" s="1"/>
  <c r="E30" i="25"/>
  <c r="L10" i="24" s="1"/>
  <c r="E31" i="25"/>
  <c r="M10" i="24" s="1"/>
  <c r="E32" i="25"/>
  <c r="J11" i="24" s="1"/>
  <c r="E33" i="25"/>
  <c r="K11" i="24" s="1"/>
  <c r="E34" i="25"/>
  <c r="L11" i="24" s="1"/>
  <c r="E35" i="25"/>
  <c r="M11" i="24" s="1"/>
  <c r="E36" i="25"/>
  <c r="J12" i="24" s="1"/>
  <c r="E37" i="25"/>
  <c r="K12" i="24" s="1"/>
  <c r="E38" i="25"/>
  <c r="L12" i="24" s="1"/>
  <c r="E39" i="25"/>
  <c r="M12" i="24" s="1"/>
  <c r="E40" i="25"/>
  <c r="J13" i="24" s="1"/>
  <c r="E41" i="25"/>
  <c r="K13" i="24" s="1"/>
  <c r="E42" i="25"/>
  <c r="L13" i="24" s="1"/>
  <c r="E43" i="25"/>
  <c r="M13" i="24" s="1"/>
  <c r="E44" i="25"/>
  <c r="J14" i="24" s="1"/>
  <c r="E45" i="25"/>
  <c r="K14" i="24" s="1"/>
  <c r="E46" i="25"/>
  <c r="L14" i="24" s="1"/>
  <c r="E47" i="25"/>
  <c r="M14" i="24" s="1"/>
  <c r="E48" i="25"/>
  <c r="J15" i="24" s="1"/>
  <c r="E49" i="25"/>
  <c r="K15" i="24" s="1"/>
  <c r="E50" i="25"/>
  <c r="L15" i="24" s="1"/>
  <c r="E51" i="25"/>
  <c r="M15" i="24" s="1"/>
  <c r="E52" i="25"/>
  <c r="J16" i="24" s="1"/>
  <c r="E53" i="25"/>
  <c r="K16" i="24" s="1"/>
  <c r="E54" i="25"/>
  <c r="L16" i="24" s="1"/>
  <c r="E55" i="25"/>
  <c r="M16" i="24" s="1"/>
  <c r="E56" i="25"/>
  <c r="J17" i="24" s="1"/>
  <c r="E57" i="25"/>
  <c r="K17" i="24" s="1"/>
  <c r="E58" i="25"/>
  <c r="L17" i="24" s="1"/>
  <c r="E59" i="25"/>
  <c r="M17" i="24" s="1"/>
  <c r="E60" i="25"/>
  <c r="J18" i="24" s="1"/>
  <c r="E61" i="25"/>
  <c r="K18" i="24" s="1"/>
  <c r="E62" i="25"/>
  <c r="L18" i="24" s="1"/>
  <c r="E63" i="25"/>
  <c r="M18" i="24" s="1"/>
  <c r="E64" i="25"/>
  <c r="J19" i="24" s="1"/>
  <c r="E65" i="25"/>
  <c r="K19" i="24" s="1"/>
  <c r="E66" i="25"/>
  <c r="L19" i="24" s="1"/>
  <c r="E67" i="25"/>
  <c r="M19" i="24" s="1"/>
  <c r="E68" i="25"/>
  <c r="J20" i="24" s="1"/>
  <c r="E69" i="25"/>
  <c r="K20" i="24" s="1"/>
  <c r="E70" i="25"/>
  <c r="L20" i="24" s="1"/>
  <c r="E71" i="25"/>
  <c r="M20" i="24" s="1"/>
  <c r="E72" i="25"/>
  <c r="J21" i="24" s="1"/>
  <c r="E73" i="25"/>
  <c r="K21" i="24" s="1"/>
  <c r="E74" i="25"/>
  <c r="L21" i="24" s="1"/>
  <c r="E75" i="25"/>
  <c r="M21" i="24" s="1"/>
  <c r="E76" i="25"/>
  <c r="J22" i="24" s="1"/>
  <c r="E77" i="25"/>
  <c r="K22" i="24" s="1"/>
  <c r="E78" i="25"/>
  <c r="L22" i="24" s="1"/>
  <c r="E79" i="25"/>
  <c r="M22" i="24" s="1"/>
  <c r="E80" i="25"/>
  <c r="J23" i="24" s="1"/>
  <c r="E81" i="25"/>
  <c r="K23" i="24" s="1"/>
  <c r="E82" i="25"/>
  <c r="L23" i="24" s="1"/>
  <c r="E83" i="25"/>
  <c r="M23" i="24" s="1"/>
  <c r="E84" i="25"/>
  <c r="J24" i="24" s="1"/>
  <c r="E85" i="25"/>
  <c r="K24" i="24" s="1"/>
  <c r="E86" i="25"/>
  <c r="L24" i="24" s="1"/>
  <c r="E87" i="25"/>
  <c r="M24" i="24" s="1"/>
  <c r="E88" i="25"/>
  <c r="J25" i="24" s="1"/>
  <c r="E89" i="25"/>
  <c r="K25" i="24" s="1"/>
  <c r="E90" i="25"/>
  <c r="L25" i="24" s="1"/>
  <c r="E91" i="25"/>
  <c r="M25" i="24" s="1"/>
  <c r="E92" i="25"/>
  <c r="J26" i="24" s="1"/>
  <c r="E93" i="25"/>
  <c r="K26" i="24" s="1"/>
  <c r="E94" i="25"/>
  <c r="L26" i="24" s="1"/>
  <c r="E95" i="25"/>
  <c r="M26" i="24" s="1"/>
  <c r="E96" i="25"/>
  <c r="J27" i="24" s="1"/>
  <c r="E97" i="25"/>
  <c r="K27" i="24" s="1"/>
  <c r="E98" i="25"/>
  <c r="L27" i="24" s="1"/>
  <c r="E99" i="25"/>
  <c r="M27" i="24" s="1"/>
  <c r="E100" i="25"/>
  <c r="J28" i="24" s="1"/>
  <c r="E101" i="25"/>
  <c r="K28" i="24" s="1"/>
  <c r="E102" i="25"/>
  <c r="L28" i="24" s="1"/>
  <c r="E103" i="25"/>
  <c r="M28" i="24" s="1"/>
  <c r="E104" i="25"/>
  <c r="J29" i="24" s="1"/>
  <c r="E105" i="25"/>
  <c r="K29" i="24" s="1"/>
  <c r="E106" i="25"/>
  <c r="L29" i="24" s="1"/>
  <c r="E107" i="25"/>
  <c r="M29" i="24" s="1"/>
  <c r="E108" i="25"/>
  <c r="J30" i="24" s="1"/>
  <c r="E109" i="25"/>
  <c r="K30" i="24" s="1"/>
  <c r="E110" i="25"/>
  <c r="L30" i="24" s="1"/>
  <c r="E111" i="25"/>
  <c r="M30" i="24" s="1"/>
  <c r="E112" i="25"/>
  <c r="J31" i="24" s="1"/>
  <c r="E113" i="25"/>
  <c r="K31" i="24" s="1"/>
  <c r="E114" i="25"/>
  <c r="L31" i="24" s="1"/>
  <c r="E115" i="25"/>
  <c r="M31" i="24" s="1"/>
  <c r="E116" i="25"/>
  <c r="J32" i="24" s="1"/>
  <c r="E117" i="25"/>
  <c r="K32" i="24" s="1"/>
  <c r="E118" i="25"/>
  <c r="L32" i="24" s="1"/>
  <c r="E119" i="25"/>
  <c r="M32" i="24" s="1"/>
  <c r="E120" i="25"/>
  <c r="J33" i="24" s="1"/>
  <c r="E121" i="25"/>
  <c r="K33" i="24" s="1"/>
  <c r="E122" i="25"/>
  <c r="L33" i="24" s="1"/>
  <c r="E123" i="25"/>
  <c r="M33" i="24" s="1"/>
  <c r="E124" i="25"/>
  <c r="J34" i="24" s="1"/>
  <c r="E125" i="25"/>
  <c r="K34" i="24" s="1"/>
  <c r="E126" i="25"/>
  <c r="L34" i="24" s="1"/>
  <c r="E127" i="25"/>
  <c r="M34" i="24" s="1"/>
  <c r="I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 authorId="0" shapeId="0" xr:uid="{846BF121-01D1-4628-A65E-375927498514}">
      <text>
        <r>
          <rPr>
            <b/>
            <sz val="9"/>
            <color indexed="81"/>
            <rFont val="ＭＳ Ｐゴシック"/>
            <family val="3"/>
            <charset val="128"/>
          </rPr>
          <t>西暦(半角)か和暦で入力
(例)
  令和4年4月1日
  2022/4/1</t>
        </r>
      </text>
    </comment>
    <comment ref="AJ3" authorId="0" shapeId="0" xr:uid="{6458EA64-79B6-46A9-BD1B-899EEC596D35}">
      <text>
        <r>
          <rPr>
            <sz val="9"/>
            <color indexed="81"/>
            <rFont val="MS P ゴシック"/>
            <family val="3"/>
            <charset val="128"/>
          </rPr>
          <t xml:space="preserve">枝番
</t>
        </r>
      </text>
    </comment>
    <comment ref="AK3" authorId="0" shapeId="0" xr:uid="{69E34D08-222C-4F49-825A-EFEC2AA43F1E}">
      <text>
        <r>
          <rPr>
            <sz val="9"/>
            <color indexed="81"/>
            <rFont val="MS P ゴシック"/>
            <family val="3"/>
            <charset val="128"/>
          </rPr>
          <t xml:space="preserve">バージョン番号
</t>
        </r>
      </text>
    </comment>
    <comment ref="O9" authorId="0" shapeId="0" xr:uid="{88C4EAFC-42B3-436D-8AAA-4EF1C385ABF1}">
      <text>
        <r>
          <rPr>
            <b/>
            <sz val="9"/>
            <color indexed="81"/>
            <rFont val="ＭＳ Ｐゴシック"/>
            <family val="3"/>
            <charset val="128"/>
          </rPr>
          <t>全角カナ
（60文字以内）</t>
        </r>
      </text>
    </comment>
    <comment ref="I10" authorId="0" shapeId="0" xr:uid="{00000000-0006-0000-0100-000003000000}">
      <text>
        <r>
          <rPr>
            <b/>
            <sz val="9"/>
            <color indexed="81"/>
            <rFont val="ＭＳ Ｐゴシック"/>
            <family val="3"/>
            <charset val="128"/>
          </rPr>
          <t>㈱○○○○なら
 → "前 株式会社"
○○○○㈱なら
 → "後 株式会社"</t>
        </r>
      </text>
    </comment>
    <comment ref="O10" authorId="0" shapeId="0" xr:uid="{45CF80ED-3229-4100-849C-AD224E4B603F}">
      <text>
        <r>
          <rPr>
            <b/>
            <sz val="9"/>
            <color indexed="81"/>
            <rFont val="ＭＳ Ｐゴシック"/>
            <family val="3"/>
            <charset val="128"/>
          </rPr>
          <t>全角
（60文字以内）
※ただし、"個人･その他"以外は法人名を記入しないこと</t>
        </r>
      </text>
    </comment>
    <comment ref="G11" authorId="0" shapeId="0" xr:uid="{594F3E33-D724-4744-A675-433DA1FD0650}">
      <text>
        <r>
          <rPr>
            <b/>
            <sz val="9"/>
            <color indexed="81"/>
            <rFont val="ＭＳ Ｐゴシック"/>
            <family val="3"/>
            <charset val="128"/>
          </rPr>
          <t>半角
(例 123-4567)</t>
        </r>
      </text>
    </comment>
    <comment ref="F12" authorId="0" shapeId="0" xr:uid="{350B27F7-C2A7-4072-A170-539421E5E283}">
      <text>
        <r>
          <rPr>
            <b/>
            <sz val="9"/>
            <color indexed="81"/>
            <rFont val="ＭＳ Ｐゴシック"/>
            <family val="3"/>
            <charset val="128"/>
          </rPr>
          <t>全角
（160文字以内）</t>
        </r>
      </text>
    </comment>
    <comment ref="Q13" authorId="0" shapeId="0" xr:uid="{52CDB879-F435-497A-9EC5-7F66C1A17040}">
      <text>
        <r>
          <rPr>
            <b/>
            <sz val="9"/>
            <color indexed="81"/>
            <rFont val="ＭＳ Ｐゴシック"/>
            <family val="3"/>
            <charset val="128"/>
          </rPr>
          <t>全角カナ
（50文字以内）</t>
        </r>
      </text>
    </comment>
    <comment ref="H14" authorId="0" shapeId="0" xr:uid="{989C264B-0986-473D-A76F-4683B48F9E27}">
      <text>
        <r>
          <rPr>
            <b/>
            <sz val="9"/>
            <color indexed="81"/>
            <rFont val="ＭＳ Ｐゴシック"/>
            <family val="3"/>
            <charset val="128"/>
          </rPr>
          <t>全角
（50文字以内）</t>
        </r>
      </text>
    </comment>
    <comment ref="Q14" authorId="0" shapeId="0" xr:uid="{31513BEB-E984-4A60-BBAD-2DFF1EBBB39C}">
      <text>
        <r>
          <rPr>
            <b/>
            <sz val="9"/>
            <color indexed="81"/>
            <rFont val="ＭＳ Ｐゴシック"/>
            <family val="3"/>
            <charset val="128"/>
          </rPr>
          <t>全角
（50文字以内）</t>
        </r>
      </text>
    </comment>
    <comment ref="F15" authorId="0" shapeId="0" xr:uid="{FE330D1C-44A5-4BB7-B613-C80610D03C4E}">
      <text>
        <r>
          <rPr>
            <b/>
            <sz val="9"/>
            <color indexed="81"/>
            <rFont val="ＭＳ Ｐゴシック"/>
            <family val="3"/>
            <charset val="128"/>
          </rPr>
          <t>半角
(例 0123-45-6789)</t>
        </r>
      </text>
    </comment>
    <comment ref="T15" authorId="0" shapeId="0" xr:uid="{50EBE562-0BA5-499C-BCF0-54CA664B3E32}">
      <text>
        <r>
          <rPr>
            <b/>
            <sz val="9"/>
            <color indexed="81"/>
            <rFont val="ＭＳ Ｐゴシック"/>
            <family val="3"/>
            <charset val="128"/>
          </rPr>
          <t>半角
(例 0123-45-6789)</t>
        </r>
      </text>
    </comment>
    <comment ref="F16" authorId="0" shapeId="0" xr:uid="{EE03980C-6D1C-4A1A-97B8-8506A2F7844E}">
      <text>
        <r>
          <rPr>
            <b/>
            <sz val="9"/>
            <color indexed="81"/>
            <rFont val="ＭＳ Ｐゴシック"/>
            <family val="3"/>
            <charset val="128"/>
          </rPr>
          <t>半角
（50文字以内）</t>
        </r>
      </text>
    </comment>
    <comment ref="F20" authorId="0" shapeId="0" xr:uid="{A2922377-2B95-4C4C-A683-E1A963BCA351}">
      <text>
        <r>
          <rPr>
            <b/>
            <sz val="9"/>
            <color indexed="81"/>
            <rFont val="MS P ゴシック"/>
            <family val="3"/>
            <charset val="128"/>
          </rPr>
          <t>参照のみ</t>
        </r>
      </text>
    </comment>
    <comment ref="O20" authorId="0" shapeId="0" xr:uid="{9173601D-17FE-436B-8D86-90C9E363A74A}">
      <text>
        <r>
          <rPr>
            <b/>
            <sz val="9"/>
            <color indexed="81"/>
            <rFont val="ＭＳ Ｐゴシック"/>
            <family val="3"/>
            <charset val="128"/>
          </rPr>
          <t xml:space="preserve">営業所名のみ入力
全角カナ
</t>
        </r>
      </text>
    </comment>
    <comment ref="F21" authorId="0" shapeId="0" xr:uid="{73FCAD88-2110-4D39-A011-1045B5CE516C}">
      <text>
        <r>
          <rPr>
            <sz val="9"/>
            <color indexed="81"/>
            <rFont val="MS P ゴシック"/>
            <family val="3"/>
            <charset val="128"/>
          </rPr>
          <t xml:space="preserve">参照のみ
</t>
        </r>
      </text>
    </comment>
    <comment ref="O21" authorId="0" shapeId="0" xr:uid="{B48D7B6E-35A0-4132-9CF0-6FB9675FBE77}">
      <text>
        <r>
          <rPr>
            <b/>
            <sz val="9"/>
            <color indexed="81"/>
            <rFont val="ＭＳ Ｐゴシック"/>
            <family val="3"/>
            <charset val="128"/>
          </rPr>
          <t>営業所名のみ入力
全角</t>
        </r>
      </text>
    </comment>
    <comment ref="G22" authorId="0" shapeId="0" xr:uid="{B6238321-84A7-45E8-AF6D-C8B2B8A90EAC}">
      <text>
        <r>
          <rPr>
            <b/>
            <sz val="9"/>
            <color indexed="81"/>
            <rFont val="ＭＳ Ｐゴシック"/>
            <family val="3"/>
            <charset val="128"/>
          </rPr>
          <t>半角
(例 123-4567)</t>
        </r>
      </text>
    </comment>
    <comment ref="F23" authorId="0" shapeId="0" xr:uid="{2AE7B06F-E215-4713-B180-68B40314835D}">
      <text>
        <r>
          <rPr>
            <b/>
            <sz val="9"/>
            <color indexed="81"/>
            <rFont val="ＭＳ Ｐゴシック"/>
            <family val="3"/>
            <charset val="128"/>
          </rPr>
          <t>全角
(160文字以内)</t>
        </r>
      </text>
    </comment>
    <comment ref="Q24" authorId="0" shapeId="0" xr:uid="{9E13E18D-04B2-430F-A8B8-CAFED405416F}">
      <text>
        <r>
          <rPr>
            <b/>
            <sz val="9"/>
            <color indexed="81"/>
            <rFont val="ＭＳ Ｐゴシック"/>
            <family val="3"/>
            <charset val="128"/>
          </rPr>
          <t>全角カナ
（50文字以内）</t>
        </r>
      </text>
    </comment>
    <comment ref="H25" authorId="0" shapeId="0" xr:uid="{1C9D819C-210C-4E1B-A1A6-C24603668364}">
      <text>
        <r>
          <rPr>
            <b/>
            <sz val="9"/>
            <color indexed="81"/>
            <rFont val="ＭＳ Ｐゴシック"/>
            <family val="3"/>
            <charset val="128"/>
          </rPr>
          <t>全角
（50文字以内）</t>
        </r>
      </text>
    </comment>
    <comment ref="Q25" authorId="0" shapeId="0" xr:uid="{E5C35BB2-DA89-4B81-BE8D-D9CB478C9873}">
      <text>
        <r>
          <rPr>
            <b/>
            <sz val="9"/>
            <color indexed="81"/>
            <rFont val="ＭＳ Ｐゴシック"/>
            <family val="3"/>
            <charset val="128"/>
          </rPr>
          <t>全角
（50文字以内）</t>
        </r>
      </text>
    </comment>
    <comment ref="F26" authorId="0" shapeId="0" xr:uid="{CE7B8083-5DE9-4B1C-AC34-6B4977E5424F}">
      <text>
        <r>
          <rPr>
            <b/>
            <sz val="9"/>
            <color indexed="81"/>
            <rFont val="ＭＳ Ｐゴシック"/>
            <family val="3"/>
            <charset val="128"/>
          </rPr>
          <t>半角
(例 0123-45-6789)</t>
        </r>
      </text>
    </comment>
    <comment ref="T26" authorId="0" shapeId="0" xr:uid="{C4958B01-DF93-45D8-A7FA-268C077764F8}">
      <text>
        <r>
          <rPr>
            <b/>
            <sz val="9"/>
            <color indexed="81"/>
            <rFont val="ＭＳ Ｐゴシック"/>
            <family val="3"/>
            <charset val="128"/>
          </rPr>
          <t>半角
(例 0123-45-6789)</t>
        </r>
      </text>
    </comment>
    <comment ref="F27" authorId="0" shapeId="0" xr:uid="{207B450D-2F35-4F5A-B655-CFE9BE0313CD}">
      <text>
        <r>
          <rPr>
            <b/>
            <sz val="9"/>
            <color indexed="81"/>
            <rFont val="ＭＳ Ｐゴシック"/>
            <family val="3"/>
            <charset val="128"/>
          </rPr>
          <t>半角
（50文字以内）</t>
        </r>
      </text>
    </comment>
    <comment ref="F31" authorId="0" shapeId="0" xr:uid="{95FEAE6B-E9B4-45CF-B3DE-7D9037390CBB}">
      <text>
        <r>
          <rPr>
            <b/>
            <sz val="9"/>
            <color indexed="81"/>
            <rFont val="ＭＳ Ｐゴシック"/>
            <family val="3"/>
            <charset val="128"/>
          </rPr>
          <t>西暦(半角)か和暦で入力
(例)
  令和4年4月1日
  2022/4/1</t>
        </r>
      </text>
    </comment>
    <comment ref="Q35" authorId="0" shapeId="0" xr:uid="{10A6803E-AE25-418D-82F8-8827B880AEBC}">
      <text>
        <r>
          <rPr>
            <b/>
            <sz val="9"/>
            <color indexed="81"/>
            <rFont val="ＭＳ Ｐゴシック"/>
            <family val="3"/>
            <charset val="128"/>
          </rPr>
          <t>全角カナ
（50文字以内）</t>
        </r>
      </text>
    </comment>
    <comment ref="H36" authorId="0" shapeId="0" xr:uid="{B728C5A5-959D-403E-B620-5EB7FF9BBCD8}">
      <text>
        <r>
          <rPr>
            <b/>
            <sz val="9"/>
            <color indexed="81"/>
            <rFont val="ＭＳ Ｐゴシック"/>
            <family val="3"/>
            <charset val="128"/>
          </rPr>
          <t>全角
（50文字以内）</t>
        </r>
      </text>
    </comment>
    <comment ref="Q36" authorId="0" shapeId="0" xr:uid="{A9D8BA86-63F5-45B7-8A7C-A6C360429A67}">
      <text>
        <r>
          <rPr>
            <b/>
            <sz val="9"/>
            <color indexed="81"/>
            <rFont val="ＭＳ Ｐゴシック"/>
            <family val="3"/>
            <charset val="128"/>
          </rPr>
          <t>全角
（50文字以内）</t>
        </r>
      </text>
    </comment>
    <comment ref="F37" authorId="0" shapeId="0" xr:uid="{24AE5E52-60EF-4B19-8142-C57107471846}">
      <text>
        <r>
          <rPr>
            <b/>
            <sz val="9"/>
            <color indexed="81"/>
            <rFont val="ＭＳ Ｐゴシック"/>
            <family val="3"/>
            <charset val="128"/>
          </rPr>
          <t>半角
(例 0123-45-6789)</t>
        </r>
      </text>
    </comment>
    <comment ref="T37" authorId="0" shapeId="0" xr:uid="{33F62618-45AA-4CBA-9049-2EB7538CE59C}">
      <text>
        <r>
          <rPr>
            <b/>
            <sz val="9"/>
            <color indexed="81"/>
            <rFont val="ＭＳ Ｐゴシック"/>
            <family val="3"/>
            <charset val="128"/>
          </rPr>
          <t>半角
(例 0123-45-6789)</t>
        </r>
      </text>
    </comment>
    <comment ref="F38" authorId="0" shapeId="0" xr:uid="{02F2BC54-D816-42FC-82F5-9F859D9CFC67}">
      <text>
        <r>
          <rPr>
            <b/>
            <sz val="9"/>
            <color indexed="81"/>
            <rFont val="ＭＳ Ｐゴシック"/>
            <family val="3"/>
            <charset val="128"/>
          </rPr>
          <t>半角
（50文字以内）</t>
        </r>
      </text>
    </comment>
    <comment ref="S48" authorId="0" shapeId="0" xr:uid="{00000000-0006-0000-0100-00001E000000}">
      <text>
        <r>
          <rPr>
            <b/>
            <sz val="9"/>
            <color indexed="81"/>
            <rFont val="ＭＳ Ｐゴシック"/>
            <family val="3"/>
            <charset val="128"/>
          </rPr>
          <t>西暦(半角)か和暦で入力
(例)
  令和4年4月1日
  2022/4/1</t>
        </r>
      </text>
    </comment>
    <comment ref="S57" authorId="0" shapeId="0" xr:uid="{00000000-0006-0000-0100-00001F000000}">
      <text>
        <r>
          <rPr>
            <b/>
            <sz val="9"/>
            <color indexed="81"/>
            <rFont val="ＭＳ Ｐゴシック"/>
            <family val="3"/>
            <charset val="128"/>
          </rPr>
          <t>西暦(半角)か和暦で入力
(例)
  令和4年4月1日
  2022/4/1</t>
        </r>
      </text>
    </comment>
    <comment ref="S84" authorId="0" shapeId="0" xr:uid="{00000000-0006-0000-0100-000020000000}">
      <text>
        <r>
          <rPr>
            <b/>
            <sz val="9"/>
            <color indexed="81"/>
            <rFont val="ＭＳ Ｐゴシック"/>
            <family val="3"/>
            <charset val="128"/>
          </rPr>
          <t>西暦(半角)か和暦で入力
(例)
  令和4年4月1日
  2022/4/1</t>
        </r>
      </text>
    </comment>
    <comment ref="S91" authorId="0" shapeId="0" xr:uid="{00000000-0006-0000-0100-000021000000}">
      <text>
        <r>
          <rPr>
            <b/>
            <sz val="9"/>
            <color indexed="81"/>
            <rFont val="ＭＳ Ｐゴシック"/>
            <family val="3"/>
            <charset val="128"/>
          </rPr>
          <t>西暦(半角)か和暦で入力
(例)
  令和4年4月1日
  2022/4/1</t>
        </r>
      </text>
    </comment>
    <comment ref="S100" authorId="0" shapeId="0" xr:uid="{00000000-0006-0000-0100-000022000000}">
      <text>
        <r>
          <rPr>
            <b/>
            <sz val="9"/>
            <color indexed="81"/>
            <rFont val="ＭＳ Ｐゴシック"/>
            <family val="3"/>
            <charset val="128"/>
          </rPr>
          <t>西暦(半角)か和暦で入力
(例)
  令和4年4月1日
  2022/4/1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3" authorId="0" shapeId="0" xr:uid="{8A59F72F-B70F-4999-BE3E-A9C3D5D06AA3}">
      <text>
        <r>
          <rPr>
            <sz val="9"/>
            <color indexed="81"/>
            <rFont val="MS P ゴシック"/>
            <family val="3"/>
            <charset val="128"/>
          </rPr>
          <t xml:space="preserve">枝番
</t>
        </r>
      </text>
    </comment>
    <comment ref="AK3" authorId="0" shapeId="0" xr:uid="{D7EA7535-6E59-45A8-8B01-A9A05821706C}">
      <text>
        <r>
          <rPr>
            <sz val="9"/>
            <color indexed="81"/>
            <rFont val="MS P ゴシック"/>
            <family val="3"/>
            <charset val="128"/>
          </rPr>
          <t xml:space="preserve">バージョン番号
</t>
        </r>
      </text>
    </comment>
  </commentList>
</comments>
</file>

<file path=xl/sharedStrings.xml><?xml version="1.0" encoding="utf-8"?>
<sst xmlns="http://schemas.openxmlformats.org/spreadsheetml/2006/main" count="1122" uniqueCount="569">
  <si>
    <t>商号又は名称</t>
    <rPh sb="0" eb="2">
      <t>ショウゴウ</t>
    </rPh>
    <rPh sb="2" eb="3">
      <t>マタ</t>
    </rPh>
    <rPh sb="4" eb="6">
      <t>メイショウ</t>
    </rPh>
    <phoneticPr fontId="4"/>
  </si>
  <si>
    <t>所在地又は住所</t>
  </si>
  <si>
    <t>電話番号</t>
    <rPh sb="0" eb="2">
      <t>デンワ</t>
    </rPh>
    <rPh sb="2" eb="4">
      <t>バンゴウ</t>
    </rPh>
    <phoneticPr fontId="4"/>
  </si>
  <si>
    <t>ＦＡＸ番号</t>
    <rPh sb="3" eb="5">
      <t>バンゴウ</t>
    </rPh>
    <phoneticPr fontId="4"/>
  </si>
  <si>
    <t>従業員数</t>
    <rPh sb="0" eb="3">
      <t>ジュウギョウイン</t>
    </rPh>
    <rPh sb="3" eb="4">
      <t>スウ</t>
    </rPh>
    <phoneticPr fontId="4"/>
  </si>
  <si>
    <t>設立登記年月日</t>
    <rPh sb="0" eb="2">
      <t>セツリツ</t>
    </rPh>
    <rPh sb="2" eb="4">
      <t>トウキ</t>
    </rPh>
    <rPh sb="4" eb="6">
      <t>ネンゲツ</t>
    </rPh>
    <rPh sb="6" eb="7">
      <t>ヒ</t>
    </rPh>
    <phoneticPr fontId="4"/>
  </si>
  <si>
    <t>営業年数</t>
    <rPh sb="0" eb="2">
      <t>エイギョウ</t>
    </rPh>
    <rPh sb="2" eb="4">
      <t>ネンスウ</t>
    </rPh>
    <phoneticPr fontId="4"/>
  </si>
  <si>
    <t>その他</t>
    <rPh sb="2" eb="3">
      <t>タ</t>
    </rPh>
    <phoneticPr fontId="4"/>
  </si>
  <si>
    <t>道路</t>
    <rPh sb="0" eb="2">
      <t>ドウロ</t>
    </rPh>
    <phoneticPr fontId="4"/>
  </si>
  <si>
    <t>鉄道</t>
    <rPh sb="0" eb="2">
      <t>テツドウ</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</si>
  <si>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</si>
  <si>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</si>
  <si>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</si>
  <si>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建設環境</t>
    <rPh sb="0" eb="2">
      <t>ケンセツ</t>
    </rPh>
    <rPh sb="2" eb="4">
      <t>カンキョウ</t>
    </rPh>
    <phoneticPr fontId="4"/>
  </si>
  <si>
    <t>港湾及び空港</t>
    <rPh sb="0" eb="2">
      <t>コウワン</t>
    </rPh>
    <rPh sb="2" eb="3">
      <t>オヨ</t>
    </rPh>
    <rPh sb="4" eb="6">
      <t>クウコウ</t>
    </rPh>
    <phoneticPr fontId="4"/>
  </si>
  <si>
    <t>電力土木</t>
    <rPh sb="0" eb="2">
      <t>デンリョク</t>
    </rPh>
    <rPh sb="2" eb="4">
      <t>ドボク</t>
    </rPh>
    <phoneticPr fontId="4"/>
  </si>
  <si>
    <t>造園</t>
    <rPh sb="0" eb="2">
      <t>ゾウエン</t>
    </rPh>
    <phoneticPr fontId="4"/>
  </si>
  <si>
    <t>都市計画及び地方計画</t>
    <rPh sb="0" eb="2">
      <t>トシ</t>
    </rPh>
    <rPh sb="2" eb="4">
      <t>ケイカク</t>
    </rPh>
    <rPh sb="4" eb="5">
      <t>オヨ</t>
    </rPh>
    <rPh sb="6" eb="8">
      <t>チホウ</t>
    </rPh>
    <rPh sb="8" eb="10">
      <t>ケイカク</t>
    </rPh>
    <phoneticPr fontId="4"/>
  </si>
  <si>
    <t>地質</t>
    <rPh sb="0" eb="2">
      <t>チシツ</t>
    </rPh>
    <phoneticPr fontId="4"/>
  </si>
  <si>
    <t>土質及び基礎</t>
    <rPh sb="0" eb="2">
      <t>ドシツ</t>
    </rPh>
    <rPh sb="2" eb="3">
      <t>オヨ</t>
    </rPh>
    <rPh sb="4" eb="6">
      <t>キソ</t>
    </rPh>
    <phoneticPr fontId="4"/>
  </si>
  <si>
    <t>水産土木</t>
    <rPh sb="0" eb="2">
      <t>スイサン</t>
    </rPh>
    <rPh sb="2" eb="4">
      <t>ドボク</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</si>
  <si>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</si>
  <si>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</si>
  <si>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</si>
  <si>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事業損失</t>
    <rPh sb="0" eb="2">
      <t>ジギョウ</t>
    </rPh>
    <rPh sb="2" eb="4">
      <t>ソンシツ</t>
    </rPh>
    <phoneticPr fontId="4"/>
  </si>
  <si>
    <t>補償関連</t>
    <rPh sb="0" eb="2">
      <t>ホショウ</t>
    </rPh>
    <rPh sb="2" eb="4">
      <t>カンレン</t>
    </rPh>
    <phoneticPr fontId="4"/>
  </si>
  <si>
    <t>技術士</t>
    <rPh sb="0" eb="3">
      <t>ギジュツシ</t>
    </rPh>
    <phoneticPr fontId="4"/>
  </si>
  <si>
    <t>廃棄物</t>
    <rPh sb="0" eb="3">
      <t>ハイキブツ</t>
    </rPh>
    <phoneticPr fontId="4"/>
  </si>
  <si>
    <t>機械</t>
    <rPh sb="0" eb="2">
      <t>キカイ</t>
    </rPh>
    <phoneticPr fontId="4"/>
  </si>
  <si>
    <t>電気電子</t>
    <rPh sb="0" eb="2">
      <t>デンキ</t>
    </rPh>
    <rPh sb="2" eb="4">
      <t>デンシ</t>
    </rPh>
    <phoneticPr fontId="4"/>
  </si>
  <si>
    <t>届出区分</t>
    <rPh sb="0" eb="2">
      <t>トドケデ</t>
    </rPh>
    <rPh sb="2" eb="4">
      <t>クブン</t>
    </rPh>
    <phoneticPr fontId="4"/>
  </si>
  <si>
    <t>代表者</t>
    <rPh sb="0" eb="2">
      <t>ダイヒョウ</t>
    </rPh>
    <rPh sb="2" eb="3">
      <t>シャ</t>
    </rPh>
    <phoneticPr fontId="4"/>
  </si>
  <si>
    <t>役職</t>
    <rPh sb="0" eb="2">
      <t>ヤクショク</t>
    </rPh>
    <phoneticPr fontId="4"/>
  </si>
  <si>
    <t>氏名</t>
    <rPh sb="0" eb="2">
      <t>シメイ</t>
    </rPh>
    <phoneticPr fontId="4"/>
  </si>
  <si>
    <t>名称</t>
    <rPh sb="0" eb="2">
      <t>メイショウ</t>
    </rPh>
    <phoneticPr fontId="4"/>
  </si>
  <si>
    <t>技術者の数</t>
    <rPh sb="0" eb="3">
      <t>ギジュツシャ</t>
    </rPh>
    <rPh sb="4" eb="5">
      <t>カズ</t>
    </rPh>
    <phoneticPr fontId="4"/>
  </si>
  <si>
    <t>記入日</t>
    <rPh sb="0" eb="2">
      <t>キニュウ</t>
    </rPh>
    <rPh sb="2" eb="3">
      <t>ビ</t>
    </rPh>
    <phoneticPr fontId="4"/>
  </si>
  <si>
    <t>申請者(本社)</t>
    <rPh sb="0" eb="3">
      <t>シンセイシャ</t>
    </rPh>
    <rPh sb="4" eb="6">
      <t>ホンシャ</t>
    </rPh>
    <phoneticPr fontId="4"/>
  </si>
  <si>
    <t>フリガナ</t>
    <phoneticPr fontId="4"/>
  </si>
  <si>
    <t>営業所（委任する場合は記入）</t>
    <rPh sb="0" eb="3">
      <t>エイギョウショ</t>
    </rPh>
    <rPh sb="4" eb="6">
      <t>イニン</t>
    </rPh>
    <rPh sb="8" eb="10">
      <t>バアイ</t>
    </rPh>
    <rPh sb="11" eb="13">
      <t>キニュウ</t>
    </rPh>
    <phoneticPr fontId="4"/>
  </si>
  <si>
    <t>メールアドレス</t>
    <phoneticPr fontId="4"/>
  </si>
  <si>
    <t>資　本　金(千円)</t>
    <rPh sb="0" eb="1">
      <t>シ</t>
    </rPh>
    <rPh sb="2" eb="3">
      <t>ホン</t>
    </rPh>
    <rPh sb="4" eb="5">
      <t>キン</t>
    </rPh>
    <rPh sb="6" eb="8">
      <t>センエン</t>
    </rPh>
    <phoneticPr fontId="4"/>
  </si>
  <si>
    <t>自己資本金(千円)</t>
    <rPh sb="0" eb="2">
      <t>ジコ</t>
    </rPh>
    <rPh sb="2" eb="5">
      <t>シホンキン</t>
    </rPh>
    <rPh sb="6" eb="8">
      <t>センエン</t>
    </rPh>
    <phoneticPr fontId="4"/>
  </si>
  <si>
    <t>問い合わせ先</t>
    <rPh sb="0" eb="1">
      <t>ト</t>
    </rPh>
    <rPh sb="2" eb="3">
      <t>ア</t>
    </rPh>
    <rPh sb="5" eb="6">
      <t>サキ</t>
    </rPh>
    <phoneticPr fontId="4"/>
  </si>
  <si>
    <t>部署</t>
    <rPh sb="0" eb="2">
      <t>ブショ</t>
    </rPh>
    <phoneticPr fontId="4"/>
  </si>
  <si>
    <t>登録業種</t>
    <rPh sb="0" eb="2">
      <t>トウロク</t>
    </rPh>
    <rPh sb="2" eb="4">
      <t>ギョウシュ</t>
    </rPh>
    <phoneticPr fontId="4"/>
  </si>
  <si>
    <t>測量</t>
    <rPh sb="0" eb="2">
      <t>ソクリョウ</t>
    </rPh>
    <phoneticPr fontId="4"/>
  </si>
  <si>
    <t>種別</t>
  </si>
  <si>
    <t>測量一般</t>
    <rPh sb="0" eb="2">
      <t>ソクリョウ</t>
    </rPh>
    <rPh sb="2" eb="4">
      <t>イッパン</t>
    </rPh>
    <phoneticPr fontId="4"/>
  </si>
  <si>
    <t>地図の調製</t>
    <rPh sb="0" eb="2">
      <t>チズ</t>
    </rPh>
    <rPh sb="3" eb="5">
      <t>チョウセイ</t>
    </rPh>
    <phoneticPr fontId="4"/>
  </si>
  <si>
    <t>航空測量</t>
    <rPh sb="0" eb="2">
      <t>コウクウ</t>
    </rPh>
    <rPh sb="2" eb="4">
      <t>ソクリョウ</t>
    </rPh>
    <phoneticPr fontId="4"/>
  </si>
  <si>
    <t>登録</t>
    <rPh sb="0" eb="2">
      <t>トウロク</t>
    </rPh>
    <phoneticPr fontId="4"/>
  </si>
  <si>
    <t>河川・砂防及び海岸</t>
    <rPh sb="0" eb="2">
      <t>カセン</t>
    </rPh>
    <rPh sb="3" eb="5">
      <t>サボウ</t>
    </rPh>
    <rPh sb="5" eb="6">
      <t>オヨ</t>
    </rPh>
    <rPh sb="7" eb="9">
      <t>カイガン</t>
    </rPh>
    <phoneticPr fontId="4"/>
  </si>
  <si>
    <t>上水道及び工業用水道</t>
    <rPh sb="0" eb="3">
      <t>ジョウスイドウ</t>
    </rPh>
    <rPh sb="3" eb="4">
      <t>オヨ</t>
    </rPh>
    <rPh sb="5" eb="7">
      <t>コウギョウ</t>
    </rPh>
    <rPh sb="7" eb="8">
      <t>ヨウ</t>
    </rPh>
    <rPh sb="8" eb="10">
      <t>スイドウ</t>
    </rPh>
    <phoneticPr fontId="4"/>
  </si>
  <si>
    <t>鋼構造物及びコンクリート</t>
    <rPh sb="0" eb="1">
      <t>コウ</t>
    </rPh>
    <rPh sb="1" eb="4">
      <t>コウゾウブツ</t>
    </rPh>
    <rPh sb="4" eb="5">
      <t>オヨ</t>
    </rPh>
    <phoneticPr fontId="4"/>
  </si>
  <si>
    <t>施工計画・施工設備及び積算</t>
    <rPh sb="0" eb="2">
      <t>セコウ</t>
    </rPh>
    <rPh sb="2" eb="4">
      <t>ケイカク</t>
    </rPh>
    <rPh sb="5" eb="7">
      <t>セコウ</t>
    </rPh>
    <rPh sb="7" eb="9">
      <t>セツビ</t>
    </rPh>
    <rPh sb="9" eb="10">
      <t>オヨ</t>
    </rPh>
    <rPh sb="11" eb="13">
      <t>セキサン</t>
    </rPh>
    <phoneticPr fontId="4"/>
  </si>
  <si>
    <t>建築関係建設コンサルタント</t>
    <rPh sb="0" eb="2">
      <t>ケンチク</t>
    </rPh>
    <rPh sb="2" eb="4">
      <t>カンケイ</t>
    </rPh>
    <rPh sb="4" eb="6">
      <t>ケンセツ</t>
    </rPh>
    <phoneticPr fontId="4"/>
  </si>
  <si>
    <t>地質調査</t>
    <rPh sb="0" eb="2">
      <t>チシツ</t>
    </rPh>
    <rPh sb="2" eb="4">
      <t>チョウサ</t>
    </rPh>
    <phoneticPr fontId="4"/>
  </si>
  <si>
    <t>測量士</t>
    <rPh sb="0" eb="3">
      <t>ソクリョウシ</t>
    </rPh>
    <phoneticPr fontId="4"/>
  </si>
  <si>
    <t>測量士補</t>
    <rPh sb="0" eb="2">
      <t>ソクリョウ</t>
    </rPh>
    <rPh sb="2" eb="3">
      <t>シ</t>
    </rPh>
    <rPh sb="3" eb="4">
      <t>タスク</t>
    </rPh>
    <phoneticPr fontId="4"/>
  </si>
  <si>
    <t>この記載事項は、事実に相違ありません。</t>
  </si>
  <si>
    <t>土木関係建設コンサルタント</t>
  </si>
  <si>
    <t>建築関係建設コンサルタント</t>
  </si>
  <si>
    <t>届出区分</t>
    <rPh sb="0" eb="1">
      <t>トドケ</t>
    </rPh>
    <rPh sb="1" eb="2">
      <t>デ</t>
    </rPh>
    <rPh sb="2" eb="4">
      <t>クブン</t>
    </rPh>
    <phoneticPr fontId="4"/>
  </si>
  <si>
    <t>新規</t>
    <rPh sb="0" eb="2">
      <t>シンキ</t>
    </rPh>
    <phoneticPr fontId="4"/>
  </si>
  <si>
    <t>変更</t>
    <rPh sb="0" eb="2">
      <t>ヘンコウ</t>
    </rPh>
    <phoneticPr fontId="4"/>
  </si>
  <si>
    <t>本社所在地域</t>
    <rPh sb="0" eb="2">
      <t>ホンシャ</t>
    </rPh>
    <rPh sb="2" eb="4">
      <t>ショザイ</t>
    </rPh>
    <rPh sb="4" eb="6">
      <t>チイキ</t>
    </rPh>
    <phoneticPr fontId="4"/>
  </si>
  <si>
    <t>色のついたところを入力します。</t>
    <rPh sb="0" eb="1">
      <t>イロ</t>
    </rPh>
    <rPh sb="9" eb="11">
      <t>ニュウリョク</t>
    </rPh>
    <phoneticPr fontId="4"/>
  </si>
  <si>
    <t>1．文字数が制限を越えた場合</t>
    <rPh sb="2" eb="5">
      <t>モジスウ</t>
    </rPh>
    <rPh sb="6" eb="8">
      <t>セイゲン</t>
    </rPh>
    <rPh sb="9" eb="10">
      <t>コ</t>
    </rPh>
    <rPh sb="12" eb="14">
      <t>バアイ</t>
    </rPh>
    <phoneticPr fontId="4"/>
  </si>
  <si>
    <t>2．数値入力のところへ数値以外を入力した場合</t>
    <rPh sb="2" eb="4">
      <t>スウチ</t>
    </rPh>
    <rPh sb="4" eb="6">
      <t>ニュウリョク</t>
    </rPh>
    <rPh sb="11" eb="13">
      <t>スウチ</t>
    </rPh>
    <rPh sb="13" eb="15">
      <t>イガイ</t>
    </rPh>
    <rPh sb="16" eb="18">
      <t>ニュウリョク</t>
    </rPh>
    <rPh sb="20" eb="22">
      <t>バアイ</t>
    </rPh>
    <phoneticPr fontId="4"/>
  </si>
  <si>
    <t>02</t>
  </si>
  <si>
    <t>03</t>
  </si>
  <si>
    <t>04</t>
  </si>
  <si>
    <t>05</t>
  </si>
  <si>
    <t>06</t>
  </si>
  <si>
    <t>07</t>
  </si>
  <si>
    <t>08</t>
  </si>
  <si>
    <t>09</t>
  </si>
  <si>
    <t>10</t>
  </si>
  <si>
    <t>11</t>
  </si>
  <si>
    <t>12</t>
  </si>
  <si>
    <t>13</t>
  </si>
  <si>
    <t>14</t>
  </si>
  <si>
    <t>15</t>
  </si>
  <si>
    <t>16</t>
  </si>
  <si>
    <t>17</t>
  </si>
  <si>
    <t>18</t>
  </si>
  <si>
    <t>19</t>
  </si>
  <si>
    <t>20</t>
  </si>
  <si>
    <t>　リストから選択してください</t>
    <rPh sb="6" eb="8">
      <t>センタク</t>
    </rPh>
    <phoneticPr fontId="4"/>
  </si>
  <si>
    <t>　直接入力してください</t>
    <rPh sb="1" eb="3">
      <t>チョクセツ</t>
    </rPh>
    <rPh sb="3" eb="5">
      <t>ニュウリョク</t>
    </rPh>
    <phoneticPr fontId="4"/>
  </si>
  <si>
    <t>希望</t>
    <rPh sb="0" eb="2">
      <t>キボウ</t>
    </rPh>
    <phoneticPr fontId="4"/>
  </si>
  <si>
    <t>01</t>
    <phoneticPr fontId="4"/>
  </si>
  <si>
    <t>第</t>
    <rPh sb="0" eb="1">
      <t>ダイ</t>
    </rPh>
    <phoneticPr fontId="4"/>
  </si>
  <si>
    <t>号</t>
    <rPh sb="0" eb="1">
      <t>ゴウ</t>
    </rPh>
    <phoneticPr fontId="4"/>
  </si>
  <si>
    <t>法人形態</t>
    <rPh sb="0" eb="2">
      <t>ホウジン</t>
    </rPh>
    <rPh sb="2" eb="4">
      <t>ケイタイ</t>
    </rPh>
    <phoneticPr fontId="4"/>
  </si>
  <si>
    <t>前 株式会社</t>
    <rPh sb="0" eb="1">
      <t>マエ</t>
    </rPh>
    <rPh sb="2" eb="4">
      <t>カブシキ</t>
    </rPh>
    <rPh sb="4" eb="6">
      <t>カイシャ</t>
    </rPh>
    <phoneticPr fontId="4"/>
  </si>
  <si>
    <t>後 株式会社</t>
    <rPh sb="0" eb="1">
      <t>ウシ</t>
    </rPh>
    <rPh sb="2" eb="4">
      <t>カブシキ</t>
    </rPh>
    <rPh sb="4" eb="6">
      <t>カイシャ</t>
    </rPh>
    <phoneticPr fontId="4"/>
  </si>
  <si>
    <t>前 有限会社</t>
    <rPh sb="0" eb="1">
      <t>マエ</t>
    </rPh>
    <rPh sb="2" eb="4">
      <t>ユウゲン</t>
    </rPh>
    <rPh sb="4" eb="6">
      <t>カイシャ</t>
    </rPh>
    <phoneticPr fontId="4"/>
  </si>
  <si>
    <t>後 有限会社</t>
    <rPh sb="0" eb="1">
      <t>ウシ</t>
    </rPh>
    <rPh sb="2" eb="4">
      <t>ユウゲン</t>
    </rPh>
    <rPh sb="4" eb="6">
      <t>カイシャ</t>
    </rPh>
    <phoneticPr fontId="4"/>
  </si>
  <si>
    <t>前 合資会社</t>
    <rPh sb="0" eb="1">
      <t>マエ</t>
    </rPh>
    <rPh sb="2" eb="4">
      <t>ゴウシ</t>
    </rPh>
    <rPh sb="4" eb="6">
      <t>カイシャ</t>
    </rPh>
    <phoneticPr fontId="4"/>
  </si>
  <si>
    <t>後 合資会社</t>
    <rPh sb="0" eb="1">
      <t>ウシ</t>
    </rPh>
    <rPh sb="2" eb="4">
      <t>ゴウシ</t>
    </rPh>
    <rPh sb="4" eb="6">
      <t>カイシャ</t>
    </rPh>
    <phoneticPr fontId="4"/>
  </si>
  <si>
    <t>前 合名会社</t>
    <rPh sb="0" eb="1">
      <t>マエ</t>
    </rPh>
    <rPh sb="2" eb="4">
      <t>ゴウメイ</t>
    </rPh>
    <rPh sb="4" eb="6">
      <t>カイシャ</t>
    </rPh>
    <phoneticPr fontId="4"/>
  </si>
  <si>
    <t>後 合名会社</t>
    <rPh sb="0" eb="1">
      <t>ウシ</t>
    </rPh>
    <rPh sb="2" eb="4">
      <t>ゴウメイ</t>
    </rPh>
    <rPh sb="4" eb="6">
      <t>カイシャ</t>
    </rPh>
    <phoneticPr fontId="4"/>
  </si>
  <si>
    <t>個人･その他</t>
    <rPh sb="0" eb="2">
      <t>コジン</t>
    </rPh>
    <rPh sb="5" eb="6">
      <t>タ</t>
    </rPh>
    <phoneticPr fontId="4"/>
  </si>
  <si>
    <t>法人名</t>
    <rPh sb="0" eb="2">
      <t>ホウジン</t>
    </rPh>
    <rPh sb="2" eb="3">
      <t>メイ</t>
    </rPh>
    <phoneticPr fontId="4"/>
  </si>
  <si>
    <t>商号</t>
    <rPh sb="0" eb="2">
      <t>ショウゴウ</t>
    </rPh>
    <phoneticPr fontId="4"/>
  </si>
  <si>
    <t>登録番号</t>
    <rPh sb="0" eb="2">
      <t>トウロク</t>
    </rPh>
    <rPh sb="2" eb="4">
      <t>バンゴウ</t>
    </rPh>
    <phoneticPr fontId="4"/>
  </si>
  <si>
    <t>登録年月日</t>
    <rPh sb="0" eb="2">
      <t>トウロク</t>
    </rPh>
    <rPh sb="2" eb="4">
      <t>ネンゲツ</t>
    </rPh>
    <rPh sb="4" eb="5">
      <t>ヒ</t>
    </rPh>
    <phoneticPr fontId="4"/>
  </si>
  <si>
    <r>
      <t>完成測量高</t>
    </r>
    <r>
      <rPr>
        <sz val="8"/>
        <rFont val="ＭＳ 明朝"/>
        <family val="1"/>
        <charset val="128"/>
      </rPr>
      <t>(千円)</t>
    </r>
    <rPh sb="0" eb="2">
      <t>カンセイ</t>
    </rPh>
    <rPh sb="2" eb="4">
      <t>ソクリョウ</t>
    </rPh>
    <rPh sb="6" eb="8">
      <t>センエン</t>
    </rPh>
    <phoneticPr fontId="4"/>
  </si>
  <si>
    <r>
      <t>営業収入金額計</t>
    </r>
    <r>
      <rPr>
        <sz val="8"/>
        <rFont val="ＭＳ 明朝"/>
        <family val="1"/>
        <charset val="128"/>
      </rPr>
      <t>(千円)</t>
    </r>
    <rPh sb="0" eb="2">
      <t>エイギョウ</t>
    </rPh>
    <rPh sb="2" eb="4">
      <t>シュウニュウ</t>
    </rPh>
    <rPh sb="4" eb="6">
      <t>キンガク</t>
    </rPh>
    <rPh sb="6" eb="7">
      <t>ケイ</t>
    </rPh>
    <rPh sb="8" eb="10">
      <t>センエン</t>
    </rPh>
    <phoneticPr fontId="4"/>
  </si>
  <si>
    <r>
      <t>a. マニュアル、入力例のシートは</t>
    </r>
    <r>
      <rPr>
        <b/>
        <sz val="11"/>
        <color indexed="10"/>
        <rFont val="ＭＳ ゴシック"/>
        <family val="3"/>
        <charset val="128"/>
      </rPr>
      <t>削除しないで</t>
    </r>
    <r>
      <rPr>
        <b/>
        <sz val="11"/>
        <rFont val="ＭＳ ゴシック"/>
        <family val="3"/>
        <charset val="128"/>
      </rPr>
      <t>ください。（全てのシートを残してください）</t>
    </r>
    <rPh sb="9" eb="11">
      <t>ニュウリョク</t>
    </rPh>
    <rPh sb="11" eb="12">
      <t>レイ</t>
    </rPh>
    <rPh sb="17" eb="19">
      <t>サクジョ</t>
    </rPh>
    <rPh sb="29" eb="30">
      <t>スベ</t>
    </rPh>
    <rPh sb="36" eb="37">
      <t>ノコ</t>
    </rPh>
    <phoneticPr fontId="4"/>
  </si>
  <si>
    <t>b．ファイル名は「コ＿＠＠＠」としてください。（「＿」は全角スペース、「＠」は会社名）</t>
    <rPh sb="6" eb="7">
      <t>メイ</t>
    </rPh>
    <rPh sb="28" eb="30">
      <t>ゼンカク</t>
    </rPh>
    <rPh sb="39" eb="42">
      <t>カイシャメイ</t>
    </rPh>
    <phoneticPr fontId="4"/>
  </si>
  <si>
    <t>c. 入力に誤りがあると下記のエラーメッセージが出ます</t>
    <rPh sb="3" eb="5">
      <t>ニュウリョク</t>
    </rPh>
    <rPh sb="6" eb="7">
      <t>アヤマ</t>
    </rPh>
    <rPh sb="12" eb="14">
      <t>カキ</t>
    </rPh>
    <rPh sb="24" eb="25">
      <t>デ</t>
    </rPh>
    <phoneticPr fontId="4"/>
  </si>
  <si>
    <t>項目説明1</t>
    <rPh sb="0" eb="2">
      <t>コウモク</t>
    </rPh>
    <rPh sb="2" eb="4">
      <t>セツメイ</t>
    </rPh>
    <phoneticPr fontId="4"/>
  </si>
  <si>
    <t>項目説明2</t>
    <rPh sb="0" eb="2">
      <t>コウモク</t>
    </rPh>
    <rPh sb="2" eb="4">
      <t>セツメイ</t>
    </rPh>
    <phoneticPr fontId="4"/>
  </si>
  <si>
    <t>区分</t>
    <rPh sb="0" eb="2">
      <t>クブン</t>
    </rPh>
    <phoneticPr fontId="4"/>
  </si>
  <si>
    <t>KeyWord1</t>
    <phoneticPr fontId="4"/>
  </si>
  <si>
    <t>KeyWord2</t>
  </si>
  <si>
    <t>値</t>
    <rPh sb="0" eb="1">
      <t>アタイ</t>
    </rPh>
    <phoneticPr fontId="4"/>
  </si>
  <si>
    <t>補足</t>
    <rPh sb="0" eb="2">
      <t>ホソク</t>
    </rPh>
    <phoneticPr fontId="4"/>
  </si>
  <si>
    <t>対応項目</t>
    <rPh sb="0" eb="2">
      <t>タイオウ</t>
    </rPh>
    <rPh sb="2" eb="4">
      <t>コウモク</t>
    </rPh>
    <phoneticPr fontId="4"/>
  </si>
  <si>
    <t>業者区分</t>
    <rPh sb="0" eb="2">
      <t>ギョウシャ</t>
    </rPh>
    <rPh sb="2" eb="4">
      <t>クブン</t>
    </rPh>
    <phoneticPr fontId="4"/>
  </si>
  <si>
    <t>建設、業務、物品</t>
    <rPh sb="0" eb="2">
      <t>ケンセツ</t>
    </rPh>
    <rPh sb="3" eb="5">
      <t>ギョウム</t>
    </rPh>
    <rPh sb="6" eb="8">
      <t>ブッピン</t>
    </rPh>
    <phoneticPr fontId="4"/>
  </si>
  <si>
    <t>Info</t>
    <phoneticPr fontId="4"/>
  </si>
  <si>
    <t>ORDER_CLASS</t>
    <phoneticPr fontId="4"/>
  </si>
  <si>
    <t>バージョン情報</t>
    <rPh sb="5" eb="7">
      <t>ジョウホウ</t>
    </rPh>
    <phoneticPr fontId="4"/>
  </si>
  <si>
    <t>VERSION</t>
    <phoneticPr fontId="4"/>
  </si>
  <si>
    <t>年度</t>
    <rPh sb="0" eb="2">
      <t>ネンド</t>
    </rPh>
    <phoneticPr fontId="4"/>
  </si>
  <si>
    <t>Info</t>
    <phoneticPr fontId="4"/>
  </si>
  <si>
    <t>YEAR</t>
    <phoneticPr fontId="4"/>
  </si>
  <si>
    <t>LASDECコード</t>
    <phoneticPr fontId="4"/>
  </si>
  <si>
    <t>LASDEC</t>
    <phoneticPr fontId="4"/>
  </si>
  <si>
    <t>情報</t>
    <rPh sb="0" eb="2">
      <t>ジョウホウ</t>
    </rPh>
    <phoneticPr fontId="4"/>
  </si>
  <si>
    <t>Val</t>
    <phoneticPr fontId="4"/>
  </si>
  <si>
    <t>MST_SUPPLIER_LIST</t>
    <phoneticPr fontId="4"/>
  </si>
  <si>
    <t>SU_RECEIPT_DATE</t>
    <phoneticPr fontId="4"/>
  </si>
  <si>
    <t>受付年月日</t>
    <rPh sb="0" eb="2">
      <t>ウケツケ</t>
    </rPh>
    <rPh sb="2" eb="5">
      <t>ネンガッピ</t>
    </rPh>
    <phoneticPr fontId="4"/>
  </si>
  <si>
    <t>届出区分</t>
  </si>
  <si>
    <t>NEW_CLASS</t>
    <phoneticPr fontId="4"/>
  </si>
  <si>
    <t>本社所在地</t>
  </si>
  <si>
    <t>Val</t>
    <phoneticPr fontId="4"/>
  </si>
  <si>
    <t>MST_SUPPLIER_LIST</t>
    <phoneticPr fontId="4"/>
  </si>
  <si>
    <t>SU_AREA</t>
    <phoneticPr fontId="4"/>
  </si>
  <si>
    <t>地域</t>
    <rPh sb="0" eb="2">
      <t>チイキ</t>
    </rPh>
    <phoneticPr fontId="4"/>
  </si>
  <si>
    <t>申請者(本社)</t>
    <rPh sb="0" eb="3">
      <t>シンセイシャ</t>
    </rPh>
    <rPh sb="4" eb="6">
      <t>ホンシャ</t>
    </rPh>
    <phoneticPr fontId="18"/>
  </si>
  <si>
    <t>本社情報</t>
    <rPh sb="0" eb="2">
      <t>ホンシャ</t>
    </rPh>
    <rPh sb="2" eb="4">
      <t>ジョウホウ</t>
    </rPh>
    <phoneticPr fontId="4"/>
  </si>
  <si>
    <t>法人名</t>
    <phoneticPr fontId="4"/>
  </si>
  <si>
    <t>Info</t>
    <phoneticPr fontId="4"/>
  </si>
  <si>
    <t>MST_SUPPLIER_LIST</t>
    <phoneticPr fontId="4"/>
  </si>
  <si>
    <t>商号に法人名を付与する</t>
    <rPh sb="0" eb="2">
      <t>ショウゴウ</t>
    </rPh>
    <rPh sb="3" eb="5">
      <t>ホウジン</t>
    </rPh>
    <rPh sb="5" eb="6">
      <t>メイ</t>
    </rPh>
    <rPh sb="7" eb="9">
      <t>フヨ</t>
    </rPh>
    <phoneticPr fontId="4"/>
  </si>
  <si>
    <t>SU_NAME</t>
    <phoneticPr fontId="4"/>
  </si>
  <si>
    <t>商号カナ</t>
    <rPh sb="0" eb="2">
      <t>ショウゴウ</t>
    </rPh>
    <phoneticPr fontId="4"/>
  </si>
  <si>
    <t>SU_NAME_PRONOUNCE</t>
    <phoneticPr fontId="4"/>
  </si>
  <si>
    <t>フリガナ</t>
    <phoneticPr fontId="4"/>
  </si>
  <si>
    <t>郵便番号</t>
    <rPh sb="0" eb="2">
      <t>ユウビン</t>
    </rPh>
    <rPh sb="2" eb="4">
      <t>バンゴウ</t>
    </rPh>
    <phoneticPr fontId="4"/>
  </si>
  <si>
    <t>SU_ZIP</t>
    <phoneticPr fontId="4"/>
  </si>
  <si>
    <t>SU_ADDRESS</t>
    <phoneticPr fontId="4"/>
  </si>
  <si>
    <t>代表者</t>
    <rPh sb="0" eb="3">
      <t>ダイヒョウシャ</t>
    </rPh>
    <phoneticPr fontId="4"/>
  </si>
  <si>
    <t>SU_TOP_POST</t>
    <phoneticPr fontId="4"/>
  </si>
  <si>
    <t>Val</t>
    <phoneticPr fontId="4"/>
  </si>
  <si>
    <t>MST_SUPPLIER_LIST</t>
    <phoneticPr fontId="4"/>
  </si>
  <si>
    <t>SU_TOP_NAME</t>
    <phoneticPr fontId="4"/>
  </si>
  <si>
    <t>フリガナ</t>
    <phoneticPr fontId="4"/>
  </si>
  <si>
    <t>SU_TOP_NAME_PRONOUNCE</t>
    <phoneticPr fontId="4"/>
  </si>
  <si>
    <t>フリガナ</t>
  </si>
  <si>
    <t>SU_TEL</t>
    <phoneticPr fontId="4"/>
  </si>
  <si>
    <t>FAX番号</t>
    <rPh sb="3" eb="5">
      <t>バンゴウ</t>
    </rPh>
    <phoneticPr fontId="4"/>
  </si>
  <si>
    <t>SU_FAX</t>
    <phoneticPr fontId="4"/>
  </si>
  <si>
    <t>メールアドレス</t>
    <phoneticPr fontId="4"/>
  </si>
  <si>
    <t>SU_MAIL</t>
    <phoneticPr fontId="4"/>
  </si>
  <si>
    <t>メールアドレス</t>
  </si>
  <si>
    <t>営業所</t>
    <rPh sb="0" eb="3">
      <t>エイギョウショ</t>
    </rPh>
    <phoneticPr fontId="4"/>
  </si>
  <si>
    <t>営業所情報</t>
    <rPh sb="0" eb="3">
      <t>エイギョウショ</t>
    </rPh>
    <rPh sb="3" eb="5">
      <t>ジョウホウ</t>
    </rPh>
    <phoneticPr fontId="4"/>
  </si>
  <si>
    <t>SU_BRANCH_NAME</t>
    <phoneticPr fontId="4"/>
  </si>
  <si>
    <t>カナ</t>
    <phoneticPr fontId="4"/>
  </si>
  <si>
    <t>SU_BRANCH_NAME_PRONOUNCE</t>
    <phoneticPr fontId="4"/>
  </si>
  <si>
    <t>SU_BRANCH_ZIP</t>
    <phoneticPr fontId="4"/>
  </si>
  <si>
    <t>SU_BRANCH_ADDRESS</t>
    <phoneticPr fontId="4"/>
  </si>
  <si>
    <t>SU_BRANCH_TOP_POST</t>
    <phoneticPr fontId="4"/>
  </si>
  <si>
    <t>Val</t>
    <phoneticPr fontId="4"/>
  </si>
  <si>
    <t>MST_SUPPLIER_LIST</t>
    <phoneticPr fontId="4"/>
  </si>
  <si>
    <t>SU_BRANCH_TOP_NAME</t>
    <phoneticPr fontId="4"/>
  </si>
  <si>
    <t>SU_BRANCH_TOP_NAME_PRONOUNCE</t>
    <phoneticPr fontId="4"/>
  </si>
  <si>
    <t>Val</t>
    <phoneticPr fontId="4"/>
  </si>
  <si>
    <t>MST_SUPPLIER_LIST</t>
    <phoneticPr fontId="4"/>
  </si>
  <si>
    <t>SU_BRANCH_TEL</t>
    <phoneticPr fontId="4"/>
  </si>
  <si>
    <t>SU_BRANCH_FAX</t>
    <phoneticPr fontId="4"/>
  </si>
  <si>
    <t>SU_BRANCH_MAIL</t>
    <phoneticPr fontId="4"/>
  </si>
  <si>
    <t>資本金</t>
    <rPh sb="0" eb="2">
      <t>シホン</t>
    </rPh>
    <rPh sb="2" eb="3">
      <t>キン</t>
    </rPh>
    <phoneticPr fontId="4"/>
  </si>
  <si>
    <t>MST_SUPPLIER_LIST</t>
    <phoneticPr fontId="4"/>
  </si>
  <si>
    <t>SU_CAPITAL</t>
    <phoneticPr fontId="4"/>
  </si>
  <si>
    <t>自己資本金</t>
    <rPh sb="0" eb="2">
      <t>ジコ</t>
    </rPh>
    <rPh sb="2" eb="4">
      <t>シホン</t>
    </rPh>
    <rPh sb="4" eb="5">
      <t>キン</t>
    </rPh>
    <phoneticPr fontId="4"/>
  </si>
  <si>
    <t>SU_OWNER_CAPITAL</t>
    <phoneticPr fontId="4"/>
  </si>
  <si>
    <t>設立登記年月日</t>
    <phoneticPr fontId="4"/>
  </si>
  <si>
    <t>SU_REGIST_DATE</t>
    <phoneticPr fontId="4"/>
  </si>
  <si>
    <t>設立登記年月日</t>
  </si>
  <si>
    <t>営業年数</t>
    <phoneticPr fontId="4"/>
  </si>
  <si>
    <t>SU_BUSINESS_YEARS</t>
    <phoneticPr fontId="4"/>
  </si>
  <si>
    <t>営業年数</t>
  </si>
  <si>
    <t>従業員数</t>
    <phoneticPr fontId="4"/>
  </si>
  <si>
    <t>SU_STAFF_NUM</t>
    <phoneticPr fontId="4"/>
  </si>
  <si>
    <t>従業員数</t>
  </si>
  <si>
    <t>問合せ先</t>
    <rPh sb="0" eb="2">
      <t>トイア</t>
    </rPh>
    <rPh sb="3" eb="4">
      <t>サキ</t>
    </rPh>
    <phoneticPr fontId="4"/>
  </si>
  <si>
    <t>Val</t>
    <phoneticPr fontId="4"/>
  </si>
  <si>
    <t>MST_SUPPLIER_LIST</t>
    <phoneticPr fontId="4"/>
  </si>
  <si>
    <t>SU_CHARGE_SECTION</t>
    <phoneticPr fontId="4"/>
  </si>
  <si>
    <t>SU_CHARGE_NAME</t>
    <phoneticPr fontId="4"/>
  </si>
  <si>
    <t>カナ</t>
    <phoneticPr fontId="4"/>
  </si>
  <si>
    <t>SU_CHARGE_NAME_PRONOUNCE</t>
    <phoneticPr fontId="4"/>
  </si>
  <si>
    <t>SU_CHARGE_TEL</t>
    <phoneticPr fontId="4"/>
  </si>
  <si>
    <t>SU_CHARGE_FAX</t>
    <phoneticPr fontId="4"/>
  </si>
  <si>
    <t>SU_CHARGE_MAIL</t>
    <phoneticPr fontId="4"/>
  </si>
  <si>
    <t>Table</t>
    <phoneticPr fontId="4"/>
  </si>
  <si>
    <t>TableVal</t>
    <phoneticPr fontId="4"/>
  </si>
  <si>
    <t>MST_SUPPLIER_CONSUL_INFO</t>
    <phoneticPr fontId="4"/>
  </si>
  <si>
    <t>SU_KIND_INDEX</t>
    <phoneticPr fontId="4"/>
  </si>
  <si>
    <t>SU_PERMIT_NUM</t>
    <phoneticPr fontId="4"/>
  </si>
  <si>
    <t>SU_PERMIT_DATE</t>
    <phoneticPr fontId="4"/>
  </si>
  <si>
    <t>SU_FINISH_CONSTRUCT_COST</t>
    <phoneticPr fontId="4"/>
  </si>
  <si>
    <t>登録番号</t>
    <rPh sb="0" eb="2">
      <t>トウロク</t>
    </rPh>
    <rPh sb="2" eb="4">
      <t>バンゴウ</t>
    </rPh>
    <phoneticPr fontId="4"/>
  </si>
  <si>
    <t>登録年月日</t>
    <rPh sb="0" eb="2">
      <t>トウロク</t>
    </rPh>
    <rPh sb="2" eb="5">
      <t>ネンガッピ</t>
    </rPh>
    <phoneticPr fontId="4"/>
  </si>
  <si>
    <t>完成測量高</t>
    <phoneticPr fontId="4"/>
  </si>
  <si>
    <t>登録業種</t>
    <phoneticPr fontId="4"/>
  </si>
  <si>
    <t>MST_SUPPLIER_CONSUL_KIND</t>
    <phoneticPr fontId="4"/>
  </si>
  <si>
    <t>SU_KIND_ID</t>
    <phoneticPr fontId="4"/>
  </si>
  <si>
    <t>SU_KIND_VALID</t>
  </si>
  <si>
    <t>SU_KIND_REQUEST</t>
  </si>
  <si>
    <t>SU_KIND_STAFF1</t>
  </si>
  <si>
    <t>SU_KIND_STAFF2</t>
  </si>
  <si>
    <t>SU_KIND_STAFF3</t>
  </si>
  <si>
    <t>業種INDEX</t>
  </si>
  <si>
    <t>種別ID</t>
  </si>
  <si>
    <t>許可登録</t>
  </si>
  <si>
    <t>希望</t>
  </si>
  <si>
    <t>技術者1</t>
    <rPh sb="0" eb="3">
      <t>ギジュツシャ</t>
    </rPh>
    <phoneticPr fontId="4"/>
  </si>
  <si>
    <t>技術者2</t>
    <rPh sb="0" eb="3">
      <t>ギジュツシャ</t>
    </rPh>
    <phoneticPr fontId="4"/>
  </si>
  <si>
    <t>技術者3</t>
    <rPh sb="0" eb="3">
      <t>ギジュツシャ</t>
    </rPh>
    <phoneticPr fontId="4"/>
  </si>
  <si>
    <t>[END]</t>
    <phoneticPr fontId="4"/>
  </si>
  <si>
    <t>資格名</t>
    <rPh sb="0" eb="2">
      <t>シカク</t>
    </rPh>
    <rPh sb="2" eb="3">
      <t>メイ</t>
    </rPh>
    <phoneticPr fontId="37"/>
  </si>
  <si>
    <t>資格コード</t>
    <rPh sb="0" eb="2">
      <t>シカク</t>
    </rPh>
    <phoneticPr fontId="37"/>
  </si>
  <si>
    <t>一級建設機械施工技士</t>
  </si>
  <si>
    <t>一級土木施工管理技士</t>
  </si>
  <si>
    <t>一級建築施工管理技士</t>
  </si>
  <si>
    <t>一級電気工事施工管理技士</t>
  </si>
  <si>
    <t>一級管工事施工管理技士</t>
  </si>
  <si>
    <t>一級造園施工管理技士</t>
  </si>
  <si>
    <t>一級建築士</t>
  </si>
  <si>
    <t>二級建設機械施工技士(第1種～第6種)</t>
  </si>
  <si>
    <t>二級土木施工管理技士(土木)</t>
  </si>
  <si>
    <t>二級土木施工管理技士(鋼構造物塗装)</t>
  </si>
  <si>
    <t>二級土木施工管理技士(薬液注入)</t>
  </si>
  <si>
    <t>二級建築施工管理技士(建築)</t>
  </si>
  <si>
    <t>二級建築施工管理技士(躯体)</t>
  </si>
  <si>
    <t>二級建築施工管理技士(仕上げ)</t>
  </si>
  <si>
    <t>二級電気工事施工管理技士</t>
  </si>
  <si>
    <t>二級管工事施工管理技士</t>
  </si>
  <si>
    <t>二級造園施工管理技士</t>
  </si>
  <si>
    <t>二級建築士</t>
  </si>
  <si>
    <t>木造建築士</t>
  </si>
  <si>
    <t>第二種電気工事士</t>
  </si>
  <si>
    <t>電気主任技術者(第1種～第3種)</t>
  </si>
  <si>
    <t>職能法-ｳｪﾙﾎﾟｲﾝﾄ施工(2級)</t>
  </si>
  <si>
    <t>職能法-建築大工(2級)</t>
  </si>
  <si>
    <t>職能法-左官(2級)</t>
  </si>
  <si>
    <t>職能法-とび･とび工･型枠施工･ｺﾝｸﾘｰﾄ圧送施工(2級)</t>
  </si>
  <si>
    <t>職能法-冷凍空気調和機器施工･空気調和設備配管(2級)</t>
  </si>
  <si>
    <t>職能法-給排水衛生設備配管(2級)</t>
  </si>
  <si>
    <t>職能法-配管･配管工(2級)</t>
  </si>
  <si>
    <t>職能法-ﾀｲﾙ張り･ﾀｲﾙ張り工(2級)</t>
  </si>
  <si>
    <t>職能法-築炉･築炉工(2級)</t>
  </si>
  <si>
    <t>職能法-ﾌﾞﾛｯｸ建築･ﾌﾞﾛｯｸ建築工(2級)</t>
  </si>
  <si>
    <t>職能法-石工･石材施工･石積み(2級)</t>
  </si>
  <si>
    <t>職能法-鉄工･製罐(2級)</t>
  </si>
  <si>
    <t>職能法-鉄筋組立て･鉄筋施工(2級)</t>
  </si>
  <si>
    <t>職能法-工場板金(2級)</t>
  </si>
  <si>
    <t>職能法-板金(工)｢建築板金作業｣･建築板金(2級)</t>
  </si>
  <si>
    <t>職能法-板金･板金工･打出し板金(2級)</t>
  </si>
  <si>
    <t>職能法-かわらぶき･ｽﾄﾚｰﾄ施工(2級)</t>
  </si>
  <si>
    <t>職能法-ｶﾞﾗｽ施工(2級)</t>
  </si>
  <si>
    <t>職能法-塗装･木工塗装･木工塗装工(2級)</t>
  </si>
  <si>
    <t>職能法-建築塗装･建築塗装工(2級)</t>
  </si>
  <si>
    <t>職能法-金属塗装･金属塗装工(2級)</t>
  </si>
  <si>
    <t>職能法-噴霧塗装(2級)</t>
  </si>
  <si>
    <t>職能法-畳製作･畳工(2級)</t>
  </si>
  <si>
    <t>職能法-内装仕上げ･ｶｰﾃﾝ･天井仕上げ施工 他(2級)</t>
  </si>
  <si>
    <t>職能法-熱絶縁施工(2級)</t>
  </si>
  <si>
    <t>職能法-工･ｻｯｼ施工(2級)</t>
  </si>
  <si>
    <t>職能法-造園(2級)</t>
  </si>
  <si>
    <t>職能法-防水施工(2級)</t>
  </si>
  <si>
    <t>職能法-さく井(2級)</t>
  </si>
  <si>
    <t>実務経験者(法第7条第2号ｲ該当)</t>
  </si>
  <si>
    <t>実務経験者(法第7条第2号ﾛ該当)</t>
  </si>
  <si>
    <t>実務経験者(法第15条第2号ﾊ該当/同号ｲ同等以上)</t>
  </si>
  <si>
    <t>実務経験者(法第15条第2号ﾊ該当/同号ﾛ同等以上)</t>
  </si>
  <si>
    <t>専任技術者</t>
  </si>
  <si>
    <t>経営管理責任者</t>
  </si>
  <si>
    <t>地すべり防止工事士</t>
  </si>
  <si>
    <t>建築設備資格者</t>
  </si>
  <si>
    <t>一級計装士</t>
  </si>
  <si>
    <t>給水装置工事主任技術者</t>
  </si>
  <si>
    <t>RCCM(河川･砂防及び海岸)</t>
  </si>
  <si>
    <t>RCCM(港湾及び空港)</t>
  </si>
  <si>
    <t>RCCM(電力土木)</t>
  </si>
  <si>
    <t>RCCM(道路)</t>
  </si>
  <si>
    <t>RCCM(鉄道)</t>
  </si>
  <si>
    <t>RCCM(上水道及び工業用水道)</t>
  </si>
  <si>
    <t>RCCM(下水道)</t>
  </si>
  <si>
    <t>RCCM(農業土木)</t>
  </si>
  <si>
    <t>RCCM(森林土木)</t>
  </si>
  <si>
    <t>RCCM(水産土木)</t>
  </si>
  <si>
    <t>RCCM(造園)</t>
  </si>
  <si>
    <t>RCCM(都市計画及び地方計画)</t>
  </si>
  <si>
    <t>RCCM(地質)</t>
  </si>
  <si>
    <t>RCCM(土質及び基礎)</t>
  </si>
  <si>
    <t>RCCM(鋼構造及びｺﾝｸﾘｰﾄ)</t>
  </si>
  <si>
    <t>RCCM(ﾄﾝﾈﾙ)</t>
  </si>
  <si>
    <t>RCCM(施工計画･施工設備及び積算)</t>
  </si>
  <si>
    <t>RCCM(建設環境)</t>
  </si>
  <si>
    <t>RCCM(建設機械)</t>
  </si>
  <si>
    <t>RCCM(電気･電子)</t>
  </si>
  <si>
    <t>測量士</t>
  </si>
  <si>
    <t>測量士補</t>
  </si>
  <si>
    <t>環境計量士</t>
  </si>
  <si>
    <t>土地家屋調査士</t>
  </si>
  <si>
    <t>不動産鑑定士</t>
  </si>
  <si>
    <t>宅建取引主任</t>
  </si>
  <si>
    <t>土地区画整理士</t>
  </si>
  <si>
    <t>消防整備士</t>
  </si>
  <si>
    <t>RCCM登録</t>
  </si>
  <si>
    <t>地質調査技士</t>
  </si>
  <si>
    <t>補償業務管理士</t>
  </si>
  <si>
    <t>建築積算資格者</t>
  </si>
  <si>
    <t>不動産鑑定士補</t>
  </si>
  <si>
    <t>第一種伝送交換主任技術者</t>
  </si>
  <si>
    <t>線路主任技術者</t>
  </si>
  <si>
    <t>司法書士</t>
  </si>
  <si>
    <t>公共用地経験者</t>
  </si>
  <si>
    <t>その他</t>
  </si>
  <si>
    <t>追加</t>
    <rPh sb="0" eb="2">
      <t>ツイカ</t>
    </rPh>
    <phoneticPr fontId="4"/>
  </si>
  <si>
    <t>削除</t>
    <rPh sb="0" eb="2">
      <t>サクジョ</t>
    </rPh>
    <phoneticPr fontId="4"/>
  </si>
  <si>
    <t>資格の追加</t>
    <rPh sb="0" eb="2">
      <t>シカク</t>
    </rPh>
    <rPh sb="3" eb="5">
      <t>ツイカ</t>
    </rPh>
    <phoneticPr fontId="4"/>
  </si>
  <si>
    <t>111</t>
  </si>
  <si>
    <t>113</t>
  </si>
  <si>
    <t>120</t>
  </si>
  <si>
    <t>127</t>
  </si>
  <si>
    <t>129</t>
  </si>
  <si>
    <t>133</t>
  </si>
  <si>
    <t>137</t>
  </si>
  <si>
    <t>212</t>
  </si>
  <si>
    <t>214</t>
  </si>
  <si>
    <t>215</t>
  </si>
  <si>
    <t>216</t>
  </si>
  <si>
    <t>221</t>
  </si>
  <si>
    <t>222</t>
  </si>
  <si>
    <t>223</t>
  </si>
  <si>
    <t>228</t>
  </si>
  <si>
    <t>230</t>
  </si>
  <si>
    <t>234</t>
  </si>
  <si>
    <t>238</t>
  </si>
  <si>
    <t>239</t>
  </si>
  <si>
    <t>256</t>
  </si>
  <si>
    <t>258</t>
  </si>
  <si>
    <t>266</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</si>
  <si>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</si>
  <si>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</si>
  <si>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</si>
  <si>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</si>
  <si>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</si>
  <si>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</si>
  <si>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</si>
  <si>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</si>
  <si>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</si>
  <si>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</si>
  <si>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</si>
  <si>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</si>
  <si>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</si>
  <si>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</si>
  <si>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</si>
  <si>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</si>
  <si>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</si>
  <si>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</si>
  <si>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</si>
  <si>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</si>
  <si>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</si>
  <si>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</si>
  <si>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</si>
  <si>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</si>
  <si>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</si>
  <si>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</si>
  <si>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</si>
  <si>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</si>
  <si>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301</t>
  </si>
  <si>
    <t>302</t>
  </si>
  <si>
    <t>303</t>
  </si>
  <si>
    <t>304</t>
  </si>
  <si>
    <t>400</t>
  </si>
  <si>
    <t>500</t>
  </si>
  <si>
    <t>61</t>
  </si>
  <si>
    <t>62</t>
  </si>
  <si>
    <t>63</t>
  </si>
  <si>
    <t>65</t>
  </si>
  <si>
    <t>701</t>
  </si>
  <si>
    <t>702</t>
  </si>
  <si>
    <t>703</t>
  </si>
  <si>
    <t>704</t>
  </si>
  <si>
    <t>705</t>
  </si>
  <si>
    <t>706</t>
  </si>
  <si>
    <t>707</t>
  </si>
  <si>
    <t>708</t>
  </si>
  <si>
    <t>709</t>
  </si>
  <si>
    <t>710</t>
  </si>
  <si>
    <t>711</t>
  </si>
  <si>
    <t>712</t>
  </si>
  <si>
    <t>713</t>
  </si>
  <si>
    <t>714</t>
  </si>
  <si>
    <t>715</t>
  </si>
  <si>
    <t>716</t>
  </si>
  <si>
    <t>717</t>
  </si>
  <si>
    <t>718</t>
  </si>
  <si>
    <t>719</t>
  </si>
  <si>
    <t>720</t>
  </si>
  <si>
    <t>871</t>
  </si>
  <si>
    <t>872</t>
  </si>
  <si>
    <t>873</t>
  </si>
  <si>
    <t>874</t>
  </si>
  <si>
    <t>875</t>
  </si>
  <si>
    <t>876</t>
  </si>
  <si>
    <t>877</t>
  </si>
  <si>
    <t>878</t>
  </si>
  <si>
    <t>879</t>
  </si>
  <si>
    <t>880</t>
  </si>
  <si>
    <t>881</t>
  </si>
  <si>
    <t>882</t>
  </si>
  <si>
    <t>883</t>
  </si>
  <si>
    <t>884</t>
  </si>
  <si>
    <t>885</t>
  </si>
  <si>
    <t>886</t>
  </si>
  <si>
    <t>887</t>
  </si>
  <si>
    <t>888</t>
  </si>
  <si>
    <t>899</t>
  </si>
  <si>
    <t>技術者名簿</t>
    <rPh sb="0" eb="3">
      <t>ギジュツシャ</t>
    </rPh>
    <rPh sb="3" eb="5">
      <t>メイボ</t>
    </rPh>
    <phoneticPr fontId="4"/>
  </si>
  <si>
    <t>編集タイプ</t>
    <rPh sb="0" eb="2">
      <t>ヘンシュウ</t>
    </rPh>
    <phoneticPr fontId="4"/>
  </si>
  <si>
    <t>技術者氏名（漢字）</t>
    <rPh sb="0" eb="3">
      <t>ギジュツシャ</t>
    </rPh>
    <rPh sb="3" eb="5">
      <t>シメイ</t>
    </rPh>
    <rPh sb="6" eb="8">
      <t>カンジ</t>
    </rPh>
    <phoneticPr fontId="15"/>
  </si>
  <si>
    <t>技術者氏名（カナ）</t>
    <rPh sb="0" eb="3">
      <t>ギジュツシャ</t>
    </rPh>
    <rPh sb="3" eb="5">
      <t>シメイ</t>
    </rPh>
    <phoneticPr fontId="15"/>
  </si>
  <si>
    <t>生年月日</t>
    <rPh sb="0" eb="2">
      <t>セイネン</t>
    </rPh>
    <rPh sb="2" eb="4">
      <t>ガッピ</t>
    </rPh>
    <phoneticPr fontId="15"/>
  </si>
  <si>
    <t>有資格区分０１</t>
    <rPh sb="0" eb="1">
      <t>ユウ</t>
    </rPh>
    <rPh sb="1" eb="3">
      <t>シカク</t>
    </rPh>
    <rPh sb="3" eb="5">
      <t>クブン</t>
    </rPh>
    <phoneticPr fontId="15"/>
  </si>
  <si>
    <t>有資格区分０２</t>
    <rPh sb="0" eb="1">
      <t>ユウ</t>
    </rPh>
    <rPh sb="1" eb="3">
      <t>シカク</t>
    </rPh>
    <rPh sb="3" eb="5">
      <t>クブン</t>
    </rPh>
    <phoneticPr fontId="15"/>
  </si>
  <si>
    <t>有資格区分０３</t>
    <rPh sb="0" eb="1">
      <t>ユウ</t>
    </rPh>
    <rPh sb="1" eb="3">
      <t>シカク</t>
    </rPh>
    <rPh sb="3" eb="5">
      <t>クブン</t>
    </rPh>
    <phoneticPr fontId="15"/>
  </si>
  <si>
    <t>有資格区分０４</t>
    <rPh sb="0" eb="1">
      <t>ユウ</t>
    </rPh>
    <rPh sb="1" eb="3">
      <t>シカク</t>
    </rPh>
    <rPh sb="3" eb="5">
      <t>クブン</t>
    </rPh>
    <phoneticPr fontId="15"/>
  </si>
  <si>
    <t>Table</t>
    <phoneticPr fontId="4"/>
  </si>
  <si>
    <t>MST_SUPPLIER_KENSETSU_ENGINEER</t>
    <phoneticPr fontId="4"/>
  </si>
  <si>
    <t>GJS_ID</t>
    <phoneticPr fontId="4"/>
  </si>
  <si>
    <t>#Judge</t>
    <phoneticPr fontId="4"/>
  </si>
  <si>
    <t>GJS_NAME</t>
  </si>
  <si>
    <t>%GJS_KANA</t>
    <phoneticPr fontId="4"/>
  </si>
  <si>
    <t>%GJS_SEINENGAPPI</t>
    <phoneticPr fontId="4"/>
  </si>
  <si>
    <t>GJS_YUSIKAKU01</t>
  </si>
  <si>
    <t>GJS_YUSIKAKU02</t>
  </si>
  <si>
    <t>GJS_YUSIKAKU03</t>
  </si>
  <si>
    <t>GJS_YUSIKAKU04</t>
  </si>
  <si>
    <t>TableVal</t>
    <phoneticPr fontId="4"/>
  </si>
  <si>
    <t>2人目</t>
    <rPh sb="1" eb="2">
      <t>ニン</t>
    </rPh>
    <rPh sb="2" eb="3">
      <t>メ</t>
    </rPh>
    <phoneticPr fontId="4"/>
  </si>
  <si>
    <t>TableVal</t>
    <phoneticPr fontId="4"/>
  </si>
  <si>
    <t>MST_SUPPLIER_KENSETSU_ENGINEER</t>
    <phoneticPr fontId="4"/>
  </si>
  <si>
    <t>3人目</t>
    <rPh sb="1" eb="2">
      <t>ニン</t>
    </rPh>
    <rPh sb="2" eb="3">
      <t>メ</t>
    </rPh>
    <phoneticPr fontId="4"/>
  </si>
  <si>
    <t>TableVal</t>
    <phoneticPr fontId="4"/>
  </si>
  <si>
    <t>MST_SUPPLIER_KENSETSU_ENGINEER</t>
    <phoneticPr fontId="4"/>
  </si>
  <si>
    <t xml:space="preserve"> No</t>
    <phoneticPr fontId="4"/>
  </si>
  <si>
    <t>No</t>
    <phoneticPr fontId="4"/>
  </si>
  <si>
    <t>フリガナ</t>
    <phoneticPr fontId="4"/>
  </si>
  <si>
    <t>生年月日</t>
    <rPh sb="0" eb="2">
      <t>セイネン</t>
    </rPh>
    <rPh sb="2" eb="4">
      <t>ガッピ</t>
    </rPh>
    <phoneticPr fontId="4"/>
  </si>
  <si>
    <t>有資格区分</t>
    <rPh sb="0" eb="1">
      <t>ユウ</t>
    </rPh>
    <rPh sb="1" eb="3">
      <t>シカク</t>
    </rPh>
    <rPh sb="3" eb="5">
      <t>クブン</t>
    </rPh>
    <phoneticPr fontId="4"/>
  </si>
  <si>
    <t>経営管理責任者</t>
    <phoneticPr fontId="4"/>
  </si>
  <si>
    <t>コード</t>
    <phoneticPr fontId="4"/>
  </si>
  <si>
    <t>資格名称</t>
    <rPh sb="0" eb="2">
      <t>シカク</t>
    </rPh>
    <rPh sb="2" eb="4">
      <t>メイショウ</t>
    </rPh>
    <phoneticPr fontId="4"/>
  </si>
  <si>
    <t>交付番号</t>
    <rPh sb="0" eb="2">
      <t>コウフ</t>
    </rPh>
    <rPh sb="2" eb="4">
      <t>バンゴウ</t>
    </rPh>
    <phoneticPr fontId="4"/>
  </si>
  <si>
    <t>照査技術者</t>
    <rPh sb="0" eb="2">
      <t>ショウサ</t>
    </rPh>
    <rPh sb="2" eb="5">
      <t>ギジュツシャ</t>
    </rPh>
    <phoneticPr fontId="4"/>
  </si>
  <si>
    <t>4人目</t>
    <rPh sb="1" eb="2">
      <t>ニン</t>
    </rPh>
    <rPh sb="2" eb="3">
      <t>メ</t>
    </rPh>
    <phoneticPr fontId="4"/>
  </si>
  <si>
    <t>5人目</t>
    <rPh sb="1" eb="2">
      <t>ニン</t>
    </rPh>
    <rPh sb="2" eb="3">
      <t>メ</t>
    </rPh>
    <phoneticPr fontId="4"/>
  </si>
  <si>
    <t>6人目</t>
    <rPh sb="1" eb="2">
      <t>ニン</t>
    </rPh>
    <rPh sb="2" eb="3">
      <t>メ</t>
    </rPh>
    <phoneticPr fontId="4"/>
  </si>
  <si>
    <t>7人目</t>
    <rPh sb="1" eb="2">
      <t>ニン</t>
    </rPh>
    <rPh sb="2" eb="3">
      <t>メ</t>
    </rPh>
    <phoneticPr fontId="4"/>
  </si>
  <si>
    <t>8人目</t>
    <rPh sb="1" eb="2">
      <t>ニン</t>
    </rPh>
    <rPh sb="2" eb="3">
      <t>メ</t>
    </rPh>
    <phoneticPr fontId="4"/>
  </si>
  <si>
    <t>9人目</t>
    <rPh sb="1" eb="2">
      <t>ニン</t>
    </rPh>
    <rPh sb="2" eb="3">
      <t>メ</t>
    </rPh>
    <phoneticPr fontId="4"/>
  </si>
  <si>
    <t>10人目</t>
    <rPh sb="2" eb="3">
      <t>ニン</t>
    </rPh>
    <rPh sb="3" eb="4">
      <t>メ</t>
    </rPh>
    <phoneticPr fontId="4"/>
  </si>
  <si>
    <t>11人目</t>
    <rPh sb="2" eb="3">
      <t>ニン</t>
    </rPh>
    <rPh sb="3" eb="4">
      <t>メ</t>
    </rPh>
    <phoneticPr fontId="4"/>
  </si>
  <si>
    <t>12人目</t>
    <rPh sb="2" eb="3">
      <t>ニン</t>
    </rPh>
    <rPh sb="3" eb="4">
      <t>メ</t>
    </rPh>
    <phoneticPr fontId="4"/>
  </si>
  <si>
    <t>13人目</t>
    <rPh sb="2" eb="3">
      <t>ニン</t>
    </rPh>
    <rPh sb="3" eb="4">
      <t>メ</t>
    </rPh>
    <phoneticPr fontId="4"/>
  </si>
  <si>
    <t>14人目</t>
    <rPh sb="2" eb="3">
      <t>ニン</t>
    </rPh>
    <rPh sb="3" eb="4">
      <t>メ</t>
    </rPh>
    <phoneticPr fontId="4"/>
  </si>
  <si>
    <t>15人目</t>
    <rPh sb="2" eb="3">
      <t>ニン</t>
    </rPh>
    <rPh sb="3" eb="4">
      <t>メ</t>
    </rPh>
    <phoneticPr fontId="4"/>
  </si>
  <si>
    <t>16人目</t>
    <rPh sb="2" eb="3">
      <t>ニン</t>
    </rPh>
    <rPh sb="3" eb="4">
      <t>メ</t>
    </rPh>
    <phoneticPr fontId="4"/>
  </si>
  <si>
    <t>17人目</t>
    <rPh sb="2" eb="3">
      <t>ニン</t>
    </rPh>
    <rPh sb="3" eb="4">
      <t>メ</t>
    </rPh>
    <phoneticPr fontId="4"/>
  </si>
  <si>
    <t>18人目</t>
    <rPh sb="2" eb="3">
      <t>ニン</t>
    </rPh>
    <rPh sb="3" eb="4">
      <t>メ</t>
    </rPh>
    <phoneticPr fontId="4"/>
  </si>
  <si>
    <t>19人目</t>
    <rPh sb="2" eb="3">
      <t>ニン</t>
    </rPh>
    <rPh sb="3" eb="4">
      <t>メ</t>
    </rPh>
    <phoneticPr fontId="4"/>
  </si>
  <si>
    <t>20人目</t>
    <rPh sb="2" eb="3">
      <t>ニン</t>
    </rPh>
    <rPh sb="3" eb="4">
      <t>メ</t>
    </rPh>
    <phoneticPr fontId="4"/>
  </si>
  <si>
    <t>21人目</t>
    <rPh sb="2" eb="3">
      <t>ニン</t>
    </rPh>
    <rPh sb="3" eb="4">
      <t>メ</t>
    </rPh>
    <phoneticPr fontId="4"/>
  </si>
  <si>
    <t>22人目</t>
    <rPh sb="2" eb="3">
      <t>ニン</t>
    </rPh>
    <rPh sb="3" eb="4">
      <t>メ</t>
    </rPh>
    <phoneticPr fontId="4"/>
  </si>
  <si>
    <t>23人目</t>
    <rPh sb="2" eb="3">
      <t>ニン</t>
    </rPh>
    <rPh sb="3" eb="4">
      <t>メ</t>
    </rPh>
    <phoneticPr fontId="4"/>
  </si>
  <si>
    <t>24人目</t>
    <rPh sb="2" eb="3">
      <t>ニン</t>
    </rPh>
    <rPh sb="3" eb="4">
      <t>メ</t>
    </rPh>
    <phoneticPr fontId="4"/>
  </si>
  <si>
    <t>25人目</t>
    <rPh sb="2" eb="3">
      <t>ニン</t>
    </rPh>
    <rPh sb="3" eb="4">
      <t>メ</t>
    </rPh>
    <phoneticPr fontId="4"/>
  </si>
  <si>
    <t>26人目</t>
    <rPh sb="2" eb="3">
      <t>ニン</t>
    </rPh>
    <rPh sb="3" eb="4">
      <t>メ</t>
    </rPh>
    <phoneticPr fontId="4"/>
  </si>
  <si>
    <t>27人目</t>
    <rPh sb="2" eb="3">
      <t>ニン</t>
    </rPh>
    <rPh sb="3" eb="4">
      <t>メ</t>
    </rPh>
    <phoneticPr fontId="4"/>
  </si>
  <si>
    <t>28人目</t>
    <rPh sb="2" eb="3">
      <t>ニン</t>
    </rPh>
    <rPh sb="3" eb="4">
      <t>メ</t>
    </rPh>
    <phoneticPr fontId="4"/>
  </si>
  <si>
    <t>29人目</t>
    <rPh sb="2" eb="3">
      <t>ニン</t>
    </rPh>
    <rPh sb="3" eb="4">
      <t>メ</t>
    </rPh>
    <phoneticPr fontId="4"/>
  </si>
  <si>
    <t>30人目</t>
    <rPh sb="2" eb="3">
      <t>ニン</t>
    </rPh>
    <rPh sb="3" eb="4">
      <t>メ</t>
    </rPh>
    <phoneticPr fontId="4"/>
  </si>
  <si>
    <t>GJS_KEIEI_KUBUN</t>
    <phoneticPr fontId="4"/>
  </si>
  <si>
    <t>GJS_SENNIN_KUBUN</t>
    <phoneticPr fontId="4"/>
  </si>
  <si>
    <t>GJS_KANRI_KUBUN</t>
    <phoneticPr fontId="4"/>
  </si>
  <si>
    <t>経営管理技術者</t>
    <rPh sb="0" eb="2">
      <t>ケイエイ</t>
    </rPh>
    <rPh sb="2" eb="4">
      <t>カンリ</t>
    </rPh>
    <rPh sb="4" eb="7">
      <t>ギジュツシャ</t>
    </rPh>
    <phoneticPr fontId="4"/>
  </si>
  <si>
    <t>管理技術者</t>
    <rPh sb="0" eb="2">
      <t>カンリ</t>
    </rPh>
    <rPh sb="2" eb="5">
      <t>ギジュツシャ</t>
    </rPh>
    <phoneticPr fontId="4"/>
  </si>
  <si>
    <t>管理技術者</t>
    <rPh sb="0" eb="2">
      <t>カンリ</t>
    </rPh>
    <rPh sb="2" eb="5">
      <t>ギジュツシャ</t>
    </rPh>
    <phoneticPr fontId="4"/>
  </si>
  <si>
    <t>照査技術者</t>
    <rPh sb="0" eb="2">
      <t>ショウサ</t>
    </rPh>
    <rPh sb="2" eb="5">
      <t>ギジュツシャ</t>
    </rPh>
    <phoneticPr fontId="4"/>
  </si>
  <si>
    <t>常勤技術者名簿（測量・建設コンサル）</t>
    <rPh sb="8" eb="10">
      <t>ソクリョウ</t>
    </rPh>
    <rPh sb="11" eb="13">
      <t>ケンセツ</t>
    </rPh>
    <phoneticPr fontId="4"/>
  </si>
  <si>
    <t>後付与</t>
    <rPh sb="0" eb="1">
      <t>ウシ</t>
    </rPh>
    <rPh sb="1" eb="3">
      <t>フヨ</t>
    </rPh>
    <phoneticPr fontId="4"/>
  </si>
  <si>
    <t>01</t>
  </si>
  <si>
    <t>02</t>
    <phoneticPr fontId="4"/>
  </si>
  <si>
    <t>補償関連コンサルタント</t>
    <phoneticPr fontId="4"/>
  </si>
  <si>
    <t>坂井市</t>
    <rPh sb="0" eb="2">
      <t>サカイ</t>
    </rPh>
    <rPh sb="2" eb="3">
      <t>シ</t>
    </rPh>
    <phoneticPr fontId="4"/>
  </si>
  <si>
    <t>CLASS</t>
    <phoneticPr fontId="4"/>
  </si>
  <si>
    <t>業者カード（測量・建設コンサルタント業務等用）</t>
    <rPh sb="0" eb="2">
      <t>ギョウシャ</t>
    </rPh>
    <rPh sb="6" eb="8">
      <t>ソクリョウ</t>
    </rPh>
    <rPh sb="9" eb="11">
      <t>ケンセツ</t>
    </rPh>
    <rPh sb="18" eb="20">
      <t>ギョウム</t>
    </rPh>
    <rPh sb="20" eb="21">
      <t>トウ</t>
    </rPh>
    <rPh sb="21" eb="22">
      <t>ヨウ</t>
    </rPh>
    <phoneticPr fontId="4"/>
  </si>
  <si>
    <t>VERSION</t>
    <phoneticPr fontId="4"/>
  </si>
  <si>
    <t>所在地区分</t>
    <phoneticPr fontId="4"/>
  </si>
  <si>
    <t>フリガナ</t>
    <phoneticPr fontId="4"/>
  </si>
  <si>
    <t>〒</t>
    <phoneticPr fontId="4"/>
  </si>
  <si>
    <t>メールアドレス</t>
    <phoneticPr fontId="4"/>
  </si>
  <si>
    <t>フリガナ</t>
    <phoneticPr fontId="4"/>
  </si>
  <si>
    <t>技術者の数</t>
    <phoneticPr fontId="4"/>
  </si>
  <si>
    <t>RCCM</t>
    <phoneticPr fontId="4"/>
  </si>
  <si>
    <t>トンネル</t>
    <phoneticPr fontId="4"/>
  </si>
  <si>
    <t>地質調査</t>
    <phoneticPr fontId="4"/>
  </si>
  <si>
    <t>補償関連コンサルタント</t>
    <phoneticPr fontId="4"/>
  </si>
  <si>
    <t>総合補償</t>
    <phoneticPr fontId="4"/>
  </si>
  <si>
    <t>上記のとおり業者カードの登録申請をします。</t>
    <phoneticPr fontId="4"/>
  </si>
  <si>
    <t>　</t>
    <phoneticPr fontId="4"/>
  </si>
  <si>
    <t>市内</t>
    <rPh sb="0" eb="2">
      <t>シナイ</t>
    </rPh>
    <phoneticPr fontId="4"/>
  </si>
  <si>
    <t>準市内</t>
    <rPh sb="0" eb="1">
      <t>ジュン</t>
    </rPh>
    <rPh sb="1" eb="3">
      <t>シナイ</t>
    </rPh>
    <phoneticPr fontId="4"/>
  </si>
  <si>
    <t>県内</t>
    <rPh sb="0" eb="2">
      <t>ケンナイ</t>
    </rPh>
    <phoneticPr fontId="4"/>
  </si>
  <si>
    <t>準県内</t>
    <rPh sb="0" eb="1">
      <t>ジュン</t>
    </rPh>
    <rPh sb="1" eb="3">
      <t>ケンナイ</t>
    </rPh>
    <phoneticPr fontId="4"/>
  </si>
  <si>
    <t>県外</t>
    <rPh sb="0" eb="2">
      <t>ケンガイ</t>
    </rPh>
    <phoneticPr fontId="4"/>
  </si>
  <si>
    <t>○</t>
    <phoneticPr fontId="4"/>
  </si>
  <si>
    <t>さかいコンサルタント</t>
    <phoneticPr fontId="4"/>
  </si>
  <si>
    <t>代表取締役</t>
    <rPh sb="0" eb="2">
      <t>ダイヒョウ</t>
    </rPh>
    <rPh sb="2" eb="5">
      <t>トリシマリヤク</t>
    </rPh>
    <phoneticPr fontId="4"/>
  </si>
  <si>
    <t>坂井　太郎</t>
    <rPh sb="0" eb="2">
      <t>サカイ</t>
    </rPh>
    <rPh sb="3" eb="5">
      <t>タロウ</t>
    </rPh>
    <phoneticPr fontId="4"/>
  </si>
  <si>
    <t>0776-99-0001</t>
    <phoneticPr fontId="4"/>
  </si>
  <si>
    <t>0776-99-0002</t>
    <phoneticPr fontId="4"/>
  </si>
  <si>
    <t>s-taro@xxxxxx.co.jp</t>
    <phoneticPr fontId="4"/>
  </si>
  <si>
    <t>坂井　次郎</t>
    <rPh sb="0" eb="2">
      <t>サカイ</t>
    </rPh>
    <rPh sb="3" eb="5">
      <t>ジロウ</t>
    </rPh>
    <phoneticPr fontId="4"/>
  </si>
  <si>
    <t>s-jiro@xxxxxx.co.jp</t>
    <phoneticPr fontId="4"/>
  </si>
  <si>
    <t>前付与</t>
    <rPh sb="0" eb="3">
      <t>マエフヨ</t>
    </rPh>
    <phoneticPr fontId="4"/>
  </si>
  <si>
    <t>00</t>
    <phoneticPr fontId="4"/>
  </si>
  <si>
    <t>00</t>
    <phoneticPr fontId="4"/>
  </si>
  <si>
    <t>0</t>
    <phoneticPr fontId="4"/>
  </si>
  <si>
    <t>1</t>
    <phoneticPr fontId="4"/>
  </si>
  <si>
    <t>2</t>
    <phoneticPr fontId="4"/>
  </si>
  <si>
    <t>3</t>
    <phoneticPr fontId="4"/>
  </si>
  <si>
    <t>4</t>
    <phoneticPr fontId="4"/>
  </si>
  <si>
    <t>機械工作物</t>
    <phoneticPr fontId="4"/>
  </si>
  <si>
    <t>営業補償・特殊補償</t>
    <phoneticPr fontId="4"/>
  </si>
  <si>
    <t>（株）</t>
    <rPh sb="1" eb="2">
      <t>カブ</t>
    </rPh>
    <phoneticPr fontId="4"/>
  </si>
  <si>
    <t>（有）</t>
    <rPh sb="1" eb="2">
      <t>アリ</t>
    </rPh>
    <phoneticPr fontId="4"/>
  </si>
  <si>
    <t>（資）</t>
    <rPh sb="1" eb="2">
      <t>シ</t>
    </rPh>
    <phoneticPr fontId="4"/>
  </si>
  <si>
    <t>（名）</t>
    <rPh sb="1" eb="2">
      <t>メイ</t>
    </rPh>
    <phoneticPr fontId="4"/>
  </si>
  <si>
    <t>UPDATE</t>
    <phoneticPr fontId="4"/>
  </si>
  <si>
    <t>サカイコンサルタント</t>
    <phoneticPr fontId="4"/>
  </si>
  <si>
    <t>919-0521</t>
    <phoneticPr fontId="4"/>
  </si>
  <si>
    <t>福井県坂井市坂井町下新庄１－１</t>
    <rPh sb="0" eb="3">
      <t>フクイケン</t>
    </rPh>
    <rPh sb="3" eb="6">
      <t>サカイシ</t>
    </rPh>
    <rPh sb="6" eb="9">
      <t>サカイチョウ</t>
    </rPh>
    <rPh sb="9" eb="12">
      <t>シモシンジョウ</t>
    </rPh>
    <phoneticPr fontId="4"/>
  </si>
  <si>
    <t>サカイ　タロウ</t>
    <phoneticPr fontId="4"/>
  </si>
  <si>
    <t>サカイ　ジロウ</t>
    <phoneticPr fontId="4"/>
  </si>
  <si>
    <t>9999999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</si>
</sst>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 &quot;人&quot;"/>
    <numFmt numFmtId="179" formatCode="#,##0\ &quot;年&quot;"/>
    <numFmt numFmtId="180" formatCode="[$-411]ggge&quot;年&quot;m&quot;月&quot;d&quot;日&quot;;@"/>
    <numFmt numFmtId="181" formatCode="#,##0\ &quot;千円&quot;"/>
    <numFmt numFmtId="182" formatCode="[$-411]ggyy&quot;年&quot;m&quot;月&quot;d&quot;日&quot;"/>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9"/>
      <color indexed="9"/>
      <name val="ＭＳ 明朝"/>
      <family val="1"/>
      <charset val="128"/>
    </font>
    <font>
      <sz val="6"/>
      <name val="ＭＳ 明朝"/>
      <family val="1"/>
      <charset val="128"/>
    </font>
    <font>
      <sz val="8"/>
      <name val="ＭＳ 明朝"/>
      <family val="1"/>
      <charset val="128"/>
    </font>
    <font>
      <sz val="9"/>
      <name val="ＭＳ ゴシック"/>
      <family val="3"/>
      <charset val="128"/>
    </font>
    <font>
      <b/>
      <sz val="9"/>
      <color indexed="81"/>
      <name val="ＭＳ Ｐゴシック"/>
      <family val="3"/>
      <charset val="128"/>
    </font>
    <font>
      <b/>
      <sz val="9"/>
      <name val="ＭＳ 明朝"/>
      <family val="1"/>
      <charset val="128"/>
    </font>
    <font>
      <sz val="10"/>
      <name val="HGPｺﾞｼｯｸM"/>
      <family val="3"/>
      <charset val="128"/>
    </font>
    <font>
      <b/>
      <sz val="10"/>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ゴシック"/>
      <family val="3"/>
      <charset val="128"/>
    </font>
    <font>
      <b/>
      <sz val="11"/>
      <name val="ＭＳ ゴシック"/>
      <family val="3"/>
      <charset val="128"/>
    </font>
    <font>
      <b/>
      <sz val="9"/>
      <name val="ＭＳ ゴシック"/>
      <family val="3"/>
      <charset val="128"/>
    </font>
    <font>
      <sz val="9"/>
      <name val="ＭＳ Ｐ明朝"/>
      <family val="1"/>
      <charset val="128"/>
    </font>
    <font>
      <sz val="6"/>
      <name val="ＭＳ Ｐゴシック"/>
      <family val="3"/>
      <charset val="128"/>
      <scheme val="minor"/>
    </font>
    <font>
      <sz val="11"/>
      <color theme="1"/>
      <name val="ＭＳ Ｐゴシック"/>
      <family val="3"/>
      <charset val="128"/>
      <scheme val="minor"/>
    </font>
    <font>
      <sz val="11"/>
      <color indexed="8"/>
      <name val="ＭＳ 明朝"/>
      <family val="1"/>
      <charset val="128"/>
    </font>
    <font>
      <sz val="16"/>
      <color indexed="8"/>
      <name val="ＭＳ 明朝"/>
      <family val="1"/>
      <charset val="128"/>
    </font>
    <font>
      <sz val="10"/>
      <color indexed="8"/>
      <name val="ＭＳ 明朝"/>
      <family val="1"/>
      <charset val="128"/>
    </font>
    <font>
      <sz val="9"/>
      <color indexed="8"/>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u/>
      <sz val="11"/>
      <color theme="1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rgb="FFFFC000"/>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 fillId="0" borderId="0">
      <alignment vertical="center"/>
    </xf>
    <xf numFmtId="0" fontId="32" fillId="4" borderId="0" applyNumberFormat="0" applyBorder="0" applyAlignment="0" applyProtection="0">
      <alignment vertical="center"/>
    </xf>
    <xf numFmtId="0" fontId="3" fillId="0" borderId="0"/>
    <xf numFmtId="0" fontId="3" fillId="0" borderId="0"/>
    <xf numFmtId="0" fontId="2" fillId="0" borderId="0">
      <alignment vertical="center"/>
    </xf>
    <xf numFmtId="0" fontId="38" fillId="0" borderId="0">
      <alignment vertical="center"/>
    </xf>
    <xf numFmtId="0" fontId="1" fillId="0" borderId="0">
      <alignment vertical="center"/>
    </xf>
    <xf numFmtId="0" fontId="46" fillId="0" borderId="0" applyNumberFormat="0" applyFill="0" applyBorder="0" applyAlignment="0" applyProtection="0">
      <alignment vertical="center"/>
    </xf>
  </cellStyleXfs>
  <cellXfs count="324">
    <xf numFmtId="0" fontId="0" fillId="0" borderId="0" xfId="0">
      <alignment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horizontal="distributed"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5" fillId="0" borderId="12" xfId="0" applyFont="1" applyBorder="1" applyAlignment="1" applyProtection="1">
      <alignment horizontal="centerContinuous" vertical="center"/>
    </xf>
    <xf numFmtId="0" fontId="5" fillId="0" borderId="13"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14" xfId="0" applyFont="1" applyBorder="1" applyAlignment="1" applyProtection="1">
      <alignment horizontal="centerContinuous"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12" xfId="0" applyFont="1" applyBorder="1" applyAlignment="1" applyProtection="1">
      <alignment vertical="center"/>
    </xf>
    <xf numFmtId="0" fontId="5" fillId="0" borderId="13" xfId="0" applyFont="1" applyBorder="1" applyAlignment="1" applyProtection="1">
      <alignment vertical="center"/>
    </xf>
    <xf numFmtId="0" fontId="10"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vertical="center" textRotation="255"/>
    </xf>
    <xf numFmtId="0" fontId="6" fillId="0" borderId="13" xfId="0" applyFont="1" applyBorder="1" applyAlignment="1" applyProtection="1">
      <alignment vertical="center"/>
    </xf>
    <xf numFmtId="0" fontId="5" fillId="24" borderId="21" xfId="0" applyFont="1" applyFill="1" applyBorder="1" applyAlignment="1" applyProtection="1">
      <alignment horizontal="center" vertical="center"/>
    </xf>
    <xf numFmtId="0" fontId="5" fillId="0" borderId="0" xfId="0" applyNumberFormat="1" applyFont="1" applyAlignment="1" applyProtection="1">
      <alignment vertical="center"/>
    </xf>
    <xf numFmtId="0" fontId="5" fillId="0" borderId="0" xfId="0" applyNumberFormat="1" applyFont="1" applyBorder="1" applyAlignment="1" applyProtection="1">
      <alignment vertical="center" textRotation="255" shrinkToFit="1"/>
    </xf>
    <xf numFmtId="49" fontId="12" fillId="25" borderId="12" xfId="0" applyNumberFormat="1" applyFont="1" applyFill="1" applyBorder="1" applyAlignment="1" applyProtection="1">
      <alignment horizontal="left" vertical="center" indent="1"/>
    </xf>
    <xf numFmtId="49" fontId="12" fillId="25" borderId="13" xfId="0" applyNumberFormat="1" applyFont="1" applyFill="1" applyBorder="1" applyAlignment="1" applyProtection="1">
      <alignment vertical="center"/>
    </xf>
    <xf numFmtId="0" fontId="12" fillId="25" borderId="16" xfId="0" applyFont="1" applyFill="1" applyBorder="1" applyAlignment="1" applyProtection="1">
      <alignment vertical="center"/>
    </xf>
    <xf numFmtId="0" fontId="5" fillId="25" borderId="16"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13" fillId="0" borderId="0" xfId="0" applyFont="1" applyFill="1">
      <alignment vertical="center"/>
    </xf>
    <xf numFmtId="0" fontId="0" fillId="0" borderId="0" xfId="0" applyFill="1">
      <alignment vertical="center"/>
    </xf>
    <xf numFmtId="49" fontId="5" fillId="0" borderId="0" xfId="0" applyNumberFormat="1" applyFont="1" applyBorder="1" applyAlignment="1" applyProtection="1">
      <alignment vertical="center"/>
    </xf>
    <xf numFmtId="49" fontId="5" fillId="0" borderId="0" xfId="0" applyNumberFormat="1" applyFont="1" applyAlignment="1" applyProtection="1">
      <alignment vertical="center"/>
    </xf>
    <xf numFmtId="176" fontId="5" fillId="0" borderId="13" xfId="0" applyNumberFormat="1" applyFont="1" applyBorder="1" applyAlignment="1" applyProtection="1">
      <alignment vertical="center"/>
    </xf>
    <xf numFmtId="177" fontId="6" fillId="0" borderId="13" xfId="0" applyNumberFormat="1" applyFont="1" applyBorder="1" applyAlignment="1" applyProtection="1">
      <alignment horizontal="center" vertical="center"/>
    </xf>
    <xf numFmtId="176" fontId="5" fillId="0" borderId="14" xfId="0" applyNumberFormat="1" applyFont="1" applyBorder="1" applyAlignment="1" applyProtection="1">
      <alignment vertical="center"/>
    </xf>
    <xf numFmtId="0" fontId="5" fillId="24" borderId="21"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xf>
    <xf numFmtId="0" fontId="14" fillId="0" borderId="0" xfId="0" applyFont="1" applyFill="1">
      <alignment vertical="center"/>
    </xf>
    <xf numFmtId="0" fontId="0" fillId="24" borderId="23" xfId="0" applyFill="1" applyBorder="1">
      <alignment vertical="center"/>
    </xf>
    <xf numFmtId="0" fontId="15" fillId="0" borderId="0" xfId="0" applyFont="1">
      <alignment vertical="center"/>
    </xf>
    <xf numFmtId="0" fontId="0" fillId="26" borderId="23" xfId="0" applyFill="1" applyBorder="1">
      <alignment vertical="center"/>
    </xf>
    <xf numFmtId="0" fontId="5" fillId="0" borderId="15"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0" xfId="0" applyNumberFormat="1" applyFont="1" applyFill="1" applyAlignment="1" applyProtection="1">
      <alignment vertical="center"/>
    </xf>
    <xf numFmtId="49" fontId="5" fillId="0" borderId="24"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0" fontId="34" fillId="0" borderId="0" xfId="0" applyFont="1">
      <alignment vertical="center"/>
    </xf>
    <xf numFmtId="0" fontId="35" fillId="27" borderId="0" xfId="0" applyFont="1" applyFill="1" applyAlignment="1">
      <alignment horizontal="left" vertical="center"/>
    </xf>
    <xf numFmtId="0" fontId="35" fillId="27" borderId="0" xfId="0" applyFont="1" applyFill="1">
      <alignment vertical="center"/>
    </xf>
    <xf numFmtId="0" fontId="35" fillId="27" borderId="0" xfId="0" applyNumberFormat="1" applyFont="1" applyFill="1">
      <alignment vertical="center"/>
    </xf>
    <xf numFmtId="0" fontId="10" fillId="0" borderId="0" xfId="0" applyFont="1">
      <alignment vertical="center"/>
    </xf>
    <xf numFmtId="0" fontId="10" fillId="27" borderId="0" xfId="0" applyNumberFormat="1" applyFont="1" applyFill="1" applyBorder="1" applyAlignment="1" applyProtection="1">
      <alignment horizontal="left" vertical="center"/>
    </xf>
    <xf numFmtId="0" fontId="10" fillId="27" borderId="0" xfId="0" applyFont="1" applyFill="1" applyAlignment="1">
      <alignment horizontal="left" vertical="center"/>
    </xf>
    <xf numFmtId="0" fontId="10" fillId="28" borderId="0" xfId="0" applyFont="1" applyFill="1">
      <alignment vertical="center"/>
    </xf>
    <xf numFmtId="0" fontId="10" fillId="28" borderId="0" xfId="0" applyNumberFormat="1" applyFont="1" applyFill="1" applyBorder="1" applyAlignment="1" applyProtection="1">
      <alignment horizontal="left" vertical="center"/>
    </xf>
    <xf numFmtId="0" fontId="10" fillId="0" borderId="0" xfId="0" applyNumberFormat="1" applyFont="1">
      <alignment vertical="center"/>
    </xf>
    <xf numFmtId="0" fontId="10" fillId="27" borderId="0" xfId="0" applyNumberFormat="1" applyFont="1" applyFill="1">
      <alignment vertical="center"/>
    </xf>
    <xf numFmtId="0" fontId="10" fillId="0" borderId="0" xfId="0" applyNumberFormat="1" applyFont="1" applyFill="1">
      <alignment vertical="center"/>
    </xf>
    <xf numFmtId="0" fontId="10" fillId="0" borderId="0" xfId="0" applyFont="1" applyFill="1" applyAlignment="1">
      <alignment horizontal="left" vertical="center"/>
    </xf>
    <xf numFmtId="0" fontId="10" fillId="0" borderId="0" xfId="0" applyFont="1" applyFill="1">
      <alignment vertical="center"/>
    </xf>
    <xf numFmtId="0" fontId="10" fillId="27" borderId="0" xfId="0" applyFont="1" applyFill="1">
      <alignment vertical="center"/>
    </xf>
    <xf numFmtId="49" fontId="10" fillId="0" borderId="0" xfId="0" applyNumberFormat="1" applyFont="1">
      <alignment vertical="center"/>
    </xf>
    <xf numFmtId="0" fontId="10" fillId="0" borderId="0" xfId="0" applyFont="1" applyAlignment="1">
      <alignment horizontal="left" vertical="center"/>
    </xf>
    <xf numFmtId="0" fontId="10" fillId="28" borderId="0" xfId="0" applyNumberFormat="1" applyFont="1" applyFill="1">
      <alignment vertical="center"/>
    </xf>
    <xf numFmtId="0" fontId="10" fillId="28" borderId="0" xfId="0" applyFont="1" applyFill="1" applyAlignment="1">
      <alignment horizontal="left" vertical="center"/>
    </xf>
    <xf numFmtId="0" fontId="10" fillId="0" borderId="0" xfId="0" applyNumberFormat="1" applyFont="1" applyAlignment="1">
      <alignment horizontal="left" vertical="center"/>
    </xf>
    <xf numFmtId="49" fontId="10" fillId="27" borderId="0" xfId="0" applyNumberFormat="1" applyFont="1" applyFill="1" applyAlignment="1">
      <alignment horizontal="left" vertical="center"/>
    </xf>
    <xf numFmtId="0" fontId="10" fillId="27" borderId="0" xfId="0" applyNumberFormat="1" applyFont="1" applyFill="1" applyAlignment="1">
      <alignment horizontal="left" vertical="center"/>
    </xf>
    <xf numFmtId="49" fontId="10" fillId="28" borderId="0" xfId="0" applyNumberFormat="1" applyFont="1" applyFill="1" applyAlignment="1">
      <alignment horizontal="left" vertical="center"/>
    </xf>
    <xf numFmtId="0" fontId="2" fillId="0" borderId="0" xfId="45">
      <alignment vertical="center"/>
    </xf>
    <xf numFmtId="49" fontId="2" fillId="0" borderId="0" xfId="45" applyNumberFormat="1">
      <alignment vertical="center"/>
    </xf>
    <xf numFmtId="0" fontId="36" fillId="0" borderId="18" xfId="44" applyFont="1" applyBorder="1" applyAlignment="1">
      <alignment horizontal="left" vertical="center"/>
    </xf>
    <xf numFmtId="0" fontId="2" fillId="0" borderId="0" xfId="45" applyAlignment="1">
      <alignment horizontal="left" vertical="center"/>
    </xf>
    <xf numFmtId="0" fontId="36" fillId="0" borderId="22" xfId="44" applyFont="1" applyBorder="1" applyAlignment="1">
      <alignment horizontal="left" vertical="center"/>
    </xf>
    <xf numFmtId="0" fontId="36" fillId="0" borderId="22" xfId="44" applyFont="1" applyBorder="1" applyAlignment="1">
      <alignment horizontal="left" vertical="center" shrinkToFit="1"/>
    </xf>
    <xf numFmtId="49" fontId="0" fillId="0" borderId="33" xfId="0" applyNumberFormat="1" applyBorder="1">
      <alignment vertical="center"/>
    </xf>
    <xf numFmtId="0" fontId="35" fillId="28" borderId="0" xfId="0" applyFont="1" applyFill="1">
      <alignment vertical="center"/>
    </xf>
    <xf numFmtId="0" fontId="35" fillId="28" borderId="0" xfId="0" applyNumberFormat="1" applyFont="1" applyFill="1">
      <alignment vertical="center"/>
    </xf>
    <xf numFmtId="0" fontId="10" fillId="28" borderId="0" xfId="0" quotePrefix="1" applyFont="1" applyFill="1" applyAlignment="1">
      <alignment horizontal="left" vertical="center"/>
    </xf>
    <xf numFmtId="14" fontId="10" fillId="0" borderId="0" xfId="0" applyNumberFormat="1" applyFont="1">
      <alignment vertical="center"/>
    </xf>
    <xf numFmtId="0" fontId="39" fillId="0" borderId="0" xfId="46" applyFont="1">
      <alignment vertical="center"/>
    </xf>
    <xf numFmtId="0" fontId="39" fillId="0" borderId="16" xfId="46" applyFont="1" applyBorder="1">
      <alignment vertical="center"/>
    </xf>
    <xf numFmtId="0" fontId="40" fillId="0" borderId="0" xfId="46" applyFont="1" applyAlignment="1">
      <alignment horizontal="centerContinuous" vertical="center"/>
    </xf>
    <xf numFmtId="0" fontId="39" fillId="0" borderId="0" xfId="46" applyFont="1" applyAlignment="1">
      <alignment horizontal="centerContinuous" vertical="center"/>
    </xf>
    <xf numFmtId="0" fontId="41" fillId="0" borderId="0" xfId="46" applyFont="1">
      <alignment vertical="center"/>
    </xf>
    <xf numFmtId="0" fontId="41" fillId="25" borderId="16" xfId="46" applyFont="1" applyFill="1" applyBorder="1" applyAlignment="1">
      <alignment horizontal="center" vertical="center"/>
    </xf>
    <xf numFmtId="0" fontId="42" fillId="0" borderId="21" xfId="46" applyNumberFormat="1" applyFont="1" applyBorder="1" applyAlignment="1">
      <alignment horizontal="center" vertical="center"/>
    </xf>
    <xf numFmtId="49" fontId="42" fillId="26" borderId="21" xfId="46" applyNumberFormat="1" applyFont="1" applyFill="1" applyBorder="1" applyAlignment="1">
      <alignment horizontal="center" vertical="center"/>
    </xf>
    <xf numFmtId="0" fontId="41" fillId="25" borderId="16" xfId="46" applyFont="1" applyFill="1" applyBorder="1" applyAlignment="1">
      <alignment horizontal="centerContinuous" vertical="center"/>
    </xf>
    <xf numFmtId="0" fontId="5" fillId="0" borderId="0" xfId="41" applyNumberFormat="1" applyFont="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28" borderId="0" xfId="0" applyFont="1" applyFill="1">
      <alignment vertical="center"/>
    </xf>
    <xf numFmtId="0" fontId="5" fillId="28" borderId="0" xfId="0" quotePrefix="1" applyFont="1" applyFill="1">
      <alignment vertical="center"/>
    </xf>
    <xf numFmtId="0" fontId="5" fillId="28" borderId="0" xfId="0" applyNumberFormat="1" applyFont="1" applyFill="1" applyBorder="1" applyAlignment="1" applyProtection="1">
      <alignment vertical="center"/>
    </xf>
    <xf numFmtId="0" fontId="5" fillId="28" borderId="0" xfId="0" applyFont="1" applyFill="1" applyBorder="1" applyAlignment="1" applyProtection="1">
      <alignment vertical="center"/>
    </xf>
    <xf numFmtId="14" fontId="5" fillId="28" borderId="0" xfId="0" applyNumberFormat="1" applyFont="1" applyFill="1" applyBorder="1" applyAlignment="1" applyProtection="1">
      <alignment vertical="center"/>
    </xf>
    <xf numFmtId="0" fontId="5" fillId="0" borderId="11" xfId="0" applyFont="1" applyBorder="1">
      <alignment vertical="center"/>
    </xf>
    <xf numFmtId="0" fontId="5" fillId="0" borderId="10"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13" xfId="0" applyFont="1" applyBorder="1">
      <alignment vertical="center"/>
    </xf>
    <xf numFmtId="0" fontId="5" fillId="0" borderId="14" xfId="0" applyFont="1" applyBorder="1">
      <alignment vertical="center"/>
    </xf>
    <xf numFmtId="49" fontId="5" fillId="0" borderId="20" xfId="0" applyNumberFormat="1" applyFont="1" applyBorder="1">
      <alignment vertical="center"/>
    </xf>
    <xf numFmtId="0" fontId="5" fillId="0" borderId="20" xfId="0" applyFont="1" applyBorder="1">
      <alignment vertical="center"/>
    </xf>
    <xf numFmtId="49" fontId="5" fillId="28" borderId="0" xfId="0" applyNumberFormat="1" applyFont="1" applyFill="1" applyBorder="1" applyAlignment="1" applyProtection="1">
      <alignment vertical="center"/>
    </xf>
    <xf numFmtId="49" fontId="5" fillId="28" borderId="0" xfId="0" quotePrefix="1" applyNumberFormat="1" applyFont="1" applyFill="1" applyBorder="1" applyAlignment="1" applyProtection="1">
      <alignment vertical="center"/>
    </xf>
    <xf numFmtId="0" fontId="5" fillId="0" borderId="11" xfId="0" applyFont="1" applyBorder="1" applyProtection="1">
      <alignment vertical="center"/>
    </xf>
    <xf numFmtId="0" fontId="5" fillId="0" borderId="10"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5" fillId="0" borderId="13" xfId="0" applyFont="1" applyBorder="1" applyProtection="1">
      <alignment vertical="center"/>
    </xf>
    <xf numFmtId="0" fontId="5" fillId="0" borderId="14" xfId="0" applyFont="1" applyBorder="1" applyProtection="1">
      <alignment vertical="center"/>
    </xf>
    <xf numFmtId="49" fontId="5" fillId="0" borderId="20" xfId="0" applyNumberFormat="1" applyFont="1" applyBorder="1" applyProtection="1">
      <alignment vertical="center"/>
    </xf>
    <xf numFmtId="0" fontId="5" fillId="0" borderId="20" xfId="0" applyFont="1" applyBorder="1" applyProtection="1">
      <alignment vertical="center"/>
    </xf>
    <xf numFmtId="180" fontId="5" fillId="26" borderId="0" xfId="0" applyNumberFormat="1" applyFont="1" applyFill="1" applyAlignment="1" applyProtection="1">
      <alignment horizontal="right" vertical="center"/>
      <protection locked="0"/>
    </xf>
    <xf numFmtId="0" fontId="5" fillId="25" borderId="12" xfId="0" applyNumberFormat="1" applyFont="1" applyFill="1" applyBorder="1" applyAlignment="1" applyProtection="1">
      <alignment horizontal="distributed" vertical="center"/>
    </xf>
    <xf numFmtId="0" fontId="5" fillId="25" borderId="13" xfId="0" applyNumberFormat="1" applyFont="1" applyFill="1" applyBorder="1" applyAlignment="1" applyProtection="1">
      <alignment horizontal="distributed" vertical="center"/>
    </xf>
    <xf numFmtId="0" fontId="5" fillId="25" borderId="14" xfId="0" applyNumberFormat="1" applyFont="1" applyFill="1" applyBorder="1" applyAlignment="1" applyProtection="1">
      <alignment horizontal="distributed" vertical="center"/>
    </xf>
    <xf numFmtId="0" fontId="5" fillId="0" borderId="12" xfId="0" applyNumberFormat="1" applyFont="1" applyFill="1" applyBorder="1" applyAlignment="1" applyProtection="1">
      <alignment vertical="center"/>
    </xf>
    <xf numFmtId="0" fontId="5" fillId="0" borderId="13"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5" fillId="24" borderId="12" xfId="0" applyNumberFormat="1" applyFont="1" applyFill="1" applyBorder="1" applyAlignment="1" applyProtection="1">
      <alignment vertical="center"/>
      <protection locked="0"/>
    </xf>
    <xf numFmtId="0" fontId="5" fillId="24" borderId="13" xfId="0" applyNumberFormat="1" applyFont="1" applyFill="1" applyBorder="1" applyAlignment="1" applyProtection="1">
      <alignment vertical="center"/>
      <protection locked="0"/>
    </xf>
    <xf numFmtId="0" fontId="5" fillId="24" borderId="14" xfId="0" applyNumberFormat="1" applyFont="1" applyFill="1" applyBorder="1" applyAlignment="1" applyProtection="1">
      <alignment vertical="center"/>
      <protection locked="0"/>
    </xf>
    <xf numFmtId="0" fontId="8" fillId="25" borderId="11" xfId="0" applyNumberFormat="1" applyFont="1" applyFill="1" applyBorder="1" applyAlignment="1" applyProtection="1">
      <alignment horizontal="distributed" vertical="center"/>
    </xf>
    <xf numFmtId="0" fontId="8" fillId="25" borderId="10" xfId="0" applyNumberFormat="1" applyFont="1" applyFill="1" applyBorder="1" applyAlignment="1" applyProtection="1">
      <alignment horizontal="distributed" vertical="center"/>
    </xf>
    <xf numFmtId="0" fontId="8" fillId="25" borderId="18" xfId="0" applyNumberFormat="1" applyFont="1" applyFill="1" applyBorder="1" applyAlignment="1" applyProtection="1">
      <alignment horizontal="distributed" vertical="center"/>
    </xf>
    <xf numFmtId="49" fontId="5" fillId="26" borderId="20" xfId="0" applyNumberFormat="1" applyFont="1" applyFill="1" applyBorder="1" applyAlignment="1" applyProtection="1">
      <alignment horizontal="left" vertical="center"/>
      <protection locked="0"/>
    </xf>
    <xf numFmtId="49" fontId="5" fillId="26" borderId="32" xfId="0" applyNumberFormat="1" applyFont="1" applyFill="1" applyBorder="1" applyAlignment="1" applyProtection="1">
      <alignment horizontal="left" vertical="center"/>
      <protection locked="0"/>
    </xf>
    <xf numFmtId="0" fontId="8" fillId="25" borderId="31" xfId="0" applyFont="1" applyFill="1" applyBorder="1" applyAlignment="1">
      <alignment horizontal="distributed" vertical="center"/>
    </xf>
    <xf numFmtId="0" fontId="8" fillId="25" borderId="0" xfId="0" applyFont="1" applyFill="1" applyAlignment="1">
      <alignment horizontal="distributed" vertical="center"/>
    </xf>
    <xf numFmtId="0" fontId="8" fillId="25" borderId="22" xfId="0" applyFont="1" applyFill="1" applyBorder="1" applyAlignment="1">
      <alignment horizontal="distributed" vertical="center"/>
    </xf>
    <xf numFmtId="49" fontId="5" fillId="26" borderId="20" xfId="0" applyNumberFormat="1" applyFont="1" applyFill="1" applyBorder="1" applyProtection="1">
      <alignment vertical="center"/>
      <protection locked="0"/>
    </xf>
    <xf numFmtId="49" fontId="5" fillId="26" borderId="32" xfId="0" applyNumberFormat="1" applyFont="1" applyFill="1" applyBorder="1" applyProtection="1">
      <alignment vertical="center"/>
      <protection locked="0"/>
    </xf>
    <xf numFmtId="0" fontId="5" fillId="25" borderId="31" xfId="0" applyFont="1" applyFill="1" applyBorder="1" applyAlignment="1">
      <alignment horizontal="distributed" vertical="center"/>
    </xf>
    <xf numFmtId="0" fontId="5" fillId="25" borderId="0" xfId="0" applyFont="1" applyFill="1" applyAlignment="1">
      <alignment horizontal="distributed"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49" fontId="5" fillId="26" borderId="28" xfId="0" applyNumberFormat="1" applyFont="1" applyFill="1" applyBorder="1" applyProtection="1">
      <alignment vertical="center"/>
      <protection locked="0"/>
    </xf>
    <xf numFmtId="49" fontId="5" fillId="26" borderId="29" xfId="0" applyNumberFormat="1" applyFont="1" applyFill="1" applyBorder="1" applyProtection="1">
      <alignment vertical="center"/>
      <protection locked="0"/>
    </xf>
    <xf numFmtId="49" fontId="5" fillId="26" borderId="30" xfId="0" applyNumberFormat="1" applyFont="1" applyFill="1" applyBorder="1" applyProtection="1">
      <alignment vertical="center"/>
      <protection locked="0"/>
    </xf>
    <xf numFmtId="0" fontId="5" fillId="25" borderId="31" xfId="0" applyNumberFormat="1" applyFont="1" applyFill="1" applyBorder="1" applyAlignment="1" applyProtection="1">
      <alignment horizontal="distributed" vertical="center"/>
    </xf>
    <xf numFmtId="0" fontId="5" fillId="25" borderId="0" xfId="0" applyNumberFormat="1" applyFont="1" applyFill="1" applyBorder="1" applyAlignment="1" applyProtection="1">
      <alignment horizontal="distributed" vertical="center"/>
    </xf>
    <xf numFmtId="0" fontId="5" fillId="25" borderId="22" xfId="0" applyNumberFormat="1" applyFont="1" applyFill="1" applyBorder="1" applyAlignment="1" applyProtection="1">
      <alignment horizontal="distributed" vertical="center"/>
    </xf>
    <xf numFmtId="49" fontId="5" fillId="0" borderId="28" xfId="0" applyNumberFormat="1" applyFont="1" applyFill="1" applyBorder="1" applyAlignment="1" applyProtection="1">
      <alignment horizontal="center" vertical="center" wrapText="1" shrinkToFit="1"/>
    </xf>
    <xf numFmtId="49" fontId="5" fillId="0" borderId="29" xfId="0" applyNumberFormat="1" applyFont="1" applyFill="1" applyBorder="1" applyAlignment="1" applyProtection="1">
      <alignment horizontal="center" vertical="center" wrapText="1" shrinkToFit="1"/>
    </xf>
    <xf numFmtId="49" fontId="5" fillId="0" borderId="30" xfId="0" applyNumberFormat="1" applyFont="1" applyFill="1" applyBorder="1" applyAlignment="1" applyProtection="1">
      <alignment horizontal="center" vertical="center" wrapText="1" shrinkToFit="1"/>
    </xf>
    <xf numFmtId="49" fontId="5" fillId="24" borderId="28" xfId="0" applyNumberFormat="1" applyFont="1" applyFill="1" applyBorder="1" applyAlignment="1" applyProtection="1">
      <alignment horizontal="center" vertical="center"/>
      <protection locked="0"/>
    </xf>
    <xf numFmtId="49" fontId="5" fillId="24" borderId="29" xfId="0" applyNumberFormat="1" applyFont="1" applyFill="1" applyBorder="1" applyAlignment="1" applyProtection="1">
      <alignment horizontal="center" vertical="center"/>
      <protection locked="0"/>
    </xf>
    <xf numFmtId="49" fontId="5" fillId="24" borderId="30"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26" borderId="28" xfId="0" applyNumberFormat="1" applyFont="1" applyFill="1" applyBorder="1" applyAlignment="1" applyProtection="1">
      <alignment horizontal="left" vertical="center"/>
      <protection locked="0"/>
    </xf>
    <xf numFmtId="49" fontId="5" fillId="26" borderId="29" xfId="0" applyNumberFormat="1" applyFont="1" applyFill="1" applyBorder="1" applyAlignment="1" applyProtection="1">
      <alignment horizontal="left" vertical="center"/>
      <protection locked="0"/>
    </xf>
    <xf numFmtId="49" fontId="5" fillId="26" borderId="30" xfId="0" applyNumberFormat="1" applyFont="1" applyFill="1" applyBorder="1" applyAlignment="1" applyProtection="1">
      <alignment horizontal="left" vertical="center"/>
      <protection locked="0"/>
    </xf>
    <xf numFmtId="0" fontId="5" fillId="25" borderId="11" xfId="0" applyFont="1" applyFill="1" applyBorder="1" applyAlignment="1">
      <alignment horizontal="distributed" vertical="center"/>
    </xf>
    <xf numFmtId="0" fontId="5" fillId="25" borderId="10" xfId="0" applyFont="1" applyFill="1" applyBorder="1" applyAlignment="1">
      <alignment horizontal="distributed" vertical="center"/>
    </xf>
    <xf numFmtId="0" fontId="5" fillId="25" borderId="18" xfId="0" applyFont="1" applyFill="1" applyBorder="1" applyAlignment="1">
      <alignment horizontal="distributed" vertical="center"/>
    </xf>
    <xf numFmtId="0" fontId="5" fillId="25" borderId="15" xfId="0" applyFont="1" applyFill="1" applyBorder="1" applyAlignment="1">
      <alignment horizontal="distributed" vertical="center"/>
    </xf>
    <xf numFmtId="0" fontId="5" fillId="25" borderId="16" xfId="0" applyFont="1" applyFill="1" applyBorder="1" applyAlignment="1">
      <alignment horizontal="distributed" vertical="center"/>
    </xf>
    <xf numFmtId="0" fontId="5" fillId="25" borderId="17" xfId="0" applyFont="1" applyFill="1" applyBorder="1" applyAlignment="1">
      <alignment horizontal="distributed" vertical="center"/>
    </xf>
    <xf numFmtId="49" fontId="5" fillId="26" borderId="10" xfId="0" applyNumberFormat="1" applyFont="1" applyFill="1" applyBorder="1" applyProtection="1">
      <alignment vertical="center"/>
      <protection locked="0"/>
    </xf>
    <xf numFmtId="49" fontId="5" fillId="26" borderId="15" xfId="0" applyNumberFormat="1" applyFont="1" applyFill="1" applyBorder="1" applyAlignment="1" applyProtection="1">
      <alignment vertical="center" wrapText="1"/>
      <protection locked="0"/>
    </xf>
    <xf numFmtId="49" fontId="5" fillId="26" borderId="16" xfId="0" applyNumberFormat="1" applyFont="1" applyFill="1" applyBorder="1" applyAlignment="1" applyProtection="1">
      <alignment vertical="center" wrapText="1"/>
      <protection locked="0"/>
    </xf>
    <xf numFmtId="49" fontId="5" fillId="26" borderId="17" xfId="0" applyNumberFormat="1" applyFont="1" applyFill="1" applyBorder="1" applyAlignment="1" applyProtection="1">
      <alignment vertical="center" wrapText="1"/>
      <protection locked="0"/>
    </xf>
    <xf numFmtId="0" fontId="5" fillId="25" borderId="11" xfId="0" applyNumberFormat="1" applyFont="1" applyFill="1" applyBorder="1" applyAlignment="1" applyProtection="1">
      <alignment horizontal="distributed" vertical="center"/>
    </xf>
    <xf numFmtId="0" fontId="5" fillId="25" borderId="10" xfId="0" applyNumberFormat="1" applyFont="1" applyFill="1" applyBorder="1" applyAlignment="1" applyProtection="1">
      <alignment horizontal="distributed" vertical="center"/>
    </xf>
    <xf numFmtId="0" fontId="5" fillId="25" borderId="18" xfId="0" applyNumberFormat="1" applyFont="1" applyFill="1" applyBorder="1" applyAlignment="1" applyProtection="1">
      <alignment horizontal="distributed" vertical="center"/>
    </xf>
    <xf numFmtId="0" fontId="5" fillId="25" borderId="15" xfId="0" applyNumberFormat="1" applyFont="1" applyFill="1" applyBorder="1" applyAlignment="1" applyProtection="1">
      <alignment horizontal="distributed" vertical="center"/>
    </xf>
    <xf numFmtId="0" fontId="5" fillId="25" borderId="16" xfId="0" applyNumberFormat="1" applyFont="1" applyFill="1" applyBorder="1" applyAlignment="1" applyProtection="1">
      <alignment horizontal="distributed" vertical="center"/>
    </xf>
    <xf numFmtId="0" fontId="5" fillId="25" borderId="17" xfId="0" applyNumberFormat="1" applyFont="1" applyFill="1" applyBorder="1" applyAlignment="1" applyProtection="1">
      <alignment horizontal="distributed" vertical="center"/>
    </xf>
    <xf numFmtId="0" fontId="5" fillId="25" borderId="12" xfId="0" applyFont="1" applyFill="1" applyBorder="1" applyAlignment="1">
      <alignment horizontal="distributed" vertical="center"/>
    </xf>
    <xf numFmtId="0" fontId="5" fillId="25" borderId="13" xfId="0" applyFont="1" applyFill="1" applyBorder="1" applyAlignment="1">
      <alignment horizontal="distributed" vertical="center"/>
    </xf>
    <xf numFmtId="0" fontId="5" fillId="25" borderId="14" xfId="0" applyFont="1" applyFill="1" applyBorder="1" applyAlignment="1">
      <alignment horizontal="distributed" vertical="center"/>
    </xf>
    <xf numFmtId="49" fontId="5" fillId="26" borderId="12" xfId="0" applyNumberFormat="1" applyFont="1" applyFill="1" applyBorder="1" applyProtection="1">
      <alignment vertical="center"/>
      <protection locked="0"/>
    </xf>
    <xf numFmtId="49" fontId="5" fillId="26" borderId="13" xfId="0" applyNumberFormat="1" applyFont="1" applyFill="1" applyBorder="1" applyProtection="1">
      <alignment vertical="center"/>
      <protection locked="0"/>
    </xf>
    <xf numFmtId="49" fontId="5" fillId="26" borderId="14" xfId="0" applyNumberFormat="1" applyFont="1" applyFill="1" applyBorder="1" applyProtection="1">
      <alignment vertical="center"/>
      <protection locked="0"/>
    </xf>
    <xf numFmtId="0" fontId="5" fillId="30" borderId="24" xfId="0" applyFont="1" applyFill="1" applyBorder="1" applyAlignment="1">
      <alignment vertical="center"/>
    </xf>
    <xf numFmtId="0" fontId="5" fillId="30" borderId="20" xfId="0" applyFont="1" applyFill="1" applyBorder="1" applyAlignment="1">
      <alignment vertical="center"/>
    </xf>
    <xf numFmtId="0" fontId="5" fillId="30" borderId="32" xfId="0" applyFont="1" applyFill="1" applyBorder="1" applyAlignment="1">
      <alignment vertical="center"/>
    </xf>
    <xf numFmtId="0" fontId="5" fillId="30" borderId="28" xfId="0" applyFont="1" applyFill="1" applyBorder="1" applyAlignment="1">
      <alignment vertical="center"/>
    </xf>
    <xf numFmtId="0" fontId="5" fillId="30" borderId="29" xfId="0" applyFont="1" applyFill="1" applyBorder="1" applyAlignment="1">
      <alignment vertical="center"/>
    </xf>
    <xf numFmtId="0" fontId="5" fillId="30" borderId="30" xfId="0" applyFont="1" applyFill="1" applyBorder="1" applyAlignment="1">
      <alignment vertical="center"/>
    </xf>
    <xf numFmtId="49" fontId="5" fillId="26" borderId="24" xfId="0" applyNumberFormat="1" applyFont="1" applyFill="1" applyBorder="1" applyAlignment="1" applyProtection="1">
      <alignment vertical="center"/>
      <protection locked="0"/>
    </xf>
    <xf numFmtId="49" fontId="5" fillId="26" borderId="20" xfId="0" applyNumberFormat="1" applyFont="1" applyFill="1" applyBorder="1" applyAlignment="1" applyProtection="1">
      <alignment vertical="center"/>
      <protection locked="0"/>
    </xf>
    <xf numFmtId="49" fontId="5" fillId="26" borderId="32" xfId="0" applyNumberFormat="1" applyFont="1" applyFill="1" applyBorder="1" applyAlignment="1" applyProtection="1">
      <alignment vertical="center"/>
      <protection locked="0"/>
    </xf>
    <xf numFmtId="49" fontId="5" fillId="26" borderId="28" xfId="0" applyNumberFormat="1" applyFont="1" applyFill="1" applyBorder="1" applyAlignment="1" applyProtection="1">
      <alignment vertical="center"/>
      <protection locked="0"/>
    </xf>
    <xf numFmtId="49" fontId="5" fillId="26" borderId="29" xfId="0" applyNumberFormat="1" applyFont="1" applyFill="1" applyBorder="1" applyAlignment="1" applyProtection="1">
      <alignment vertical="center"/>
      <protection locked="0"/>
    </xf>
    <xf numFmtId="49" fontId="5" fillId="26" borderId="30" xfId="0" applyNumberFormat="1" applyFont="1" applyFill="1" applyBorder="1" applyAlignment="1" applyProtection="1">
      <alignment vertical="center"/>
      <protection locked="0"/>
    </xf>
    <xf numFmtId="0" fontId="8" fillId="25" borderId="31" xfId="0" applyNumberFormat="1" applyFont="1" applyFill="1" applyBorder="1" applyAlignment="1" applyProtection="1">
      <alignment horizontal="distributed" vertical="center"/>
    </xf>
    <xf numFmtId="0" fontId="8" fillId="25" borderId="0" xfId="0" applyNumberFormat="1" applyFont="1" applyFill="1" applyBorder="1" applyAlignment="1" applyProtection="1">
      <alignment horizontal="distributed" vertical="center"/>
    </xf>
    <xf numFmtId="0" fontId="8" fillId="25" borderId="22" xfId="0" applyNumberFormat="1" applyFont="1" applyFill="1" applyBorder="1" applyAlignment="1" applyProtection="1">
      <alignment horizontal="distributed"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25" borderId="12" xfId="0" applyNumberFormat="1" applyFont="1" applyFill="1" applyBorder="1" applyAlignment="1" applyProtection="1">
      <alignment horizontal="center" vertical="center" shrinkToFit="1"/>
    </xf>
    <xf numFmtId="0" fontId="5" fillId="25" borderId="13" xfId="0" applyNumberFormat="1" applyFont="1" applyFill="1" applyBorder="1" applyAlignment="1" applyProtection="1">
      <alignment horizontal="center" vertical="center" shrinkToFit="1"/>
    </xf>
    <xf numFmtId="0" fontId="5" fillId="25" borderId="14" xfId="0" applyNumberFormat="1" applyFont="1" applyFill="1" applyBorder="1" applyAlignment="1" applyProtection="1">
      <alignment horizontal="center" vertical="center" shrinkToFit="1"/>
    </xf>
    <xf numFmtId="181" fontId="5" fillId="26" borderId="12" xfId="0" applyNumberFormat="1" applyFont="1" applyFill="1" applyBorder="1" applyAlignment="1" applyProtection="1">
      <alignment horizontal="center" vertical="center"/>
      <protection locked="0"/>
    </xf>
    <xf numFmtId="181" fontId="5" fillId="26" borderId="13" xfId="0" applyNumberFormat="1" applyFont="1" applyFill="1" applyBorder="1" applyAlignment="1" applyProtection="1">
      <alignment horizontal="center" vertical="center"/>
      <protection locked="0"/>
    </xf>
    <xf numFmtId="181" fontId="5" fillId="26" borderId="14" xfId="0" applyNumberFormat="1" applyFont="1" applyFill="1" applyBorder="1" applyAlignment="1" applyProtection="1">
      <alignment horizontal="center" vertical="center"/>
      <protection locked="0"/>
    </xf>
    <xf numFmtId="181" fontId="5" fillId="26" borderId="11" xfId="0" applyNumberFormat="1" applyFont="1" applyFill="1" applyBorder="1" applyAlignment="1" applyProtection="1">
      <alignment horizontal="center" vertical="center"/>
      <protection locked="0"/>
    </xf>
    <xf numFmtId="181" fontId="5" fillId="26" borderId="10" xfId="0" applyNumberFormat="1" applyFont="1" applyFill="1" applyBorder="1" applyAlignment="1" applyProtection="1">
      <alignment horizontal="center" vertical="center"/>
      <protection locked="0"/>
    </xf>
    <xf numFmtId="181" fontId="5" fillId="26" borderId="18" xfId="0" applyNumberFormat="1" applyFont="1" applyFill="1" applyBorder="1" applyAlignment="1" applyProtection="1">
      <alignment horizontal="center" vertical="center"/>
      <protection locked="0"/>
    </xf>
    <xf numFmtId="180" fontId="5" fillId="26" borderId="12" xfId="0" applyNumberFormat="1" applyFont="1" applyFill="1" applyBorder="1" applyAlignment="1" applyProtection="1">
      <alignment horizontal="center" vertical="center"/>
      <protection locked="0"/>
    </xf>
    <xf numFmtId="180" fontId="5" fillId="26" borderId="13" xfId="0" applyNumberFormat="1" applyFont="1" applyFill="1" applyBorder="1" applyAlignment="1" applyProtection="1">
      <alignment horizontal="center" vertical="center"/>
      <protection locked="0"/>
    </xf>
    <xf numFmtId="180" fontId="5" fillId="26" borderId="14" xfId="0" applyNumberFormat="1" applyFont="1" applyFill="1" applyBorder="1" applyAlignment="1" applyProtection="1">
      <alignment horizontal="center" vertical="center"/>
      <protection locked="0"/>
    </xf>
    <xf numFmtId="0" fontId="5" fillId="25" borderId="12" xfId="0" applyNumberFormat="1" applyFont="1" applyFill="1" applyBorder="1" applyAlignment="1" applyProtection="1">
      <alignment horizontal="center" vertical="center"/>
    </xf>
    <xf numFmtId="0" fontId="5" fillId="25" borderId="13" xfId="0" applyNumberFormat="1" applyFont="1" applyFill="1" applyBorder="1" applyAlignment="1" applyProtection="1">
      <alignment horizontal="center" vertical="center"/>
    </xf>
    <xf numFmtId="0" fontId="5" fillId="25" borderId="14"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protection locked="0"/>
    </xf>
    <xf numFmtId="179" fontId="5" fillId="26" borderId="13" xfId="0" applyNumberFormat="1" applyFont="1" applyFill="1" applyBorder="1" applyAlignment="1" applyProtection="1">
      <alignment horizontal="center" vertical="center"/>
      <protection locked="0"/>
    </xf>
    <xf numFmtId="179" fontId="5" fillId="26" borderId="14" xfId="0" applyNumberFormat="1" applyFont="1" applyFill="1" applyBorder="1" applyAlignment="1" applyProtection="1">
      <alignment horizontal="center" vertical="center"/>
      <protection locked="0"/>
    </xf>
    <xf numFmtId="178" fontId="5" fillId="26" borderId="12" xfId="0" applyNumberFormat="1" applyFont="1" applyFill="1" applyBorder="1" applyAlignment="1" applyProtection="1">
      <alignment horizontal="center" vertical="center"/>
      <protection locked="0"/>
    </xf>
    <xf numFmtId="178" fontId="5" fillId="26" borderId="13" xfId="0" applyNumberFormat="1" applyFont="1" applyFill="1" applyBorder="1" applyAlignment="1" applyProtection="1">
      <alignment horizontal="center" vertical="center"/>
      <protection locked="0"/>
    </xf>
    <xf numFmtId="178" fontId="5" fillId="26" borderId="14" xfId="0" applyNumberFormat="1" applyFont="1" applyFill="1" applyBorder="1" applyAlignment="1" applyProtection="1">
      <alignment horizontal="center" vertical="center"/>
      <protection locked="0"/>
    </xf>
    <xf numFmtId="49" fontId="5" fillId="26" borderId="13" xfId="0" applyNumberFormat="1" applyFont="1" applyFill="1" applyBorder="1" applyAlignment="1" applyProtection="1">
      <alignment horizontal="center" vertical="center"/>
      <protection locked="0"/>
    </xf>
    <xf numFmtId="176" fontId="5" fillId="26" borderId="12" xfId="0" applyNumberFormat="1" applyFont="1" applyFill="1" applyBorder="1" applyAlignment="1" applyProtection="1">
      <alignment vertical="center"/>
      <protection locked="0"/>
    </xf>
    <xf numFmtId="176" fontId="5" fillId="26" borderId="13" xfId="0" applyNumberFormat="1" applyFont="1" applyFill="1" applyBorder="1" applyAlignment="1" applyProtection="1">
      <alignment vertical="center"/>
      <protection locked="0"/>
    </xf>
    <xf numFmtId="176" fontId="5" fillId="26" borderId="14" xfId="0" applyNumberFormat="1" applyFont="1" applyFill="1" applyBorder="1" applyAlignment="1" applyProtection="1">
      <alignment vertical="center"/>
      <protection locked="0"/>
    </xf>
    <xf numFmtId="0" fontId="5" fillId="0" borderId="11"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27" xfId="0" applyFont="1" applyBorder="1" applyAlignment="1" applyProtection="1">
      <alignment horizontal="center" vertical="center" textRotation="255"/>
    </xf>
    <xf numFmtId="0" fontId="5" fillId="0" borderId="1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178" fontId="5" fillId="0" borderId="12" xfId="0" applyNumberFormat="1" applyFont="1" applyBorder="1" applyAlignment="1" applyProtection="1">
      <alignment horizontal="center" vertical="center"/>
    </xf>
    <xf numFmtId="178" fontId="5" fillId="0" borderId="13" xfId="0" applyNumberFormat="1" applyFont="1" applyBorder="1" applyAlignment="1" applyProtection="1">
      <alignment horizontal="center" vertical="center"/>
    </xf>
    <xf numFmtId="178" fontId="5" fillId="0" borderId="14" xfId="0" applyNumberFormat="1"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0" xfId="0" applyNumberFormat="1" applyFont="1" applyBorder="1" applyAlignment="1" applyProtection="1">
      <alignment horizontal="center" vertical="center" textRotation="255" shrinkToFit="1"/>
    </xf>
    <xf numFmtId="180" fontId="5" fillId="26" borderId="0" xfId="0" applyNumberFormat="1" applyFont="1" applyFill="1" applyAlignment="1" applyProtection="1">
      <alignment horizontal="right" vertical="center"/>
    </xf>
    <xf numFmtId="0" fontId="5" fillId="24" borderId="12" xfId="0" applyNumberFormat="1" applyFont="1" applyFill="1" applyBorder="1" applyAlignment="1" applyProtection="1">
      <alignment vertical="center"/>
    </xf>
    <xf numFmtId="0" fontId="5" fillId="24" borderId="13" xfId="0" applyNumberFormat="1" applyFont="1" applyFill="1" applyBorder="1" applyAlignment="1" applyProtection="1">
      <alignment vertical="center"/>
    </xf>
    <xf numFmtId="0" fontId="5" fillId="24" borderId="14" xfId="0" applyNumberFormat="1" applyFont="1" applyFill="1" applyBorder="1" applyAlignment="1" applyProtection="1">
      <alignment vertical="center"/>
    </xf>
    <xf numFmtId="49" fontId="5" fillId="26" borderId="20" xfId="0" applyNumberFormat="1" applyFont="1" applyFill="1" applyBorder="1" applyAlignment="1" applyProtection="1">
      <alignment horizontal="left" vertical="center"/>
    </xf>
    <xf numFmtId="49" fontId="5" fillId="26" borderId="32" xfId="0" applyNumberFormat="1" applyFont="1" applyFill="1" applyBorder="1" applyAlignment="1" applyProtection="1">
      <alignment horizontal="left" vertical="center"/>
    </xf>
    <xf numFmtId="0" fontId="8" fillId="25" borderId="31" xfId="0" applyFont="1" applyFill="1" applyBorder="1" applyAlignment="1" applyProtection="1">
      <alignment horizontal="distributed" vertical="center"/>
    </xf>
    <xf numFmtId="0" fontId="8" fillId="25" borderId="0" xfId="0" applyFont="1" applyFill="1" applyAlignment="1" applyProtection="1">
      <alignment horizontal="distributed" vertical="center"/>
    </xf>
    <xf numFmtId="0" fontId="8" fillId="25" borderId="22" xfId="0" applyFont="1" applyFill="1" applyBorder="1" applyAlignment="1" applyProtection="1">
      <alignment horizontal="distributed" vertical="center"/>
    </xf>
    <xf numFmtId="49" fontId="5" fillId="26" borderId="20" xfId="0" applyNumberFormat="1" applyFont="1" applyFill="1" applyBorder="1" applyProtection="1">
      <alignment vertical="center"/>
    </xf>
    <xf numFmtId="49" fontId="5" fillId="26" borderId="32" xfId="0" applyNumberFormat="1" applyFont="1" applyFill="1" applyBorder="1" applyProtection="1">
      <alignment vertical="center"/>
    </xf>
    <xf numFmtId="0" fontId="5" fillId="25" borderId="31" xfId="0" applyFont="1" applyFill="1" applyBorder="1" applyAlignment="1" applyProtection="1">
      <alignment horizontal="distributed" vertical="center"/>
    </xf>
    <xf numFmtId="0" fontId="5" fillId="25" borderId="0" xfId="0" applyFont="1" applyFill="1" applyAlignment="1" applyProtection="1">
      <alignment horizontal="distributed" vertical="center"/>
    </xf>
    <xf numFmtId="0" fontId="5" fillId="0" borderId="28" xfId="0" applyFont="1" applyBorder="1" applyAlignment="1" applyProtection="1">
      <alignment horizontal="center" vertical="center"/>
    </xf>
    <xf numFmtId="0" fontId="5" fillId="0" borderId="30" xfId="0" applyFont="1" applyBorder="1" applyAlignment="1" applyProtection="1">
      <alignment horizontal="center" vertical="center"/>
    </xf>
    <xf numFmtId="49" fontId="5" fillId="26" borderId="28" xfId="0" applyNumberFormat="1" applyFont="1" applyFill="1" applyBorder="1" applyProtection="1">
      <alignment vertical="center"/>
    </xf>
    <xf numFmtId="49" fontId="5" fillId="26" borderId="29" xfId="0" applyNumberFormat="1" applyFont="1" applyFill="1" applyBorder="1" applyProtection="1">
      <alignment vertical="center"/>
    </xf>
    <xf numFmtId="49" fontId="5" fillId="26" borderId="30" xfId="0" applyNumberFormat="1" applyFont="1" applyFill="1" applyBorder="1" applyProtection="1">
      <alignment vertical="center"/>
    </xf>
    <xf numFmtId="49" fontId="5" fillId="24" borderId="28" xfId="0" applyNumberFormat="1" applyFont="1" applyFill="1" applyBorder="1" applyAlignment="1" applyProtection="1">
      <alignment horizontal="center" vertical="center"/>
    </xf>
    <xf numFmtId="49" fontId="5" fillId="24" borderId="29" xfId="0" applyNumberFormat="1" applyFont="1" applyFill="1" applyBorder="1" applyAlignment="1" applyProtection="1">
      <alignment horizontal="center" vertical="center"/>
    </xf>
    <xf numFmtId="49" fontId="5" fillId="24" borderId="30" xfId="0" applyNumberFormat="1" applyFont="1" applyFill="1" applyBorder="1" applyAlignment="1" applyProtection="1">
      <alignment horizontal="center" vertical="center"/>
    </xf>
    <xf numFmtId="49" fontId="5" fillId="26" borderId="28" xfId="0" applyNumberFormat="1" applyFont="1" applyFill="1" applyBorder="1" applyAlignment="1" applyProtection="1">
      <alignment horizontal="left" vertical="center"/>
    </xf>
    <xf numFmtId="49" fontId="5" fillId="26" borderId="29" xfId="0" applyNumberFormat="1" applyFont="1" applyFill="1" applyBorder="1" applyAlignment="1" applyProtection="1">
      <alignment horizontal="left" vertical="center"/>
    </xf>
    <xf numFmtId="49" fontId="5" fillId="26" borderId="30" xfId="0" applyNumberFormat="1" applyFont="1" applyFill="1" applyBorder="1" applyAlignment="1" applyProtection="1">
      <alignment horizontal="left" vertical="center"/>
    </xf>
    <xf numFmtId="0" fontId="5" fillId="25" borderId="11" xfId="0" applyFont="1" applyFill="1" applyBorder="1" applyAlignment="1" applyProtection="1">
      <alignment horizontal="distributed" vertical="center"/>
    </xf>
    <xf numFmtId="0" fontId="5" fillId="25" borderId="10" xfId="0" applyFont="1" applyFill="1" applyBorder="1" applyAlignment="1" applyProtection="1">
      <alignment horizontal="distributed" vertical="center"/>
    </xf>
    <xf numFmtId="0" fontId="5" fillId="25" borderId="18" xfId="0" applyFont="1" applyFill="1" applyBorder="1" applyAlignment="1" applyProtection="1">
      <alignment horizontal="distributed" vertical="center"/>
    </xf>
    <xf numFmtId="0" fontId="5" fillId="25" borderId="15" xfId="0" applyFont="1" applyFill="1" applyBorder="1" applyAlignment="1" applyProtection="1">
      <alignment horizontal="distributed" vertical="center"/>
    </xf>
    <xf numFmtId="0" fontId="5" fillId="25" borderId="16" xfId="0" applyFont="1" applyFill="1" applyBorder="1" applyAlignment="1" applyProtection="1">
      <alignment horizontal="distributed" vertical="center"/>
    </xf>
    <xf numFmtId="0" fontId="5" fillId="25" borderId="17" xfId="0" applyFont="1" applyFill="1" applyBorder="1" applyAlignment="1" applyProtection="1">
      <alignment horizontal="distributed" vertical="center"/>
    </xf>
    <xf numFmtId="49" fontId="5" fillId="26" borderId="10" xfId="0" applyNumberFormat="1" applyFont="1" applyFill="1" applyBorder="1" applyProtection="1">
      <alignment vertical="center"/>
    </xf>
    <xf numFmtId="49" fontId="5" fillId="26" borderId="15" xfId="0" applyNumberFormat="1" applyFont="1" applyFill="1" applyBorder="1" applyAlignment="1" applyProtection="1">
      <alignment vertical="center" wrapText="1"/>
    </xf>
    <xf numFmtId="49" fontId="5" fillId="26" borderId="16" xfId="0" applyNumberFormat="1" applyFont="1" applyFill="1" applyBorder="1" applyAlignment="1" applyProtection="1">
      <alignment vertical="center" wrapText="1"/>
    </xf>
    <xf numFmtId="49" fontId="5" fillId="26" borderId="17" xfId="0" applyNumberFormat="1" applyFont="1" applyFill="1" applyBorder="1" applyAlignment="1" applyProtection="1">
      <alignment vertical="center" wrapText="1"/>
    </xf>
    <xf numFmtId="0" fontId="5" fillId="30" borderId="24" xfId="0" applyFont="1" applyFill="1" applyBorder="1" applyProtection="1">
      <alignment vertical="center"/>
    </xf>
    <xf numFmtId="0" fontId="5" fillId="30" borderId="20" xfId="0" applyFont="1" applyFill="1" applyBorder="1" applyProtection="1">
      <alignment vertical="center"/>
    </xf>
    <xf numFmtId="0" fontId="5" fillId="30" borderId="32" xfId="0" applyFont="1" applyFill="1" applyBorder="1" applyProtection="1">
      <alignment vertical="center"/>
    </xf>
    <xf numFmtId="49" fontId="5" fillId="26" borderId="24" xfId="0" applyNumberFormat="1" applyFont="1" applyFill="1" applyBorder="1" applyProtection="1">
      <alignment vertical="center"/>
    </xf>
    <xf numFmtId="0" fontId="5" fillId="30" borderId="28" xfId="0" applyFont="1" applyFill="1" applyBorder="1" applyProtection="1">
      <alignment vertical="center"/>
    </xf>
    <xf numFmtId="0" fontId="5" fillId="30" borderId="29" xfId="0" applyFont="1" applyFill="1" applyBorder="1" applyProtection="1">
      <alignment vertical="center"/>
    </xf>
    <xf numFmtId="0" fontId="5" fillId="30" borderId="30" xfId="0" applyFont="1" applyFill="1" applyBorder="1" applyProtection="1">
      <alignment vertical="center"/>
    </xf>
    <xf numFmtId="0" fontId="5" fillId="25" borderId="12" xfId="0" applyFont="1" applyFill="1" applyBorder="1" applyAlignment="1" applyProtection="1">
      <alignment horizontal="distributed" vertical="center"/>
    </xf>
    <xf numFmtId="0" fontId="5" fillId="25" borderId="13" xfId="0" applyFont="1" applyFill="1" applyBorder="1" applyAlignment="1" applyProtection="1">
      <alignment horizontal="distributed" vertical="center"/>
    </xf>
    <xf numFmtId="0" fontId="5" fillId="25" borderId="14" xfId="0" applyFont="1" applyFill="1" applyBorder="1" applyAlignment="1" applyProtection="1">
      <alignment horizontal="distributed" vertical="center"/>
    </xf>
    <xf numFmtId="49" fontId="5" fillId="26" borderId="12" xfId="0" applyNumberFormat="1" applyFont="1" applyFill="1" applyBorder="1" applyProtection="1">
      <alignment vertical="center"/>
    </xf>
    <xf numFmtId="49" fontId="5" fillId="26" borderId="13" xfId="0" applyNumberFormat="1" applyFont="1" applyFill="1" applyBorder="1" applyProtection="1">
      <alignment vertical="center"/>
    </xf>
    <xf numFmtId="49" fontId="5" fillId="26" borderId="14" xfId="0" applyNumberFormat="1" applyFont="1" applyFill="1" applyBorder="1" applyProtection="1">
      <alignment vertical="center"/>
    </xf>
    <xf numFmtId="49" fontId="5" fillId="26" borderId="12" xfId="48" applyNumberFormat="1" applyFont="1" applyFill="1" applyBorder="1" applyProtection="1">
      <alignment vertical="center"/>
    </xf>
    <xf numFmtId="181" fontId="5" fillId="26" borderId="12" xfId="0" applyNumberFormat="1" applyFont="1" applyFill="1" applyBorder="1" applyAlignment="1" applyProtection="1">
      <alignment horizontal="center" vertical="center"/>
    </xf>
    <xf numFmtId="181" fontId="5" fillId="26" borderId="13" xfId="0" applyNumberFormat="1" applyFont="1" applyFill="1" applyBorder="1" applyAlignment="1" applyProtection="1">
      <alignment horizontal="center" vertical="center"/>
    </xf>
    <xf numFmtId="181" fontId="5" fillId="26" borderId="14" xfId="0" applyNumberFormat="1" applyFont="1" applyFill="1" applyBorder="1" applyAlignment="1" applyProtection="1">
      <alignment horizontal="center" vertical="center"/>
    </xf>
    <xf numFmtId="181" fontId="5" fillId="26" borderId="11" xfId="0" applyNumberFormat="1" applyFont="1" applyFill="1" applyBorder="1" applyAlignment="1" applyProtection="1">
      <alignment horizontal="center" vertical="center"/>
    </xf>
    <xf numFmtId="181" fontId="5" fillId="26" borderId="10" xfId="0" applyNumberFormat="1" applyFont="1" applyFill="1" applyBorder="1" applyAlignment="1" applyProtection="1">
      <alignment horizontal="center" vertical="center"/>
    </xf>
    <xf numFmtId="181" fontId="5" fillId="26" borderId="18" xfId="0" applyNumberFormat="1" applyFont="1" applyFill="1" applyBorder="1" applyAlignment="1" applyProtection="1">
      <alignment horizontal="center" vertical="center"/>
    </xf>
    <xf numFmtId="180" fontId="5" fillId="26" borderId="12" xfId="0" applyNumberFormat="1" applyFont="1" applyFill="1" applyBorder="1" applyAlignment="1" applyProtection="1">
      <alignment horizontal="center" vertical="center"/>
    </xf>
    <xf numFmtId="180" fontId="5" fillId="26" borderId="13" xfId="0" applyNumberFormat="1" applyFont="1" applyFill="1" applyBorder="1" applyAlignment="1" applyProtection="1">
      <alignment horizontal="center" vertical="center"/>
    </xf>
    <xf numFmtId="180" fontId="5" fillId="26" borderId="14"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xf>
    <xf numFmtId="179" fontId="5" fillId="26" borderId="13" xfId="0" applyNumberFormat="1" applyFont="1" applyFill="1" applyBorder="1" applyAlignment="1" applyProtection="1">
      <alignment horizontal="center" vertical="center"/>
    </xf>
    <xf numFmtId="179" fontId="5" fillId="26" borderId="14" xfId="0" applyNumberFormat="1" applyFont="1" applyFill="1" applyBorder="1" applyAlignment="1" applyProtection="1">
      <alignment horizontal="center" vertical="center"/>
    </xf>
    <xf numFmtId="178" fontId="5" fillId="26" borderId="12" xfId="0" applyNumberFormat="1" applyFont="1" applyFill="1" applyBorder="1" applyAlignment="1" applyProtection="1">
      <alignment horizontal="center" vertical="center"/>
    </xf>
    <xf numFmtId="178" fontId="5" fillId="26" borderId="13" xfId="0" applyNumberFormat="1" applyFont="1" applyFill="1" applyBorder="1" applyAlignment="1" applyProtection="1">
      <alignment horizontal="center" vertical="center"/>
    </xf>
    <xf numFmtId="178" fontId="5" fillId="26" borderId="14" xfId="0" applyNumberFormat="1" applyFont="1" applyFill="1" applyBorder="1" applyAlignment="1" applyProtection="1">
      <alignment horizontal="center" vertical="center"/>
    </xf>
    <xf numFmtId="49" fontId="5" fillId="26" borderId="13" xfId="0" applyNumberFormat="1" applyFont="1" applyFill="1" applyBorder="1" applyAlignment="1" applyProtection="1">
      <alignment horizontal="center" vertical="center"/>
    </xf>
    <xf numFmtId="176" fontId="5" fillId="26" borderId="12" xfId="0" applyNumberFormat="1" applyFont="1" applyFill="1" applyBorder="1" applyAlignment="1" applyProtection="1">
      <alignment vertical="center"/>
    </xf>
    <xf numFmtId="176" fontId="5" fillId="26" borderId="13" xfId="0" applyNumberFormat="1" applyFont="1" applyFill="1" applyBorder="1" applyAlignment="1" applyProtection="1">
      <alignment vertical="center"/>
    </xf>
    <xf numFmtId="176" fontId="5" fillId="26" borderId="14" xfId="0" applyNumberFormat="1" applyFont="1" applyFill="1" applyBorder="1" applyAlignment="1" applyProtection="1">
      <alignment vertical="center"/>
    </xf>
    <xf numFmtId="0" fontId="41" fillId="25" borderId="21" xfId="46" applyFont="1" applyFill="1" applyBorder="1" applyAlignment="1">
      <alignment horizontal="center" vertical="center"/>
    </xf>
    <xf numFmtId="0" fontId="41" fillId="25" borderId="12" xfId="46" applyFont="1" applyFill="1" applyBorder="1" applyAlignment="1">
      <alignment horizontal="center" vertical="center"/>
    </xf>
    <xf numFmtId="0" fontId="41" fillId="25" borderId="13" xfId="46" applyFont="1" applyFill="1" applyBorder="1" applyAlignment="1">
      <alignment horizontal="center" vertical="center"/>
    </xf>
    <xf numFmtId="0" fontId="43" fillId="25" borderId="25" xfId="46" applyFont="1" applyFill="1" applyBorder="1" applyAlignment="1">
      <alignment horizontal="center" vertical="center" wrapText="1"/>
    </xf>
    <xf numFmtId="0" fontId="43" fillId="25" borderId="27" xfId="46" applyFont="1" applyFill="1" applyBorder="1" applyAlignment="1">
      <alignment horizontal="center" vertical="center" wrapText="1"/>
    </xf>
    <xf numFmtId="182" fontId="41" fillId="26" borderId="25" xfId="46" applyNumberFormat="1" applyFont="1" applyFill="1" applyBorder="1" applyAlignment="1">
      <alignment horizontal="center" vertical="center"/>
    </xf>
    <xf numFmtId="182" fontId="41" fillId="26" borderId="26" xfId="46" applyNumberFormat="1" applyFont="1" applyFill="1" applyBorder="1" applyAlignment="1">
      <alignment horizontal="center" vertical="center"/>
    </xf>
    <xf numFmtId="182" fontId="41" fillId="26" borderId="27" xfId="46" applyNumberFormat="1" applyFont="1" applyFill="1" applyBorder="1" applyAlignment="1">
      <alignment horizontal="center" vertical="center"/>
    </xf>
    <xf numFmtId="0" fontId="42" fillId="29" borderId="12" xfId="46" applyFont="1" applyFill="1" applyBorder="1" applyAlignment="1">
      <alignment horizontal="left" vertical="center" wrapText="1"/>
    </xf>
    <xf numFmtId="0" fontId="42" fillId="29" borderId="13" xfId="46" applyFont="1" applyFill="1" applyBorder="1" applyAlignment="1">
      <alignment horizontal="left" vertical="center" wrapText="1"/>
    </xf>
    <xf numFmtId="0" fontId="42" fillId="29" borderId="14" xfId="46" applyFont="1" applyFill="1" applyBorder="1" applyAlignment="1">
      <alignment horizontal="left" vertical="center" wrapText="1"/>
    </xf>
    <xf numFmtId="0" fontId="41" fillId="25" borderId="25" xfId="46" applyFont="1" applyFill="1" applyBorder="1" applyAlignment="1">
      <alignment horizontal="center" vertical="center"/>
    </xf>
    <xf numFmtId="0" fontId="41" fillId="25" borderId="26" xfId="46" applyFont="1" applyFill="1" applyBorder="1" applyAlignment="1">
      <alignment horizontal="center" vertical="center"/>
    </xf>
    <xf numFmtId="0" fontId="41" fillId="25" borderId="27" xfId="46" applyFont="1" applyFill="1" applyBorder="1" applyAlignment="1">
      <alignment horizontal="center" vertical="center"/>
    </xf>
    <xf numFmtId="0" fontId="41" fillId="26" borderId="25" xfId="46" applyFont="1" applyFill="1" applyBorder="1" applyAlignment="1">
      <alignment horizontal="left" vertical="center" wrapText="1"/>
    </xf>
    <xf numFmtId="0" fontId="41" fillId="26" borderId="26" xfId="46" applyFont="1" applyFill="1" applyBorder="1" applyAlignment="1">
      <alignment horizontal="left" vertical="center" wrapText="1"/>
    </xf>
    <xf numFmtId="0" fontId="41" fillId="26" borderId="27" xfId="46" applyFont="1" applyFill="1" applyBorder="1" applyAlignment="1">
      <alignment horizontal="left" vertical="center" wrapText="1"/>
    </xf>
    <xf numFmtId="182" fontId="42" fillId="26" borderId="25" xfId="46" applyNumberFormat="1" applyFont="1" applyFill="1" applyBorder="1" applyAlignment="1">
      <alignment horizontal="center" vertical="center"/>
    </xf>
    <xf numFmtId="182" fontId="42" fillId="26" borderId="26" xfId="46" applyNumberFormat="1" applyFont="1" applyFill="1" applyBorder="1" applyAlignment="1">
      <alignment horizontal="center" vertical="center"/>
    </xf>
    <xf numFmtId="182" fontId="42" fillId="26" borderId="27" xfId="46" applyNumberFormat="1"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00000000-0005-0000-0000-00002B000000}"/>
    <cellStyle name="標準 3 3" xfId="46" xr:uid="{00000000-0005-0000-0000-00002C000000}"/>
    <cellStyle name="標準 4" xfId="44" xr:uid="{00000000-0005-0000-0000-00002D000000}"/>
    <cellStyle name="標準 5" xfId="47" xr:uid="{00000000-0005-0000-0000-00002E000000}"/>
    <cellStyle name="良い" xfId="42" builtinId="26" customBuiltin="1"/>
  </cellStyles>
  <dxfs count="2">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5</xdr:col>
      <xdr:colOff>95250</xdr:colOff>
      <xdr:row>0</xdr:row>
      <xdr:rowOff>0</xdr:rowOff>
    </xdr:to>
    <xdr:grpSp>
      <xdr:nvGrpSpPr>
        <xdr:cNvPr id="8353" name="Group 1">
          <a:extLst>
            <a:ext uri="{FF2B5EF4-FFF2-40B4-BE49-F238E27FC236}">
              <a16:creationId xmlns:a16="http://schemas.microsoft.com/office/drawing/2014/main" id="{00000000-0008-0000-0000-0000A1200000}"/>
            </a:ext>
          </a:extLst>
        </xdr:cNvPr>
        <xdr:cNvGrpSpPr>
          <a:grpSpLocks/>
        </xdr:cNvGrpSpPr>
      </xdr:nvGrpSpPr>
      <xdr:grpSpPr bwMode="auto">
        <a:xfrm>
          <a:off x="66675" y="0"/>
          <a:ext cx="1514475" cy="0"/>
          <a:chOff x="233" y="383"/>
          <a:chExt cx="176" cy="36"/>
        </a:xfrm>
      </xdr:grpSpPr>
      <xdr:sp macro="" textlink="">
        <xdr:nvSpPr>
          <xdr:cNvPr id="8371" name="AutoShape 2">
            <a:extLst>
              <a:ext uri="{FF2B5EF4-FFF2-40B4-BE49-F238E27FC236}">
                <a16:creationId xmlns:a16="http://schemas.microsoft.com/office/drawing/2014/main" id="{00000000-0008-0000-0000-0000B3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3528006317021" y="0"/>
            <a:ext cx="157" cy="0"/>
          </a:xfrm>
          <a:prstGeom prst="rect">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PｺﾞｼｯｸM"/>
                <a:ea typeface="HGPｺﾞｼｯｸM"/>
              </a:rPr>
              <a:t>かんたんマニュアル</a:t>
            </a:r>
            <a:endParaRPr lang="ja-JP" altLang="en-US"/>
          </a:p>
        </xdr:txBody>
      </xdr:sp>
    </xdr:grpSp>
    <xdr:clientData/>
  </xdr:twoCellAnchor>
  <xdr:twoCellAnchor>
    <xdr:from>
      <xdr:col>0</xdr:col>
      <xdr:colOff>95250</xdr:colOff>
      <xdr:row>0</xdr:row>
      <xdr:rowOff>0</xdr:rowOff>
    </xdr:from>
    <xdr:to>
      <xdr:col>3</xdr:col>
      <xdr:colOff>152400</xdr:colOff>
      <xdr:row>0</xdr:row>
      <xdr:rowOff>0</xdr:rowOff>
    </xdr:to>
    <xdr:grpSp>
      <xdr:nvGrpSpPr>
        <xdr:cNvPr id="8354" name="Group 4">
          <a:extLst>
            <a:ext uri="{FF2B5EF4-FFF2-40B4-BE49-F238E27FC236}">
              <a16:creationId xmlns:a16="http://schemas.microsoft.com/office/drawing/2014/main" id="{00000000-0008-0000-0000-0000A2200000}"/>
            </a:ext>
          </a:extLst>
        </xdr:cNvPr>
        <xdr:cNvGrpSpPr>
          <a:grpSpLocks/>
        </xdr:cNvGrpSpPr>
      </xdr:nvGrpSpPr>
      <xdr:grpSpPr bwMode="auto">
        <a:xfrm>
          <a:off x="95250" y="0"/>
          <a:ext cx="1143000" cy="0"/>
          <a:chOff x="10" y="77"/>
          <a:chExt cx="120" cy="31"/>
        </a:xfrm>
      </xdr:grpSpPr>
      <xdr:sp macro="" textlink="">
        <xdr:nvSpPr>
          <xdr:cNvPr id="8369" name="AutoShape 5">
            <a:extLst>
              <a:ext uri="{FF2B5EF4-FFF2-40B4-BE49-F238E27FC236}">
                <a16:creationId xmlns:a16="http://schemas.microsoft.com/office/drawing/2014/main" id="{00000000-0008-0000-0000-0000B1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1592127401435" y="0"/>
            <a:ext cx="105" cy="0"/>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1．書類の作り方</a:t>
            </a:r>
            <a:endParaRPr lang="ja-JP" altLang="en-US"/>
          </a:p>
        </xdr:txBody>
      </xdr:sp>
    </xdr:grpSp>
    <xdr:clientData/>
  </xdr:twoCellAnchor>
  <xdr:twoCellAnchor>
    <xdr:from>
      <xdr:col>0</xdr:col>
      <xdr:colOff>95250</xdr:colOff>
      <xdr:row>0</xdr:row>
      <xdr:rowOff>0</xdr:rowOff>
    </xdr:from>
    <xdr:to>
      <xdr:col>2</xdr:col>
      <xdr:colOff>104775</xdr:colOff>
      <xdr:row>0</xdr:row>
      <xdr:rowOff>0</xdr:rowOff>
    </xdr:to>
    <xdr:grpSp>
      <xdr:nvGrpSpPr>
        <xdr:cNvPr id="8355" name="Group 7">
          <a:extLst>
            <a:ext uri="{FF2B5EF4-FFF2-40B4-BE49-F238E27FC236}">
              <a16:creationId xmlns:a16="http://schemas.microsoft.com/office/drawing/2014/main" id="{00000000-0008-0000-0000-0000A3200000}"/>
            </a:ext>
          </a:extLst>
        </xdr:cNvPr>
        <xdr:cNvGrpSpPr>
          <a:grpSpLocks/>
        </xdr:cNvGrpSpPr>
      </xdr:nvGrpSpPr>
      <xdr:grpSpPr bwMode="auto">
        <a:xfrm>
          <a:off x="95250" y="0"/>
          <a:ext cx="895350" cy="0"/>
          <a:chOff x="213" y="338"/>
          <a:chExt cx="107" cy="31"/>
        </a:xfrm>
      </xdr:grpSpPr>
      <xdr:sp macro="" textlink="">
        <xdr:nvSpPr>
          <xdr:cNvPr id="8367" name="AutoShape 8">
            <a:extLst>
              <a:ext uri="{FF2B5EF4-FFF2-40B4-BE49-F238E27FC236}">
                <a16:creationId xmlns:a16="http://schemas.microsoft.com/office/drawing/2014/main" id="{00000000-0008-0000-0000-0000AF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1619626918586" y="0"/>
            <a:ext cx="97" cy="0"/>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２．注意点</a:t>
            </a:r>
            <a:endParaRPr lang="ja-JP" altLang="en-US"/>
          </a:p>
        </xdr:txBody>
      </xdr:sp>
    </xdr:grpSp>
    <xdr:clientData/>
  </xdr:twoCellAnchor>
  <xdr:twoCellAnchor>
    <xdr:from>
      <xdr:col>0</xdr:col>
      <xdr:colOff>66675</xdr:colOff>
      <xdr:row>0</xdr:row>
      <xdr:rowOff>66675</xdr:rowOff>
    </xdr:from>
    <xdr:to>
      <xdr:col>15</xdr:col>
      <xdr:colOff>0</xdr:colOff>
      <xdr:row>3</xdr:row>
      <xdr:rowOff>66675</xdr:rowOff>
    </xdr:to>
    <xdr:grpSp>
      <xdr:nvGrpSpPr>
        <xdr:cNvPr id="8356" name="Group 12">
          <a:extLst>
            <a:ext uri="{FF2B5EF4-FFF2-40B4-BE49-F238E27FC236}">
              <a16:creationId xmlns:a16="http://schemas.microsoft.com/office/drawing/2014/main" id="{00000000-0008-0000-0000-0000A4200000}"/>
            </a:ext>
          </a:extLst>
        </xdr:cNvPr>
        <xdr:cNvGrpSpPr>
          <a:grpSpLocks/>
        </xdr:cNvGrpSpPr>
      </xdr:nvGrpSpPr>
      <xdr:grpSpPr bwMode="auto">
        <a:xfrm>
          <a:off x="66675" y="66675"/>
          <a:ext cx="5848350" cy="514350"/>
          <a:chOff x="233" y="383"/>
          <a:chExt cx="176" cy="36"/>
        </a:xfrm>
      </xdr:grpSpPr>
      <xdr:sp macro="" textlink="">
        <xdr:nvSpPr>
          <xdr:cNvPr id="8365" name="AutoShape 13">
            <a:extLst>
              <a:ext uri="{FF2B5EF4-FFF2-40B4-BE49-F238E27FC236}">
                <a16:creationId xmlns:a16="http://schemas.microsoft.com/office/drawing/2014/main" id="{00000000-0008-0000-0000-0000AD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242" y="390"/>
            <a:ext cx="157" cy="24"/>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1" i="0" u="none" strike="noStrike" baseline="0">
                <a:solidFill>
                  <a:srgbClr val="FFFFFF"/>
                </a:solidFill>
                <a:latin typeface="ＭＳ ゴシック"/>
                <a:ea typeface="ＭＳ ゴシック"/>
              </a:rPr>
              <a:t>かんたんマニュアル</a:t>
            </a:r>
            <a:endParaRPr lang="ja-JP" altLang="en-US"/>
          </a:p>
        </xdr:txBody>
      </xdr:sp>
    </xdr:grpSp>
    <xdr:clientData/>
  </xdr:twoCellAnchor>
  <xdr:twoCellAnchor>
    <xdr:from>
      <xdr:col>0</xdr:col>
      <xdr:colOff>95250</xdr:colOff>
      <xdr:row>4</xdr:row>
      <xdr:rowOff>47625</xdr:rowOff>
    </xdr:from>
    <xdr:to>
      <xdr:col>7</xdr:col>
      <xdr:colOff>19050</xdr:colOff>
      <xdr:row>6</xdr:row>
      <xdr:rowOff>0</xdr:rowOff>
    </xdr:to>
    <xdr:grpSp>
      <xdr:nvGrpSpPr>
        <xdr:cNvPr id="8357" name="Group 15">
          <a:extLst>
            <a:ext uri="{FF2B5EF4-FFF2-40B4-BE49-F238E27FC236}">
              <a16:creationId xmlns:a16="http://schemas.microsoft.com/office/drawing/2014/main" id="{00000000-0008-0000-0000-0000A5200000}"/>
            </a:ext>
          </a:extLst>
        </xdr:cNvPr>
        <xdr:cNvGrpSpPr>
          <a:grpSpLocks/>
        </xdr:cNvGrpSpPr>
      </xdr:nvGrpSpPr>
      <xdr:grpSpPr bwMode="auto">
        <a:xfrm>
          <a:off x="95250" y="733425"/>
          <a:ext cx="1809750" cy="295275"/>
          <a:chOff x="10" y="77"/>
          <a:chExt cx="120" cy="31"/>
        </a:xfrm>
      </xdr:grpSpPr>
      <xdr:sp macro="" textlink="">
        <xdr:nvSpPr>
          <xdr:cNvPr id="8363" name="AutoShape 16">
            <a:extLst>
              <a:ext uri="{FF2B5EF4-FFF2-40B4-BE49-F238E27FC236}">
                <a16:creationId xmlns:a16="http://schemas.microsoft.com/office/drawing/2014/main" id="{00000000-0008-0000-0000-0000AB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15" y="83"/>
            <a:ext cx="105" cy="21"/>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1．書類の作り方</a:t>
            </a:r>
            <a:endParaRPr lang="ja-JP" altLang="en-US"/>
          </a:p>
        </xdr:txBody>
      </xdr:sp>
    </xdr:grpSp>
    <xdr:clientData/>
  </xdr:twoCellAnchor>
  <xdr:twoCellAnchor>
    <xdr:from>
      <xdr:col>0</xdr:col>
      <xdr:colOff>95250</xdr:colOff>
      <xdr:row>15</xdr:row>
      <xdr:rowOff>28575</xdr:rowOff>
    </xdr:from>
    <xdr:to>
      <xdr:col>6</xdr:col>
      <xdr:colOff>180975</xdr:colOff>
      <xdr:row>16</xdr:row>
      <xdr:rowOff>152400</xdr:rowOff>
    </xdr:to>
    <xdr:grpSp>
      <xdr:nvGrpSpPr>
        <xdr:cNvPr id="8358" name="Group 18">
          <a:extLst>
            <a:ext uri="{FF2B5EF4-FFF2-40B4-BE49-F238E27FC236}">
              <a16:creationId xmlns:a16="http://schemas.microsoft.com/office/drawing/2014/main" id="{00000000-0008-0000-0000-0000A6200000}"/>
            </a:ext>
          </a:extLst>
        </xdr:cNvPr>
        <xdr:cNvGrpSpPr>
          <a:grpSpLocks/>
        </xdr:cNvGrpSpPr>
      </xdr:nvGrpSpPr>
      <xdr:grpSpPr bwMode="auto">
        <a:xfrm>
          <a:off x="95250" y="2295525"/>
          <a:ext cx="1771650" cy="295275"/>
          <a:chOff x="213" y="338"/>
          <a:chExt cx="107" cy="31"/>
        </a:xfrm>
      </xdr:grpSpPr>
      <xdr:sp macro="" textlink="">
        <xdr:nvSpPr>
          <xdr:cNvPr id="8361" name="AutoShape 19">
            <a:extLst>
              <a:ext uri="{FF2B5EF4-FFF2-40B4-BE49-F238E27FC236}">
                <a16:creationId xmlns:a16="http://schemas.microsoft.com/office/drawing/2014/main" id="{00000000-0008-0000-0000-0000A9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219" y="344"/>
            <a:ext cx="95" cy="21"/>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２．注意点</a:t>
            </a:r>
            <a:endParaRPr lang="ja-JP" altLang="en-US"/>
          </a:p>
        </xdr:txBody>
      </xdr:sp>
    </xdr:grpSp>
    <xdr:clientData/>
  </xdr:twoCellAnchor>
  <xdr:twoCellAnchor editAs="oneCell">
    <xdr:from>
      <xdr:col>4</xdr:col>
      <xdr:colOff>19050</xdr:colOff>
      <xdr:row>34</xdr:row>
      <xdr:rowOff>28575</xdr:rowOff>
    </xdr:from>
    <xdr:to>
      <xdr:col>14</xdr:col>
      <xdr:colOff>380462</xdr:colOff>
      <xdr:row>41</xdr:row>
      <xdr:rowOff>9377</xdr:rowOff>
    </xdr:to>
    <xdr:pic>
      <xdr:nvPicPr>
        <xdr:cNvPr id="22" name="図 21">
          <a:extLst>
            <a:ext uri="{FF2B5EF4-FFF2-40B4-BE49-F238E27FC236}">
              <a16:creationId xmlns:a16="http://schemas.microsoft.com/office/drawing/2014/main" id="{B6CD70BB-7D22-46FE-B01D-3F37B4FFF519}"/>
            </a:ext>
          </a:extLst>
        </xdr:cNvPr>
        <xdr:cNvPicPr>
          <a:picLocks noChangeAspect="1"/>
        </xdr:cNvPicPr>
      </xdr:nvPicPr>
      <xdr:blipFill>
        <a:blip xmlns:r="http://schemas.openxmlformats.org/officeDocument/2006/relationships" r:embed="rId1"/>
        <a:stretch>
          <a:fillRect/>
        </a:stretch>
      </xdr:blipFill>
      <xdr:spPr>
        <a:xfrm>
          <a:off x="1304925" y="5553075"/>
          <a:ext cx="4304762" cy="1180952"/>
        </a:xfrm>
        <a:prstGeom prst="rect">
          <a:avLst/>
        </a:prstGeom>
      </xdr:spPr>
    </xdr:pic>
    <xdr:clientData/>
  </xdr:twoCellAnchor>
  <xdr:twoCellAnchor editAs="oneCell">
    <xdr:from>
      <xdr:col>4</xdr:col>
      <xdr:colOff>9525</xdr:colOff>
      <xdr:row>25</xdr:row>
      <xdr:rowOff>9525</xdr:rowOff>
    </xdr:from>
    <xdr:to>
      <xdr:col>13</xdr:col>
      <xdr:colOff>256737</xdr:colOff>
      <xdr:row>31</xdr:row>
      <xdr:rowOff>161777</xdr:rowOff>
    </xdr:to>
    <xdr:pic>
      <xdr:nvPicPr>
        <xdr:cNvPr id="23" name="図 22">
          <a:extLst>
            <a:ext uri="{FF2B5EF4-FFF2-40B4-BE49-F238E27FC236}">
              <a16:creationId xmlns:a16="http://schemas.microsoft.com/office/drawing/2014/main" id="{02556CBE-3EE8-40DA-BE34-4722A69C527C}"/>
            </a:ext>
          </a:extLst>
        </xdr:cNvPr>
        <xdr:cNvPicPr>
          <a:picLocks noChangeAspect="1"/>
        </xdr:cNvPicPr>
      </xdr:nvPicPr>
      <xdr:blipFill>
        <a:blip xmlns:r="http://schemas.openxmlformats.org/officeDocument/2006/relationships" r:embed="rId2"/>
        <a:stretch>
          <a:fillRect/>
        </a:stretch>
      </xdr:blipFill>
      <xdr:spPr>
        <a:xfrm>
          <a:off x="1295400" y="3990975"/>
          <a:ext cx="3504762" cy="1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1</xdr:row>
      <xdr:rowOff>171450</xdr:rowOff>
    </xdr:from>
    <xdr:to>
      <xdr:col>6</xdr:col>
      <xdr:colOff>123825</xdr:colOff>
      <xdr:row>3</xdr:row>
      <xdr:rowOff>142875</xdr:rowOff>
    </xdr:to>
    <xdr:sp macro="" textlink="">
      <xdr:nvSpPr>
        <xdr:cNvPr id="2" name="AutoShape 46">
          <a:extLst>
            <a:ext uri="{FF2B5EF4-FFF2-40B4-BE49-F238E27FC236}">
              <a16:creationId xmlns:a16="http://schemas.microsoft.com/office/drawing/2014/main" id="{8BA1BEFF-4DBF-4503-B1BF-4F38B017D767}"/>
            </a:ext>
          </a:extLst>
        </xdr:cNvPr>
        <xdr:cNvSpPr>
          <a:spLocks noChangeArrowheads="1"/>
        </xdr:cNvSpPr>
      </xdr:nvSpPr>
      <xdr:spPr bwMode="auto">
        <a:xfrm>
          <a:off x="381000" y="361950"/>
          <a:ext cx="942975" cy="352425"/>
        </a:xfrm>
        <a:prstGeom prst="wedgeRoundRectCallout">
          <a:avLst>
            <a:gd name="adj1" fmla="val 4494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a:ea typeface="ＭＳ ゴシック"/>
            </a:rPr>
            <a:t>今回は”</a:t>
          </a:r>
          <a:r>
            <a:rPr lang="ja-JP" altLang="en-US" sz="900" b="1" i="0" u="none" strike="noStrike" baseline="0">
              <a:solidFill>
                <a:srgbClr val="000000"/>
              </a:solidFill>
              <a:latin typeface="ＭＳ ゴシック"/>
              <a:ea typeface="ＭＳ ゴシック"/>
            </a:rPr>
            <a:t>新規</a:t>
          </a:r>
          <a:r>
            <a:rPr lang="ja-JP" altLang="en-US" sz="900" b="0" i="0" u="none" strike="noStrike" baseline="0">
              <a:solidFill>
                <a:srgbClr val="000000"/>
              </a:solidFill>
              <a:latin typeface="ＭＳ ゴシック"/>
              <a:ea typeface="ＭＳ ゴシック"/>
            </a:rPr>
            <a:t>”となります</a:t>
          </a:r>
          <a:endParaRPr lang="ja-JP" altLang="en-US"/>
        </a:p>
      </xdr:txBody>
    </xdr:sp>
    <xdr:clientData/>
  </xdr:twoCellAnchor>
  <xdr:twoCellAnchor>
    <xdr:from>
      <xdr:col>9</xdr:col>
      <xdr:colOff>47625</xdr:colOff>
      <xdr:row>4</xdr:row>
      <xdr:rowOff>285749</xdr:rowOff>
    </xdr:from>
    <xdr:to>
      <xdr:col>16</xdr:col>
      <xdr:colOff>95250</xdr:colOff>
      <xdr:row>7</xdr:row>
      <xdr:rowOff>161924</xdr:rowOff>
    </xdr:to>
    <xdr:sp macro="" textlink="">
      <xdr:nvSpPr>
        <xdr:cNvPr id="3" name="AutoShape 47">
          <a:extLst>
            <a:ext uri="{FF2B5EF4-FFF2-40B4-BE49-F238E27FC236}">
              <a16:creationId xmlns:a16="http://schemas.microsoft.com/office/drawing/2014/main" id="{857885CE-EE13-4486-A632-61657FC0FC2B}"/>
            </a:ext>
          </a:extLst>
        </xdr:cNvPr>
        <xdr:cNvSpPr>
          <a:spLocks noChangeArrowheads="1"/>
        </xdr:cNvSpPr>
      </xdr:nvSpPr>
      <xdr:spPr bwMode="auto">
        <a:xfrm>
          <a:off x="1847850" y="1047749"/>
          <a:ext cx="1447800" cy="638175"/>
        </a:xfrm>
        <a:prstGeom prst="wedgeRoundRectCallout">
          <a:avLst>
            <a:gd name="adj1" fmla="val -47194"/>
            <a:gd name="adj2" fmla="val 81431"/>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a:t>
          </a:r>
          <a:r>
            <a:rPr lang="ja-JP" altLang="ja-JP" sz="900" b="0" i="0" baseline="0">
              <a:effectLst/>
              <a:latin typeface="+mn-lt"/>
              <a:ea typeface="+mn-ea"/>
              <a:cs typeface="+mn-cs"/>
            </a:rPr>
            <a:t>○○○</a:t>
          </a: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後</a:t>
          </a:r>
          <a:r>
            <a:rPr lang="ja-JP" altLang="en-US" sz="900" b="0" i="0" u="none" strike="noStrike" baseline="0">
              <a:solidFill>
                <a:srgbClr val="000000"/>
              </a:solidFill>
              <a:latin typeface="ＭＳ ゴシック"/>
              <a:ea typeface="ＭＳ ゴシック"/>
            </a:rPr>
            <a:t> 株式会社”</a:t>
          </a:r>
        </a:p>
        <a:p>
          <a:pPr algn="l" rtl="0">
            <a:lnSpc>
              <a:spcPts val="1000"/>
            </a:lnSpc>
            <a:defRPr sz="1000"/>
          </a:pP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○○○○なら</a:t>
          </a:r>
        </a:p>
        <a:p>
          <a:pPr algn="l" rtl="0">
            <a:lnSpc>
              <a:spcPts val="10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前</a:t>
          </a:r>
          <a:r>
            <a:rPr lang="ja-JP" altLang="en-US" sz="900" b="0" i="0" u="none" strike="noStrike" baseline="0">
              <a:solidFill>
                <a:srgbClr val="000000"/>
              </a:solidFill>
              <a:latin typeface="ＭＳ ゴシック"/>
              <a:ea typeface="ＭＳ ゴシック"/>
            </a:rPr>
            <a:t> 株式会社”</a:t>
          </a:r>
          <a:endParaRPr lang="ja-JP" altLang="en-US"/>
        </a:p>
      </xdr:txBody>
    </xdr:sp>
    <xdr:clientData/>
  </xdr:twoCellAnchor>
  <xdr:twoCellAnchor>
    <xdr:from>
      <xdr:col>11</xdr:col>
      <xdr:colOff>19050</xdr:colOff>
      <xdr:row>16</xdr:row>
      <xdr:rowOff>76200</xdr:rowOff>
    </xdr:from>
    <xdr:to>
      <xdr:col>17</xdr:col>
      <xdr:colOff>114300</xdr:colOff>
      <xdr:row>18</xdr:row>
      <xdr:rowOff>114300</xdr:rowOff>
    </xdr:to>
    <xdr:sp macro="" textlink="">
      <xdr:nvSpPr>
        <xdr:cNvPr id="4" name="AutoShape 42">
          <a:extLst>
            <a:ext uri="{FF2B5EF4-FFF2-40B4-BE49-F238E27FC236}">
              <a16:creationId xmlns:a16="http://schemas.microsoft.com/office/drawing/2014/main" id="{851963B9-D14D-409C-9438-A8AC721CA0C8}"/>
            </a:ext>
          </a:extLst>
        </xdr:cNvPr>
        <xdr:cNvSpPr>
          <a:spLocks noChangeArrowheads="1"/>
        </xdr:cNvSpPr>
      </xdr:nvSpPr>
      <xdr:spPr bwMode="auto">
        <a:xfrm>
          <a:off x="2219325" y="3886200"/>
          <a:ext cx="1295400" cy="419100"/>
        </a:xfrm>
        <a:prstGeom prst="wedgeRoundRectCallout">
          <a:avLst>
            <a:gd name="adj1" fmla="val -41196"/>
            <a:gd name="adj2" fmla="val 92795"/>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a:t>申請者（本社）を参照</a:t>
          </a:r>
        </a:p>
      </xdr:txBody>
    </xdr:sp>
    <xdr:clientData/>
  </xdr:twoCellAnchor>
  <xdr:twoCellAnchor>
    <xdr:from>
      <xdr:col>21</xdr:col>
      <xdr:colOff>38100</xdr:colOff>
      <xdr:row>16</xdr:row>
      <xdr:rowOff>104775</xdr:rowOff>
    </xdr:from>
    <xdr:to>
      <xdr:col>27</xdr:col>
      <xdr:colOff>95249</xdr:colOff>
      <xdr:row>18</xdr:row>
      <xdr:rowOff>95250</xdr:rowOff>
    </xdr:to>
    <xdr:sp macro="" textlink="">
      <xdr:nvSpPr>
        <xdr:cNvPr id="5" name="AutoShape 48">
          <a:extLst>
            <a:ext uri="{FF2B5EF4-FFF2-40B4-BE49-F238E27FC236}">
              <a16:creationId xmlns:a16="http://schemas.microsoft.com/office/drawing/2014/main" id="{98CFD32C-894B-4F3D-AD01-0EB684A29088}"/>
            </a:ext>
          </a:extLst>
        </xdr:cNvPr>
        <xdr:cNvSpPr>
          <a:spLocks noChangeArrowheads="1"/>
        </xdr:cNvSpPr>
      </xdr:nvSpPr>
      <xdr:spPr bwMode="auto">
        <a:xfrm>
          <a:off x="4238625" y="3914775"/>
          <a:ext cx="1257299" cy="371475"/>
        </a:xfrm>
        <a:prstGeom prst="wedgeRoundRectCallout">
          <a:avLst>
            <a:gd name="adj1" fmla="val -40747"/>
            <a:gd name="adj2" fmla="val 99744"/>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FF"/>
              </a:solidFill>
              <a:latin typeface="ＭＳ ゴシック"/>
              <a:ea typeface="ＭＳ ゴシック"/>
            </a:rPr>
            <a:t> 営業所名</a:t>
          </a:r>
          <a:r>
            <a:rPr lang="ja-JP" altLang="en-US" sz="900" b="0" i="0" u="none" strike="noStrike" baseline="0">
              <a:solidFill>
                <a:srgbClr val="000000"/>
              </a:solidFill>
              <a:latin typeface="ＭＳ ゴシック"/>
              <a:ea typeface="ＭＳ ゴシック"/>
            </a:rPr>
            <a:t>を入力</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55</xdr:row>
      <xdr:rowOff>0</xdr:rowOff>
    </xdr:from>
    <xdr:to>
      <xdr:col>12</xdr:col>
      <xdr:colOff>419100</xdr:colOff>
      <xdr:row>62</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505950" y="8943975"/>
          <a:ext cx="4581525" cy="12573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[TableVal]</a:t>
          </a:r>
          <a:r>
            <a:rPr kumimoji="1" lang="ja-JP" altLang="en-US" sz="900" b="1">
              <a:latin typeface="ＭＳ ゴシック" panose="020B0609070205080204" pitchFamily="49" charset="-128"/>
              <a:ea typeface="ＭＳ ゴシック" panose="020B0609070205080204" pitchFamily="49" charset="-128"/>
            </a:rPr>
            <a:t>の補足説明</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F</a:t>
          </a:r>
          <a:r>
            <a:rPr kumimoji="1" lang="ja-JP" altLang="en-US" sz="900">
              <a:latin typeface="ＭＳ ゴシック" panose="020B0609070205080204" pitchFamily="49" charset="-128"/>
              <a:ea typeface="ＭＳ ゴシック" panose="020B0609070205080204" pitchFamily="49" charset="-128"/>
            </a:rPr>
            <a:t>列に値がある場合に、レコードを挿入する。</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0</xdr:colOff>
      <xdr:row>102</xdr:row>
      <xdr:rowOff>0</xdr:rowOff>
    </xdr:from>
    <xdr:to>
      <xdr:col>8</xdr:col>
      <xdr:colOff>514350</xdr:colOff>
      <xdr:row>104</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029200" y="16554450"/>
          <a:ext cx="4581525" cy="3905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[END]</a:t>
          </a:r>
        </a:p>
        <a:p>
          <a:r>
            <a:rPr kumimoji="1" lang="ja-JP" altLang="en-US" sz="900" b="0">
              <a:latin typeface="ＭＳ ゴシック" panose="020B0609070205080204" pitchFamily="49" charset="-128"/>
              <a:ea typeface="ＭＳ ゴシック" panose="020B0609070205080204" pitchFamily="49" charset="-128"/>
            </a:rPr>
            <a:t>読込み終了を表すため、最終行に</a:t>
          </a:r>
          <a:r>
            <a:rPr kumimoji="1" lang="en-US" altLang="ja-JP" sz="900" b="0">
              <a:latin typeface="ＭＳ ゴシック" panose="020B0609070205080204" pitchFamily="49" charset="-128"/>
              <a:ea typeface="ＭＳ ゴシック" panose="020B0609070205080204" pitchFamily="49" charset="-128"/>
            </a:rPr>
            <a:t>"[END]"</a:t>
          </a:r>
          <a:r>
            <a:rPr kumimoji="1" lang="ja-JP" altLang="en-US" sz="900" b="0">
              <a:latin typeface="ＭＳ ゴシック" panose="020B0609070205080204" pitchFamily="49" charset="-128"/>
              <a:ea typeface="ＭＳ ゴシック" panose="020B0609070205080204" pitchFamily="49" charset="-128"/>
            </a:rPr>
            <a:t>を設定</a:t>
          </a:r>
          <a:endParaRPr kumimoji="1" lang="en-US" altLang="ja-JP" sz="900" b="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3</xdr:row>
      <xdr:rowOff>0</xdr:rowOff>
    </xdr:from>
    <xdr:to>
      <xdr:col>11</xdr:col>
      <xdr:colOff>885825</xdr:colOff>
      <xdr:row>12</xdr:row>
      <xdr:rowOff>47624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953375" y="523875"/>
          <a:ext cx="5457825" cy="1504949"/>
        </a:xfrm>
        <a:prstGeom prst="rect">
          <a:avLst/>
        </a:prstGeom>
        <a:solidFill>
          <a:srgbClr val="FFFF00"/>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400" baseline="-25000">
              <a:latin typeface="ＭＳ ゴシック" panose="020B0609070205080204" pitchFamily="49" charset="-128"/>
              <a:ea typeface="ＭＳ ゴシック" panose="020B0609070205080204" pitchFamily="49" charset="-128"/>
            </a:rPr>
            <a:t>2017/08/30 </a:t>
          </a:r>
          <a:r>
            <a:rPr kumimoji="1" lang="ja-JP" altLang="en-US" sz="1400" baseline="-25000">
              <a:latin typeface="ＭＳ ゴシック" panose="020B0609070205080204" pitchFamily="49" charset="-128"/>
              <a:ea typeface="ＭＳ ゴシック" panose="020B0609070205080204" pitchFamily="49" charset="-128"/>
            </a:rPr>
            <a:t>橋爪　追加修正</a:t>
          </a:r>
        </a:p>
        <a:p>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F</a:t>
          </a:r>
          <a:r>
            <a:rPr kumimoji="1" lang="ja-JP" altLang="en-US" sz="1400" baseline="-25000">
              <a:latin typeface="ＭＳ ゴシック" panose="020B0609070205080204" pitchFamily="49" charset="-128"/>
              <a:ea typeface="ＭＳ ゴシック" panose="020B0609070205080204" pitchFamily="49" charset="-128"/>
            </a:rPr>
            <a:t>列は空白対応のＩＦを追加</a:t>
          </a:r>
          <a:endParaRPr kumimoji="1" lang="en-US" altLang="ja-JP" sz="1400" baseline="-25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jiro@xxxxxx.co.jp" TargetMode="External"/><Relationship Id="rId1" Type="http://schemas.openxmlformats.org/officeDocument/2006/relationships/hyperlink" Target="mailto:s-taro@xxxxxx.co.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E34"/>
  <sheetViews>
    <sheetView workbookViewId="0">
      <selection activeCell="P26" sqref="P26"/>
    </sheetView>
  </sheetViews>
  <sheetFormatPr defaultRowHeight="13.5"/>
  <cols>
    <col min="2" max="10" width="2.625" customWidth="1"/>
  </cols>
  <sheetData>
    <row r="8" spans="2:5">
      <c r="B8" s="37" t="s">
        <v>67</v>
      </c>
      <c r="C8" s="28"/>
      <c r="D8" s="28"/>
    </row>
    <row r="9" spans="2:5" ht="3.75" customHeight="1">
      <c r="B9" s="28"/>
      <c r="C9" s="27"/>
      <c r="D9" s="28"/>
    </row>
    <row r="10" spans="2:5" ht="11.25" customHeight="1">
      <c r="B10" s="28"/>
      <c r="C10" s="27"/>
      <c r="D10" s="38"/>
      <c r="E10" s="39" t="s">
        <v>89</v>
      </c>
    </row>
    <row r="11" spans="2:5" ht="3.75" customHeight="1">
      <c r="B11" s="28"/>
      <c r="C11" s="27"/>
      <c r="D11" s="28"/>
    </row>
    <row r="12" spans="2:5" ht="11.25" customHeight="1">
      <c r="B12" s="28"/>
      <c r="C12" s="27"/>
      <c r="D12" s="40"/>
      <c r="E12" s="39" t="s">
        <v>90</v>
      </c>
    </row>
    <row r="13" spans="2:5">
      <c r="B13" s="28"/>
      <c r="C13" s="27"/>
      <c r="D13" s="28"/>
    </row>
    <row r="19" spans="2:4">
      <c r="B19" s="46" t="s">
        <v>111</v>
      </c>
    </row>
    <row r="21" spans="2:4">
      <c r="B21" s="46" t="s">
        <v>112</v>
      </c>
    </row>
    <row r="23" spans="2:4">
      <c r="B23" s="46" t="s">
        <v>113</v>
      </c>
    </row>
    <row r="25" spans="2:4">
      <c r="D25" s="39" t="s">
        <v>68</v>
      </c>
    </row>
    <row r="34" spans="4:4">
      <c r="D34" s="39" t="s">
        <v>69</v>
      </c>
    </row>
  </sheetData>
  <sheetProtection algorithmName="SHA-512" hashValue="KnkK7hK6QaI1pA73vd8ifVFTMw/i8NAqBRn5J/4HB75a6GBQqS71rdySFqQ+FSRmVAgRUTsjc5+NZ4Hxowb9CQ==" saltValue="C8Hr7rEJJV44lIXrF2vafw==" spinCount="100000" sheet="1" objects="1" scenarios="1" selectLockedCells="1"/>
  <phoneticPr fontId="4"/>
  <pageMargins left="0.75" right="0.75" top="1" bottom="1" header="0.51200000000000001" footer="0.51200000000000001"/>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20"/>
  <sheetViews>
    <sheetView tabSelected="1" workbookViewId="0">
      <selection activeCell="T5" sqref="T5:AG5"/>
    </sheetView>
  </sheetViews>
  <sheetFormatPr defaultRowHeight="11.25"/>
  <cols>
    <col min="1" max="31" width="2.625" style="4" customWidth="1"/>
    <col min="32" max="32" width="2.625" style="5" customWidth="1"/>
    <col min="33" max="33" width="2.625" style="4" customWidth="1"/>
    <col min="34" max="35" width="9" style="4" hidden="1" customWidth="1"/>
    <col min="36" max="36" width="9" style="1" hidden="1" customWidth="1"/>
    <col min="37" max="37" width="9" style="29" hidden="1" customWidth="1"/>
    <col min="38" max="38" width="0" style="1" hidden="1" customWidth="1"/>
    <col min="39" max="39" width="0" style="4" hidden="1" customWidth="1"/>
    <col min="40" max="256" width="9" style="4"/>
    <col min="257" max="289" width="2.625" style="4" customWidth="1"/>
    <col min="290" max="293" width="0" style="4" hidden="1" customWidth="1"/>
    <col min="294" max="512" width="9" style="4"/>
    <col min="513" max="545" width="2.625" style="4" customWidth="1"/>
    <col min="546" max="549" width="0" style="4" hidden="1" customWidth="1"/>
    <col min="550" max="768" width="9" style="4"/>
    <col min="769" max="801" width="2.625" style="4" customWidth="1"/>
    <col min="802" max="805" width="0" style="4" hidden="1" customWidth="1"/>
    <col min="806" max="1024" width="9" style="4"/>
    <col min="1025" max="1057" width="2.625" style="4" customWidth="1"/>
    <col min="1058" max="1061" width="0" style="4" hidden="1" customWidth="1"/>
    <col min="1062" max="1280" width="9" style="4"/>
    <col min="1281" max="1313" width="2.625" style="4" customWidth="1"/>
    <col min="1314" max="1317" width="0" style="4" hidden="1" customWidth="1"/>
    <col min="1318" max="1536" width="9" style="4"/>
    <col min="1537" max="1569" width="2.625" style="4" customWidth="1"/>
    <col min="1570" max="1573" width="0" style="4" hidden="1" customWidth="1"/>
    <col min="1574" max="1792" width="9" style="4"/>
    <col min="1793" max="1825" width="2.625" style="4" customWidth="1"/>
    <col min="1826" max="1829" width="0" style="4" hidden="1" customWidth="1"/>
    <col min="1830" max="2048" width="9" style="4"/>
    <col min="2049" max="2081" width="2.625" style="4" customWidth="1"/>
    <col min="2082" max="2085" width="0" style="4" hidden="1" customWidth="1"/>
    <col min="2086" max="2304" width="9" style="4"/>
    <col min="2305" max="2337" width="2.625" style="4" customWidth="1"/>
    <col min="2338" max="2341" width="0" style="4" hidden="1" customWidth="1"/>
    <col min="2342" max="2560" width="9" style="4"/>
    <col min="2561" max="2593" width="2.625" style="4" customWidth="1"/>
    <col min="2594" max="2597" width="0" style="4" hidden="1" customWidth="1"/>
    <col min="2598" max="2816" width="9" style="4"/>
    <col min="2817" max="2849" width="2.625" style="4" customWidth="1"/>
    <col min="2850" max="2853" width="0" style="4" hidden="1" customWidth="1"/>
    <col min="2854" max="3072" width="9" style="4"/>
    <col min="3073" max="3105" width="2.625" style="4" customWidth="1"/>
    <col min="3106" max="3109" width="0" style="4" hidden="1" customWidth="1"/>
    <col min="3110" max="3328" width="9" style="4"/>
    <col min="3329" max="3361" width="2.625" style="4" customWidth="1"/>
    <col min="3362" max="3365" width="0" style="4" hidden="1" customWidth="1"/>
    <col min="3366" max="3584" width="9" style="4"/>
    <col min="3585" max="3617" width="2.625" style="4" customWidth="1"/>
    <col min="3618" max="3621" width="0" style="4" hidden="1" customWidth="1"/>
    <col min="3622" max="3840" width="9" style="4"/>
    <col min="3841" max="3873" width="2.625" style="4" customWidth="1"/>
    <col min="3874" max="3877" width="0" style="4" hidden="1" customWidth="1"/>
    <col min="3878" max="4096" width="9" style="4"/>
    <col min="4097" max="4129" width="2.625" style="4" customWidth="1"/>
    <col min="4130" max="4133" width="0" style="4" hidden="1" customWidth="1"/>
    <col min="4134" max="4352" width="9" style="4"/>
    <col min="4353" max="4385" width="2.625" style="4" customWidth="1"/>
    <col min="4386" max="4389" width="0" style="4" hidden="1" customWidth="1"/>
    <col min="4390" max="4608" width="9" style="4"/>
    <col min="4609" max="4641" width="2.625" style="4" customWidth="1"/>
    <col min="4642" max="4645" width="0" style="4" hidden="1" customWidth="1"/>
    <col min="4646" max="4864" width="9" style="4"/>
    <col min="4865" max="4897" width="2.625" style="4" customWidth="1"/>
    <col min="4898" max="4901" width="0" style="4" hidden="1" customWidth="1"/>
    <col min="4902" max="5120" width="9" style="4"/>
    <col min="5121" max="5153" width="2.625" style="4" customWidth="1"/>
    <col min="5154" max="5157" width="0" style="4" hidden="1" customWidth="1"/>
    <col min="5158" max="5376" width="9" style="4"/>
    <col min="5377" max="5409" width="2.625" style="4" customWidth="1"/>
    <col min="5410" max="5413" width="0" style="4" hidden="1" customWidth="1"/>
    <col min="5414" max="5632" width="9" style="4"/>
    <col min="5633" max="5665" width="2.625" style="4" customWidth="1"/>
    <col min="5666" max="5669" width="0" style="4" hidden="1" customWidth="1"/>
    <col min="5670" max="5888" width="9" style="4"/>
    <col min="5889" max="5921" width="2.625" style="4" customWidth="1"/>
    <col min="5922" max="5925" width="0" style="4" hidden="1" customWidth="1"/>
    <col min="5926" max="6144" width="9" style="4"/>
    <col min="6145" max="6177" width="2.625" style="4" customWidth="1"/>
    <col min="6178" max="6181" width="0" style="4" hidden="1" customWidth="1"/>
    <col min="6182" max="6400" width="9" style="4"/>
    <col min="6401" max="6433" width="2.625" style="4" customWidth="1"/>
    <col min="6434" max="6437" width="0" style="4" hidden="1" customWidth="1"/>
    <col min="6438" max="6656" width="9" style="4"/>
    <col min="6657" max="6689" width="2.625" style="4" customWidth="1"/>
    <col min="6690" max="6693" width="0" style="4" hidden="1" customWidth="1"/>
    <col min="6694" max="6912" width="9" style="4"/>
    <col min="6913" max="6945" width="2.625" style="4" customWidth="1"/>
    <col min="6946" max="6949" width="0" style="4" hidden="1" customWidth="1"/>
    <col min="6950" max="7168" width="9" style="4"/>
    <col min="7169" max="7201" width="2.625" style="4" customWidth="1"/>
    <col min="7202" max="7205" width="0" style="4" hidden="1" customWidth="1"/>
    <col min="7206" max="7424" width="9" style="4"/>
    <col min="7425" max="7457" width="2.625" style="4" customWidth="1"/>
    <col min="7458" max="7461" width="0" style="4" hidden="1" customWidth="1"/>
    <col min="7462" max="7680" width="9" style="4"/>
    <col min="7681" max="7713" width="2.625" style="4" customWidth="1"/>
    <col min="7714" max="7717" width="0" style="4" hidden="1" customWidth="1"/>
    <col min="7718" max="7936" width="9" style="4"/>
    <col min="7937" max="7969" width="2.625" style="4" customWidth="1"/>
    <col min="7970" max="7973" width="0" style="4" hidden="1" customWidth="1"/>
    <col min="7974" max="8192" width="9" style="4"/>
    <col min="8193" max="8225" width="2.625" style="4" customWidth="1"/>
    <col min="8226" max="8229" width="0" style="4" hidden="1" customWidth="1"/>
    <col min="8230" max="8448" width="9" style="4"/>
    <col min="8449" max="8481" width="2.625" style="4" customWidth="1"/>
    <col min="8482" max="8485" width="0" style="4" hidden="1" customWidth="1"/>
    <col min="8486" max="8704" width="9" style="4"/>
    <col min="8705" max="8737" width="2.625" style="4" customWidth="1"/>
    <col min="8738" max="8741" width="0" style="4" hidden="1" customWidth="1"/>
    <col min="8742" max="8960" width="9" style="4"/>
    <col min="8961" max="8993" width="2.625" style="4" customWidth="1"/>
    <col min="8994" max="8997" width="0" style="4" hidden="1" customWidth="1"/>
    <col min="8998" max="9216" width="9" style="4"/>
    <col min="9217" max="9249" width="2.625" style="4" customWidth="1"/>
    <col min="9250" max="9253" width="0" style="4" hidden="1" customWidth="1"/>
    <col min="9254" max="9472" width="9" style="4"/>
    <col min="9473" max="9505" width="2.625" style="4" customWidth="1"/>
    <col min="9506" max="9509" width="0" style="4" hidden="1" customWidth="1"/>
    <col min="9510" max="9728" width="9" style="4"/>
    <col min="9729" max="9761" width="2.625" style="4" customWidth="1"/>
    <col min="9762" max="9765" width="0" style="4" hidden="1" customWidth="1"/>
    <col min="9766" max="9984" width="9" style="4"/>
    <col min="9985" max="10017" width="2.625" style="4" customWidth="1"/>
    <col min="10018" max="10021" width="0" style="4" hidden="1" customWidth="1"/>
    <col min="10022" max="10240" width="9" style="4"/>
    <col min="10241" max="10273" width="2.625" style="4" customWidth="1"/>
    <col min="10274" max="10277" width="0" style="4" hidden="1" customWidth="1"/>
    <col min="10278" max="10496" width="9" style="4"/>
    <col min="10497" max="10529" width="2.625" style="4" customWidth="1"/>
    <col min="10530" max="10533" width="0" style="4" hidden="1" customWidth="1"/>
    <col min="10534" max="10752" width="9" style="4"/>
    <col min="10753" max="10785" width="2.625" style="4" customWidth="1"/>
    <col min="10786" max="10789" width="0" style="4" hidden="1" customWidth="1"/>
    <col min="10790" max="11008" width="9" style="4"/>
    <col min="11009" max="11041" width="2.625" style="4" customWidth="1"/>
    <col min="11042" max="11045" width="0" style="4" hidden="1" customWidth="1"/>
    <col min="11046" max="11264" width="9" style="4"/>
    <col min="11265" max="11297" width="2.625" style="4" customWidth="1"/>
    <col min="11298" max="11301" width="0" style="4" hidden="1" customWidth="1"/>
    <col min="11302" max="11520" width="9" style="4"/>
    <col min="11521" max="11553" width="2.625" style="4" customWidth="1"/>
    <col min="11554" max="11557" width="0" style="4" hidden="1" customWidth="1"/>
    <col min="11558" max="11776" width="9" style="4"/>
    <col min="11777" max="11809" width="2.625" style="4" customWidth="1"/>
    <col min="11810" max="11813" width="0" style="4" hidden="1" customWidth="1"/>
    <col min="11814" max="12032" width="9" style="4"/>
    <col min="12033" max="12065" width="2.625" style="4" customWidth="1"/>
    <col min="12066" max="12069" width="0" style="4" hidden="1" customWidth="1"/>
    <col min="12070" max="12288" width="9" style="4"/>
    <col min="12289" max="12321" width="2.625" style="4" customWidth="1"/>
    <col min="12322" max="12325" width="0" style="4" hidden="1" customWidth="1"/>
    <col min="12326" max="12544" width="9" style="4"/>
    <col min="12545" max="12577" width="2.625" style="4" customWidth="1"/>
    <col min="12578" max="12581" width="0" style="4" hidden="1" customWidth="1"/>
    <col min="12582" max="12800" width="9" style="4"/>
    <col min="12801" max="12833" width="2.625" style="4" customWidth="1"/>
    <col min="12834" max="12837" width="0" style="4" hidden="1" customWidth="1"/>
    <col min="12838" max="13056" width="9" style="4"/>
    <col min="13057" max="13089" width="2.625" style="4" customWidth="1"/>
    <col min="13090" max="13093" width="0" style="4" hidden="1" customWidth="1"/>
    <col min="13094" max="13312" width="9" style="4"/>
    <col min="13313" max="13345" width="2.625" style="4" customWidth="1"/>
    <col min="13346" max="13349" width="0" style="4" hidden="1" customWidth="1"/>
    <col min="13350" max="13568" width="9" style="4"/>
    <col min="13569" max="13601" width="2.625" style="4" customWidth="1"/>
    <col min="13602" max="13605" width="0" style="4" hidden="1" customWidth="1"/>
    <col min="13606" max="13824" width="9" style="4"/>
    <col min="13825" max="13857" width="2.625" style="4" customWidth="1"/>
    <col min="13858" max="13861" width="0" style="4" hidden="1" customWidth="1"/>
    <col min="13862" max="14080" width="9" style="4"/>
    <col min="14081" max="14113" width="2.625" style="4" customWidth="1"/>
    <col min="14114" max="14117" width="0" style="4" hidden="1" customWidth="1"/>
    <col min="14118" max="14336" width="9" style="4"/>
    <col min="14337" max="14369" width="2.625" style="4" customWidth="1"/>
    <col min="14370" max="14373" width="0" style="4" hidden="1" customWidth="1"/>
    <col min="14374" max="14592" width="9" style="4"/>
    <col min="14593" max="14625" width="2.625" style="4" customWidth="1"/>
    <col min="14626" max="14629" width="0" style="4" hidden="1" customWidth="1"/>
    <col min="14630" max="14848" width="9" style="4"/>
    <col min="14849" max="14881" width="2.625" style="4" customWidth="1"/>
    <col min="14882" max="14885" width="0" style="4" hidden="1" customWidth="1"/>
    <col min="14886" max="15104" width="9" style="4"/>
    <col min="15105" max="15137" width="2.625" style="4" customWidth="1"/>
    <col min="15138" max="15141" width="0" style="4" hidden="1" customWidth="1"/>
    <col min="15142" max="15360" width="9" style="4"/>
    <col min="15361" max="15393" width="2.625" style="4" customWidth="1"/>
    <col min="15394" max="15397" width="0" style="4" hidden="1" customWidth="1"/>
    <col min="15398" max="15616" width="9" style="4"/>
    <col min="15617" max="15649" width="2.625" style="4" customWidth="1"/>
    <col min="15650" max="15653" width="0" style="4" hidden="1" customWidth="1"/>
    <col min="15654" max="15872" width="9" style="4"/>
    <col min="15873" max="15905" width="2.625" style="4" customWidth="1"/>
    <col min="15906" max="15909" width="0" style="4" hidden="1" customWidth="1"/>
    <col min="15910" max="16128" width="9" style="4"/>
    <col min="16129" max="16161" width="2.625" style="4" customWidth="1"/>
    <col min="16162" max="16165" width="0" style="4" hidden="1" customWidth="1"/>
    <col min="16166" max="16384" width="9" style="4"/>
  </cols>
  <sheetData>
    <row r="1" spans="1:37" ht="15" customHeight="1">
      <c r="A1" s="89" t="s">
        <v>517</v>
      </c>
      <c r="B1" s="1"/>
      <c r="C1" s="1" t="str">
        <f>"("&amp;TEXT(AI2,"ggge年M月d日")&amp;"改訂)"</f>
        <v>(令和4年4月1日改訂)</v>
      </c>
      <c r="D1" s="1"/>
      <c r="E1" s="1"/>
      <c r="F1" s="1"/>
      <c r="G1" s="1"/>
      <c r="H1" s="1"/>
      <c r="I1" s="1"/>
      <c r="J1" s="1"/>
      <c r="K1" s="1"/>
      <c r="L1" s="1"/>
      <c r="M1" s="1"/>
      <c r="N1" s="1"/>
      <c r="O1" s="1"/>
      <c r="P1" s="1"/>
      <c r="Q1" s="1"/>
      <c r="R1" s="1"/>
      <c r="S1" s="1"/>
      <c r="T1" s="1"/>
      <c r="U1" s="1"/>
      <c r="V1" s="1"/>
      <c r="W1" s="1"/>
      <c r="X1" s="1"/>
      <c r="Y1" s="1"/>
      <c r="Z1" s="1" t="s">
        <v>36</v>
      </c>
      <c r="AA1" s="1"/>
      <c r="AB1" s="115"/>
      <c r="AC1" s="115"/>
      <c r="AD1" s="115"/>
      <c r="AE1" s="115"/>
      <c r="AF1" s="115"/>
      <c r="AG1" s="115"/>
      <c r="AH1" s="94" t="s">
        <v>518</v>
      </c>
      <c r="AI1" s="94">
        <v>1</v>
      </c>
      <c r="AJ1" s="94">
        <v>2022</v>
      </c>
    </row>
    <row r="2" spans="1:37" ht="15" customHeight="1">
      <c r="A2" s="16" t="s">
        <v>519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95" t="s">
        <v>562</v>
      </c>
      <c r="AI2" s="96">
        <v>44652</v>
      </c>
    </row>
    <row r="3" spans="1:37"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94" t="s">
        <v>520</v>
      </c>
      <c r="AI3" s="92" t="str">
        <f>TEXT(AI2,"yyyyMMDD")</f>
        <v>20220401</v>
      </c>
      <c r="AJ3" s="93" t="s">
        <v>92</v>
      </c>
      <c r="AK3" s="92" t="str">
        <f>AI3&amp;AJ3</f>
        <v>2022040101</v>
      </c>
    </row>
    <row r="4" spans="1:37"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94" t="s">
        <v>132</v>
      </c>
      <c r="AI4" s="94">
        <v>18210</v>
      </c>
    </row>
    <row r="5" spans="1:37" ht="30" customHeight="1">
      <c r="A5" s="116" t="s">
        <v>30</v>
      </c>
      <c r="B5" s="117"/>
      <c r="C5" s="117"/>
      <c r="D5" s="117"/>
      <c r="E5" s="118"/>
      <c r="F5" s="119" t="s">
        <v>64</v>
      </c>
      <c r="G5" s="120"/>
      <c r="H5" s="120"/>
      <c r="I5" s="120"/>
      <c r="J5" s="120"/>
      <c r="K5" s="120"/>
      <c r="L5" s="120"/>
      <c r="M5" s="120"/>
      <c r="N5" s="121"/>
      <c r="O5" s="116" t="s">
        <v>521</v>
      </c>
      <c r="P5" s="117"/>
      <c r="Q5" s="117"/>
      <c r="R5" s="117"/>
      <c r="S5" s="118"/>
      <c r="T5" s="122"/>
      <c r="U5" s="123"/>
      <c r="V5" s="123"/>
      <c r="W5" s="123"/>
      <c r="X5" s="123"/>
      <c r="Y5" s="123"/>
      <c r="Z5" s="123"/>
      <c r="AA5" s="123"/>
      <c r="AB5" s="123"/>
      <c r="AC5" s="123"/>
      <c r="AD5" s="123"/>
      <c r="AE5" s="123"/>
      <c r="AF5" s="123"/>
      <c r="AG5" s="124"/>
      <c r="AH5" s="94">
        <f>IF(F5="","",VLOOKUP(F5,G168:Q169,11,FALSE))</f>
        <v>1</v>
      </c>
      <c r="AI5" s="94" t="str">
        <f>IF(T5="","",VLOOKUP(T5,G171:Q175,11,FALSE))</f>
        <v/>
      </c>
    </row>
    <row r="6" spans="1:37"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26"/>
      <c r="AI6" s="26"/>
    </row>
    <row r="7" spans="1:37"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26"/>
      <c r="AI7" s="26"/>
    </row>
    <row r="8" spans="1:37" ht="15" customHeight="1">
      <c r="A8" s="1" t="s">
        <v>37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26"/>
      <c r="AI8" s="26"/>
    </row>
    <row r="9" spans="1:37" ht="15" customHeight="1">
      <c r="A9" s="125" t="s">
        <v>522</v>
      </c>
      <c r="B9" s="126"/>
      <c r="C9" s="126"/>
      <c r="D9" s="126"/>
      <c r="E9" s="127"/>
      <c r="F9" s="44"/>
      <c r="G9" s="45"/>
      <c r="H9" s="45"/>
      <c r="I9" s="45"/>
      <c r="J9" s="45"/>
      <c r="K9" s="45"/>
      <c r="L9" s="45"/>
      <c r="M9" s="45"/>
      <c r="N9" s="45"/>
      <c r="O9" s="128"/>
      <c r="P9" s="128"/>
      <c r="Q9" s="128"/>
      <c r="R9" s="128"/>
      <c r="S9" s="128"/>
      <c r="T9" s="128"/>
      <c r="U9" s="128"/>
      <c r="V9" s="128"/>
      <c r="W9" s="128"/>
      <c r="X9" s="128"/>
      <c r="Y9" s="128"/>
      <c r="Z9" s="128"/>
      <c r="AA9" s="128"/>
      <c r="AB9" s="128"/>
      <c r="AC9" s="128"/>
      <c r="AD9" s="128"/>
      <c r="AE9" s="128"/>
      <c r="AF9" s="128"/>
      <c r="AG9" s="129"/>
      <c r="AH9" s="26"/>
      <c r="AI9" s="94" t="s">
        <v>548</v>
      </c>
      <c r="AJ9" s="94" t="s">
        <v>513</v>
      </c>
    </row>
    <row r="10" spans="1:37" ht="30" customHeight="1">
      <c r="A10" s="142" t="s">
        <v>0</v>
      </c>
      <c r="B10" s="143"/>
      <c r="C10" s="143"/>
      <c r="D10" s="143"/>
      <c r="E10" s="144"/>
      <c r="F10" s="145" t="s">
        <v>105</v>
      </c>
      <c r="G10" s="146"/>
      <c r="H10" s="147"/>
      <c r="I10" s="148"/>
      <c r="J10" s="149"/>
      <c r="K10" s="149"/>
      <c r="L10" s="150"/>
      <c r="M10" s="151" t="s">
        <v>106</v>
      </c>
      <c r="N10" s="152"/>
      <c r="O10" s="153"/>
      <c r="P10" s="154"/>
      <c r="Q10" s="154"/>
      <c r="R10" s="154"/>
      <c r="S10" s="154"/>
      <c r="T10" s="154"/>
      <c r="U10" s="154"/>
      <c r="V10" s="154"/>
      <c r="W10" s="154"/>
      <c r="X10" s="154"/>
      <c r="Y10" s="154"/>
      <c r="Z10" s="154"/>
      <c r="AA10" s="154"/>
      <c r="AB10" s="154"/>
      <c r="AC10" s="154"/>
      <c r="AD10" s="154"/>
      <c r="AE10" s="154"/>
      <c r="AF10" s="154"/>
      <c r="AG10" s="155"/>
      <c r="AH10" s="94" t="str">
        <f>IF(I10="","",VLOOKUP(I10,G179:Q187,11,FALSE))</f>
        <v/>
      </c>
      <c r="AI10" s="94" t="str">
        <f>IF(I10="","",IF(LEFT(I10,1)="前",VLOOKUP(I10,G179:T187,14,FALSE),""))</f>
        <v/>
      </c>
      <c r="AJ10" s="94" t="str">
        <f>IF(I10="","",IF(LEFT(I10,1)="後",VLOOKUP(I10,G179:T187,14,FALSE),""))</f>
        <v/>
      </c>
    </row>
    <row r="11" spans="1:37" ht="15" customHeight="1">
      <c r="A11" s="156" t="s">
        <v>1</v>
      </c>
      <c r="B11" s="157"/>
      <c r="C11" s="157"/>
      <c r="D11" s="157"/>
      <c r="E11" s="158"/>
      <c r="F11" s="97" t="s">
        <v>523</v>
      </c>
      <c r="G11" s="162"/>
      <c r="H11" s="162"/>
      <c r="I11" s="162"/>
      <c r="J11" s="162"/>
      <c r="K11" s="162"/>
      <c r="L11" s="98"/>
      <c r="M11" s="98"/>
      <c r="N11" s="98"/>
      <c r="O11" s="98"/>
      <c r="P11" s="98"/>
      <c r="Q11" s="98"/>
      <c r="R11" s="98"/>
      <c r="S11" s="98"/>
      <c r="T11" s="98"/>
      <c r="U11" s="98"/>
      <c r="V11" s="98"/>
      <c r="W11" s="98"/>
      <c r="X11" s="98"/>
      <c r="Y11" s="98"/>
      <c r="Z11" s="98"/>
      <c r="AA11" s="98"/>
      <c r="AB11" s="98"/>
      <c r="AC11" s="98"/>
      <c r="AD11" s="98"/>
      <c r="AE11" s="98"/>
      <c r="AF11" s="98"/>
      <c r="AG11" s="99"/>
      <c r="AH11" s="26"/>
      <c r="AI11" s="26"/>
    </row>
    <row r="12" spans="1:37" ht="30" customHeight="1">
      <c r="A12" s="159"/>
      <c r="B12" s="160"/>
      <c r="C12" s="160"/>
      <c r="D12" s="160"/>
      <c r="E12" s="161"/>
      <c r="F12" s="163"/>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5"/>
      <c r="AH12" s="26"/>
      <c r="AI12" s="26"/>
    </row>
    <row r="13" spans="1:37" ht="15" customHeight="1">
      <c r="A13" s="130" t="s">
        <v>38</v>
      </c>
      <c r="B13" s="131"/>
      <c r="C13" s="131"/>
      <c r="D13" s="131"/>
      <c r="E13" s="132"/>
      <c r="F13" s="100"/>
      <c r="G13" s="100"/>
      <c r="H13" s="100"/>
      <c r="I13" s="100"/>
      <c r="J13" s="100"/>
      <c r="K13" s="100"/>
      <c r="L13" s="100"/>
      <c r="M13" s="100"/>
      <c r="N13" s="100"/>
      <c r="O13" s="100"/>
      <c r="P13" s="100"/>
      <c r="Q13" s="133"/>
      <c r="R13" s="133"/>
      <c r="S13" s="133"/>
      <c r="T13" s="133"/>
      <c r="U13" s="133"/>
      <c r="V13" s="133"/>
      <c r="W13" s="133"/>
      <c r="X13" s="133"/>
      <c r="Y13" s="133"/>
      <c r="Z13" s="133"/>
      <c r="AA13" s="133"/>
      <c r="AB13" s="133"/>
      <c r="AC13" s="133"/>
      <c r="AD13" s="133"/>
      <c r="AE13" s="133"/>
      <c r="AF13" s="133"/>
      <c r="AG13" s="134"/>
      <c r="AH13" s="26"/>
      <c r="AI13" s="26"/>
    </row>
    <row r="14" spans="1:37" ht="30" customHeight="1">
      <c r="A14" s="135" t="s">
        <v>31</v>
      </c>
      <c r="B14" s="136"/>
      <c r="C14" s="136"/>
      <c r="D14" s="136"/>
      <c r="E14" s="136"/>
      <c r="F14" s="137" t="s">
        <v>32</v>
      </c>
      <c r="G14" s="138"/>
      <c r="H14" s="139"/>
      <c r="I14" s="140"/>
      <c r="J14" s="140"/>
      <c r="K14" s="140"/>
      <c r="L14" s="140"/>
      <c r="M14" s="140"/>
      <c r="N14" s="141"/>
      <c r="O14" s="137" t="s">
        <v>33</v>
      </c>
      <c r="P14" s="138"/>
      <c r="Q14" s="139"/>
      <c r="R14" s="140"/>
      <c r="S14" s="140"/>
      <c r="T14" s="140"/>
      <c r="U14" s="140"/>
      <c r="V14" s="140"/>
      <c r="W14" s="140"/>
      <c r="X14" s="140"/>
      <c r="Y14" s="140"/>
      <c r="Z14" s="140"/>
      <c r="AA14" s="140"/>
      <c r="AB14" s="140"/>
      <c r="AC14" s="140"/>
      <c r="AD14" s="140"/>
      <c r="AE14" s="140"/>
      <c r="AF14" s="140"/>
      <c r="AG14" s="141"/>
      <c r="AH14" s="26"/>
      <c r="AI14" s="26"/>
    </row>
    <row r="15" spans="1:37" ht="15" customHeight="1">
      <c r="A15" s="172" t="s">
        <v>2</v>
      </c>
      <c r="B15" s="173"/>
      <c r="C15" s="173"/>
      <c r="D15" s="173"/>
      <c r="E15" s="174"/>
      <c r="F15" s="175"/>
      <c r="G15" s="176"/>
      <c r="H15" s="176"/>
      <c r="I15" s="176"/>
      <c r="J15" s="176"/>
      <c r="K15" s="176"/>
      <c r="L15" s="176"/>
      <c r="M15" s="176"/>
      <c r="N15" s="177"/>
      <c r="O15" s="172" t="s">
        <v>3</v>
      </c>
      <c r="P15" s="173"/>
      <c r="Q15" s="173"/>
      <c r="R15" s="173"/>
      <c r="S15" s="174"/>
      <c r="T15" s="175"/>
      <c r="U15" s="176"/>
      <c r="V15" s="176"/>
      <c r="W15" s="176"/>
      <c r="X15" s="176"/>
      <c r="Y15" s="176"/>
      <c r="Z15" s="176"/>
      <c r="AA15" s="176"/>
      <c r="AB15" s="176"/>
      <c r="AC15" s="101"/>
      <c r="AD15" s="101"/>
      <c r="AE15" s="101"/>
      <c r="AF15" s="101"/>
      <c r="AG15" s="102"/>
      <c r="AH15" s="26"/>
      <c r="AI15" s="26"/>
    </row>
    <row r="16" spans="1:37" ht="15" customHeight="1">
      <c r="A16" s="172" t="s">
        <v>40</v>
      </c>
      <c r="B16" s="173"/>
      <c r="C16" s="173"/>
      <c r="D16" s="173"/>
      <c r="E16" s="174"/>
      <c r="F16" s="175"/>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7"/>
      <c r="AH16" s="26"/>
      <c r="AI16" s="26"/>
    </row>
    <row r="17" spans="1:35"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26"/>
      <c r="AI17" s="26"/>
    </row>
    <row r="18" spans="1:35"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26"/>
      <c r="AI18" s="26"/>
    </row>
    <row r="19" spans="1:35" ht="15" customHeight="1">
      <c r="A19" s="1" t="s">
        <v>39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26"/>
      <c r="AI19" s="26"/>
    </row>
    <row r="20" spans="1:35" ht="15" customHeight="1">
      <c r="A20" s="125" t="s">
        <v>522</v>
      </c>
      <c r="B20" s="126"/>
      <c r="C20" s="126"/>
      <c r="D20" s="126"/>
      <c r="E20" s="127"/>
      <c r="F20" s="178" t="str">
        <f>IF(O9="","",O9)</f>
        <v/>
      </c>
      <c r="G20" s="179"/>
      <c r="H20" s="179"/>
      <c r="I20" s="179"/>
      <c r="J20" s="179"/>
      <c r="K20" s="179"/>
      <c r="L20" s="179"/>
      <c r="M20" s="179"/>
      <c r="N20" s="180"/>
      <c r="O20" s="184"/>
      <c r="P20" s="185"/>
      <c r="Q20" s="185"/>
      <c r="R20" s="185"/>
      <c r="S20" s="185"/>
      <c r="T20" s="185"/>
      <c r="U20" s="185"/>
      <c r="V20" s="185"/>
      <c r="W20" s="185"/>
      <c r="X20" s="185"/>
      <c r="Y20" s="185"/>
      <c r="Z20" s="185"/>
      <c r="AA20" s="185"/>
      <c r="AB20" s="185"/>
      <c r="AC20" s="185"/>
      <c r="AD20" s="185"/>
      <c r="AE20" s="185"/>
      <c r="AF20" s="185"/>
      <c r="AG20" s="186"/>
      <c r="AH20" s="26"/>
      <c r="AI20" s="26"/>
    </row>
    <row r="21" spans="1:35" ht="30" customHeight="1">
      <c r="A21" s="142" t="s">
        <v>34</v>
      </c>
      <c r="B21" s="143"/>
      <c r="C21" s="143"/>
      <c r="D21" s="143"/>
      <c r="E21" s="144"/>
      <c r="F21" s="181" t="str">
        <f>IF(O10="","",AI10&amp;O10&amp;AJ10)</f>
        <v/>
      </c>
      <c r="G21" s="182"/>
      <c r="H21" s="182"/>
      <c r="I21" s="182"/>
      <c r="J21" s="182"/>
      <c r="K21" s="182"/>
      <c r="L21" s="182"/>
      <c r="M21" s="182"/>
      <c r="N21" s="183"/>
      <c r="O21" s="187"/>
      <c r="P21" s="188"/>
      <c r="Q21" s="188"/>
      <c r="R21" s="188"/>
      <c r="S21" s="188"/>
      <c r="T21" s="188"/>
      <c r="U21" s="188"/>
      <c r="V21" s="188"/>
      <c r="W21" s="188"/>
      <c r="X21" s="188"/>
      <c r="Y21" s="188"/>
      <c r="Z21" s="188"/>
      <c r="AA21" s="188"/>
      <c r="AB21" s="188"/>
      <c r="AC21" s="188"/>
      <c r="AD21" s="188"/>
      <c r="AE21" s="188"/>
      <c r="AF21" s="188"/>
      <c r="AG21" s="189"/>
      <c r="AH21" s="26"/>
      <c r="AI21" s="26"/>
    </row>
    <row r="22" spans="1:35" ht="15" customHeight="1">
      <c r="A22" s="166" t="s">
        <v>1</v>
      </c>
      <c r="B22" s="167"/>
      <c r="C22" s="167"/>
      <c r="D22" s="167"/>
      <c r="E22" s="168"/>
      <c r="F22" s="98" t="s">
        <v>523</v>
      </c>
      <c r="G22" s="162"/>
      <c r="H22" s="162"/>
      <c r="I22" s="162"/>
      <c r="J22" s="162"/>
      <c r="K22" s="162"/>
      <c r="L22" s="98"/>
      <c r="M22" s="98"/>
      <c r="N22" s="98"/>
      <c r="O22" s="98"/>
      <c r="P22" s="98"/>
      <c r="Q22" s="98"/>
      <c r="R22" s="98"/>
      <c r="S22" s="98"/>
      <c r="T22" s="98"/>
      <c r="U22" s="98"/>
      <c r="V22" s="98"/>
      <c r="W22" s="98"/>
      <c r="X22" s="98"/>
      <c r="Y22" s="98"/>
      <c r="Z22" s="98"/>
      <c r="AA22" s="98"/>
      <c r="AB22" s="98"/>
      <c r="AC22" s="98"/>
      <c r="AD22" s="98"/>
      <c r="AE22" s="98"/>
      <c r="AF22" s="98"/>
      <c r="AG22" s="99"/>
      <c r="AH22" s="26"/>
      <c r="AI22" s="26"/>
    </row>
    <row r="23" spans="1:35" ht="30" customHeight="1">
      <c r="A23" s="169"/>
      <c r="B23" s="170"/>
      <c r="C23" s="170"/>
      <c r="D23" s="170"/>
      <c r="E23" s="171"/>
      <c r="F23" s="163"/>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5"/>
      <c r="AH23" s="26"/>
      <c r="AI23" s="26"/>
    </row>
    <row r="24" spans="1:35" ht="15" customHeight="1">
      <c r="A24" s="190" t="s">
        <v>522</v>
      </c>
      <c r="B24" s="191"/>
      <c r="C24" s="191"/>
      <c r="D24" s="191"/>
      <c r="E24" s="192"/>
      <c r="F24" s="100"/>
      <c r="G24" s="100"/>
      <c r="H24" s="100"/>
      <c r="I24" s="100"/>
      <c r="J24" s="100"/>
      <c r="K24" s="100"/>
      <c r="L24" s="100"/>
      <c r="M24" s="100"/>
      <c r="N24" s="100"/>
      <c r="O24" s="100"/>
      <c r="P24" s="100"/>
      <c r="Q24" s="133"/>
      <c r="R24" s="133"/>
      <c r="S24" s="133"/>
      <c r="T24" s="133"/>
      <c r="U24" s="133"/>
      <c r="V24" s="133"/>
      <c r="W24" s="133"/>
      <c r="X24" s="133"/>
      <c r="Y24" s="133"/>
      <c r="Z24" s="133"/>
      <c r="AA24" s="133"/>
      <c r="AB24" s="133"/>
      <c r="AC24" s="133"/>
      <c r="AD24" s="133"/>
      <c r="AE24" s="133"/>
      <c r="AF24" s="133"/>
      <c r="AG24" s="134"/>
      <c r="AH24" s="26"/>
      <c r="AI24" s="26"/>
    </row>
    <row r="25" spans="1:35" ht="30" customHeight="1">
      <c r="A25" s="142" t="s">
        <v>31</v>
      </c>
      <c r="B25" s="143"/>
      <c r="C25" s="143"/>
      <c r="D25" s="143"/>
      <c r="E25" s="143"/>
      <c r="F25" s="193" t="s">
        <v>32</v>
      </c>
      <c r="G25" s="194"/>
      <c r="H25" s="139"/>
      <c r="I25" s="140"/>
      <c r="J25" s="140"/>
      <c r="K25" s="140"/>
      <c r="L25" s="140"/>
      <c r="M25" s="140"/>
      <c r="N25" s="141"/>
      <c r="O25" s="193" t="s">
        <v>33</v>
      </c>
      <c r="P25" s="194"/>
      <c r="Q25" s="139"/>
      <c r="R25" s="140"/>
      <c r="S25" s="140"/>
      <c r="T25" s="140"/>
      <c r="U25" s="140"/>
      <c r="V25" s="140"/>
      <c r="W25" s="140"/>
      <c r="X25" s="140"/>
      <c r="Y25" s="140"/>
      <c r="Z25" s="140"/>
      <c r="AA25" s="140"/>
      <c r="AB25" s="140"/>
      <c r="AC25" s="140"/>
      <c r="AD25" s="140"/>
      <c r="AE25" s="140"/>
      <c r="AF25" s="140"/>
      <c r="AG25" s="141"/>
      <c r="AH25" s="26"/>
      <c r="AI25" s="26"/>
    </row>
    <row r="26" spans="1:35" ht="15" customHeight="1">
      <c r="A26" s="116" t="s">
        <v>2</v>
      </c>
      <c r="B26" s="117"/>
      <c r="C26" s="117"/>
      <c r="D26" s="117"/>
      <c r="E26" s="118"/>
      <c r="F26" s="175"/>
      <c r="G26" s="176"/>
      <c r="H26" s="176"/>
      <c r="I26" s="176"/>
      <c r="J26" s="176"/>
      <c r="K26" s="176"/>
      <c r="L26" s="176"/>
      <c r="M26" s="176"/>
      <c r="N26" s="177"/>
      <c r="O26" s="172" t="s">
        <v>3</v>
      </c>
      <c r="P26" s="173"/>
      <c r="Q26" s="173"/>
      <c r="R26" s="173"/>
      <c r="S26" s="174"/>
      <c r="T26" s="175"/>
      <c r="U26" s="176"/>
      <c r="V26" s="176"/>
      <c r="W26" s="176"/>
      <c r="X26" s="176"/>
      <c r="Y26" s="176"/>
      <c r="Z26" s="176"/>
      <c r="AA26" s="176"/>
      <c r="AB26" s="176"/>
      <c r="AC26" s="101"/>
      <c r="AD26" s="101"/>
      <c r="AE26" s="101"/>
      <c r="AF26" s="101"/>
      <c r="AG26" s="102"/>
      <c r="AH26" s="26"/>
      <c r="AI26" s="26"/>
    </row>
    <row r="27" spans="1:35" ht="15" customHeight="1">
      <c r="A27" s="116" t="s">
        <v>524</v>
      </c>
      <c r="B27" s="117"/>
      <c r="C27" s="117"/>
      <c r="D27" s="117"/>
      <c r="E27" s="118"/>
      <c r="F27" s="175"/>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7"/>
      <c r="AH27" s="26"/>
      <c r="AI27" s="26"/>
    </row>
    <row r="28" spans="1:35"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26"/>
      <c r="AI28" s="26"/>
    </row>
    <row r="29" spans="1:35"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26"/>
      <c r="AI29" s="26"/>
    </row>
    <row r="30" spans="1:35" ht="30" customHeight="1">
      <c r="A30" s="195" t="s">
        <v>41</v>
      </c>
      <c r="B30" s="196"/>
      <c r="C30" s="196"/>
      <c r="D30" s="196"/>
      <c r="E30" s="197"/>
      <c r="F30" s="198"/>
      <c r="G30" s="199"/>
      <c r="H30" s="199"/>
      <c r="I30" s="199"/>
      <c r="J30" s="199"/>
      <c r="K30" s="199"/>
      <c r="L30" s="199"/>
      <c r="M30" s="199"/>
      <c r="N30" s="199"/>
      <c r="O30" s="199"/>
      <c r="P30" s="199"/>
      <c r="Q30" s="200"/>
      <c r="R30" s="195" t="s">
        <v>42</v>
      </c>
      <c r="S30" s="196"/>
      <c r="T30" s="196"/>
      <c r="U30" s="196"/>
      <c r="V30" s="197"/>
      <c r="W30" s="201"/>
      <c r="X30" s="202"/>
      <c r="Y30" s="202"/>
      <c r="Z30" s="202"/>
      <c r="AA30" s="202"/>
      <c r="AB30" s="202"/>
      <c r="AC30" s="202"/>
      <c r="AD30" s="202"/>
      <c r="AE30" s="202"/>
      <c r="AF30" s="202"/>
      <c r="AG30" s="203"/>
      <c r="AH30" s="26"/>
      <c r="AI30" s="26"/>
    </row>
    <row r="31" spans="1:35" ht="30" customHeight="1">
      <c r="A31" s="116" t="s">
        <v>5</v>
      </c>
      <c r="B31" s="117"/>
      <c r="C31" s="117"/>
      <c r="D31" s="117"/>
      <c r="E31" s="117"/>
      <c r="F31" s="204"/>
      <c r="G31" s="205"/>
      <c r="H31" s="205"/>
      <c r="I31" s="205"/>
      <c r="J31" s="205"/>
      <c r="K31" s="205"/>
      <c r="L31" s="205"/>
      <c r="M31" s="205"/>
      <c r="N31" s="205"/>
      <c r="O31" s="205"/>
      <c r="P31" s="205"/>
      <c r="Q31" s="206"/>
      <c r="R31" s="207" t="s">
        <v>6</v>
      </c>
      <c r="S31" s="208"/>
      <c r="T31" s="209"/>
      <c r="U31" s="210"/>
      <c r="V31" s="211"/>
      <c r="W31" s="211"/>
      <c r="X31" s="211"/>
      <c r="Y31" s="212"/>
      <c r="Z31" s="207" t="s">
        <v>4</v>
      </c>
      <c r="AA31" s="208"/>
      <c r="AB31" s="209"/>
      <c r="AC31" s="213"/>
      <c r="AD31" s="214"/>
      <c r="AE31" s="214"/>
      <c r="AF31" s="214"/>
      <c r="AG31" s="215"/>
      <c r="AH31" s="26"/>
      <c r="AI31" s="26"/>
    </row>
    <row r="32" spans="1:35"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26"/>
      <c r="AI32" s="26"/>
    </row>
    <row r="33" spans="1:36"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26"/>
      <c r="AI33" s="26"/>
    </row>
    <row r="34" spans="1:36" ht="15" customHeight="1">
      <c r="A34" s="1" t="s">
        <v>43</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26"/>
      <c r="AI34" s="26"/>
    </row>
    <row r="35" spans="1:36" ht="15" customHeight="1">
      <c r="A35" s="125" t="s">
        <v>525</v>
      </c>
      <c r="B35" s="126"/>
      <c r="C35" s="126"/>
      <c r="D35" s="126"/>
      <c r="E35" s="127"/>
      <c r="F35" s="103"/>
      <c r="G35" s="104"/>
      <c r="H35" s="104"/>
      <c r="I35" s="104"/>
      <c r="J35" s="104"/>
      <c r="K35" s="104"/>
      <c r="L35" s="104"/>
      <c r="M35" s="104"/>
      <c r="N35" s="104"/>
      <c r="O35" s="104"/>
      <c r="P35" s="104"/>
      <c r="Q35" s="133"/>
      <c r="R35" s="133"/>
      <c r="S35" s="133"/>
      <c r="T35" s="133"/>
      <c r="U35" s="133"/>
      <c r="V35" s="133"/>
      <c r="W35" s="133"/>
      <c r="X35" s="133"/>
      <c r="Y35" s="133"/>
      <c r="Z35" s="133"/>
      <c r="AA35" s="133"/>
      <c r="AB35" s="133"/>
      <c r="AC35" s="133"/>
      <c r="AD35" s="133"/>
      <c r="AE35" s="133"/>
      <c r="AF35" s="133"/>
      <c r="AG35" s="134"/>
      <c r="AH35" s="26"/>
      <c r="AI35" s="26"/>
    </row>
    <row r="36" spans="1:36" ht="30" customHeight="1">
      <c r="A36" s="142" t="s">
        <v>33</v>
      </c>
      <c r="B36" s="143"/>
      <c r="C36" s="143"/>
      <c r="D36" s="143"/>
      <c r="E36" s="144"/>
      <c r="F36" s="137" t="s">
        <v>44</v>
      </c>
      <c r="G36" s="138"/>
      <c r="H36" s="139"/>
      <c r="I36" s="140"/>
      <c r="J36" s="140"/>
      <c r="K36" s="140"/>
      <c r="L36" s="140"/>
      <c r="M36" s="140"/>
      <c r="N36" s="141"/>
      <c r="O36" s="137" t="s">
        <v>33</v>
      </c>
      <c r="P36" s="138"/>
      <c r="Q36" s="139"/>
      <c r="R36" s="140"/>
      <c r="S36" s="140"/>
      <c r="T36" s="140"/>
      <c r="U36" s="140"/>
      <c r="V36" s="140"/>
      <c r="W36" s="140"/>
      <c r="X36" s="140"/>
      <c r="Y36" s="140"/>
      <c r="Z36" s="140"/>
      <c r="AA36" s="140"/>
      <c r="AB36" s="140"/>
      <c r="AC36" s="140"/>
      <c r="AD36" s="140"/>
      <c r="AE36" s="140"/>
      <c r="AF36" s="140"/>
      <c r="AG36" s="141"/>
      <c r="AH36" s="26"/>
      <c r="AI36" s="26"/>
    </row>
    <row r="37" spans="1:36" ht="15" customHeight="1">
      <c r="A37" s="116" t="s">
        <v>2</v>
      </c>
      <c r="B37" s="117"/>
      <c r="C37" s="117"/>
      <c r="D37" s="117"/>
      <c r="E37" s="118"/>
      <c r="F37" s="175"/>
      <c r="G37" s="176"/>
      <c r="H37" s="176"/>
      <c r="I37" s="176"/>
      <c r="J37" s="176"/>
      <c r="K37" s="176"/>
      <c r="L37" s="176"/>
      <c r="M37" s="176"/>
      <c r="N37" s="177"/>
      <c r="O37" s="172" t="s">
        <v>3</v>
      </c>
      <c r="P37" s="173"/>
      <c r="Q37" s="173"/>
      <c r="R37" s="173"/>
      <c r="S37" s="174"/>
      <c r="T37" s="175"/>
      <c r="U37" s="176"/>
      <c r="V37" s="176"/>
      <c r="W37" s="176"/>
      <c r="X37" s="176"/>
      <c r="Y37" s="176"/>
      <c r="Z37" s="176"/>
      <c r="AA37" s="176"/>
      <c r="AB37" s="176"/>
      <c r="AC37" s="101"/>
      <c r="AD37" s="101"/>
      <c r="AE37" s="101"/>
      <c r="AF37" s="101"/>
      <c r="AG37" s="102"/>
      <c r="AH37" s="26"/>
      <c r="AI37" s="26"/>
    </row>
    <row r="38" spans="1:36" ht="15" customHeight="1">
      <c r="A38" s="116" t="s">
        <v>524</v>
      </c>
      <c r="B38" s="117"/>
      <c r="C38" s="117"/>
      <c r="D38" s="117"/>
      <c r="E38" s="118"/>
      <c r="F38" s="175"/>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7"/>
      <c r="AH38" s="26"/>
      <c r="AI38" s="26"/>
    </row>
    <row r="39" spans="1:36" ht="15" customHeight="1">
      <c r="A39" s="17"/>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c r="A40" s="17"/>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c r="A41" s="17"/>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c r="A42" s="17"/>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c r="A43" s="17"/>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c r="A44" s="17"/>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c r="A45" s="17"/>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c r="A46" s="17"/>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c r="A47" s="6" t="s">
        <v>45</v>
      </c>
      <c r="B47" s="7"/>
      <c r="C47" s="7"/>
      <c r="D47" s="7"/>
      <c r="E47" s="7"/>
      <c r="F47" s="7"/>
      <c r="G47" s="7"/>
      <c r="H47" s="7"/>
      <c r="I47" s="7"/>
      <c r="J47" s="7"/>
      <c r="K47" s="6" t="s">
        <v>107</v>
      </c>
      <c r="L47" s="7"/>
      <c r="M47" s="7"/>
      <c r="N47" s="7"/>
      <c r="O47" s="7"/>
      <c r="P47" s="7"/>
      <c r="Q47" s="7"/>
      <c r="R47" s="8"/>
      <c r="S47" s="6" t="s">
        <v>108</v>
      </c>
      <c r="T47" s="7"/>
      <c r="U47" s="7"/>
      <c r="V47" s="7"/>
      <c r="W47" s="7"/>
      <c r="X47" s="7"/>
      <c r="Y47" s="7"/>
      <c r="Z47" s="6" t="s">
        <v>109</v>
      </c>
      <c r="AA47" s="9"/>
      <c r="AB47" s="9"/>
      <c r="AC47" s="9"/>
      <c r="AD47" s="9"/>
      <c r="AE47" s="9"/>
      <c r="AF47" s="9"/>
      <c r="AG47" s="10"/>
    </row>
    <row r="48" spans="1:36" ht="30" customHeight="1">
      <c r="A48" s="22" t="s">
        <v>46</v>
      </c>
      <c r="B48" s="23"/>
      <c r="C48" s="24"/>
      <c r="D48" s="25"/>
      <c r="E48" s="25"/>
      <c r="F48" s="25"/>
      <c r="G48" s="25"/>
      <c r="H48" s="25"/>
      <c r="I48" s="25"/>
      <c r="J48" s="25"/>
      <c r="K48" s="41" t="s">
        <v>93</v>
      </c>
      <c r="L48" s="216"/>
      <c r="M48" s="216"/>
      <c r="N48" s="216"/>
      <c r="O48" s="216"/>
      <c r="P48" s="216"/>
      <c r="Q48" s="216"/>
      <c r="R48" s="42" t="s">
        <v>94</v>
      </c>
      <c r="S48" s="204"/>
      <c r="T48" s="205"/>
      <c r="U48" s="205"/>
      <c r="V48" s="205"/>
      <c r="W48" s="205"/>
      <c r="X48" s="205"/>
      <c r="Y48" s="206"/>
      <c r="Z48" s="217"/>
      <c r="AA48" s="218"/>
      <c r="AB48" s="218"/>
      <c r="AC48" s="218"/>
      <c r="AD48" s="218"/>
      <c r="AE48" s="218"/>
      <c r="AF48" s="218"/>
      <c r="AG48" s="219"/>
      <c r="AJ48" s="105" t="s">
        <v>551</v>
      </c>
    </row>
    <row r="49" spans="1:37" ht="15" customHeight="1">
      <c r="A49" s="220" t="s">
        <v>51</v>
      </c>
      <c r="B49" s="222" t="s">
        <v>91</v>
      </c>
      <c r="C49" s="224" t="s">
        <v>47</v>
      </c>
      <c r="D49" s="224"/>
      <c r="E49" s="224"/>
      <c r="F49" s="224"/>
      <c r="G49" s="224"/>
      <c r="H49" s="224"/>
      <c r="I49" s="224"/>
      <c r="J49" s="224"/>
      <c r="K49" s="224"/>
      <c r="L49" s="224"/>
      <c r="M49" s="224"/>
      <c r="N49" s="224"/>
      <c r="O49" s="224"/>
      <c r="P49" s="224"/>
      <c r="Q49" s="224"/>
      <c r="R49" s="225"/>
      <c r="S49" s="228" t="s">
        <v>526</v>
      </c>
      <c r="T49" s="229"/>
      <c r="U49" s="229"/>
      <c r="V49" s="229"/>
      <c r="W49" s="229"/>
      <c r="X49" s="229"/>
      <c r="Y49" s="229"/>
      <c r="Z49" s="229"/>
      <c r="AA49" s="229"/>
      <c r="AB49" s="229"/>
      <c r="AC49" s="229"/>
      <c r="AD49" s="229"/>
      <c r="AE49" s="229"/>
      <c r="AF49" s="229"/>
      <c r="AG49" s="230"/>
    </row>
    <row r="50" spans="1:37" ht="15" customHeight="1">
      <c r="A50" s="221"/>
      <c r="B50" s="223"/>
      <c r="C50" s="226"/>
      <c r="D50" s="226"/>
      <c r="E50" s="226"/>
      <c r="F50" s="226"/>
      <c r="G50" s="226"/>
      <c r="H50" s="226"/>
      <c r="I50" s="226"/>
      <c r="J50" s="226"/>
      <c r="K50" s="226"/>
      <c r="L50" s="226"/>
      <c r="M50" s="226"/>
      <c r="N50" s="226"/>
      <c r="O50" s="226"/>
      <c r="P50" s="226"/>
      <c r="Q50" s="226"/>
      <c r="R50" s="227"/>
      <c r="S50" s="231" t="s">
        <v>58</v>
      </c>
      <c r="T50" s="232"/>
      <c r="U50" s="232"/>
      <c r="V50" s="232"/>
      <c r="W50" s="233"/>
      <c r="X50" s="231" t="s">
        <v>59</v>
      </c>
      <c r="Y50" s="232"/>
      <c r="Z50" s="232"/>
      <c r="AA50" s="232"/>
      <c r="AB50" s="233"/>
      <c r="AC50" s="231" t="s">
        <v>7</v>
      </c>
      <c r="AD50" s="232"/>
      <c r="AE50" s="232"/>
      <c r="AF50" s="232"/>
      <c r="AG50" s="233"/>
    </row>
    <row r="51" spans="1:37" ht="15" customHeight="1">
      <c r="A51" s="35"/>
      <c r="B51" s="34"/>
      <c r="C51" s="14" t="s">
        <v>48</v>
      </c>
      <c r="D51" s="18"/>
      <c r="E51" s="18"/>
      <c r="F51" s="18"/>
      <c r="G51" s="18"/>
      <c r="H51" s="18"/>
      <c r="I51" s="18"/>
      <c r="J51" s="15"/>
      <c r="K51" s="18"/>
      <c r="L51" s="15"/>
      <c r="M51" s="15"/>
      <c r="N51" s="15"/>
      <c r="O51" s="15"/>
      <c r="P51" s="15"/>
      <c r="Q51" s="15"/>
      <c r="R51" s="15"/>
      <c r="S51" s="213"/>
      <c r="T51" s="214"/>
      <c r="U51" s="214"/>
      <c r="V51" s="214"/>
      <c r="W51" s="215"/>
      <c r="X51" s="213"/>
      <c r="Y51" s="214"/>
      <c r="Z51" s="214"/>
      <c r="AA51" s="214"/>
      <c r="AB51" s="215"/>
      <c r="AC51" s="213"/>
      <c r="AD51" s="214"/>
      <c r="AE51" s="214"/>
      <c r="AF51" s="214"/>
      <c r="AG51" s="215"/>
      <c r="AH51" s="95" t="str">
        <f>IF(A51="","",VLOOKUP(A51,$G$177:$Q$177,11,FALSE))</f>
        <v/>
      </c>
      <c r="AI51" s="95" t="str">
        <f>IF(B51="","",VLOOKUP(B51,$G$177:$Q$177,11,FALSE))</f>
        <v/>
      </c>
      <c r="AJ51" s="105" t="str">
        <f>$AJ$48</f>
        <v>0</v>
      </c>
      <c r="AK51" s="106" t="s">
        <v>549</v>
      </c>
    </row>
    <row r="52" spans="1:37" ht="15" customHeight="1">
      <c r="A52" s="35"/>
      <c r="B52" s="34"/>
      <c r="C52" s="14" t="s">
        <v>49</v>
      </c>
      <c r="D52" s="18"/>
      <c r="E52" s="18"/>
      <c r="F52" s="18"/>
      <c r="G52" s="18"/>
      <c r="H52" s="18"/>
      <c r="I52" s="18"/>
      <c r="J52" s="15"/>
      <c r="K52" s="18"/>
      <c r="L52" s="15"/>
      <c r="M52" s="15"/>
      <c r="N52" s="15"/>
      <c r="O52" s="15"/>
      <c r="P52" s="15"/>
      <c r="Q52" s="15"/>
      <c r="R52" s="15"/>
      <c r="S52" s="213"/>
      <c r="T52" s="214"/>
      <c r="U52" s="214"/>
      <c r="V52" s="214"/>
      <c r="W52" s="215"/>
      <c r="X52" s="213"/>
      <c r="Y52" s="214"/>
      <c r="Z52" s="214"/>
      <c r="AA52" s="214"/>
      <c r="AB52" s="215"/>
      <c r="AC52" s="213"/>
      <c r="AD52" s="214"/>
      <c r="AE52" s="214"/>
      <c r="AF52" s="214"/>
      <c r="AG52" s="215"/>
      <c r="AH52" s="95" t="str">
        <f>IF(A52="","",VLOOKUP(A52,$G$177:$Q$177,11,FALSE))</f>
        <v/>
      </c>
      <c r="AI52" s="95" t="str">
        <f t="shared" ref="AI52:AI110" si="0">IF(B52="","",VLOOKUP(B52,$G$177:$Q$177,11,FALSE))</f>
        <v/>
      </c>
      <c r="AJ52" s="105" t="str">
        <f>$AJ$48</f>
        <v>0</v>
      </c>
      <c r="AK52" s="106" t="s">
        <v>92</v>
      </c>
    </row>
    <row r="53" spans="1:37" ht="15" customHeight="1">
      <c r="A53" s="35"/>
      <c r="B53" s="34"/>
      <c r="C53" s="14" t="s">
        <v>50</v>
      </c>
      <c r="D53" s="18"/>
      <c r="E53" s="18"/>
      <c r="F53" s="18"/>
      <c r="G53" s="18"/>
      <c r="H53" s="18"/>
      <c r="I53" s="18"/>
      <c r="J53" s="15"/>
      <c r="K53" s="18"/>
      <c r="L53" s="15"/>
      <c r="M53" s="15"/>
      <c r="N53" s="15"/>
      <c r="O53" s="15"/>
      <c r="P53" s="15"/>
      <c r="Q53" s="15"/>
      <c r="R53" s="15"/>
      <c r="S53" s="213"/>
      <c r="T53" s="214"/>
      <c r="U53" s="214"/>
      <c r="V53" s="214"/>
      <c r="W53" s="215"/>
      <c r="X53" s="213"/>
      <c r="Y53" s="214"/>
      <c r="Z53" s="214"/>
      <c r="AA53" s="214"/>
      <c r="AB53" s="215"/>
      <c r="AC53" s="213"/>
      <c r="AD53" s="214"/>
      <c r="AE53" s="214"/>
      <c r="AF53" s="214"/>
      <c r="AG53" s="215"/>
      <c r="AH53" s="95" t="str">
        <f>IF(A53="","",VLOOKUP(A53,$G$177:$Q$177,11,FALSE))</f>
        <v/>
      </c>
      <c r="AI53" s="95" t="str">
        <f t="shared" si="0"/>
        <v/>
      </c>
      <c r="AJ53" s="105" t="str">
        <f>$AJ$48</f>
        <v>0</v>
      </c>
      <c r="AK53" s="106" t="s">
        <v>515</v>
      </c>
    </row>
    <row r="54" spans="1:37" ht="15" customHeight="1"/>
    <row r="55" spans="1:37" ht="15" customHeight="1"/>
    <row r="56" spans="1:37" ht="15" customHeight="1">
      <c r="A56" s="6" t="s">
        <v>45</v>
      </c>
      <c r="B56" s="7"/>
      <c r="C56" s="7"/>
      <c r="D56" s="7"/>
      <c r="E56" s="7"/>
      <c r="F56" s="7"/>
      <c r="G56" s="7"/>
      <c r="H56" s="7"/>
      <c r="I56" s="7"/>
      <c r="J56" s="7"/>
      <c r="K56" s="6" t="s">
        <v>107</v>
      </c>
      <c r="L56" s="7"/>
      <c r="M56" s="7"/>
      <c r="N56" s="7"/>
      <c r="O56" s="7"/>
      <c r="P56" s="7"/>
      <c r="Q56" s="7"/>
      <c r="R56" s="8"/>
      <c r="S56" s="6" t="s">
        <v>108</v>
      </c>
      <c r="T56" s="7"/>
      <c r="U56" s="7"/>
      <c r="V56" s="7"/>
      <c r="W56" s="7"/>
      <c r="X56" s="7"/>
      <c r="Y56" s="7"/>
      <c r="Z56" s="6" t="s">
        <v>110</v>
      </c>
      <c r="AA56" s="9"/>
      <c r="AB56" s="9"/>
      <c r="AC56" s="9"/>
      <c r="AD56" s="9"/>
      <c r="AE56" s="9"/>
      <c r="AF56" s="9"/>
      <c r="AG56" s="10"/>
    </row>
    <row r="57" spans="1:37" ht="30" customHeight="1">
      <c r="A57" s="22" t="s">
        <v>61</v>
      </c>
      <c r="B57" s="23"/>
      <c r="C57" s="24"/>
      <c r="D57" s="25"/>
      <c r="E57" s="25"/>
      <c r="F57" s="25"/>
      <c r="G57" s="25"/>
      <c r="H57" s="25"/>
      <c r="I57" s="25"/>
      <c r="J57" s="25"/>
      <c r="K57" s="41" t="s">
        <v>93</v>
      </c>
      <c r="L57" s="216"/>
      <c r="M57" s="216"/>
      <c r="N57" s="216"/>
      <c r="O57" s="216"/>
      <c r="P57" s="216"/>
      <c r="Q57" s="216"/>
      <c r="R57" s="42" t="s">
        <v>94</v>
      </c>
      <c r="S57" s="204"/>
      <c r="T57" s="205"/>
      <c r="U57" s="205"/>
      <c r="V57" s="205"/>
      <c r="W57" s="205"/>
      <c r="X57" s="205"/>
      <c r="Y57" s="206"/>
      <c r="Z57" s="217"/>
      <c r="AA57" s="218"/>
      <c r="AB57" s="218"/>
      <c r="AC57" s="218"/>
      <c r="AD57" s="218"/>
      <c r="AE57" s="218"/>
      <c r="AF57" s="218"/>
      <c r="AG57" s="219"/>
      <c r="AJ57" s="105" t="s">
        <v>552</v>
      </c>
    </row>
    <row r="58" spans="1:37" ht="15" customHeight="1">
      <c r="A58" s="220" t="s">
        <v>51</v>
      </c>
      <c r="B58" s="222" t="s">
        <v>91</v>
      </c>
      <c r="C58" s="224" t="s">
        <v>47</v>
      </c>
      <c r="D58" s="224"/>
      <c r="E58" s="224"/>
      <c r="F58" s="224"/>
      <c r="G58" s="224"/>
      <c r="H58" s="224"/>
      <c r="I58" s="224"/>
      <c r="J58" s="224"/>
      <c r="K58" s="224"/>
      <c r="L58" s="224"/>
      <c r="M58" s="224"/>
      <c r="N58" s="224"/>
      <c r="O58" s="224"/>
      <c r="P58" s="224"/>
      <c r="Q58" s="224"/>
      <c r="R58" s="225"/>
      <c r="S58" s="228" t="s">
        <v>526</v>
      </c>
      <c r="T58" s="229"/>
      <c r="U58" s="229"/>
      <c r="V58" s="229"/>
      <c r="W58" s="229"/>
      <c r="X58" s="229"/>
      <c r="Y58" s="229"/>
      <c r="Z58" s="229"/>
      <c r="AA58" s="229"/>
      <c r="AB58" s="229"/>
      <c r="AC58" s="229"/>
      <c r="AD58" s="229"/>
      <c r="AE58" s="229"/>
      <c r="AF58" s="229"/>
      <c r="AG58" s="230"/>
    </row>
    <row r="59" spans="1:37" ht="15" customHeight="1">
      <c r="A59" s="221"/>
      <c r="B59" s="223"/>
      <c r="C59" s="226"/>
      <c r="D59" s="226"/>
      <c r="E59" s="226"/>
      <c r="F59" s="226"/>
      <c r="G59" s="226"/>
      <c r="H59" s="226"/>
      <c r="I59" s="226"/>
      <c r="J59" s="226"/>
      <c r="K59" s="226"/>
      <c r="L59" s="226"/>
      <c r="M59" s="226"/>
      <c r="N59" s="226"/>
      <c r="O59" s="226"/>
      <c r="P59" s="226"/>
      <c r="Q59" s="226"/>
      <c r="R59" s="227"/>
      <c r="S59" s="234" t="s">
        <v>26</v>
      </c>
      <c r="T59" s="226"/>
      <c r="U59" s="226"/>
      <c r="V59" s="226"/>
      <c r="W59" s="227"/>
      <c r="X59" s="234" t="s">
        <v>527</v>
      </c>
      <c r="Y59" s="226"/>
      <c r="Z59" s="226"/>
      <c r="AA59" s="226"/>
      <c r="AB59" s="227"/>
      <c r="AC59" s="234" t="s">
        <v>7</v>
      </c>
      <c r="AD59" s="226"/>
      <c r="AE59" s="226"/>
      <c r="AF59" s="226"/>
      <c r="AG59" s="227"/>
    </row>
    <row r="60" spans="1:37" ht="15" customHeight="1">
      <c r="A60" s="35"/>
      <c r="B60" s="34"/>
      <c r="C60" s="14" t="s">
        <v>52</v>
      </c>
      <c r="D60" s="18"/>
      <c r="E60" s="18"/>
      <c r="F60" s="18"/>
      <c r="G60" s="18"/>
      <c r="H60" s="18"/>
      <c r="I60" s="18"/>
      <c r="J60" s="15"/>
      <c r="K60" s="18"/>
      <c r="L60" s="15"/>
      <c r="M60" s="15"/>
      <c r="N60" s="15"/>
      <c r="O60" s="15"/>
      <c r="P60" s="15"/>
      <c r="Q60" s="15"/>
      <c r="R60" s="15"/>
      <c r="S60" s="213"/>
      <c r="T60" s="214"/>
      <c r="U60" s="214"/>
      <c r="V60" s="214"/>
      <c r="W60" s="215"/>
      <c r="X60" s="213"/>
      <c r="Y60" s="214"/>
      <c r="Z60" s="214"/>
      <c r="AA60" s="214"/>
      <c r="AB60" s="215"/>
      <c r="AC60" s="213"/>
      <c r="AD60" s="214"/>
      <c r="AE60" s="214"/>
      <c r="AF60" s="214"/>
      <c r="AG60" s="215"/>
      <c r="AH60" s="95" t="str">
        <f>IF(A60="","",VLOOKUP(A60,$G$177:$Q$177,11,FALSE))</f>
        <v/>
      </c>
      <c r="AI60" s="95" t="str">
        <f t="shared" si="0"/>
        <v/>
      </c>
      <c r="AJ60" s="105" t="str">
        <f>$AJ$57</f>
        <v>1</v>
      </c>
      <c r="AK60" s="106" t="s">
        <v>549</v>
      </c>
    </row>
    <row r="61" spans="1:37" ht="15" customHeight="1">
      <c r="A61" s="35"/>
      <c r="B61" s="34"/>
      <c r="C61" s="14" t="s">
        <v>14</v>
      </c>
      <c r="D61" s="18"/>
      <c r="E61" s="18"/>
      <c r="F61" s="18"/>
      <c r="G61" s="18"/>
      <c r="H61" s="18"/>
      <c r="I61" s="18"/>
      <c r="J61" s="15"/>
      <c r="K61" s="18"/>
      <c r="L61" s="15"/>
      <c r="M61" s="15"/>
      <c r="N61" s="15"/>
      <c r="O61" s="15"/>
      <c r="P61" s="15"/>
      <c r="Q61" s="15"/>
      <c r="R61" s="15"/>
      <c r="S61" s="213"/>
      <c r="T61" s="214"/>
      <c r="U61" s="214"/>
      <c r="V61" s="214"/>
      <c r="W61" s="215"/>
      <c r="X61" s="213"/>
      <c r="Y61" s="214"/>
      <c r="Z61" s="214"/>
      <c r="AA61" s="214"/>
      <c r="AB61" s="215"/>
      <c r="AC61" s="213"/>
      <c r="AD61" s="214"/>
      <c r="AE61" s="214"/>
      <c r="AF61" s="214"/>
      <c r="AG61" s="215"/>
      <c r="AH61" s="95" t="str">
        <f t="shared" ref="AH61:AH80" si="1">IF(A61="","",VLOOKUP(A61,$G$177:$Q$177,11,FALSE))</f>
        <v/>
      </c>
      <c r="AI61" s="95" t="str">
        <f t="shared" si="0"/>
        <v/>
      </c>
      <c r="AJ61" s="105" t="str">
        <f t="shared" ref="AJ61:AJ80" si="2">$AJ$57</f>
        <v>1</v>
      </c>
      <c r="AK61" s="106" t="s">
        <v>514</v>
      </c>
    </row>
    <row r="62" spans="1:37" ht="15" customHeight="1">
      <c r="A62" s="35"/>
      <c r="B62" s="34"/>
      <c r="C62" s="14" t="s">
        <v>15</v>
      </c>
      <c r="D62" s="18"/>
      <c r="E62" s="18"/>
      <c r="F62" s="18"/>
      <c r="G62" s="18"/>
      <c r="H62" s="18"/>
      <c r="I62" s="18"/>
      <c r="J62" s="15"/>
      <c r="K62" s="18"/>
      <c r="L62" s="15"/>
      <c r="M62" s="15"/>
      <c r="N62" s="15"/>
      <c r="O62" s="15"/>
      <c r="P62" s="15"/>
      <c r="Q62" s="15"/>
      <c r="R62" s="15"/>
      <c r="S62" s="213"/>
      <c r="T62" s="214"/>
      <c r="U62" s="214"/>
      <c r="V62" s="214"/>
      <c r="W62" s="215"/>
      <c r="X62" s="213"/>
      <c r="Y62" s="214"/>
      <c r="Z62" s="214"/>
      <c r="AA62" s="214"/>
      <c r="AB62" s="215"/>
      <c r="AC62" s="213"/>
      <c r="AD62" s="214"/>
      <c r="AE62" s="214"/>
      <c r="AF62" s="214"/>
      <c r="AG62" s="215"/>
      <c r="AH62" s="95" t="str">
        <f t="shared" si="1"/>
        <v/>
      </c>
      <c r="AI62" s="95" t="str">
        <f t="shared" si="0"/>
        <v/>
      </c>
      <c r="AJ62" s="105" t="str">
        <f t="shared" si="2"/>
        <v>1</v>
      </c>
      <c r="AK62" s="106" t="s">
        <v>70</v>
      </c>
    </row>
    <row r="63" spans="1:37" ht="15" customHeight="1">
      <c r="A63" s="35"/>
      <c r="B63" s="34"/>
      <c r="C63" s="14" t="s">
        <v>8</v>
      </c>
      <c r="D63" s="15"/>
      <c r="E63" s="15"/>
      <c r="F63" s="15"/>
      <c r="G63" s="15"/>
      <c r="H63" s="15"/>
      <c r="I63" s="15"/>
      <c r="J63" s="15"/>
      <c r="K63" s="15"/>
      <c r="L63" s="15"/>
      <c r="M63" s="15"/>
      <c r="N63" s="15"/>
      <c r="O63" s="15"/>
      <c r="P63" s="15"/>
      <c r="Q63" s="15"/>
      <c r="R63" s="15"/>
      <c r="S63" s="213"/>
      <c r="T63" s="214"/>
      <c r="U63" s="214"/>
      <c r="V63" s="214"/>
      <c r="W63" s="215"/>
      <c r="X63" s="213"/>
      <c r="Y63" s="214"/>
      <c r="Z63" s="214"/>
      <c r="AA63" s="214"/>
      <c r="AB63" s="215"/>
      <c r="AC63" s="213"/>
      <c r="AD63" s="214"/>
      <c r="AE63" s="214"/>
      <c r="AF63" s="214"/>
      <c r="AG63" s="215"/>
      <c r="AH63" s="95" t="str">
        <f t="shared" si="1"/>
        <v/>
      </c>
      <c r="AI63" s="95" t="str">
        <f t="shared" si="0"/>
        <v/>
      </c>
      <c r="AJ63" s="105" t="str">
        <f t="shared" si="2"/>
        <v>1</v>
      </c>
      <c r="AK63" s="106" t="s">
        <v>71</v>
      </c>
    </row>
    <row r="64" spans="1:37" ht="15" customHeight="1">
      <c r="A64" s="35"/>
      <c r="B64" s="34"/>
      <c r="C64" s="14" t="s">
        <v>9</v>
      </c>
      <c r="D64" s="15"/>
      <c r="E64" s="15"/>
      <c r="F64" s="15"/>
      <c r="G64" s="15"/>
      <c r="H64" s="15"/>
      <c r="I64" s="15"/>
      <c r="J64" s="15"/>
      <c r="K64" s="15"/>
      <c r="L64" s="15"/>
      <c r="M64" s="15"/>
      <c r="N64" s="15"/>
      <c r="O64" s="15"/>
      <c r="P64" s="15"/>
      <c r="Q64" s="15"/>
      <c r="R64" s="15"/>
      <c r="S64" s="213"/>
      <c r="T64" s="214"/>
      <c r="U64" s="214"/>
      <c r="V64" s="214"/>
      <c r="W64" s="215"/>
      <c r="X64" s="213"/>
      <c r="Y64" s="214"/>
      <c r="Z64" s="214"/>
      <c r="AA64" s="214"/>
      <c r="AB64" s="215"/>
      <c r="AC64" s="213"/>
      <c r="AD64" s="214"/>
      <c r="AE64" s="214"/>
      <c r="AF64" s="214"/>
      <c r="AG64" s="215"/>
      <c r="AH64" s="95" t="str">
        <f t="shared" si="1"/>
        <v/>
      </c>
      <c r="AI64" s="95" t="str">
        <f t="shared" si="0"/>
        <v/>
      </c>
      <c r="AJ64" s="105" t="str">
        <f t="shared" si="2"/>
        <v>1</v>
      </c>
      <c r="AK64" s="106" t="s">
        <v>72</v>
      </c>
    </row>
    <row r="65" spans="1:37" ht="15" customHeight="1">
      <c r="A65" s="35"/>
      <c r="B65" s="34"/>
      <c r="C65" s="14" t="s">
        <v>53</v>
      </c>
      <c r="D65" s="15"/>
      <c r="E65" s="15"/>
      <c r="F65" s="15"/>
      <c r="G65" s="15"/>
      <c r="H65" s="15"/>
      <c r="I65" s="15"/>
      <c r="J65" s="15"/>
      <c r="K65" s="15"/>
      <c r="L65" s="15"/>
      <c r="M65" s="15"/>
      <c r="N65" s="15"/>
      <c r="O65" s="15"/>
      <c r="P65" s="15"/>
      <c r="Q65" s="15"/>
      <c r="R65" s="15"/>
      <c r="S65" s="213"/>
      <c r="T65" s="214"/>
      <c r="U65" s="214"/>
      <c r="V65" s="214"/>
      <c r="W65" s="215"/>
      <c r="X65" s="213"/>
      <c r="Y65" s="214"/>
      <c r="Z65" s="214"/>
      <c r="AA65" s="214"/>
      <c r="AB65" s="215"/>
      <c r="AC65" s="213"/>
      <c r="AD65" s="214"/>
      <c r="AE65" s="214"/>
      <c r="AF65" s="214"/>
      <c r="AG65" s="215"/>
      <c r="AH65" s="95" t="str">
        <f t="shared" si="1"/>
        <v/>
      </c>
      <c r="AI65" s="95" t="str">
        <f t="shared" si="0"/>
        <v/>
      </c>
      <c r="AJ65" s="105" t="str">
        <f t="shared" si="2"/>
        <v>1</v>
      </c>
      <c r="AK65" s="106" t="s">
        <v>73</v>
      </c>
    </row>
    <row r="66" spans="1:37" ht="15" customHeight="1">
      <c r="A66" s="35"/>
      <c r="B66" s="34"/>
      <c r="C66" s="14" t="s">
        <v>10</v>
      </c>
      <c r="D66" s="15"/>
      <c r="E66" s="15"/>
      <c r="F66" s="15"/>
      <c r="G66" s="15"/>
      <c r="H66" s="15"/>
      <c r="I66" s="15"/>
      <c r="J66" s="15"/>
      <c r="K66" s="15"/>
      <c r="L66" s="15"/>
      <c r="M66" s="15"/>
      <c r="N66" s="15"/>
      <c r="O66" s="15"/>
      <c r="P66" s="15"/>
      <c r="Q66" s="15"/>
      <c r="R66" s="15"/>
      <c r="S66" s="213"/>
      <c r="T66" s="214"/>
      <c r="U66" s="214"/>
      <c r="V66" s="214"/>
      <c r="W66" s="215"/>
      <c r="X66" s="213"/>
      <c r="Y66" s="214"/>
      <c r="Z66" s="214"/>
      <c r="AA66" s="214"/>
      <c r="AB66" s="215"/>
      <c r="AC66" s="213"/>
      <c r="AD66" s="214"/>
      <c r="AE66" s="214"/>
      <c r="AF66" s="214"/>
      <c r="AG66" s="215"/>
      <c r="AH66" s="95" t="str">
        <f t="shared" si="1"/>
        <v/>
      </c>
      <c r="AI66" s="95" t="str">
        <f t="shared" si="0"/>
        <v/>
      </c>
      <c r="AJ66" s="105" t="str">
        <f t="shared" si="2"/>
        <v>1</v>
      </c>
      <c r="AK66" s="106" t="s">
        <v>74</v>
      </c>
    </row>
    <row r="67" spans="1:37" ht="15" customHeight="1">
      <c r="A67" s="35"/>
      <c r="B67" s="34"/>
      <c r="C67" s="14" t="s">
        <v>11</v>
      </c>
      <c r="D67" s="15"/>
      <c r="E67" s="15"/>
      <c r="F67" s="15"/>
      <c r="G67" s="15"/>
      <c r="H67" s="15"/>
      <c r="I67" s="15"/>
      <c r="J67" s="15"/>
      <c r="K67" s="15"/>
      <c r="L67" s="15"/>
      <c r="M67" s="15"/>
      <c r="N67" s="15"/>
      <c r="O67" s="15"/>
      <c r="P67" s="15"/>
      <c r="Q67" s="15"/>
      <c r="R67" s="15"/>
      <c r="S67" s="213"/>
      <c r="T67" s="214"/>
      <c r="U67" s="214"/>
      <c r="V67" s="214"/>
      <c r="W67" s="215"/>
      <c r="X67" s="213"/>
      <c r="Y67" s="214"/>
      <c r="Z67" s="214"/>
      <c r="AA67" s="214"/>
      <c r="AB67" s="215"/>
      <c r="AC67" s="213"/>
      <c r="AD67" s="214"/>
      <c r="AE67" s="214"/>
      <c r="AF67" s="214"/>
      <c r="AG67" s="215"/>
      <c r="AH67" s="95" t="str">
        <f t="shared" si="1"/>
        <v/>
      </c>
      <c r="AI67" s="95" t="str">
        <f t="shared" si="0"/>
        <v/>
      </c>
      <c r="AJ67" s="105" t="str">
        <f t="shared" si="2"/>
        <v>1</v>
      </c>
      <c r="AK67" s="106" t="s">
        <v>75</v>
      </c>
    </row>
    <row r="68" spans="1:37" ht="15" customHeight="1">
      <c r="A68" s="35"/>
      <c r="B68" s="34"/>
      <c r="C68" s="14" t="s">
        <v>12</v>
      </c>
      <c r="D68" s="15"/>
      <c r="E68" s="15"/>
      <c r="F68" s="15"/>
      <c r="G68" s="15"/>
      <c r="H68" s="15"/>
      <c r="I68" s="15"/>
      <c r="J68" s="15"/>
      <c r="K68" s="15"/>
      <c r="L68" s="15"/>
      <c r="M68" s="15"/>
      <c r="N68" s="15"/>
      <c r="O68" s="15"/>
      <c r="P68" s="15"/>
      <c r="Q68" s="15"/>
      <c r="R68" s="15"/>
      <c r="S68" s="213"/>
      <c r="T68" s="214"/>
      <c r="U68" s="214"/>
      <c r="V68" s="214"/>
      <c r="W68" s="215"/>
      <c r="X68" s="213"/>
      <c r="Y68" s="214"/>
      <c r="Z68" s="214"/>
      <c r="AA68" s="214"/>
      <c r="AB68" s="215"/>
      <c r="AC68" s="213"/>
      <c r="AD68" s="214"/>
      <c r="AE68" s="214"/>
      <c r="AF68" s="214"/>
      <c r="AG68" s="215"/>
      <c r="AH68" s="95" t="str">
        <f t="shared" si="1"/>
        <v/>
      </c>
      <c r="AI68" s="95" t="str">
        <f t="shared" si="0"/>
        <v/>
      </c>
      <c r="AJ68" s="105" t="str">
        <f t="shared" si="2"/>
        <v>1</v>
      </c>
      <c r="AK68" s="106" t="s">
        <v>76</v>
      </c>
    </row>
    <row r="69" spans="1:37" ht="15" customHeight="1">
      <c r="A69" s="35"/>
      <c r="B69" s="34"/>
      <c r="C69" s="14" t="s">
        <v>20</v>
      </c>
      <c r="D69" s="15"/>
      <c r="E69" s="15"/>
      <c r="F69" s="15"/>
      <c r="G69" s="15"/>
      <c r="H69" s="15"/>
      <c r="I69" s="15"/>
      <c r="J69" s="15"/>
      <c r="K69" s="15"/>
      <c r="L69" s="15"/>
      <c r="M69" s="15"/>
      <c r="N69" s="15"/>
      <c r="O69" s="15"/>
      <c r="P69" s="15"/>
      <c r="Q69" s="15"/>
      <c r="R69" s="15"/>
      <c r="S69" s="213"/>
      <c r="T69" s="214"/>
      <c r="U69" s="214"/>
      <c r="V69" s="214"/>
      <c r="W69" s="215"/>
      <c r="X69" s="213"/>
      <c r="Y69" s="214"/>
      <c r="Z69" s="214"/>
      <c r="AA69" s="214"/>
      <c r="AB69" s="215"/>
      <c r="AC69" s="213"/>
      <c r="AD69" s="214"/>
      <c r="AE69" s="214"/>
      <c r="AF69" s="214"/>
      <c r="AG69" s="215"/>
      <c r="AH69" s="95" t="str">
        <f t="shared" si="1"/>
        <v/>
      </c>
      <c r="AI69" s="95" t="str">
        <f t="shared" si="0"/>
        <v/>
      </c>
      <c r="AJ69" s="105" t="str">
        <f t="shared" si="2"/>
        <v>1</v>
      </c>
      <c r="AK69" s="106" t="s">
        <v>77</v>
      </c>
    </row>
    <row r="70" spans="1:37" ht="15" customHeight="1">
      <c r="A70" s="35"/>
      <c r="B70" s="34"/>
      <c r="C70" s="14" t="s">
        <v>16</v>
      </c>
      <c r="D70" s="15"/>
      <c r="E70" s="15"/>
      <c r="F70" s="15"/>
      <c r="G70" s="15"/>
      <c r="H70" s="15"/>
      <c r="I70" s="15"/>
      <c r="J70" s="15"/>
      <c r="K70" s="15"/>
      <c r="L70" s="15"/>
      <c r="M70" s="15"/>
      <c r="N70" s="15"/>
      <c r="O70" s="15"/>
      <c r="P70" s="15"/>
      <c r="Q70" s="15"/>
      <c r="R70" s="15"/>
      <c r="S70" s="213"/>
      <c r="T70" s="214"/>
      <c r="U70" s="214"/>
      <c r="V70" s="214"/>
      <c r="W70" s="215"/>
      <c r="X70" s="213"/>
      <c r="Y70" s="214"/>
      <c r="Z70" s="214"/>
      <c r="AA70" s="214"/>
      <c r="AB70" s="215"/>
      <c r="AC70" s="213"/>
      <c r="AD70" s="214"/>
      <c r="AE70" s="214"/>
      <c r="AF70" s="214"/>
      <c r="AG70" s="215"/>
      <c r="AH70" s="95" t="str">
        <f t="shared" si="1"/>
        <v/>
      </c>
      <c r="AI70" s="95" t="str">
        <f t="shared" si="0"/>
        <v/>
      </c>
      <c r="AJ70" s="105" t="str">
        <f t="shared" si="2"/>
        <v>1</v>
      </c>
      <c r="AK70" s="106" t="s">
        <v>78</v>
      </c>
    </row>
    <row r="71" spans="1:37" ht="15" customHeight="1">
      <c r="A71" s="35"/>
      <c r="B71" s="34"/>
      <c r="C71" s="14" t="s">
        <v>17</v>
      </c>
      <c r="D71" s="15"/>
      <c r="E71" s="15"/>
      <c r="F71" s="15"/>
      <c r="G71" s="15"/>
      <c r="H71" s="15"/>
      <c r="I71" s="15"/>
      <c r="J71" s="15"/>
      <c r="K71" s="15"/>
      <c r="L71" s="15"/>
      <c r="M71" s="15"/>
      <c r="N71" s="15"/>
      <c r="O71" s="15"/>
      <c r="P71" s="15"/>
      <c r="Q71" s="15"/>
      <c r="R71" s="15"/>
      <c r="S71" s="213"/>
      <c r="T71" s="214"/>
      <c r="U71" s="214"/>
      <c r="V71" s="214"/>
      <c r="W71" s="215"/>
      <c r="X71" s="213"/>
      <c r="Y71" s="214"/>
      <c r="Z71" s="214"/>
      <c r="AA71" s="214"/>
      <c r="AB71" s="215"/>
      <c r="AC71" s="213"/>
      <c r="AD71" s="214"/>
      <c r="AE71" s="214"/>
      <c r="AF71" s="214"/>
      <c r="AG71" s="215"/>
      <c r="AH71" s="95" t="str">
        <f t="shared" si="1"/>
        <v/>
      </c>
      <c r="AI71" s="95" t="str">
        <f t="shared" si="0"/>
        <v/>
      </c>
      <c r="AJ71" s="105" t="str">
        <f t="shared" si="2"/>
        <v>1</v>
      </c>
      <c r="AK71" s="106" t="s">
        <v>79</v>
      </c>
    </row>
    <row r="72" spans="1:37" ht="15" customHeight="1">
      <c r="A72" s="35"/>
      <c r="B72" s="34"/>
      <c r="C72" s="14" t="s">
        <v>18</v>
      </c>
      <c r="D72" s="15"/>
      <c r="E72" s="15"/>
      <c r="F72" s="15"/>
      <c r="G72" s="15"/>
      <c r="H72" s="15"/>
      <c r="I72" s="15"/>
      <c r="J72" s="15"/>
      <c r="K72" s="15"/>
      <c r="L72" s="15"/>
      <c r="M72" s="15"/>
      <c r="N72" s="15"/>
      <c r="O72" s="15"/>
      <c r="P72" s="15"/>
      <c r="Q72" s="15"/>
      <c r="R72" s="15"/>
      <c r="S72" s="213"/>
      <c r="T72" s="214"/>
      <c r="U72" s="214"/>
      <c r="V72" s="214"/>
      <c r="W72" s="215"/>
      <c r="X72" s="213"/>
      <c r="Y72" s="214"/>
      <c r="Z72" s="214"/>
      <c r="AA72" s="214"/>
      <c r="AB72" s="215"/>
      <c r="AC72" s="213"/>
      <c r="AD72" s="214"/>
      <c r="AE72" s="214"/>
      <c r="AF72" s="214"/>
      <c r="AG72" s="215"/>
      <c r="AH72" s="95" t="str">
        <f t="shared" si="1"/>
        <v/>
      </c>
      <c r="AI72" s="95" t="str">
        <f t="shared" si="0"/>
        <v/>
      </c>
      <c r="AJ72" s="105" t="str">
        <f t="shared" si="2"/>
        <v>1</v>
      </c>
      <c r="AK72" s="106" t="s">
        <v>80</v>
      </c>
    </row>
    <row r="73" spans="1:37" ht="15" customHeight="1">
      <c r="A73" s="35"/>
      <c r="B73" s="34"/>
      <c r="C73" s="14" t="s">
        <v>19</v>
      </c>
      <c r="D73" s="15"/>
      <c r="E73" s="15"/>
      <c r="F73" s="15"/>
      <c r="G73" s="15"/>
      <c r="H73" s="15"/>
      <c r="I73" s="15"/>
      <c r="J73" s="15"/>
      <c r="K73" s="15"/>
      <c r="L73" s="15"/>
      <c r="M73" s="15"/>
      <c r="N73" s="15"/>
      <c r="O73" s="15"/>
      <c r="P73" s="15"/>
      <c r="Q73" s="15"/>
      <c r="R73" s="15"/>
      <c r="S73" s="213"/>
      <c r="T73" s="214"/>
      <c r="U73" s="214"/>
      <c r="V73" s="214"/>
      <c r="W73" s="215"/>
      <c r="X73" s="213"/>
      <c r="Y73" s="214"/>
      <c r="Z73" s="214"/>
      <c r="AA73" s="214"/>
      <c r="AB73" s="215"/>
      <c r="AC73" s="213"/>
      <c r="AD73" s="214"/>
      <c r="AE73" s="214"/>
      <c r="AF73" s="214"/>
      <c r="AG73" s="215"/>
      <c r="AH73" s="95" t="str">
        <f t="shared" si="1"/>
        <v/>
      </c>
      <c r="AI73" s="95" t="str">
        <f t="shared" si="0"/>
        <v/>
      </c>
      <c r="AJ73" s="105" t="str">
        <f t="shared" si="2"/>
        <v>1</v>
      </c>
      <c r="AK73" s="106" t="s">
        <v>81</v>
      </c>
    </row>
    <row r="74" spans="1:37" ht="15" customHeight="1">
      <c r="A74" s="35"/>
      <c r="B74" s="34"/>
      <c r="C74" s="14" t="s">
        <v>54</v>
      </c>
      <c r="D74" s="15"/>
      <c r="E74" s="15"/>
      <c r="F74" s="15"/>
      <c r="G74" s="15"/>
      <c r="H74" s="15"/>
      <c r="I74" s="15"/>
      <c r="J74" s="15"/>
      <c r="K74" s="15"/>
      <c r="L74" s="15"/>
      <c r="M74" s="15"/>
      <c r="N74" s="15"/>
      <c r="O74" s="15"/>
      <c r="P74" s="15"/>
      <c r="Q74" s="15"/>
      <c r="R74" s="15"/>
      <c r="S74" s="213"/>
      <c r="T74" s="214"/>
      <c r="U74" s="214"/>
      <c r="V74" s="214"/>
      <c r="W74" s="215"/>
      <c r="X74" s="213"/>
      <c r="Y74" s="214"/>
      <c r="Z74" s="214"/>
      <c r="AA74" s="214"/>
      <c r="AB74" s="215"/>
      <c r="AC74" s="213"/>
      <c r="AD74" s="214"/>
      <c r="AE74" s="214"/>
      <c r="AF74" s="214"/>
      <c r="AG74" s="215"/>
      <c r="AH74" s="95" t="str">
        <f t="shared" si="1"/>
        <v/>
      </c>
      <c r="AI74" s="95" t="str">
        <f t="shared" si="0"/>
        <v/>
      </c>
      <c r="AJ74" s="105" t="str">
        <f t="shared" si="2"/>
        <v>1</v>
      </c>
      <c r="AK74" s="106" t="s">
        <v>82</v>
      </c>
    </row>
    <row r="75" spans="1:37" ht="15" customHeight="1">
      <c r="A75" s="35"/>
      <c r="B75" s="34"/>
      <c r="C75" s="14" t="s">
        <v>528</v>
      </c>
      <c r="D75" s="15"/>
      <c r="E75" s="15"/>
      <c r="F75" s="15"/>
      <c r="G75" s="15"/>
      <c r="H75" s="15"/>
      <c r="I75" s="15"/>
      <c r="J75" s="15"/>
      <c r="K75" s="15"/>
      <c r="L75" s="15"/>
      <c r="M75" s="15"/>
      <c r="N75" s="15"/>
      <c r="O75" s="15"/>
      <c r="P75" s="15"/>
      <c r="Q75" s="15"/>
      <c r="R75" s="15"/>
      <c r="S75" s="213"/>
      <c r="T75" s="214"/>
      <c r="U75" s="214"/>
      <c r="V75" s="214"/>
      <c r="W75" s="215"/>
      <c r="X75" s="213"/>
      <c r="Y75" s="214"/>
      <c r="Z75" s="214"/>
      <c r="AA75" s="214"/>
      <c r="AB75" s="215"/>
      <c r="AC75" s="213"/>
      <c r="AD75" s="214"/>
      <c r="AE75" s="214"/>
      <c r="AF75" s="214"/>
      <c r="AG75" s="215"/>
      <c r="AH75" s="95" t="str">
        <f t="shared" si="1"/>
        <v/>
      </c>
      <c r="AI75" s="95" t="str">
        <f t="shared" si="0"/>
        <v/>
      </c>
      <c r="AJ75" s="105" t="str">
        <f t="shared" si="2"/>
        <v>1</v>
      </c>
      <c r="AK75" s="106" t="s">
        <v>83</v>
      </c>
    </row>
    <row r="76" spans="1:37" ht="15" customHeight="1">
      <c r="A76" s="35"/>
      <c r="B76" s="34"/>
      <c r="C76" s="14" t="s">
        <v>55</v>
      </c>
      <c r="D76" s="15"/>
      <c r="E76" s="15"/>
      <c r="F76" s="15"/>
      <c r="G76" s="15"/>
      <c r="H76" s="15"/>
      <c r="I76" s="15"/>
      <c r="J76" s="15"/>
      <c r="K76" s="15"/>
      <c r="L76" s="15"/>
      <c r="M76" s="15"/>
      <c r="N76" s="15"/>
      <c r="O76" s="15"/>
      <c r="P76" s="15"/>
      <c r="Q76" s="15"/>
      <c r="R76" s="15"/>
      <c r="S76" s="213"/>
      <c r="T76" s="214"/>
      <c r="U76" s="214"/>
      <c r="V76" s="214"/>
      <c r="W76" s="215"/>
      <c r="X76" s="213"/>
      <c r="Y76" s="214"/>
      <c r="Z76" s="214"/>
      <c r="AA76" s="214"/>
      <c r="AB76" s="215"/>
      <c r="AC76" s="213"/>
      <c r="AD76" s="214"/>
      <c r="AE76" s="214"/>
      <c r="AF76" s="214"/>
      <c r="AG76" s="215"/>
      <c r="AH76" s="95" t="str">
        <f t="shared" si="1"/>
        <v/>
      </c>
      <c r="AI76" s="95" t="str">
        <f t="shared" si="0"/>
        <v/>
      </c>
      <c r="AJ76" s="105" t="str">
        <f t="shared" si="2"/>
        <v>1</v>
      </c>
      <c r="AK76" s="106" t="s">
        <v>84</v>
      </c>
    </row>
    <row r="77" spans="1:37" ht="15" customHeight="1">
      <c r="A77" s="35"/>
      <c r="B77" s="34"/>
      <c r="C77" s="14" t="s">
        <v>13</v>
      </c>
      <c r="D77" s="15"/>
      <c r="E77" s="15"/>
      <c r="F77" s="15"/>
      <c r="G77" s="15"/>
      <c r="H77" s="15"/>
      <c r="I77" s="15"/>
      <c r="J77" s="15"/>
      <c r="K77" s="15"/>
      <c r="L77" s="15"/>
      <c r="M77" s="15"/>
      <c r="N77" s="15"/>
      <c r="O77" s="15"/>
      <c r="P77" s="15"/>
      <c r="Q77" s="15"/>
      <c r="R77" s="15"/>
      <c r="S77" s="213"/>
      <c r="T77" s="214"/>
      <c r="U77" s="214"/>
      <c r="V77" s="214"/>
      <c r="W77" s="215"/>
      <c r="X77" s="213"/>
      <c r="Y77" s="214"/>
      <c r="Z77" s="214"/>
      <c r="AA77" s="214"/>
      <c r="AB77" s="215"/>
      <c r="AC77" s="213"/>
      <c r="AD77" s="214"/>
      <c r="AE77" s="214"/>
      <c r="AF77" s="214"/>
      <c r="AG77" s="215"/>
      <c r="AH77" s="95" t="str">
        <f t="shared" si="1"/>
        <v/>
      </c>
      <c r="AI77" s="95" t="str">
        <f t="shared" si="0"/>
        <v/>
      </c>
      <c r="AJ77" s="105" t="str">
        <f t="shared" si="2"/>
        <v>1</v>
      </c>
      <c r="AK77" s="106" t="s">
        <v>85</v>
      </c>
    </row>
    <row r="78" spans="1:37" ht="15" customHeight="1">
      <c r="A78" s="35"/>
      <c r="B78" s="34"/>
      <c r="C78" s="14" t="s">
        <v>28</v>
      </c>
      <c r="D78" s="15"/>
      <c r="E78" s="15"/>
      <c r="F78" s="15"/>
      <c r="G78" s="15"/>
      <c r="H78" s="15"/>
      <c r="I78" s="15"/>
      <c r="J78" s="15"/>
      <c r="K78" s="15"/>
      <c r="L78" s="15"/>
      <c r="M78" s="15"/>
      <c r="N78" s="15"/>
      <c r="O78" s="15"/>
      <c r="P78" s="15"/>
      <c r="Q78" s="15"/>
      <c r="R78" s="15"/>
      <c r="S78" s="213"/>
      <c r="T78" s="214"/>
      <c r="U78" s="214"/>
      <c r="V78" s="214"/>
      <c r="W78" s="215"/>
      <c r="X78" s="213"/>
      <c r="Y78" s="214"/>
      <c r="Z78" s="214"/>
      <c r="AA78" s="214"/>
      <c r="AB78" s="215"/>
      <c r="AC78" s="213"/>
      <c r="AD78" s="214"/>
      <c r="AE78" s="214"/>
      <c r="AF78" s="214"/>
      <c r="AG78" s="215"/>
      <c r="AH78" s="95" t="str">
        <f t="shared" si="1"/>
        <v/>
      </c>
      <c r="AI78" s="95" t="str">
        <f t="shared" si="0"/>
        <v/>
      </c>
      <c r="AJ78" s="105" t="str">
        <f t="shared" si="2"/>
        <v>1</v>
      </c>
      <c r="AK78" s="106" t="s">
        <v>86</v>
      </c>
    </row>
    <row r="79" spans="1:37" ht="15" customHeight="1">
      <c r="A79" s="35"/>
      <c r="B79" s="34"/>
      <c r="C79" s="14" t="s">
        <v>29</v>
      </c>
      <c r="D79" s="15"/>
      <c r="E79" s="15"/>
      <c r="F79" s="15"/>
      <c r="G79" s="15"/>
      <c r="H79" s="15"/>
      <c r="I79" s="15"/>
      <c r="J79" s="15"/>
      <c r="K79" s="15"/>
      <c r="L79" s="15"/>
      <c r="M79" s="15"/>
      <c r="N79" s="15"/>
      <c r="O79" s="15"/>
      <c r="P79" s="15"/>
      <c r="Q79" s="15"/>
      <c r="R79" s="15"/>
      <c r="S79" s="213"/>
      <c r="T79" s="214"/>
      <c r="U79" s="214"/>
      <c r="V79" s="214"/>
      <c r="W79" s="215"/>
      <c r="X79" s="213"/>
      <c r="Y79" s="214"/>
      <c r="Z79" s="214"/>
      <c r="AA79" s="214"/>
      <c r="AB79" s="215"/>
      <c r="AC79" s="213"/>
      <c r="AD79" s="214"/>
      <c r="AE79" s="214"/>
      <c r="AF79" s="214"/>
      <c r="AG79" s="215"/>
      <c r="AH79" s="95" t="str">
        <f t="shared" si="1"/>
        <v/>
      </c>
      <c r="AI79" s="95" t="str">
        <f t="shared" si="0"/>
        <v/>
      </c>
      <c r="AJ79" s="105" t="str">
        <f t="shared" si="2"/>
        <v>1</v>
      </c>
      <c r="AK79" s="106" t="s">
        <v>87</v>
      </c>
    </row>
    <row r="80" spans="1:37" ht="15" customHeight="1">
      <c r="A80" s="35"/>
      <c r="B80" s="34"/>
      <c r="C80" s="14" t="s">
        <v>27</v>
      </c>
      <c r="D80" s="15"/>
      <c r="E80" s="15"/>
      <c r="F80" s="15"/>
      <c r="G80" s="15"/>
      <c r="H80" s="15"/>
      <c r="I80" s="15"/>
      <c r="J80" s="15"/>
      <c r="K80" s="15"/>
      <c r="L80" s="15"/>
      <c r="M80" s="15"/>
      <c r="N80" s="15"/>
      <c r="O80" s="15"/>
      <c r="P80" s="15"/>
      <c r="Q80" s="15"/>
      <c r="R80" s="15"/>
      <c r="S80" s="213"/>
      <c r="T80" s="214"/>
      <c r="U80" s="214"/>
      <c r="V80" s="214"/>
      <c r="W80" s="215"/>
      <c r="X80" s="213"/>
      <c r="Y80" s="214"/>
      <c r="Z80" s="214"/>
      <c r="AA80" s="214"/>
      <c r="AB80" s="215"/>
      <c r="AC80" s="213"/>
      <c r="AD80" s="214"/>
      <c r="AE80" s="214"/>
      <c r="AF80" s="214"/>
      <c r="AG80" s="215"/>
      <c r="AH80" s="95" t="str">
        <f t="shared" si="1"/>
        <v/>
      </c>
      <c r="AI80" s="95" t="str">
        <f t="shared" si="0"/>
        <v/>
      </c>
      <c r="AJ80" s="105" t="str">
        <f t="shared" si="2"/>
        <v>1</v>
      </c>
      <c r="AK80" s="106" t="s">
        <v>88</v>
      </c>
    </row>
    <row r="81" spans="1:37" ht="13.5" customHeight="1"/>
    <row r="82" spans="1:37" ht="13.5" customHeight="1"/>
    <row r="83" spans="1:37" ht="15" customHeight="1">
      <c r="A83" s="6" t="s">
        <v>45</v>
      </c>
      <c r="B83" s="7"/>
      <c r="C83" s="7"/>
      <c r="D83" s="7"/>
      <c r="E83" s="7"/>
      <c r="F83" s="7"/>
      <c r="G83" s="7"/>
      <c r="H83" s="7"/>
      <c r="I83" s="7"/>
      <c r="J83" s="7"/>
      <c r="K83" s="6" t="s">
        <v>107</v>
      </c>
      <c r="L83" s="7"/>
      <c r="M83" s="7"/>
      <c r="N83" s="7"/>
      <c r="O83" s="7"/>
      <c r="P83" s="7"/>
      <c r="Q83" s="7"/>
      <c r="R83" s="8"/>
      <c r="S83" s="6" t="s">
        <v>108</v>
      </c>
      <c r="T83" s="7"/>
      <c r="U83" s="7"/>
      <c r="V83" s="7"/>
      <c r="W83" s="7"/>
      <c r="X83" s="7"/>
      <c r="Y83" s="7"/>
      <c r="Z83" s="6" t="s">
        <v>110</v>
      </c>
      <c r="AA83" s="9"/>
      <c r="AB83" s="9"/>
      <c r="AC83" s="9"/>
      <c r="AD83" s="9"/>
      <c r="AE83" s="9"/>
      <c r="AF83" s="9"/>
      <c r="AG83" s="10"/>
    </row>
    <row r="84" spans="1:37" ht="30" customHeight="1">
      <c r="A84" s="22" t="s">
        <v>62</v>
      </c>
      <c r="B84" s="23"/>
      <c r="C84" s="24"/>
      <c r="D84" s="25"/>
      <c r="E84" s="25"/>
      <c r="F84" s="25"/>
      <c r="G84" s="25"/>
      <c r="H84" s="25"/>
      <c r="I84" s="25"/>
      <c r="J84" s="25"/>
      <c r="K84" s="41" t="s">
        <v>93</v>
      </c>
      <c r="L84" s="216"/>
      <c r="M84" s="216"/>
      <c r="N84" s="216"/>
      <c r="O84" s="216"/>
      <c r="P84" s="216"/>
      <c r="Q84" s="216"/>
      <c r="R84" s="42" t="s">
        <v>94</v>
      </c>
      <c r="S84" s="204"/>
      <c r="T84" s="205"/>
      <c r="U84" s="205"/>
      <c r="V84" s="205"/>
      <c r="W84" s="205"/>
      <c r="X84" s="205"/>
      <c r="Y84" s="206"/>
      <c r="Z84" s="217"/>
      <c r="AA84" s="218"/>
      <c r="AB84" s="218"/>
      <c r="AC84" s="218"/>
      <c r="AD84" s="218"/>
      <c r="AE84" s="218"/>
      <c r="AF84" s="218"/>
      <c r="AG84" s="219"/>
      <c r="AJ84" s="105" t="s">
        <v>553</v>
      </c>
    </row>
    <row r="85" spans="1:37" ht="15" customHeight="1">
      <c r="A85" s="220" t="s">
        <v>51</v>
      </c>
      <c r="B85" s="222" t="s">
        <v>91</v>
      </c>
      <c r="C85" s="224" t="s">
        <v>47</v>
      </c>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5"/>
      <c r="AC85" s="235" t="s">
        <v>35</v>
      </c>
      <c r="AD85" s="224"/>
      <c r="AE85" s="224"/>
      <c r="AF85" s="224"/>
      <c r="AG85" s="225"/>
    </row>
    <row r="86" spans="1:37" ht="15" customHeight="1">
      <c r="A86" s="221"/>
      <c r="B86" s="223"/>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7"/>
      <c r="AC86" s="11"/>
      <c r="AD86" s="12"/>
      <c r="AE86" s="12"/>
      <c r="AF86" s="12"/>
      <c r="AG86" s="13"/>
    </row>
    <row r="87" spans="1:37" ht="15" customHeight="1">
      <c r="A87" s="35"/>
      <c r="B87" s="34"/>
      <c r="C87" s="14" t="s">
        <v>56</v>
      </c>
      <c r="D87" s="18"/>
      <c r="E87" s="18"/>
      <c r="F87" s="18"/>
      <c r="G87" s="18"/>
      <c r="H87" s="18"/>
      <c r="I87" s="18"/>
      <c r="J87" s="15"/>
      <c r="K87" s="18"/>
      <c r="L87" s="15"/>
      <c r="M87" s="15"/>
      <c r="N87" s="15"/>
      <c r="O87" s="15"/>
      <c r="P87" s="15"/>
      <c r="Q87" s="15"/>
      <c r="R87" s="15"/>
      <c r="S87" s="31"/>
      <c r="T87" s="15"/>
      <c r="U87" s="32"/>
      <c r="V87" s="15"/>
      <c r="W87" s="31"/>
      <c r="X87" s="31"/>
      <c r="Y87" s="15"/>
      <c r="Z87" s="15"/>
      <c r="AA87" s="31"/>
      <c r="AB87" s="33"/>
      <c r="AC87" s="213"/>
      <c r="AD87" s="214"/>
      <c r="AE87" s="214"/>
      <c r="AF87" s="214"/>
      <c r="AG87" s="215"/>
      <c r="AH87" s="95" t="str">
        <f>IF(A87="","",VLOOKUP(A87,$G$177:$Q$177,11,FALSE))</f>
        <v/>
      </c>
      <c r="AI87" s="95" t="str">
        <f t="shared" si="0"/>
        <v/>
      </c>
      <c r="AJ87" s="105" t="str">
        <f>AJ84</f>
        <v>2</v>
      </c>
      <c r="AK87" s="106" t="s">
        <v>550</v>
      </c>
    </row>
    <row r="88" spans="1:37" ht="15" customHeight="1"/>
    <row r="89" spans="1:37" ht="15" customHeight="1"/>
    <row r="90" spans="1:37" ht="15" customHeight="1">
      <c r="A90" s="6" t="s">
        <v>45</v>
      </c>
      <c r="B90" s="7"/>
      <c r="C90" s="7"/>
      <c r="D90" s="7"/>
      <c r="E90" s="7"/>
      <c r="F90" s="7"/>
      <c r="G90" s="7"/>
      <c r="H90" s="7"/>
      <c r="I90" s="7"/>
      <c r="J90" s="7"/>
      <c r="K90" s="6" t="s">
        <v>107</v>
      </c>
      <c r="L90" s="7"/>
      <c r="M90" s="7"/>
      <c r="N90" s="7"/>
      <c r="O90" s="7"/>
      <c r="P90" s="7"/>
      <c r="Q90" s="7"/>
      <c r="R90" s="8"/>
      <c r="S90" s="6" t="s">
        <v>108</v>
      </c>
      <c r="T90" s="7"/>
      <c r="U90" s="7"/>
      <c r="V90" s="7"/>
      <c r="W90" s="7"/>
      <c r="X90" s="7"/>
      <c r="Y90" s="7"/>
      <c r="Z90" s="6" t="s">
        <v>110</v>
      </c>
      <c r="AA90" s="9"/>
      <c r="AB90" s="9"/>
      <c r="AC90" s="9"/>
      <c r="AD90" s="9"/>
      <c r="AE90" s="9"/>
      <c r="AF90" s="9"/>
      <c r="AG90" s="10"/>
    </row>
    <row r="91" spans="1:37" ht="30" customHeight="1">
      <c r="A91" s="22" t="s">
        <v>529</v>
      </c>
      <c r="B91" s="23"/>
      <c r="C91" s="24"/>
      <c r="D91" s="25"/>
      <c r="E91" s="25"/>
      <c r="F91" s="25"/>
      <c r="G91" s="25"/>
      <c r="H91" s="25"/>
      <c r="I91" s="25"/>
      <c r="J91" s="25"/>
      <c r="K91" s="41" t="s">
        <v>93</v>
      </c>
      <c r="L91" s="216"/>
      <c r="M91" s="216"/>
      <c r="N91" s="216"/>
      <c r="O91" s="216"/>
      <c r="P91" s="216"/>
      <c r="Q91" s="216"/>
      <c r="R91" s="42" t="s">
        <v>94</v>
      </c>
      <c r="S91" s="204"/>
      <c r="T91" s="205"/>
      <c r="U91" s="205"/>
      <c r="V91" s="205"/>
      <c r="W91" s="205"/>
      <c r="X91" s="205"/>
      <c r="Y91" s="206"/>
      <c r="Z91" s="217"/>
      <c r="AA91" s="218"/>
      <c r="AB91" s="218"/>
      <c r="AC91" s="218"/>
      <c r="AD91" s="218"/>
      <c r="AE91" s="218"/>
      <c r="AF91" s="218"/>
      <c r="AG91" s="219"/>
      <c r="AJ91" s="105" t="s">
        <v>554</v>
      </c>
    </row>
    <row r="92" spans="1:37" ht="15" customHeight="1">
      <c r="A92" s="220" t="s">
        <v>51</v>
      </c>
      <c r="B92" s="222" t="s">
        <v>91</v>
      </c>
      <c r="C92" s="224" t="s">
        <v>47</v>
      </c>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5"/>
      <c r="AC92" s="235" t="s">
        <v>35</v>
      </c>
      <c r="AD92" s="224"/>
      <c r="AE92" s="224"/>
      <c r="AF92" s="224"/>
      <c r="AG92" s="225"/>
    </row>
    <row r="93" spans="1:37" ht="15" customHeight="1">
      <c r="A93" s="221"/>
      <c r="B93" s="223"/>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7"/>
      <c r="AC93" s="11"/>
      <c r="AD93" s="12"/>
      <c r="AE93" s="12"/>
      <c r="AF93" s="12"/>
      <c r="AG93" s="13"/>
    </row>
    <row r="94" spans="1:37" ht="15" customHeight="1">
      <c r="A94" s="35"/>
      <c r="B94" s="34"/>
      <c r="C94" s="14" t="s">
        <v>57</v>
      </c>
      <c r="D94" s="18"/>
      <c r="E94" s="18"/>
      <c r="F94" s="18"/>
      <c r="G94" s="18"/>
      <c r="H94" s="18"/>
      <c r="I94" s="18"/>
      <c r="J94" s="15"/>
      <c r="K94" s="18"/>
      <c r="L94" s="15"/>
      <c r="M94" s="15"/>
      <c r="N94" s="15"/>
      <c r="O94" s="15"/>
      <c r="P94" s="15"/>
      <c r="Q94" s="15"/>
      <c r="R94" s="15"/>
      <c r="S94" s="31"/>
      <c r="T94" s="15"/>
      <c r="U94" s="32"/>
      <c r="V94" s="15"/>
      <c r="W94" s="31"/>
      <c r="X94" s="31"/>
      <c r="Y94" s="15"/>
      <c r="Z94" s="15"/>
      <c r="AA94" s="31"/>
      <c r="AB94" s="33"/>
      <c r="AC94" s="213"/>
      <c r="AD94" s="214"/>
      <c r="AE94" s="214"/>
      <c r="AF94" s="214"/>
      <c r="AG94" s="215"/>
      <c r="AH94" s="95" t="str">
        <f>IF(A94="","",VLOOKUP(A94,$G$177:$Q$177,11,FALSE))</f>
        <v/>
      </c>
      <c r="AI94" s="95" t="str">
        <f t="shared" si="0"/>
        <v/>
      </c>
      <c r="AJ94" s="105" t="str">
        <f>AJ91</f>
        <v>3</v>
      </c>
      <c r="AK94" s="106" t="s">
        <v>549</v>
      </c>
    </row>
    <row r="95" spans="1:37" ht="15" customHeight="1"/>
    <row r="96" spans="1:37" ht="15" customHeight="1"/>
    <row r="97" spans="1:37" ht="15" customHeight="1"/>
    <row r="98" spans="1:37" ht="15" customHeight="1"/>
    <row r="99" spans="1:37" ht="15" customHeight="1">
      <c r="A99" s="6" t="s">
        <v>45</v>
      </c>
      <c r="B99" s="7"/>
      <c r="C99" s="7"/>
      <c r="D99" s="7"/>
      <c r="E99" s="7"/>
      <c r="F99" s="7"/>
      <c r="G99" s="7"/>
      <c r="H99" s="7"/>
      <c r="I99" s="7"/>
      <c r="J99" s="7"/>
      <c r="K99" s="6" t="s">
        <v>107</v>
      </c>
      <c r="L99" s="7"/>
      <c r="M99" s="7"/>
      <c r="N99" s="7"/>
      <c r="O99" s="7"/>
      <c r="P99" s="7"/>
      <c r="Q99" s="7"/>
      <c r="R99" s="8"/>
      <c r="S99" s="6" t="s">
        <v>108</v>
      </c>
      <c r="T99" s="7"/>
      <c r="U99" s="7"/>
      <c r="V99" s="7"/>
      <c r="W99" s="7"/>
      <c r="X99" s="7"/>
      <c r="Y99" s="7"/>
      <c r="Z99" s="6" t="s">
        <v>110</v>
      </c>
      <c r="AA99" s="9"/>
      <c r="AB99" s="9"/>
      <c r="AC99" s="9"/>
      <c r="AD99" s="9"/>
      <c r="AE99" s="9"/>
      <c r="AF99" s="9"/>
      <c r="AG99" s="10"/>
    </row>
    <row r="100" spans="1:37" ht="30" customHeight="1">
      <c r="A100" s="22" t="s">
        <v>530</v>
      </c>
      <c r="B100" s="23"/>
      <c r="C100" s="24"/>
      <c r="D100" s="25"/>
      <c r="E100" s="25"/>
      <c r="F100" s="25"/>
      <c r="G100" s="25"/>
      <c r="H100" s="25"/>
      <c r="I100" s="25"/>
      <c r="J100" s="25"/>
      <c r="K100" s="41" t="s">
        <v>93</v>
      </c>
      <c r="L100" s="216"/>
      <c r="M100" s="216"/>
      <c r="N100" s="216"/>
      <c r="O100" s="216"/>
      <c r="P100" s="216"/>
      <c r="Q100" s="216"/>
      <c r="R100" s="42" t="s">
        <v>94</v>
      </c>
      <c r="S100" s="204"/>
      <c r="T100" s="205"/>
      <c r="U100" s="205"/>
      <c r="V100" s="205"/>
      <c r="W100" s="205"/>
      <c r="X100" s="205"/>
      <c r="Y100" s="206"/>
      <c r="Z100" s="217"/>
      <c r="AA100" s="218"/>
      <c r="AB100" s="218"/>
      <c r="AC100" s="218"/>
      <c r="AD100" s="218"/>
      <c r="AE100" s="218"/>
      <c r="AF100" s="218"/>
      <c r="AG100" s="219"/>
      <c r="AJ100" s="105" t="s">
        <v>555</v>
      </c>
    </row>
    <row r="101" spans="1:37" ht="15" customHeight="1">
      <c r="A101" s="220" t="s">
        <v>51</v>
      </c>
      <c r="B101" s="222" t="s">
        <v>91</v>
      </c>
      <c r="C101" s="224" t="s">
        <v>47</v>
      </c>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5"/>
      <c r="AC101" s="235" t="s">
        <v>35</v>
      </c>
      <c r="AD101" s="224"/>
      <c r="AE101" s="224"/>
      <c r="AF101" s="224"/>
      <c r="AG101" s="225"/>
    </row>
    <row r="102" spans="1:37" ht="15" customHeight="1">
      <c r="A102" s="221"/>
      <c r="B102" s="223"/>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7"/>
      <c r="AC102" s="11"/>
      <c r="AD102" s="12"/>
      <c r="AE102" s="12"/>
      <c r="AF102" s="12"/>
      <c r="AG102" s="13"/>
    </row>
    <row r="103" spans="1:37" ht="15" customHeight="1">
      <c r="A103" s="35"/>
      <c r="B103" s="34"/>
      <c r="C103" s="14" t="s">
        <v>21</v>
      </c>
      <c r="D103" s="18"/>
      <c r="E103" s="18"/>
      <c r="F103" s="18"/>
      <c r="G103" s="18"/>
      <c r="H103" s="18"/>
      <c r="I103" s="18"/>
      <c r="J103" s="15"/>
      <c r="K103" s="18"/>
      <c r="L103" s="15"/>
      <c r="M103" s="15"/>
      <c r="N103" s="15"/>
      <c r="O103" s="15"/>
      <c r="P103" s="15"/>
      <c r="Q103" s="15"/>
      <c r="R103" s="15"/>
      <c r="S103" s="31"/>
      <c r="T103" s="15"/>
      <c r="U103" s="32"/>
      <c r="V103" s="15"/>
      <c r="W103" s="31"/>
      <c r="X103" s="31"/>
      <c r="Y103" s="15"/>
      <c r="Z103" s="15"/>
      <c r="AA103" s="31"/>
      <c r="AB103" s="33"/>
      <c r="AC103" s="213"/>
      <c r="AD103" s="214"/>
      <c r="AE103" s="214"/>
      <c r="AF103" s="214"/>
      <c r="AG103" s="215"/>
      <c r="AH103" s="95" t="str">
        <f>IF(A103="","",VLOOKUP(A103,$G$177:$Q$177,11,FALSE))</f>
        <v/>
      </c>
      <c r="AI103" s="95" t="str">
        <f t="shared" si="0"/>
        <v/>
      </c>
      <c r="AJ103" s="105" t="str">
        <f>$AJ$100</f>
        <v>4</v>
      </c>
      <c r="AK103" s="106" t="s">
        <v>549</v>
      </c>
    </row>
    <row r="104" spans="1:37" ht="15" customHeight="1">
      <c r="A104" s="35"/>
      <c r="B104" s="34"/>
      <c r="C104" s="14" t="s">
        <v>22</v>
      </c>
      <c r="D104" s="18"/>
      <c r="E104" s="18"/>
      <c r="F104" s="18"/>
      <c r="G104" s="18"/>
      <c r="H104" s="18"/>
      <c r="I104" s="18"/>
      <c r="J104" s="15"/>
      <c r="K104" s="18"/>
      <c r="L104" s="15"/>
      <c r="M104" s="15"/>
      <c r="N104" s="15"/>
      <c r="O104" s="15"/>
      <c r="P104" s="15"/>
      <c r="Q104" s="15"/>
      <c r="R104" s="15"/>
      <c r="S104" s="31"/>
      <c r="T104" s="15"/>
      <c r="U104" s="32"/>
      <c r="V104" s="15"/>
      <c r="W104" s="31"/>
      <c r="X104" s="31"/>
      <c r="Y104" s="15"/>
      <c r="Z104" s="15"/>
      <c r="AA104" s="31"/>
      <c r="AB104" s="33"/>
      <c r="AC104" s="213"/>
      <c r="AD104" s="214"/>
      <c r="AE104" s="214"/>
      <c r="AF104" s="214"/>
      <c r="AG104" s="215"/>
      <c r="AH104" s="95" t="str">
        <f t="shared" ref="AH104:AH110" si="3">IF(A104="","",VLOOKUP(A104,$G$177:$Q$177,11,FALSE))</f>
        <v/>
      </c>
      <c r="AI104" s="95" t="str">
        <f t="shared" si="0"/>
        <v/>
      </c>
      <c r="AJ104" s="105" t="str">
        <f t="shared" ref="AJ104:AJ110" si="4">$AJ$100</f>
        <v>4</v>
      </c>
      <c r="AK104" s="106" t="s">
        <v>514</v>
      </c>
    </row>
    <row r="105" spans="1:37" ht="15" customHeight="1">
      <c r="A105" s="35"/>
      <c r="B105" s="34"/>
      <c r="C105" s="14" t="s">
        <v>23</v>
      </c>
      <c r="D105" s="18"/>
      <c r="E105" s="18"/>
      <c r="F105" s="18"/>
      <c r="G105" s="18"/>
      <c r="H105" s="18"/>
      <c r="I105" s="18"/>
      <c r="J105" s="15"/>
      <c r="K105" s="18"/>
      <c r="L105" s="15"/>
      <c r="M105" s="15"/>
      <c r="N105" s="15"/>
      <c r="O105" s="15"/>
      <c r="P105" s="15"/>
      <c r="Q105" s="15"/>
      <c r="R105" s="15"/>
      <c r="S105" s="31"/>
      <c r="T105" s="15"/>
      <c r="U105" s="32"/>
      <c r="V105" s="15"/>
      <c r="W105" s="31"/>
      <c r="X105" s="31"/>
      <c r="Y105" s="15"/>
      <c r="Z105" s="15"/>
      <c r="AA105" s="31"/>
      <c r="AB105" s="33"/>
      <c r="AC105" s="213"/>
      <c r="AD105" s="214"/>
      <c r="AE105" s="214"/>
      <c r="AF105" s="214"/>
      <c r="AG105" s="215"/>
      <c r="AH105" s="95" t="str">
        <f t="shared" si="3"/>
        <v/>
      </c>
      <c r="AI105" s="95" t="str">
        <f t="shared" si="0"/>
        <v/>
      </c>
      <c r="AJ105" s="105" t="str">
        <f t="shared" si="4"/>
        <v>4</v>
      </c>
      <c r="AK105" s="106" t="s">
        <v>70</v>
      </c>
    </row>
    <row r="106" spans="1:37" ht="15" customHeight="1">
      <c r="A106" s="35"/>
      <c r="B106" s="34"/>
      <c r="C106" s="14" t="s">
        <v>557</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213"/>
      <c r="AD106" s="214"/>
      <c r="AE106" s="214"/>
      <c r="AF106" s="214"/>
      <c r="AG106" s="215"/>
      <c r="AH106" s="95" t="str">
        <f t="shared" si="3"/>
        <v/>
      </c>
      <c r="AI106" s="95" t="str">
        <f t="shared" si="0"/>
        <v/>
      </c>
      <c r="AJ106" s="105" t="str">
        <f t="shared" si="4"/>
        <v>4</v>
      </c>
      <c r="AK106" s="106" t="s">
        <v>71</v>
      </c>
    </row>
    <row r="107" spans="1:37" ht="15" customHeight="1">
      <c r="A107" s="35"/>
      <c r="B107" s="34"/>
      <c r="C107" s="14" t="s">
        <v>556</v>
      </c>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213"/>
      <c r="AD107" s="214"/>
      <c r="AE107" s="214"/>
      <c r="AF107" s="214"/>
      <c r="AG107" s="215"/>
      <c r="AH107" s="95" t="str">
        <f t="shared" si="3"/>
        <v/>
      </c>
      <c r="AI107" s="95" t="str">
        <f t="shared" si="0"/>
        <v/>
      </c>
      <c r="AJ107" s="105" t="str">
        <f t="shared" si="4"/>
        <v>4</v>
      </c>
      <c r="AK107" s="106" t="s">
        <v>72</v>
      </c>
    </row>
    <row r="108" spans="1:37" ht="15" customHeight="1">
      <c r="A108" s="35"/>
      <c r="B108" s="34"/>
      <c r="C108" s="14" t="s">
        <v>24</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213"/>
      <c r="AD108" s="214"/>
      <c r="AE108" s="214"/>
      <c r="AF108" s="214"/>
      <c r="AG108" s="215"/>
      <c r="AH108" s="95" t="str">
        <f t="shared" si="3"/>
        <v/>
      </c>
      <c r="AI108" s="95" t="str">
        <f t="shared" si="0"/>
        <v/>
      </c>
      <c r="AJ108" s="105" t="str">
        <f t="shared" si="4"/>
        <v>4</v>
      </c>
      <c r="AK108" s="106" t="s">
        <v>73</v>
      </c>
    </row>
    <row r="109" spans="1:37" ht="15" customHeight="1">
      <c r="A109" s="35"/>
      <c r="B109" s="34"/>
      <c r="C109" s="14" t="s">
        <v>25</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213"/>
      <c r="AD109" s="214"/>
      <c r="AE109" s="214"/>
      <c r="AF109" s="214"/>
      <c r="AG109" s="215"/>
      <c r="AH109" s="95" t="str">
        <f>IF(A109="","",VLOOKUP(A109,$G$177:$Q$177,11,FALSE))</f>
        <v/>
      </c>
      <c r="AI109" s="95" t="str">
        <f>IF(B109="","",VLOOKUP(B109,$G$177:$Q$177,11,FALSE))</f>
        <v/>
      </c>
      <c r="AJ109" s="105" t="str">
        <f t="shared" si="4"/>
        <v>4</v>
      </c>
      <c r="AK109" s="106" t="s">
        <v>74</v>
      </c>
    </row>
    <row r="110" spans="1:37" ht="15" customHeight="1">
      <c r="A110" s="35"/>
      <c r="B110" s="34"/>
      <c r="C110" s="90" t="s">
        <v>531</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213"/>
      <c r="AD110" s="214"/>
      <c r="AE110" s="214"/>
      <c r="AF110" s="214"/>
      <c r="AG110" s="215"/>
      <c r="AH110" s="95" t="str">
        <f t="shared" si="3"/>
        <v/>
      </c>
      <c r="AI110" s="95" t="str">
        <f t="shared" si="0"/>
        <v/>
      </c>
      <c r="AJ110" s="105" t="str">
        <f t="shared" si="4"/>
        <v>4</v>
      </c>
      <c r="AK110" s="106" t="s">
        <v>75</v>
      </c>
    </row>
    <row r="111" spans="1:37" ht="15" customHeight="1"/>
    <row r="112" spans="1:37" s="20" customFormat="1" ht="15" customHeight="1">
      <c r="A112" s="20" t="s">
        <v>532</v>
      </c>
      <c r="Z112" s="1"/>
      <c r="AA112" s="236"/>
      <c r="AB112" s="1"/>
      <c r="AC112" s="1"/>
      <c r="AD112" s="1"/>
      <c r="AE112" s="1"/>
      <c r="AF112" s="1"/>
      <c r="AG112" s="1"/>
      <c r="AK112" s="30"/>
    </row>
    <row r="113" spans="1:37" s="20" customFormat="1" ht="15" customHeight="1">
      <c r="A113" s="20" t="s">
        <v>60</v>
      </c>
      <c r="Z113" s="21"/>
      <c r="AA113" s="236"/>
      <c r="AB113" s="1"/>
      <c r="AC113" s="1"/>
      <c r="AD113" s="1"/>
      <c r="AE113" s="1"/>
      <c r="AF113" s="1"/>
      <c r="AG113" s="1"/>
      <c r="AK113" s="30"/>
    </row>
    <row r="114" spans="1:37" s="20" customFormat="1" ht="15" customHeight="1">
      <c r="Z114" s="21"/>
      <c r="AA114" s="236"/>
      <c r="AB114" s="1"/>
      <c r="AC114" s="1"/>
      <c r="AD114" s="1"/>
      <c r="AE114" s="1"/>
      <c r="AF114" s="1"/>
      <c r="AG114" s="1"/>
      <c r="AK114" s="30"/>
    </row>
    <row r="115" spans="1:37" s="20" customFormat="1" ht="15" customHeight="1">
      <c r="Z115" s="21"/>
      <c r="AA115" s="236"/>
      <c r="AB115" s="1"/>
      <c r="AC115" s="1"/>
      <c r="AD115" s="1"/>
      <c r="AE115" s="1"/>
      <c r="AF115" s="1"/>
      <c r="AG115" s="1"/>
      <c r="AK115" s="30"/>
    </row>
    <row r="116" spans="1:37" s="20" customFormat="1" ht="15" customHeight="1">
      <c r="Z116" s="21"/>
      <c r="AA116" s="236"/>
      <c r="AB116" s="1"/>
      <c r="AC116" s="1"/>
      <c r="AD116" s="1"/>
      <c r="AE116" s="1"/>
      <c r="AF116" s="1"/>
      <c r="AG116" s="1"/>
      <c r="AK116" s="30"/>
    </row>
    <row r="117" spans="1:37" s="20" customFormat="1" ht="15" customHeight="1">
      <c r="Z117" s="21"/>
      <c r="AA117" s="236"/>
      <c r="AB117" s="1"/>
      <c r="AC117" s="1"/>
      <c r="AD117" s="1"/>
      <c r="AE117" s="1"/>
      <c r="AF117" s="1"/>
      <c r="AG117" s="1"/>
      <c r="AK117" s="30"/>
    </row>
    <row r="168" spans="1:37" s="20" customFormat="1" hidden="1">
      <c r="A168" s="20" t="s">
        <v>63</v>
      </c>
      <c r="F168" s="20">
        <v>1</v>
      </c>
      <c r="G168" s="20" t="s">
        <v>64</v>
      </c>
      <c r="Q168" s="20">
        <v>1</v>
      </c>
      <c r="AK168" s="30"/>
    </row>
    <row r="169" spans="1:37" s="20" customFormat="1" hidden="1">
      <c r="F169" s="20">
        <v>2</v>
      </c>
      <c r="G169" s="20" t="s">
        <v>65</v>
      </c>
      <c r="Q169" s="20">
        <v>2</v>
      </c>
      <c r="AK169" s="30"/>
    </row>
    <row r="170" spans="1:37" s="20" customFormat="1" hidden="1">
      <c r="F170" s="20" t="s">
        <v>533</v>
      </c>
      <c r="AK170" s="30"/>
    </row>
    <row r="171" spans="1:37" s="20" customFormat="1" hidden="1">
      <c r="A171" s="20" t="s">
        <v>66</v>
      </c>
      <c r="F171" s="20">
        <v>1</v>
      </c>
      <c r="G171" s="20" t="s">
        <v>534</v>
      </c>
      <c r="Q171" s="20">
        <v>1</v>
      </c>
      <c r="AK171" s="30"/>
    </row>
    <row r="172" spans="1:37" s="20" customFormat="1" hidden="1">
      <c r="F172" s="20">
        <v>2</v>
      </c>
      <c r="G172" s="20" t="s">
        <v>535</v>
      </c>
      <c r="Q172" s="20">
        <v>2</v>
      </c>
      <c r="AK172" s="30"/>
    </row>
    <row r="173" spans="1:37" s="20" customFormat="1" hidden="1">
      <c r="F173" s="20">
        <v>3</v>
      </c>
      <c r="G173" s="20" t="s">
        <v>536</v>
      </c>
      <c r="Q173" s="20">
        <v>3</v>
      </c>
      <c r="AK173" s="30"/>
    </row>
    <row r="174" spans="1:37" s="20" customFormat="1" hidden="1">
      <c r="F174" s="20">
        <v>4</v>
      </c>
      <c r="G174" s="20" t="s">
        <v>537</v>
      </c>
      <c r="Q174" s="20">
        <v>4</v>
      </c>
      <c r="AK174" s="30"/>
    </row>
    <row r="175" spans="1:37" s="20" customFormat="1" hidden="1">
      <c r="F175" s="20">
        <v>5</v>
      </c>
      <c r="G175" s="20" t="s">
        <v>538</v>
      </c>
      <c r="Q175" s="20">
        <v>5</v>
      </c>
      <c r="AK175" s="30"/>
    </row>
    <row r="176" spans="1:37" s="20" customFormat="1" hidden="1">
      <c r="AK176" s="30"/>
    </row>
    <row r="177" spans="1:35" hidden="1">
      <c r="A177" s="4" t="s">
        <v>51</v>
      </c>
      <c r="F177" s="4">
        <v>1</v>
      </c>
      <c r="G177" s="4" t="s">
        <v>539</v>
      </c>
      <c r="Q177" s="4">
        <v>1</v>
      </c>
    </row>
    <row r="178" spans="1:35" hidden="1">
      <c r="Q178" s="29"/>
    </row>
    <row r="179" spans="1:35" s="20" customFormat="1" hidden="1">
      <c r="A179" s="20" t="s">
        <v>95</v>
      </c>
      <c r="F179" s="20">
        <v>1</v>
      </c>
      <c r="G179" s="30" t="s">
        <v>96</v>
      </c>
      <c r="Q179" s="20">
        <v>1</v>
      </c>
      <c r="T179" s="20" t="s">
        <v>558</v>
      </c>
      <c r="AH179" s="43"/>
      <c r="AI179" s="43"/>
    </row>
    <row r="180" spans="1:35" s="20" customFormat="1" hidden="1">
      <c r="F180" s="20">
        <v>2</v>
      </c>
      <c r="G180" s="30" t="s">
        <v>97</v>
      </c>
      <c r="Q180" s="20">
        <v>2</v>
      </c>
      <c r="T180" s="20" t="s">
        <v>558</v>
      </c>
      <c r="AH180" s="43"/>
      <c r="AI180" s="43"/>
    </row>
    <row r="181" spans="1:35" s="20" customFormat="1" hidden="1">
      <c r="F181" s="20">
        <v>3</v>
      </c>
      <c r="G181" s="30" t="s">
        <v>98</v>
      </c>
      <c r="Q181" s="20">
        <v>3</v>
      </c>
      <c r="T181" s="20" t="s">
        <v>559</v>
      </c>
      <c r="AH181" s="43"/>
      <c r="AI181" s="43"/>
    </row>
    <row r="182" spans="1:35" s="20" customFormat="1" hidden="1">
      <c r="F182" s="20">
        <v>4</v>
      </c>
      <c r="G182" s="30" t="s">
        <v>99</v>
      </c>
      <c r="Q182" s="20">
        <v>4</v>
      </c>
      <c r="T182" s="20" t="s">
        <v>559</v>
      </c>
      <c r="AH182" s="43"/>
      <c r="AI182" s="43"/>
    </row>
    <row r="183" spans="1:35" s="20" customFormat="1" hidden="1">
      <c r="F183" s="20">
        <v>5</v>
      </c>
      <c r="G183" s="30" t="s">
        <v>100</v>
      </c>
      <c r="Q183" s="20">
        <v>5</v>
      </c>
      <c r="T183" s="20" t="s">
        <v>560</v>
      </c>
      <c r="AH183" s="43"/>
      <c r="AI183" s="43"/>
    </row>
    <row r="184" spans="1:35" s="20" customFormat="1" hidden="1">
      <c r="F184" s="20">
        <v>6</v>
      </c>
      <c r="G184" s="30" t="s">
        <v>101</v>
      </c>
      <c r="Q184" s="20">
        <v>6</v>
      </c>
      <c r="T184" s="20" t="s">
        <v>560</v>
      </c>
      <c r="AH184" s="43"/>
      <c r="AI184" s="43"/>
    </row>
    <row r="185" spans="1:35" s="20" customFormat="1" hidden="1">
      <c r="F185" s="20">
        <v>7</v>
      </c>
      <c r="G185" s="30" t="s">
        <v>102</v>
      </c>
      <c r="Q185" s="20">
        <v>7</v>
      </c>
      <c r="T185" s="20" t="s">
        <v>561</v>
      </c>
      <c r="AH185" s="43"/>
      <c r="AI185" s="43"/>
    </row>
    <row r="186" spans="1:35" s="20" customFormat="1" hidden="1">
      <c r="F186" s="20">
        <v>8</v>
      </c>
      <c r="G186" s="20" t="s">
        <v>103</v>
      </c>
      <c r="Q186" s="20">
        <v>8</v>
      </c>
      <c r="T186" s="20" t="s">
        <v>561</v>
      </c>
      <c r="AH186" s="43"/>
      <c r="AI186" s="43"/>
    </row>
    <row r="187" spans="1:35" s="20" customFormat="1" hidden="1">
      <c r="F187" s="20">
        <v>9</v>
      </c>
      <c r="G187" s="20" t="s">
        <v>104</v>
      </c>
      <c r="Q187" s="20">
        <v>99</v>
      </c>
      <c r="AH187" s="43"/>
      <c r="AI187" s="43"/>
    </row>
    <row r="188" spans="1:35">
      <c r="Q188" s="29"/>
    </row>
    <row r="189" spans="1:35">
      <c r="Q189" s="29"/>
    </row>
    <row r="190" spans="1:35">
      <c r="Q190" s="29"/>
    </row>
    <row r="191" spans="1:35">
      <c r="Q191" s="29"/>
    </row>
    <row r="192" spans="1:35">
      <c r="Q192" s="29"/>
    </row>
    <row r="193" spans="17:17">
      <c r="Q193" s="29"/>
    </row>
    <row r="194" spans="17:17">
      <c r="Q194" s="29"/>
    </row>
    <row r="195" spans="17:17">
      <c r="Q195" s="29"/>
    </row>
    <row r="196" spans="17:17">
      <c r="Q196" s="29"/>
    </row>
    <row r="197" spans="17:17">
      <c r="Q197" s="29"/>
    </row>
    <row r="198" spans="17:17">
      <c r="Q198" s="29"/>
    </row>
    <row r="199" spans="17:17">
      <c r="Q199" s="29"/>
    </row>
    <row r="200" spans="17:17">
      <c r="Q200" s="29"/>
    </row>
    <row r="201" spans="17:17">
      <c r="Q201" s="29"/>
    </row>
    <row r="202" spans="17:17">
      <c r="Q202" s="29"/>
    </row>
    <row r="203" spans="17:17">
      <c r="Q203" s="29"/>
    </row>
    <row r="204" spans="17:17">
      <c r="Q204" s="29"/>
    </row>
    <row r="205" spans="17:17">
      <c r="Q205" s="29"/>
    </row>
    <row r="206" spans="17:17">
      <c r="Q206" s="29"/>
    </row>
    <row r="207" spans="17:17">
      <c r="Q207" s="29"/>
    </row>
    <row r="208" spans="17:17">
      <c r="Q208" s="29"/>
    </row>
    <row r="209" spans="17:17">
      <c r="Q209" s="29"/>
    </row>
    <row r="210" spans="17:17">
      <c r="Q210" s="29"/>
    </row>
    <row r="211" spans="17:17">
      <c r="Q211" s="29"/>
    </row>
    <row r="212" spans="17:17">
      <c r="Q212" s="29"/>
    </row>
    <row r="213" spans="17:17">
      <c r="Q213" s="29"/>
    </row>
    <row r="214" spans="17:17">
      <c r="Q214" s="29"/>
    </row>
    <row r="215" spans="17:17">
      <c r="Q215" s="29"/>
    </row>
    <row r="216" spans="17:17">
      <c r="Q216" s="29"/>
    </row>
    <row r="217" spans="17:17">
      <c r="Q217" s="29"/>
    </row>
    <row r="218" spans="17:17">
      <c r="Q218" s="29"/>
    </row>
    <row r="219" spans="17:17">
      <c r="Q219" s="29"/>
    </row>
    <row r="220" spans="17:17">
      <c r="Q220" s="29"/>
    </row>
  </sheetData>
  <sheetProtection algorithmName="SHA-512" hashValue="X3VUJhyH5WaP6jsyJf4OAPSLQsEWqBsFiN/ERpAeY9+fzMdOa87ECEdsvhB34M2e0eNBgMNBGM3s37kX00XebA==" saltValue="U1OiWQnNxIy9d0gDLGWdLw==" spinCount="100000" sheet="1" selectLockedCells="1"/>
  <mergeCells count="197">
    <mergeCell ref="AA112:AA117"/>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S80:W80"/>
    <mergeCell ref="X80:AB80"/>
    <mergeCell ref="AC80:AG80"/>
    <mergeCell ref="L84:Q84"/>
    <mergeCell ref="S84:Y84"/>
    <mergeCell ref="Z84:AG84"/>
    <mergeCell ref="S78:W78"/>
    <mergeCell ref="X78:AB78"/>
    <mergeCell ref="AC78:AG78"/>
    <mergeCell ref="S79:W79"/>
    <mergeCell ref="X79:AB79"/>
    <mergeCell ref="AC79:AG79"/>
    <mergeCell ref="S76:W76"/>
    <mergeCell ref="X76:AB76"/>
    <mergeCell ref="AC76:AG76"/>
    <mergeCell ref="S77:W77"/>
    <mergeCell ref="X77:AB77"/>
    <mergeCell ref="AC77:AG77"/>
    <mergeCell ref="S74:W74"/>
    <mergeCell ref="X74:AB74"/>
    <mergeCell ref="AC74:AG74"/>
    <mergeCell ref="S75:W75"/>
    <mergeCell ref="X75:AB75"/>
    <mergeCell ref="AC75:AG75"/>
    <mergeCell ref="S72:W72"/>
    <mergeCell ref="X72:AB72"/>
    <mergeCell ref="AC72:AG72"/>
    <mergeCell ref="S73:W73"/>
    <mergeCell ref="X73:AB73"/>
    <mergeCell ref="AC73:AG73"/>
    <mergeCell ref="S70:W70"/>
    <mergeCell ref="X70:AB70"/>
    <mergeCell ref="AC70:AG70"/>
    <mergeCell ref="S71:W71"/>
    <mergeCell ref="X71:AB71"/>
    <mergeCell ref="AC71:AG71"/>
    <mergeCell ref="S68:W68"/>
    <mergeCell ref="X68:AB68"/>
    <mergeCell ref="AC68:AG68"/>
    <mergeCell ref="S69:W69"/>
    <mergeCell ref="X69:AB69"/>
    <mergeCell ref="AC69:AG69"/>
    <mergeCell ref="S66:W66"/>
    <mergeCell ref="X66:AB66"/>
    <mergeCell ref="AC66:AG66"/>
    <mergeCell ref="S67:W67"/>
    <mergeCell ref="X67:AB67"/>
    <mergeCell ref="AC67:AG67"/>
    <mergeCell ref="S64:W64"/>
    <mergeCell ref="X64:AB64"/>
    <mergeCell ref="AC64:AG64"/>
    <mergeCell ref="S65:W65"/>
    <mergeCell ref="X65:AB65"/>
    <mergeCell ref="AC65:AG65"/>
    <mergeCell ref="S62:W62"/>
    <mergeCell ref="X62:AB62"/>
    <mergeCell ref="AC62:AG62"/>
    <mergeCell ref="S63:W63"/>
    <mergeCell ref="X63:AB63"/>
    <mergeCell ref="AC63:AG63"/>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53:W53"/>
    <mergeCell ref="X53:AB53"/>
    <mergeCell ref="AC53:AG53"/>
    <mergeCell ref="L57:Q57"/>
    <mergeCell ref="S57:Y57"/>
    <mergeCell ref="Z57:AG57"/>
    <mergeCell ref="S51:W51"/>
    <mergeCell ref="X51:AB51"/>
    <mergeCell ref="AC51:AG51"/>
    <mergeCell ref="S52:W52"/>
    <mergeCell ref="X52:AB52"/>
    <mergeCell ref="AC52:AG52"/>
    <mergeCell ref="L48:Q48"/>
    <mergeCell ref="S48:Y48"/>
    <mergeCell ref="Z48:AG48"/>
    <mergeCell ref="A49:A50"/>
    <mergeCell ref="B49:B50"/>
    <mergeCell ref="C49:R50"/>
    <mergeCell ref="S49:AG49"/>
    <mergeCell ref="S50:W50"/>
    <mergeCell ref="X50:AB50"/>
    <mergeCell ref="AC50:AG50"/>
    <mergeCell ref="A37:E37"/>
    <mergeCell ref="F37:N37"/>
    <mergeCell ref="O37:S37"/>
    <mergeCell ref="T37:AB37"/>
    <mergeCell ref="A38:E38"/>
    <mergeCell ref="F38:AG38"/>
    <mergeCell ref="A35:E35"/>
    <mergeCell ref="Q35:AG35"/>
    <mergeCell ref="A36:E36"/>
    <mergeCell ref="F36:G36"/>
    <mergeCell ref="H36:N36"/>
    <mergeCell ref="O36:P36"/>
    <mergeCell ref="Q36:AG36"/>
    <mergeCell ref="A30:E30"/>
    <mergeCell ref="F30:Q30"/>
    <mergeCell ref="R30:V30"/>
    <mergeCell ref="W30:AG30"/>
    <mergeCell ref="A31:E31"/>
    <mergeCell ref="F31:Q31"/>
    <mergeCell ref="R31:T31"/>
    <mergeCell ref="U31:Y31"/>
    <mergeCell ref="Z31:AB31"/>
    <mergeCell ref="AC31:AG31"/>
    <mergeCell ref="A26:E26"/>
    <mergeCell ref="F26:N26"/>
    <mergeCell ref="O26:S26"/>
    <mergeCell ref="T26:AB26"/>
    <mergeCell ref="A27:E27"/>
    <mergeCell ref="F27:AG27"/>
    <mergeCell ref="A24:E24"/>
    <mergeCell ref="Q24:AG24"/>
    <mergeCell ref="A25:E25"/>
    <mergeCell ref="F25:G25"/>
    <mergeCell ref="H25:N25"/>
    <mergeCell ref="O25:P25"/>
    <mergeCell ref="Q25:AG25"/>
    <mergeCell ref="A20:E20"/>
    <mergeCell ref="A21:E21"/>
    <mergeCell ref="A22:E23"/>
    <mergeCell ref="G22:K22"/>
    <mergeCell ref="F23:AG23"/>
    <mergeCell ref="A15:E15"/>
    <mergeCell ref="F15:N15"/>
    <mergeCell ref="O15:S15"/>
    <mergeCell ref="T15:AB15"/>
    <mergeCell ref="A16:E16"/>
    <mergeCell ref="F16:AG16"/>
    <mergeCell ref="F20:N20"/>
    <mergeCell ref="F21:N21"/>
    <mergeCell ref="O20:AG20"/>
    <mergeCell ref="O21:AG21"/>
    <mergeCell ref="A14:E14"/>
    <mergeCell ref="F14:G14"/>
    <mergeCell ref="H14:N14"/>
    <mergeCell ref="O14:P14"/>
    <mergeCell ref="Q14:AG14"/>
    <mergeCell ref="A10:E10"/>
    <mergeCell ref="F10:H10"/>
    <mergeCell ref="I10:L10"/>
    <mergeCell ref="M10:N10"/>
    <mergeCell ref="O10:AG10"/>
    <mergeCell ref="A11:E12"/>
    <mergeCell ref="G11:K11"/>
    <mergeCell ref="F12:AG12"/>
    <mergeCell ref="AB1:AG1"/>
    <mergeCell ref="A5:E5"/>
    <mergeCell ref="F5:N5"/>
    <mergeCell ref="O5:S5"/>
    <mergeCell ref="T5:AG5"/>
    <mergeCell ref="A9:E9"/>
    <mergeCell ref="O9:AG9"/>
    <mergeCell ref="A13:E13"/>
    <mergeCell ref="Q13:AG13"/>
  </mergeCells>
  <phoneticPr fontId="4"/>
  <conditionalFormatting sqref="C103 C60 C51 G188 G214 C81:C82 C54:C55">
    <cfRule type="expression" dxfId="1" priority="1" stopIfTrue="1">
      <formula>ISERROR(C51)</formula>
    </cfRule>
  </conditionalFormatting>
  <dataValidations count="20">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xr:uid="{D0E82A56-B3F9-46A6-9FDF-5FE04C85B3B0}">
      <formula1>-99999999999</formula1>
    </dataValidation>
    <dataValidation type="list" allowBlank="1" showInputMessage="1" showErrorMessage="1" sqref="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141FAFA7-5374-41F7-8C4C-5983EEDFB5CF}">
      <formula1>$G$179:$G$187</formula1>
    </dataValidation>
    <dataValidation type="textLength" operator="lessThanOrEqual" allowBlank="1" showInputMessage="1" showErrorMessage="1" errorTitle="エラー" error="文字数が不正です" sqref="WVW983049:WWO98305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xr:uid="{96CEB9AD-721E-4A97-8A3D-803D55DDEBEF}">
      <formula1>35</formula1>
    </dataValidation>
    <dataValidation operator="lessThanOrEqual" allowBlank="1" showInputMessage="1" showErrorMessage="1" sqref="K57:R57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WVS983140:WVZ983140" xr:uid="{53060328-6583-478A-802C-FAF3F9306EE4}"/>
    <dataValidation type="whole" operator="greaterThanOrEqual" allowBlank="1" showInputMessage="1" showErrorMessage="1" sqref="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454D2F2E-D228-4F8E-BA73-333B6D2A5230}">
      <formula1>1</formula1>
    </dataValidation>
    <dataValidation type="textLength" operator="lessThanOrEqual" allowBlank="1" showInputMessage="1" showErrorMessage="1" errorTitle="エラー" error="文字数が不正です" sqref="WVN983063:WWO983063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WBV983063:WCW983063 JB20:KC21 SX20:TY21 ACT20:ADU21 AMP20:ANQ21 AWL20:AXM21 BGH20:BHI21 BQD20:BRE21 BZZ20:CBA21 CJV20:CKW21 CTR20:CUS21 DDN20:DEO21 DNJ20:DOK21 DXF20:DYG21 EHB20:EIC21 EQX20:ERY21 FAT20:FBU21 FKP20:FLQ21 FUL20:FVM21 GEH20:GFI21 GOD20:GPE21 GXZ20:GZA21 HHV20:HIW21 HRR20:HSS21 IBN20:ICO21 ILJ20:IMK21 IVF20:IWG21 JFB20:JGC21 JOX20:JPY21 JYT20:JZU21 KIP20:KJQ21 KSL20:KTM21 LCH20:LDI21 LMD20:LNE21 LVZ20:LXA21 MFV20:MGW21 MPR20:MQS21 MZN20:NAO21 NJJ20:NKK21 NTF20:NUG21 ODB20:OEC21 OMX20:ONY21 OWT20:OXU21 PGP20:PHQ21 PQL20:PRM21 QAH20:QBI21 QKD20:QLE21 QTZ20:QVA21 RDV20:REW21 RNR20:ROS21 RXN20:RYO21 SHJ20:SIK21 SRF20:SSG21 TBB20:TCC21 TKX20:TLY21 TUT20:TVU21 UEP20:UFQ21 UOL20:UPM21 UYH20:UZI21 VID20:VJE21 VRZ20:VTA21 WBV20:WCW21 WLR20:WMS21 WVN20:WWO21 F65556:AG65557 JB65556:KC65557 SX65556:TY65557 ACT65556:ADU65557 AMP65556:ANQ65557 AWL65556:AXM65557 BGH65556:BHI65557 BQD65556:BRE65557 BZZ65556:CBA65557 CJV65556:CKW65557 CTR65556:CUS65557 DDN65556:DEO65557 DNJ65556:DOK65557 DXF65556:DYG65557 EHB65556:EIC65557 EQX65556:ERY65557 FAT65556:FBU65557 FKP65556:FLQ65557 FUL65556:FVM65557 GEH65556:GFI65557 GOD65556:GPE65557 GXZ65556:GZA65557 HHV65556:HIW65557 HRR65556:HSS65557 IBN65556:ICO65557 ILJ65556:IMK65557 IVF65556:IWG65557 JFB65556:JGC65557 JOX65556:JPY65557 JYT65556:JZU65557 KIP65556:KJQ65557 KSL65556:KTM65557 LCH65556:LDI65557 LMD65556:LNE65557 LVZ65556:LXA65557 MFV65556:MGW65557 MPR65556:MQS65557 MZN65556:NAO65557 NJJ65556:NKK65557 NTF65556:NUG65557 ODB65556:OEC65557 OMX65556:ONY65557 OWT65556:OXU65557 PGP65556:PHQ65557 PQL65556:PRM65557 QAH65556:QBI65557 QKD65556:QLE65557 QTZ65556:QVA65557 RDV65556:REW65557 RNR65556:ROS65557 RXN65556:RYO65557 SHJ65556:SIK65557 SRF65556:SSG65557 TBB65556:TCC65557 TKX65556:TLY65557 TUT65556:TVU65557 UEP65556:UFQ65557 UOL65556:UPM65557 UYH65556:UZI65557 VID65556:VJE65557 VRZ65556:VTA65557 WBV65556:WCW65557 WLR65556:WMS65557 WVN65556:WWO65557 F131092:AG131093 JB131092:KC131093 SX131092:TY131093 ACT131092:ADU131093 AMP131092:ANQ131093 AWL131092:AXM131093 BGH131092:BHI131093 BQD131092:BRE131093 BZZ131092:CBA131093 CJV131092:CKW131093 CTR131092:CUS131093 DDN131092:DEO131093 DNJ131092:DOK131093 DXF131092:DYG131093 EHB131092:EIC131093 EQX131092:ERY131093 FAT131092:FBU131093 FKP131092:FLQ131093 FUL131092:FVM131093 GEH131092:GFI131093 GOD131092:GPE131093 GXZ131092:GZA131093 HHV131092:HIW131093 HRR131092:HSS131093 IBN131092:ICO131093 ILJ131092:IMK131093 IVF131092:IWG131093 JFB131092:JGC131093 JOX131092:JPY131093 JYT131092:JZU131093 KIP131092:KJQ131093 KSL131092:KTM131093 LCH131092:LDI131093 LMD131092:LNE131093 LVZ131092:LXA131093 MFV131092:MGW131093 MPR131092:MQS131093 MZN131092:NAO131093 NJJ131092:NKK131093 NTF131092:NUG131093 ODB131092:OEC131093 OMX131092:ONY131093 OWT131092:OXU131093 PGP131092:PHQ131093 PQL131092:PRM131093 QAH131092:QBI131093 QKD131092:QLE131093 QTZ131092:QVA131093 RDV131092:REW131093 RNR131092:ROS131093 RXN131092:RYO131093 SHJ131092:SIK131093 SRF131092:SSG131093 TBB131092:TCC131093 TKX131092:TLY131093 TUT131092:TVU131093 UEP131092:UFQ131093 UOL131092:UPM131093 UYH131092:UZI131093 VID131092:VJE131093 VRZ131092:VTA131093 WBV131092:WCW131093 WLR131092:WMS131093 WVN131092:WWO131093 F196628:AG196629 JB196628:KC196629 SX196628:TY196629 ACT196628:ADU196629 AMP196628:ANQ196629 AWL196628:AXM196629 BGH196628:BHI196629 BQD196628:BRE196629 BZZ196628:CBA196629 CJV196628:CKW196629 CTR196628:CUS196629 DDN196628:DEO196629 DNJ196628:DOK196629 DXF196628:DYG196629 EHB196628:EIC196629 EQX196628:ERY196629 FAT196628:FBU196629 FKP196628:FLQ196629 FUL196628:FVM196629 GEH196628:GFI196629 GOD196628:GPE196629 GXZ196628:GZA196629 HHV196628:HIW196629 HRR196628:HSS196629 IBN196628:ICO196629 ILJ196628:IMK196629 IVF196628:IWG196629 JFB196628:JGC196629 JOX196628:JPY196629 JYT196628:JZU196629 KIP196628:KJQ196629 KSL196628:KTM196629 LCH196628:LDI196629 LMD196628:LNE196629 LVZ196628:LXA196629 MFV196628:MGW196629 MPR196628:MQS196629 MZN196628:NAO196629 NJJ196628:NKK196629 NTF196628:NUG196629 ODB196628:OEC196629 OMX196628:ONY196629 OWT196628:OXU196629 PGP196628:PHQ196629 PQL196628:PRM196629 QAH196628:QBI196629 QKD196628:QLE196629 QTZ196628:QVA196629 RDV196628:REW196629 RNR196628:ROS196629 RXN196628:RYO196629 SHJ196628:SIK196629 SRF196628:SSG196629 TBB196628:TCC196629 TKX196628:TLY196629 TUT196628:TVU196629 UEP196628:UFQ196629 UOL196628:UPM196629 UYH196628:UZI196629 VID196628:VJE196629 VRZ196628:VTA196629 WBV196628:WCW196629 WLR196628:WMS196629 WVN196628:WWO196629 F262164:AG262165 JB262164:KC262165 SX262164:TY262165 ACT262164:ADU262165 AMP262164:ANQ262165 AWL262164:AXM262165 BGH262164:BHI262165 BQD262164:BRE262165 BZZ262164:CBA262165 CJV262164:CKW262165 CTR262164:CUS262165 DDN262164:DEO262165 DNJ262164:DOK262165 DXF262164:DYG262165 EHB262164:EIC262165 EQX262164:ERY262165 FAT262164:FBU262165 FKP262164:FLQ262165 FUL262164:FVM262165 GEH262164:GFI262165 GOD262164:GPE262165 GXZ262164:GZA262165 HHV262164:HIW262165 HRR262164:HSS262165 IBN262164:ICO262165 ILJ262164:IMK262165 IVF262164:IWG262165 JFB262164:JGC262165 JOX262164:JPY262165 JYT262164:JZU262165 KIP262164:KJQ262165 KSL262164:KTM262165 LCH262164:LDI262165 LMD262164:LNE262165 LVZ262164:LXA262165 MFV262164:MGW262165 MPR262164:MQS262165 MZN262164:NAO262165 NJJ262164:NKK262165 NTF262164:NUG262165 ODB262164:OEC262165 OMX262164:ONY262165 OWT262164:OXU262165 PGP262164:PHQ262165 PQL262164:PRM262165 QAH262164:QBI262165 QKD262164:QLE262165 QTZ262164:QVA262165 RDV262164:REW262165 RNR262164:ROS262165 RXN262164:RYO262165 SHJ262164:SIK262165 SRF262164:SSG262165 TBB262164:TCC262165 TKX262164:TLY262165 TUT262164:TVU262165 UEP262164:UFQ262165 UOL262164:UPM262165 UYH262164:UZI262165 VID262164:VJE262165 VRZ262164:VTA262165 WBV262164:WCW262165 WLR262164:WMS262165 WVN262164:WWO262165 F327700:AG327701 JB327700:KC327701 SX327700:TY327701 ACT327700:ADU327701 AMP327700:ANQ327701 AWL327700:AXM327701 BGH327700:BHI327701 BQD327700:BRE327701 BZZ327700:CBA327701 CJV327700:CKW327701 CTR327700:CUS327701 DDN327700:DEO327701 DNJ327700:DOK327701 DXF327700:DYG327701 EHB327700:EIC327701 EQX327700:ERY327701 FAT327700:FBU327701 FKP327700:FLQ327701 FUL327700:FVM327701 GEH327700:GFI327701 GOD327700:GPE327701 GXZ327700:GZA327701 HHV327700:HIW327701 HRR327700:HSS327701 IBN327700:ICO327701 ILJ327700:IMK327701 IVF327700:IWG327701 JFB327700:JGC327701 JOX327700:JPY327701 JYT327700:JZU327701 KIP327700:KJQ327701 KSL327700:KTM327701 LCH327700:LDI327701 LMD327700:LNE327701 LVZ327700:LXA327701 MFV327700:MGW327701 MPR327700:MQS327701 MZN327700:NAO327701 NJJ327700:NKK327701 NTF327700:NUG327701 ODB327700:OEC327701 OMX327700:ONY327701 OWT327700:OXU327701 PGP327700:PHQ327701 PQL327700:PRM327701 QAH327700:QBI327701 QKD327700:QLE327701 QTZ327700:QVA327701 RDV327700:REW327701 RNR327700:ROS327701 RXN327700:RYO327701 SHJ327700:SIK327701 SRF327700:SSG327701 TBB327700:TCC327701 TKX327700:TLY327701 TUT327700:TVU327701 UEP327700:UFQ327701 UOL327700:UPM327701 UYH327700:UZI327701 VID327700:VJE327701 VRZ327700:VTA327701 WBV327700:WCW327701 WLR327700:WMS327701 WVN327700:WWO327701 F393236:AG393237 JB393236:KC393237 SX393236:TY393237 ACT393236:ADU393237 AMP393236:ANQ393237 AWL393236:AXM393237 BGH393236:BHI393237 BQD393236:BRE393237 BZZ393236:CBA393237 CJV393236:CKW393237 CTR393236:CUS393237 DDN393236:DEO393237 DNJ393236:DOK393237 DXF393236:DYG393237 EHB393236:EIC393237 EQX393236:ERY393237 FAT393236:FBU393237 FKP393236:FLQ393237 FUL393236:FVM393237 GEH393236:GFI393237 GOD393236:GPE393237 GXZ393236:GZA393237 HHV393236:HIW393237 HRR393236:HSS393237 IBN393236:ICO393237 ILJ393236:IMK393237 IVF393236:IWG393237 JFB393236:JGC393237 JOX393236:JPY393237 JYT393236:JZU393237 KIP393236:KJQ393237 KSL393236:KTM393237 LCH393236:LDI393237 LMD393236:LNE393237 LVZ393236:LXA393237 MFV393236:MGW393237 MPR393236:MQS393237 MZN393236:NAO393237 NJJ393236:NKK393237 NTF393236:NUG393237 ODB393236:OEC393237 OMX393236:ONY393237 OWT393236:OXU393237 PGP393236:PHQ393237 PQL393236:PRM393237 QAH393236:QBI393237 QKD393236:QLE393237 QTZ393236:QVA393237 RDV393236:REW393237 RNR393236:ROS393237 RXN393236:RYO393237 SHJ393236:SIK393237 SRF393236:SSG393237 TBB393236:TCC393237 TKX393236:TLY393237 TUT393236:TVU393237 UEP393236:UFQ393237 UOL393236:UPM393237 UYH393236:UZI393237 VID393236:VJE393237 VRZ393236:VTA393237 WBV393236:WCW393237 WLR393236:WMS393237 WVN393236:WWO393237 F458772:AG458773 JB458772:KC458773 SX458772:TY458773 ACT458772:ADU458773 AMP458772:ANQ458773 AWL458772:AXM458773 BGH458772:BHI458773 BQD458772:BRE458773 BZZ458772:CBA458773 CJV458772:CKW458773 CTR458772:CUS458773 DDN458772:DEO458773 DNJ458772:DOK458773 DXF458772:DYG458773 EHB458772:EIC458773 EQX458772:ERY458773 FAT458772:FBU458773 FKP458772:FLQ458773 FUL458772:FVM458773 GEH458772:GFI458773 GOD458772:GPE458773 GXZ458772:GZA458773 HHV458772:HIW458773 HRR458772:HSS458773 IBN458772:ICO458773 ILJ458772:IMK458773 IVF458772:IWG458773 JFB458772:JGC458773 JOX458772:JPY458773 JYT458772:JZU458773 KIP458772:KJQ458773 KSL458772:KTM458773 LCH458772:LDI458773 LMD458772:LNE458773 LVZ458772:LXA458773 MFV458772:MGW458773 MPR458772:MQS458773 MZN458772:NAO458773 NJJ458772:NKK458773 NTF458772:NUG458773 ODB458772:OEC458773 OMX458772:ONY458773 OWT458772:OXU458773 PGP458772:PHQ458773 PQL458772:PRM458773 QAH458772:QBI458773 QKD458772:QLE458773 QTZ458772:QVA458773 RDV458772:REW458773 RNR458772:ROS458773 RXN458772:RYO458773 SHJ458772:SIK458773 SRF458772:SSG458773 TBB458772:TCC458773 TKX458772:TLY458773 TUT458772:TVU458773 UEP458772:UFQ458773 UOL458772:UPM458773 UYH458772:UZI458773 VID458772:VJE458773 VRZ458772:VTA458773 WBV458772:WCW458773 WLR458772:WMS458773 WVN458772:WWO458773 F524308:AG524309 JB524308:KC524309 SX524308:TY524309 ACT524308:ADU524309 AMP524308:ANQ524309 AWL524308:AXM524309 BGH524308:BHI524309 BQD524308:BRE524309 BZZ524308:CBA524309 CJV524308:CKW524309 CTR524308:CUS524309 DDN524308:DEO524309 DNJ524308:DOK524309 DXF524308:DYG524309 EHB524308:EIC524309 EQX524308:ERY524309 FAT524308:FBU524309 FKP524308:FLQ524309 FUL524308:FVM524309 GEH524308:GFI524309 GOD524308:GPE524309 GXZ524308:GZA524309 HHV524308:HIW524309 HRR524308:HSS524309 IBN524308:ICO524309 ILJ524308:IMK524309 IVF524308:IWG524309 JFB524308:JGC524309 JOX524308:JPY524309 JYT524308:JZU524309 KIP524308:KJQ524309 KSL524308:KTM524309 LCH524308:LDI524309 LMD524308:LNE524309 LVZ524308:LXA524309 MFV524308:MGW524309 MPR524308:MQS524309 MZN524308:NAO524309 NJJ524308:NKK524309 NTF524308:NUG524309 ODB524308:OEC524309 OMX524308:ONY524309 OWT524308:OXU524309 PGP524308:PHQ524309 PQL524308:PRM524309 QAH524308:QBI524309 QKD524308:QLE524309 QTZ524308:QVA524309 RDV524308:REW524309 RNR524308:ROS524309 RXN524308:RYO524309 SHJ524308:SIK524309 SRF524308:SSG524309 TBB524308:TCC524309 TKX524308:TLY524309 TUT524308:TVU524309 UEP524308:UFQ524309 UOL524308:UPM524309 UYH524308:UZI524309 VID524308:VJE524309 VRZ524308:VTA524309 WBV524308:WCW524309 WLR524308:WMS524309 WVN524308:WWO524309 F589844:AG589845 JB589844:KC589845 SX589844:TY589845 ACT589844:ADU589845 AMP589844:ANQ589845 AWL589844:AXM589845 BGH589844:BHI589845 BQD589844:BRE589845 BZZ589844:CBA589845 CJV589844:CKW589845 CTR589844:CUS589845 DDN589844:DEO589845 DNJ589844:DOK589845 DXF589844:DYG589845 EHB589844:EIC589845 EQX589844:ERY589845 FAT589844:FBU589845 FKP589844:FLQ589845 FUL589844:FVM589845 GEH589844:GFI589845 GOD589844:GPE589845 GXZ589844:GZA589845 HHV589844:HIW589845 HRR589844:HSS589845 IBN589844:ICO589845 ILJ589844:IMK589845 IVF589844:IWG589845 JFB589844:JGC589845 JOX589844:JPY589845 JYT589844:JZU589845 KIP589844:KJQ589845 KSL589844:KTM589845 LCH589844:LDI589845 LMD589844:LNE589845 LVZ589844:LXA589845 MFV589844:MGW589845 MPR589844:MQS589845 MZN589844:NAO589845 NJJ589844:NKK589845 NTF589844:NUG589845 ODB589844:OEC589845 OMX589844:ONY589845 OWT589844:OXU589845 PGP589844:PHQ589845 PQL589844:PRM589845 QAH589844:QBI589845 QKD589844:QLE589845 QTZ589844:QVA589845 RDV589844:REW589845 RNR589844:ROS589845 RXN589844:RYO589845 SHJ589844:SIK589845 SRF589844:SSG589845 TBB589844:TCC589845 TKX589844:TLY589845 TUT589844:TVU589845 UEP589844:UFQ589845 UOL589844:UPM589845 UYH589844:UZI589845 VID589844:VJE589845 VRZ589844:VTA589845 WBV589844:WCW589845 WLR589844:WMS589845 WVN589844:WWO589845 F655380:AG655381 JB655380:KC655381 SX655380:TY655381 ACT655380:ADU655381 AMP655380:ANQ655381 AWL655380:AXM655381 BGH655380:BHI655381 BQD655380:BRE655381 BZZ655380:CBA655381 CJV655380:CKW655381 CTR655380:CUS655381 DDN655380:DEO655381 DNJ655380:DOK655381 DXF655380:DYG655381 EHB655380:EIC655381 EQX655380:ERY655381 FAT655380:FBU655381 FKP655380:FLQ655381 FUL655380:FVM655381 GEH655380:GFI655381 GOD655380:GPE655381 GXZ655380:GZA655381 HHV655380:HIW655381 HRR655380:HSS655381 IBN655380:ICO655381 ILJ655380:IMK655381 IVF655380:IWG655381 JFB655380:JGC655381 JOX655380:JPY655381 JYT655380:JZU655381 KIP655380:KJQ655381 KSL655380:KTM655381 LCH655380:LDI655381 LMD655380:LNE655381 LVZ655380:LXA655381 MFV655380:MGW655381 MPR655380:MQS655381 MZN655380:NAO655381 NJJ655380:NKK655381 NTF655380:NUG655381 ODB655380:OEC655381 OMX655380:ONY655381 OWT655380:OXU655381 PGP655380:PHQ655381 PQL655380:PRM655381 QAH655380:QBI655381 QKD655380:QLE655381 QTZ655380:QVA655381 RDV655380:REW655381 RNR655380:ROS655381 RXN655380:RYO655381 SHJ655380:SIK655381 SRF655380:SSG655381 TBB655380:TCC655381 TKX655380:TLY655381 TUT655380:TVU655381 UEP655380:UFQ655381 UOL655380:UPM655381 UYH655380:UZI655381 VID655380:VJE655381 VRZ655380:VTA655381 WBV655380:WCW655381 WLR655380:WMS655381 WVN655380:WWO655381 F720916:AG720917 JB720916:KC720917 SX720916:TY720917 ACT720916:ADU720917 AMP720916:ANQ720917 AWL720916:AXM720917 BGH720916:BHI720917 BQD720916:BRE720917 BZZ720916:CBA720917 CJV720916:CKW720917 CTR720916:CUS720917 DDN720916:DEO720917 DNJ720916:DOK720917 DXF720916:DYG720917 EHB720916:EIC720917 EQX720916:ERY720917 FAT720916:FBU720917 FKP720916:FLQ720917 FUL720916:FVM720917 GEH720916:GFI720917 GOD720916:GPE720917 GXZ720916:GZA720917 HHV720916:HIW720917 HRR720916:HSS720917 IBN720916:ICO720917 ILJ720916:IMK720917 IVF720916:IWG720917 JFB720916:JGC720917 JOX720916:JPY720917 JYT720916:JZU720917 KIP720916:KJQ720917 KSL720916:KTM720917 LCH720916:LDI720917 LMD720916:LNE720917 LVZ720916:LXA720917 MFV720916:MGW720917 MPR720916:MQS720917 MZN720916:NAO720917 NJJ720916:NKK720917 NTF720916:NUG720917 ODB720916:OEC720917 OMX720916:ONY720917 OWT720916:OXU720917 PGP720916:PHQ720917 PQL720916:PRM720917 QAH720916:QBI720917 QKD720916:QLE720917 QTZ720916:QVA720917 RDV720916:REW720917 RNR720916:ROS720917 RXN720916:RYO720917 SHJ720916:SIK720917 SRF720916:SSG720917 TBB720916:TCC720917 TKX720916:TLY720917 TUT720916:TVU720917 UEP720916:UFQ720917 UOL720916:UPM720917 UYH720916:UZI720917 VID720916:VJE720917 VRZ720916:VTA720917 WBV720916:WCW720917 WLR720916:WMS720917 WVN720916:WWO720917 F786452:AG786453 JB786452:KC786453 SX786452:TY786453 ACT786452:ADU786453 AMP786452:ANQ786453 AWL786452:AXM786453 BGH786452:BHI786453 BQD786452:BRE786453 BZZ786452:CBA786453 CJV786452:CKW786453 CTR786452:CUS786453 DDN786452:DEO786453 DNJ786452:DOK786453 DXF786452:DYG786453 EHB786452:EIC786453 EQX786452:ERY786453 FAT786452:FBU786453 FKP786452:FLQ786453 FUL786452:FVM786453 GEH786452:GFI786453 GOD786452:GPE786453 GXZ786452:GZA786453 HHV786452:HIW786453 HRR786452:HSS786453 IBN786452:ICO786453 ILJ786452:IMK786453 IVF786452:IWG786453 JFB786452:JGC786453 JOX786452:JPY786453 JYT786452:JZU786453 KIP786452:KJQ786453 KSL786452:KTM786453 LCH786452:LDI786453 LMD786452:LNE786453 LVZ786452:LXA786453 MFV786452:MGW786453 MPR786452:MQS786453 MZN786452:NAO786453 NJJ786452:NKK786453 NTF786452:NUG786453 ODB786452:OEC786453 OMX786452:ONY786453 OWT786452:OXU786453 PGP786452:PHQ786453 PQL786452:PRM786453 QAH786452:QBI786453 QKD786452:QLE786453 QTZ786452:QVA786453 RDV786452:REW786453 RNR786452:ROS786453 RXN786452:RYO786453 SHJ786452:SIK786453 SRF786452:SSG786453 TBB786452:TCC786453 TKX786452:TLY786453 TUT786452:TVU786453 UEP786452:UFQ786453 UOL786452:UPM786453 UYH786452:UZI786453 VID786452:VJE786453 VRZ786452:VTA786453 WBV786452:WCW786453 WLR786452:WMS786453 WVN786452:WWO786453 F851988:AG851989 JB851988:KC851989 SX851988:TY851989 ACT851988:ADU851989 AMP851988:ANQ851989 AWL851988:AXM851989 BGH851988:BHI851989 BQD851988:BRE851989 BZZ851988:CBA851989 CJV851988:CKW851989 CTR851988:CUS851989 DDN851988:DEO851989 DNJ851988:DOK851989 DXF851988:DYG851989 EHB851988:EIC851989 EQX851988:ERY851989 FAT851988:FBU851989 FKP851988:FLQ851989 FUL851988:FVM851989 GEH851988:GFI851989 GOD851988:GPE851989 GXZ851988:GZA851989 HHV851988:HIW851989 HRR851988:HSS851989 IBN851988:ICO851989 ILJ851988:IMK851989 IVF851988:IWG851989 JFB851988:JGC851989 JOX851988:JPY851989 JYT851988:JZU851989 KIP851988:KJQ851989 KSL851988:KTM851989 LCH851988:LDI851989 LMD851988:LNE851989 LVZ851988:LXA851989 MFV851988:MGW851989 MPR851988:MQS851989 MZN851988:NAO851989 NJJ851988:NKK851989 NTF851988:NUG851989 ODB851988:OEC851989 OMX851988:ONY851989 OWT851988:OXU851989 PGP851988:PHQ851989 PQL851988:PRM851989 QAH851988:QBI851989 QKD851988:QLE851989 QTZ851988:QVA851989 RDV851988:REW851989 RNR851988:ROS851989 RXN851988:RYO851989 SHJ851988:SIK851989 SRF851988:SSG851989 TBB851988:TCC851989 TKX851988:TLY851989 TUT851988:TVU851989 UEP851988:UFQ851989 UOL851988:UPM851989 UYH851988:UZI851989 VID851988:VJE851989 VRZ851988:VTA851989 WBV851988:WCW851989 WLR851988:WMS851989 WVN851988:WWO851989 F917524:AG917525 JB917524:KC917525 SX917524:TY917525 ACT917524:ADU917525 AMP917524:ANQ917525 AWL917524:AXM917525 BGH917524:BHI917525 BQD917524:BRE917525 BZZ917524:CBA917525 CJV917524:CKW917525 CTR917524:CUS917525 DDN917524:DEO917525 DNJ917524:DOK917525 DXF917524:DYG917525 EHB917524:EIC917525 EQX917524:ERY917525 FAT917524:FBU917525 FKP917524:FLQ917525 FUL917524:FVM917525 GEH917524:GFI917525 GOD917524:GPE917525 GXZ917524:GZA917525 HHV917524:HIW917525 HRR917524:HSS917525 IBN917524:ICO917525 ILJ917524:IMK917525 IVF917524:IWG917525 JFB917524:JGC917525 JOX917524:JPY917525 JYT917524:JZU917525 KIP917524:KJQ917525 KSL917524:KTM917525 LCH917524:LDI917525 LMD917524:LNE917525 LVZ917524:LXA917525 MFV917524:MGW917525 MPR917524:MQS917525 MZN917524:NAO917525 NJJ917524:NKK917525 NTF917524:NUG917525 ODB917524:OEC917525 OMX917524:ONY917525 OWT917524:OXU917525 PGP917524:PHQ917525 PQL917524:PRM917525 QAH917524:QBI917525 QKD917524:QLE917525 QTZ917524:QVA917525 RDV917524:REW917525 RNR917524:ROS917525 RXN917524:RYO917525 SHJ917524:SIK917525 SRF917524:SSG917525 TBB917524:TCC917525 TKX917524:TLY917525 TUT917524:TVU917525 UEP917524:UFQ917525 UOL917524:UPM917525 UYH917524:UZI917525 VID917524:VJE917525 VRZ917524:VTA917525 WBV917524:WCW917525 WLR917524:WMS917525 WVN917524:WWO917525 F983060:AG983061 JB983060:KC983061 SX983060:TY983061 ACT983060:ADU983061 AMP983060:ANQ983061 AWL983060:AXM983061 BGH983060:BHI983061 BQD983060:BRE983061 BZZ983060:CBA983061 CJV983060:CKW983061 CTR983060:CUS983061 DDN983060:DEO983061 DNJ983060:DOK983061 DXF983060:DYG983061 EHB983060:EIC983061 EQX983060:ERY983061 FAT983060:FBU983061 FKP983060:FLQ983061 FUL983060:FVM983061 GEH983060:GFI983061 GOD983060:GPE983061 GXZ983060:GZA983061 HHV983060:HIW983061 HRR983060:HSS983061 IBN983060:ICO983061 ILJ983060:IMK983061 IVF983060:IWG983061 JFB983060:JGC983061 JOX983060:JPY983061 JYT983060:JZU983061 KIP983060:KJQ983061 KSL983060:KTM983061 LCH983060:LDI983061 LMD983060:LNE983061 LVZ983060:LXA983061 MFV983060:MGW983061 MPR983060:MQS983061 MZN983060:NAO983061 NJJ983060:NKK983061 NTF983060:NUG983061 ODB983060:OEC983061 OMX983060:ONY983061 OWT983060:OXU983061 PGP983060:PHQ983061 PQL983060:PRM983061 QAH983060:QBI983061 QKD983060:QLE983061 QTZ983060:QVA983061 RDV983060:REW983061 RNR983060:ROS983061 RXN983060:RYO983061 SHJ983060:SIK983061 SRF983060:SSG983061 TBB983060:TCC983061 TKX983060:TLY983061 TUT983060:TVU983061 UEP983060:UFQ983061 UOL983060:UPM983061 UYH983060:UZI983061 VID983060:VJE983061 VRZ983060:VTA983061 WBV983060:WCW983061 WLR983060:WMS983061 WVN983060:WWO983061 WLR983063:WMS98306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F20" xr:uid="{302EC26F-EEF9-43E3-9B18-4ED3219B6921}">
      <formula1>40</formula1>
    </dataValidation>
    <dataValidation type="textLength" operator="lessThanOrEqual" allowBlank="1" showInputMessage="1" showErrorMessage="1" errorTitle="エラー" error="文字数が不正です" sqref="WLT983065:WLZ983065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UYJ983065:UYP983065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VSB983065:VSH98306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WVP983065:WVV983065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VIF983065:VIL983065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WBX983065:WCD98306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xr:uid="{DA9232B3-CDBB-448C-B920-058406209015}">
      <formula1>10</formula1>
    </dataValidation>
    <dataValidation type="textLength" operator="lessThanOrEqual" allowBlank="1" showInputMessage="1" showErrorMessage="1" errorTitle="エラー" error="文字数が不正です" sqref="F37:N37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15:AB15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WMF983066:WMN983066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F26:N26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WWB983066:WWJ983066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F15:N15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T26:AB26 T37:AB37" xr:uid="{8F4C5E86-C538-4D5D-9207-BEEB7726C818}">
      <formula1>13</formula1>
    </dataValidation>
    <dataValidation type="textLength" operator="lessThanOrEqual" allowBlank="1" showInputMessage="1" showErrorMessage="1" errorTitle="エラー" error="文字数が不正です" sqref="WVY983064:WWO983064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WCG983064:WCW983064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WMC983064:WMS98306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xr:uid="{1497E9E8-4B79-492E-92AE-B6E01DF309CC}">
      <formula1>20</formula1>
    </dataValidation>
    <dataValidation type="textLength" operator="lessThanOrEqual" allowBlank="1" showInputMessage="1" showErrorMessage="1" errorTitle="エラー" error="文字数の不正です" sqref="WVO983062:WVS983062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11:K11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G22:K22" xr:uid="{3C036911-9815-42D9-AEDE-FBEBBC8BFF2A}">
      <formula1>8</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xr:uid="{C93CD7FC-BD82-4DC2-81F3-D4E8570B109A}">
      <formula1>$G$177</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8E3C8AE7-04A4-40E1-9CFC-D23705D89E7E}">
      <formula1>$G$168:$G$169</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xr:uid="{A4B656A6-7FF7-426B-957B-C8DB2CAB2F9D}">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7A3E1D1C-88AA-496C-BAED-320284CAAC09}">
      <formula1>$G$171:$G$175</formula1>
    </dataValidation>
    <dataValidation type="date" operator="greaterThanOrEqual" allowBlank="1" showInputMessage="1" showErrorMessage="1" sqref="F31:Q3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WWA983140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WME983140 AB1:AG1" xr:uid="{D59ECEA4-4FAE-43F5-BD04-F98AD7B972AD}">
      <formula1>1</formula1>
    </dataValidation>
    <dataValidation type="textLength" operator="lessThanOrEqual" allowBlank="1" showInputMessage="1" showErrorMessage="1" errorTitle="エラー" error="文字数が不正です" sqref="O9:AG10 H14:N14" xr:uid="{3365EAFE-1F72-46C9-B2B3-8EE5F61CB893}">
      <formula1>60</formula1>
    </dataValidation>
    <dataValidation type="textLength" operator="lessThanOrEqual" allowBlank="1" showInputMessage="1" showErrorMessage="1" sqref="F27:AG27 F16:AG16 F38:AG38" xr:uid="{1BABA656-93D9-49F8-99E3-34E44133BB34}">
      <formula1>50</formula1>
    </dataValidation>
    <dataValidation type="textLength" operator="lessThanOrEqual" allowBlank="1" showInputMessage="1" showErrorMessage="1" errorTitle="エラー" error="文字数が不正です" sqref="Q35:AG36 Q24:AG25 Q13:AG14 F21 H25:N25 H36:N36" xr:uid="{171E67B8-B2F5-4C01-881F-9888382493AE}">
      <formula1>50</formula1>
    </dataValidation>
    <dataValidation type="textLength" operator="lessThanOrEqual" allowBlank="1" showInputMessage="1" showErrorMessage="1" errorTitle="エラー" error="文字数が不正です" sqref="F12:AG12 F23:AG23" xr:uid="{40CCFD10-A717-40A1-98C3-F52090D6CC27}">
      <formula1>160</formula1>
    </dataValidation>
    <dataValidation type="custom" operator="lessThanOrEqual" allowBlank="1" showInputMessage="1" showErrorMessage="1" errorTitle="エラー" error="文字数が不正です" sqref="O20:O21" xr:uid="{21F3F2BD-76B0-4E06-B51D-E58881840EFC}">
      <formula1>LEN(F20)+LEN(O20)&lt;=50</formula1>
    </dataValidation>
  </dataValidations>
  <printOptions horizontalCentered="1"/>
  <pageMargins left="0.78740157480314965" right="0.78740157480314965" top="0.59055118110236227" bottom="0.39370078740157483"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567C2961-30CB-4FF4-9F14-50BB0AC0E3C6}">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1D9BF-3976-4C56-9AA0-734A224F5785}">
  <dimension ref="A1:AL220"/>
  <sheetViews>
    <sheetView workbookViewId="0">
      <selection activeCell="AC3" sqref="AC3"/>
    </sheetView>
  </sheetViews>
  <sheetFormatPr defaultRowHeight="11.25"/>
  <cols>
    <col min="1" max="31" width="2.625" style="4" customWidth="1"/>
    <col min="32" max="32" width="2.625" style="5" customWidth="1"/>
    <col min="33" max="33" width="2.625" style="4" customWidth="1"/>
    <col min="34" max="35" width="9" style="4" hidden="1" customWidth="1"/>
    <col min="36" max="36" width="9" style="1" hidden="1" customWidth="1"/>
    <col min="37" max="37" width="9" style="29" hidden="1" customWidth="1"/>
    <col min="38" max="38" width="0" style="1" hidden="1" customWidth="1"/>
    <col min="39" max="39" width="0" style="4" hidden="1" customWidth="1"/>
    <col min="40" max="256" width="9" style="4"/>
    <col min="257" max="289" width="2.625" style="4" customWidth="1"/>
    <col min="290" max="293" width="0" style="4" hidden="1" customWidth="1"/>
    <col min="294" max="512" width="9" style="4"/>
    <col min="513" max="545" width="2.625" style="4" customWidth="1"/>
    <col min="546" max="549" width="0" style="4" hidden="1" customWidth="1"/>
    <col min="550" max="768" width="9" style="4"/>
    <col min="769" max="801" width="2.625" style="4" customWidth="1"/>
    <col min="802" max="805" width="0" style="4" hidden="1" customWidth="1"/>
    <col min="806" max="1024" width="9" style="4"/>
    <col min="1025" max="1057" width="2.625" style="4" customWidth="1"/>
    <col min="1058" max="1061" width="0" style="4" hidden="1" customWidth="1"/>
    <col min="1062" max="1280" width="9" style="4"/>
    <col min="1281" max="1313" width="2.625" style="4" customWidth="1"/>
    <col min="1314" max="1317" width="0" style="4" hidden="1" customWidth="1"/>
    <col min="1318" max="1536" width="9" style="4"/>
    <col min="1537" max="1569" width="2.625" style="4" customWidth="1"/>
    <col min="1570" max="1573" width="0" style="4" hidden="1" customWidth="1"/>
    <col min="1574" max="1792" width="9" style="4"/>
    <col min="1793" max="1825" width="2.625" style="4" customWidth="1"/>
    <col min="1826" max="1829" width="0" style="4" hidden="1" customWidth="1"/>
    <col min="1830" max="2048" width="9" style="4"/>
    <col min="2049" max="2081" width="2.625" style="4" customWidth="1"/>
    <col min="2082" max="2085" width="0" style="4" hidden="1" customWidth="1"/>
    <col min="2086" max="2304" width="9" style="4"/>
    <col min="2305" max="2337" width="2.625" style="4" customWidth="1"/>
    <col min="2338" max="2341" width="0" style="4" hidden="1" customWidth="1"/>
    <col min="2342" max="2560" width="9" style="4"/>
    <col min="2561" max="2593" width="2.625" style="4" customWidth="1"/>
    <col min="2594" max="2597" width="0" style="4" hidden="1" customWidth="1"/>
    <col min="2598" max="2816" width="9" style="4"/>
    <col min="2817" max="2849" width="2.625" style="4" customWidth="1"/>
    <col min="2850" max="2853" width="0" style="4" hidden="1" customWidth="1"/>
    <col min="2854" max="3072" width="9" style="4"/>
    <col min="3073" max="3105" width="2.625" style="4" customWidth="1"/>
    <col min="3106" max="3109" width="0" style="4" hidden="1" customWidth="1"/>
    <col min="3110" max="3328" width="9" style="4"/>
    <col min="3329" max="3361" width="2.625" style="4" customWidth="1"/>
    <col min="3362" max="3365" width="0" style="4" hidden="1" customWidth="1"/>
    <col min="3366" max="3584" width="9" style="4"/>
    <col min="3585" max="3617" width="2.625" style="4" customWidth="1"/>
    <col min="3618" max="3621" width="0" style="4" hidden="1" customWidth="1"/>
    <col min="3622" max="3840" width="9" style="4"/>
    <col min="3841" max="3873" width="2.625" style="4" customWidth="1"/>
    <col min="3874" max="3877" width="0" style="4" hidden="1" customWidth="1"/>
    <col min="3878" max="4096" width="9" style="4"/>
    <col min="4097" max="4129" width="2.625" style="4" customWidth="1"/>
    <col min="4130" max="4133" width="0" style="4" hidden="1" customWidth="1"/>
    <col min="4134" max="4352" width="9" style="4"/>
    <col min="4353" max="4385" width="2.625" style="4" customWidth="1"/>
    <col min="4386" max="4389" width="0" style="4" hidden="1" customWidth="1"/>
    <col min="4390" max="4608" width="9" style="4"/>
    <col min="4609" max="4641" width="2.625" style="4" customWidth="1"/>
    <col min="4642" max="4645" width="0" style="4" hidden="1" customWidth="1"/>
    <col min="4646" max="4864" width="9" style="4"/>
    <col min="4865" max="4897" width="2.625" style="4" customWidth="1"/>
    <col min="4898" max="4901" width="0" style="4" hidden="1" customWidth="1"/>
    <col min="4902" max="5120" width="9" style="4"/>
    <col min="5121" max="5153" width="2.625" style="4" customWidth="1"/>
    <col min="5154" max="5157" width="0" style="4" hidden="1" customWidth="1"/>
    <col min="5158" max="5376" width="9" style="4"/>
    <col min="5377" max="5409" width="2.625" style="4" customWidth="1"/>
    <col min="5410" max="5413" width="0" style="4" hidden="1" customWidth="1"/>
    <col min="5414" max="5632" width="9" style="4"/>
    <col min="5633" max="5665" width="2.625" style="4" customWidth="1"/>
    <col min="5666" max="5669" width="0" style="4" hidden="1" customWidth="1"/>
    <col min="5670" max="5888" width="9" style="4"/>
    <col min="5889" max="5921" width="2.625" style="4" customWidth="1"/>
    <col min="5922" max="5925" width="0" style="4" hidden="1" customWidth="1"/>
    <col min="5926" max="6144" width="9" style="4"/>
    <col min="6145" max="6177" width="2.625" style="4" customWidth="1"/>
    <col min="6178" max="6181" width="0" style="4" hidden="1" customWidth="1"/>
    <col min="6182" max="6400" width="9" style="4"/>
    <col min="6401" max="6433" width="2.625" style="4" customWidth="1"/>
    <col min="6434" max="6437" width="0" style="4" hidden="1" customWidth="1"/>
    <col min="6438" max="6656" width="9" style="4"/>
    <col min="6657" max="6689" width="2.625" style="4" customWidth="1"/>
    <col min="6690" max="6693" width="0" style="4" hidden="1" customWidth="1"/>
    <col min="6694" max="6912" width="9" style="4"/>
    <col min="6913" max="6945" width="2.625" style="4" customWidth="1"/>
    <col min="6946" max="6949" width="0" style="4" hidden="1" customWidth="1"/>
    <col min="6950" max="7168" width="9" style="4"/>
    <col min="7169" max="7201" width="2.625" style="4" customWidth="1"/>
    <col min="7202" max="7205" width="0" style="4" hidden="1" customWidth="1"/>
    <col min="7206" max="7424" width="9" style="4"/>
    <col min="7425" max="7457" width="2.625" style="4" customWidth="1"/>
    <col min="7458" max="7461" width="0" style="4" hidden="1" customWidth="1"/>
    <col min="7462" max="7680" width="9" style="4"/>
    <col min="7681" max="7713" width="2.625" style="4" customWidth="1"/>
    <col min="7714" max="7717" width="0" style="4" hidden="1" customWidth="1"/>
    <col min="7718" max="7936" width="9" style="4"/>
    <col min="7937" max="7969" width="2.625" style="4" customWidth="1"/>
    <col min="7970" max="7973" width="0" style="4" hidden="1" customWidth="1"/>
    <col min="7974" max="8192" width="9" style="4"/>
    <col min="8193" max="8225" width="2.625" style="4" customWidth="1"/>
    <col min="8226" max="8229" width="0" style="4" hidden="1" customWidth="1"/>
    <col min="8230" max="8448" width="9" style="4"/>
    <col min="8449" max="8481" width="2.625" style="4" customWidth="1"/>
    <col min="8482" max="8485" width="0" style="4" hidden="1" customWidth="1"/>
    <col min="8486" max="8704" width="9" style="4"/>
    <col min="8705" max="8737" width="2.625" style="4" customWidth="1"/>
    <col min="8738" max="8741" width="0" style="4" hidden="1" customWidth="1"/>
    <col min="8742" max="8960" width="9" style="4"/>
    <col min="8961" max="8993" width="2.625" style="4" customWidth="1"/>
    <col min="8994" max="8997" width="0" style="4" hidden="1" customWidth="1"/>
    <col min="8998" max="9216" width="9" style="4"/>
    <col min="9217" max="9249" width="2.625" style="4" customWidth="1"/>
    <col min="9250" max="9253" width="0" style="4" hidden="1" customWidth="1"/>
    <col min="9254" max="9472" width="9" style="4"/>
    <col min="9473" max="9505" width="2.625" style="4" customWidth="1"/>
    <col min="9506" max="9509" width="0" style="4" hidden="1" customWidth="1"/>
    <col min="9510" max="9728" width="9" style="4"/>
    <col min="9729" max="9761" width="2.625" style="4" customWidth="1"/>
    <col min="9762" max="9765" width="0" style="4" hidden="1" customWidth="1"/>
    <col min="9766" max="9984" width="9" style="4"/>
    <col min="9985" max="10017" width="2.625" style="4" customWidth="1"/>
    <col min="10018" max="10021" width="0" style="4" hidden="1" customWidth="1"/>
    <col min="10022" max="10240" width="9" style="4"/>
    <col min="10241" max="10273" width="2.625" style="4" customWidth="1"/>
    <col min="10274" max="10277" width="0" style="4" hidden="1" customWidth="1"/>
    <col min="10278" max="10496" width="9" style="4"/>
    <col min="10497" max="10529" width="2.625" style="4" customWidth="1"/>
    <col min="10530" max="10533" width="0" style="4" hidden="1" customWidth="1"/>
    <col min="10534" max="10752" width="9" style="4"/>
    <col min="10753" max="10785" width="2.625" style="4" customWidth="1"/>
    <col min="10786" max="10789" width="0" style="4" hidden="1" customWidth="1"/>
    <col min="10790" max="11008" width="9" style="4"/>
    <col min="11009" max="11041" width="2.625" style="4" customWidth="1"/>
    <col min="11042" max="11045" width="0" style="4" hidden="1" customWidth="1"/>
    <col min="11046" max="11264" width="9" style="4"/>
    <col min="11265" max="11297" width="2.625" style="4" customWidth="1"/>
    <col min="11298" max="11301" width="0" style="4" hidden="1" customWidth="1"/>
    <col min="11302" max="11520" width="9" style="4"/>
    <col min="11521" max="11553" width="2.625" style="4" customWidth="1"/>
    <col min="11554" max="11557" width="0" style="4" hidden="1" customWidth="1"/>
    <col min="11558" max="11776" width="9" style="4"/>
    <col min="11777" max="11809" width="2.625" style="4" customWidth="1"/>
    <col min="11810" max="11813" width="0" style="4" hidden="1" customWidth="1"/>
    <col min="11814" max="12032" width="9" style="4"/>
    <col min="12033" max="12065" width="2.625" style="4" customWidth="1"/>
    <col min="12066" max="12069" width="0" style="4" hidden="1" customWidth="1"/>
    <col min="12070" max="12288" width="9" style="4"/>
    <col min="12289" max="12321" width="2.625" style="4" customWidth="1"/>
    <col min="12322" max="12325" width="0" style="4" hidden="1" customWidth="1"/>
    <col min="12326" max="12544" width="9" style="4"/>
    <col min="12545" max="12577" width="2.625" style="4" customWidth="1"/>
    <col min="12578" max="12581" width="0" style="4" hidden="1" customWidth="1"/>
    <col min="12582" max="12800" width="9" style="4"/>
    <col min="12801" max="12833" width="2.625" style="4" customWidth="1"/>
    <col min="12834" max="12837" width="0" style="4" hidden="1" customWidth="1"/>
    <col min="12838" max="13056" width="9" style="4"/>
    <col min="13057" max="13089" width="2.625" style="4" customWidth="1"/>
    <col min="13090" max="13093" width="0" style="4" hidden="1" customWidth="1"/>
    <col min="13094" max="13312" width="9" style="4"/>
    <col min="13313" max="13345" width="2.625" style="4" customWidth="1"/>
    <col min="13346" max="13349" width="0" style="4" hidden="1" customWidth="1"/>
    <col min="13350" max="13568" width="9" style="4"/>
    <col min="13569" max="13601" width="2.625" style="4" customWidth="1"/>
    <col min="13602" max="13605" width="0" style="4" hidden="1" customWidth="1"/>
    <col min="13606" max="13824" width="9" style="4"/>
    <col min="13825" max="13857" width="2.625" style="4" customWidth="1"/>
    <col min="13858" max="13861" width="0" style="4" hidden="1" customWidth="1"/>
    <col min="13862" max="14080" width="9" style="4"/>
    <col min="14081" max="14113" width="2.625" style="4" customWidth="1"/>
    <col min="14114" max="14117" width="0" style="4" hidden="1" customWidth="1"/>
    <col min="14118" max="14336" width="9" style="4"/>
    <col min="14337" max="14369" width="2.625" style="4" customWidth="1"/>
    <col min="14370" max="14373" width="0" style="4" hidden="1" customWidth="1"/>
    <col min="14374" max="14592" width="9" style="4"/>
    <col min="14593" max="14625" width="2.625" style="4" customWidth="1"/>
    <col min="14626" max="14629" width="0" style="4" hidden="1" customWidth="1"/>
    <col min="14630" max="14848" width="9" style="4"/>
    <col min="14849" max="14881" width="2.625" style="4" customWidth="1"/>
    <col min="14882" max="14885" width="0" style="4" hidden="1" customWidth="1"/>
    <col min="14886" max="15104" width="9" style="4"/>
    <col min="15105" max="15137" width="2.625" style="4" customWidth="1"/>
    <col min="15138" max="15141" width="0" style="4" hidden="1" customWidth="1"/>
    <col min="15142" max="15360" width="9" style="4"/>
    <col min="15361" max="15393" width="2.625" style="4" customWidth="1"/>
    <col min="15394" max="15397" width="0" style="4" hidden="1" customWidth="1"/>
    <col min="15398" max="15616" width="9" style="4"/>
    <col min="15617" max="15649" width="2.625" style="4" customWidth="1"/>
    <col min="15650" max="15653" width="0" style="4" hidden="1" customWidth="1"/>
    <col min="15654" max="15872" width="9" style="4"/>
    <col min="15873" max="15905" width="2.625" style="4" customWidth="1"/>
    <col min="15906" max="15909" width="0" style="4" hidden="1" customWidth="1"/>
    <col min="15910" max="16128" width="9" style="4"/>
    <col min="16129" max="16161" width="2.625" style="4" customWidth="1"/>
    <col min="16162" max="16165" width="0" style="4" hidden="1" customWidth="1"/>
    <col min="16166" max="16384" width="9" style="4"/>
  </cols>
  <sheetData>
    <row r="1" spans="1:37" ht="15" customHeight="1">
      <c r="A1" s="89" t="s">
        <v>517</v>
      </c>
      <c r="B1" s="1"/>
      <c r="C1" s="1" t="str">
        <f>"("&amp;TEXT(AI2,"ggge年M月d日")&amp;"改訂)"</f>
        <v>(令和4年4月1日改訂)</v>
      </c>
      <c r="D1" s="1"/>
      <c r="E1" s="1"/>
      <c r="F1" s="1"/>
      <c r="G1" s="1"/>
      <c r="H1" s="1"/>
      <c r="I1" s="1"/>
      <c r="J1" s="1"/>
      <c r="K1" s="1"/>
      <c r="L1" s="1"/>
      <c r="M1" s="1"/>
      <c r="N1" s="1"/>
      <c r="O1" s="1"/>
      <c r="P1" s="1"/>
      <c r="Q1" s="1"/>
      <c r="R1" s="1"/>
      <c r="S1" s="1"/>
      <c r="T1" s="1"/>
      <c r="U1" s="1"/>
      <c r="V1" s="1"/>
      <c r="W1" s="1"/>
      <c r="X1" s="1"/>
      <c r="Y1" s="1"/>
      <c r="Z1" s="1" t="s">
        <v>36</v>
      </c>
      <c r="AA1" s="1"/>
      <c r="AB1" s="237">
        <v>44652</v>
      </c>
      <c r="AC1" s="237"/>
      <c r="AD1" s="237"/>
      <c r="AE1" s="237"/>
      <c r="AF1" s="237"/>
      <c r="AG1" s="237"/>
      <c r="AH1" s="94" t="s">
        <v>518</v>
      </c>
      <c r="AI1" s="94">
        <v>1</v>
      </c>
      <c r="AJ1" s="94">
        <v>2022</v>
      </c>
    </row>
    <row r="2" spans="1:37" ht="15" customHeight="1">
      <c r="A2" s="16" t="s">
        <v>519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95" t="s">
        <v>562</v>
      </c>
      <c r="AI2" s="96">
        <v>44652</v>
      </c>
    </row>
    <row r="3" spans="1:37"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94" t="s">
        <v>127</v>
      </c>
      <c r="AI3" s="92" t="str">
        <f>TEXT(AI2,"yyyyMMDD")</f>
        <v>20220401</v>
      </c>
      <c r="AJ3" s="93" t="s">
        <v>92</v>
      </c>
      <c r="AK3" s="92" t="str">
        <f>AI3&amp;AJ3</f>
        <v>2022040101</v>
      </c>
    </row>
    <row r="4" spans="1:37"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94" t="s">
        <v>132</v>
      </c>
      <c r="AI4" s="94">
        <v>18210</v>
      </c>
    </row>
    <row r="5" spans="1:37" ht="30" customHeight="1">
      <c r="A5" s="116" t="s">
        <v>30</v>
      </c>
      <c r="B5" s="117"/>
      <c r="C5" s="117"/>
      <c r="D5" s="117"/>
      <c r="E5" s="118"/>
      <c r="F5" s="119" t="s">
        <v>64</v>
      </c>
      <c r="G5" s="120"/>
      <c r="H5" s="120"/>
      <c r="I5" s="120"/>
      <c r="J5" s="120"/>
      <c r="K5" s="120"/>
      <c r="L5" s="120"/>
      <c r="M5" s="120"/>
      <c r="N5" s="121"/>
      <c r="O5" s="116" t="s">
        <v>521</v>
      </c>
      <c r="P5" s="117"/>
      <c r="Q5" s="117"/>
      <c r="R5" s="117"/>
      <c r="S5" s="118"/>
      <c r="T5" s="238" t="s">
        <v>534</v>
      </c>
      <c r="U5" s="239"/>
      <c r="V5" s="239"/>
      <c r="W5" s="239"/>
      <c r="X5" s="239"/>
      <c r="Y5" s="239"/>
      <c r="Z5" s="239"/>
      <c r="AA5" s="239"/>
      <c r="AB5" s="239"/>
      <c r="AC5" s="239"/>
      <c r="AD5" s="239"/>
      <c r="AE5" s="239"/>
      <c r="AF5" s="239"/>
      <c r="AG5" s="240"/>
      <c r="AH5" s="94">
        <f>IF(F5="","",VLOOKUP(F5,G168:Q169,11,FALSE))</f>
        <v>1</v>
      </c>
      <c r="AI5" s="94">
        <f>IF(T5="","",VLOOKUP(T5,G171:Q175,11,FALSE))</f>
        <v>1</v>
      </c>
    </row>
    <row r="6" spans="1:37"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26"/>
      <c r="AI6" s="26"/>
    </row>
    <row r="7" spans="1:37"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26"/>
      <c r="AI7" s="26"/>
    </row>
    <row r="8" spans="1:37" ht="15" customHeight="1">
      <c r="A8" s="1" t="s">
        <v>37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26"/>
      <c r="AI8" s="26"/>
    </row>
    <row r="9" spans="1:37" ht="15" customHeight="1">
      <c r="A9" s="125" t="s">
        <v>38</v>
      </c>
      <c r="B9" s="126"/>
      <c r="C9" s="126"/>
      <c r="D9" s="126"/>
      <c r="E9" s="127"/>
      <c r="F9" s="44"/>
      <c r="G9" s="45"/>
      <c r="H9" s="45"/>
      <c r="I9" s="45"/>
      <c r="J9" s="45"/>
      <c r="K9" s="45"/>
      <c r="L9" s="45"/>
      <c r="M9" s="45"/>
      <c r="N9" s="45"/>
      <c r="O9" s="241" t="s">
        <v>563</v>
      </c>
      <c r="P9" s="241"/>
      <c r="Q9" s="241"/>
      <c r="R9" s="241"/>
      <c r="S9" s="241"/>
      <c r="T9" s="241"/>
      <c r="U9" s="241"/>
      <c r="V9" s="241"/>
      <c r="W9" s="241"/>
      <c r="X9" s="241"/>
      <c r="Y9" s="241"/>
      <c r="Z9" s="241"/>
      <c r="AA9" s="241"/>
      <c r="AB9" s="241"/>
      <c r="AC9" s="241"/>
      <c r="AD9" s="241"/>
      <c r="AE9" s="241"/>
      <c r="AF9" s="241"/>
      <c r="AG9" s="242"/>
      <c r="AH9" s="26"/>
      <c r="AI9" s="94" t="s">
        <v>548</v>
      </c>
      <c r="AJ9" s="94" t="s">
        <v>513</v>
      </c>
    </row>
    <row r="10" spans="1:37" ht="30" customHeight="1">
      <c r="A10" s="142" t="s">
        <v>0</v>
      </c>
      <c r="B10" s="143"/>
      <c r="C10" s="143"/>
      <c r="D10" s="143"/>
      <c r="E10" s="144"/>
      <c r="F10" s="145" t="s">
        <v>105</v>
      </c>
      <c r="G10" s="146"/>
      <c r="H10" s="147"/>
      <c r="I10" s="255" t="s">
        <v>97</v>
      </c>
      <c r="J10" s="256"/>
      <c r="K10" s="256"/>
      <c r="L10" s="257"/>
      <c r="M10" s="151" t="s">
        <v>106</v>
      </c>
      <c r="N10" s="152"/>
      <c r="O10" s="258" t="s">
        <v>540</v>
      </c>
      <c r="P10" s="259"/>
      <c r="Q10" s="259"/>
      <c r="R10" s="259"/>
      <c r="S10" s="259"/>
      <c r="T10" s="259"/>
      <c r="U10" s="259"/>
      <c r="V10" s="259"/>
      <c r="W10" s="259"/>
      <c r="X10" s="259"/>
      <c r="Y10" s="259"/>
      <c r="Z10" s="259"/>
      <c r="AA10" s="259"/>
      <c r="AB10" s="259"/>
      <c r="AC10" s="259"/>
      <c r="AD10" s="259"/>
      <c r="AE10" s="259"/>
      <c r="AF10" s="259"/>
      <c r="AG10" s="260"/>
      <c r="AH10" s="94">
        <f>IF(I10="","",VLOOKUP(I10,G179:Q187,11,FALSE))</f>
        <v>2</v>
      </c>
      <c r="AI10" s="94" t="str">
        <f>IF(I10="","",IF(LEFT(I10,1)="前",VLOOKUP(I10,G179:T187,14,FALSE),""))</f>
        <v/>
      </c>
      <c r="AJ10" s="94" t="str">
        <f>IF(I10="","",IF(LEFT(I10,1)="後",VLOOKUP(I10,G179:T187,14,FALSE),""))</f>
        <v>（株）</v>
      </c>
    </row>
    <row r="11" spans="1:37" ht="15" customHeight="1">
      <c r="A11" s="261" t="s">
        <v>1</v>
      </c>
      <c r="B11" s="262"/>
      <c r="C11" s="262"/>
      <c r="D11" s="262"/>
      <c r="E11" s="263"/>
      <c r="F11" s="107" t="s">
        <v>523</v>
      </c>
      <c r="G11" s="267" t="s">
        <v>564</v>
      </c>
      <c r="H11" s="267"/>
      <c r="I11" s="267"/>
      <c r="J11" s="267"/>
      <c r="K11" s="267"/>
      <c r="L11" s="108"/>
      <c r="M11" s="108"/>
      <c r="N11" s="108"/>
      <c r="O11" s="108"/>
      <c r="P11" s="108"/>
      <c r="Q11" s="108"/>
      <c r="R11" s="108"/>
      <c r="S11" s="108"/>
      <c r="T11" s="108"/>
      <c r="U11" s="108"/>
      <c r="V11" s="108"/>
      <c r="W11" s="108"/>
      <c r="X11" s="108"/>
      <c r="Y11" s="108"/>
      <c r="Z11" s="108"/>
      <c r="AA11" s="108"/>
      <c r="AB11" s="108"/>
      <c r="AC11" s="108"/>
      <c r="AD11" s="108"/>
      <c r="AE11" s="108"/>
      <c r="AF11" s="108"/>
      <c r="AG11" s="109"/>
      <c r="AH11" s="26"/>
      <c r="AI11" s="26"/>
    </row>
    <row r="12" spans="1:37" ht="30" customHeight="1">
      <c r="A12" s="264"/>
      <c r="B12" s="265"/>
      <c r="C12" s="265"/>
      <c r="D12" s="265"/>
      <c r="E12" s="266"/>
      <c r="F12" s="268" t="s">
        <v>565</v>
      </c>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70"/>
      <c r="AH12" s="26"/>
      <c r="AI12" s="26"/>
    </row>
    <row r="13" spans="1:37" ht="15" customHeight="1">
      <c r="A13" s="243" t="s">
        <v>38</v>
      </c>
      <c r="B13" s="244"/>
      <c r="C13" s="244"/>
      <c r="D13" s="244"/>
      <c r="E13" s="245"/>
      <c r="F13" s="110"/>
      <c r="G13" s="110"/>
      <c r="H13" s="110"/>
      <c r="I13" s="110"/>
      <c r="J13" s="110"/>
      <c r="K13" s="110"/>
      <c r="L13" s="110"/>
      <c r="M13" s="110"/>
      <c r="N13" s="110"/>
      <c r="O13" s="110"/>
      <c r="P13" s="110"/>
      <c r="Q13" s="246" t="s">
        <v>566</v>
      </c>
      <c r="R13" s="246"/>
      <c r="S13" s="246"/>
      <c r="T13" s="246"/>
      <c r="U13" s="246"/>
      <c r="V13" s="246"/>
      <c r="W13" s="246"/>
      <c r="X13" s="246"/>
      <c r="Y13" s="246"/>
      <c r="Z13" s="246"/>
      <c r="AA13" s="246"/>
      <c r="AB13" s="246"/>
      <c r="AC13" s="246"/>
      <c r="AD13" s="246"/>
      <c r="AE13" s="246"/>
      <c r="AF13" s="246"/>
      <c r="AG13" s="247"/>
      <c r="AH13" s="26"/>
      <c r="AI13" s="26"/>
    </row>
    <row r="14" spans="1:37" ht="30" customHeight="1">
      <c r="A14" s="248" t="s">
        <v>31</v>
      </c>
      <c r="B14" s="249"/>
      <c r="C14" s="249"/>
      <c r="D14" s="249"/>
      <c r="E14" s="249"/>
      <c r="F14" s="250" t="s">
        <v>32</v>
      </c>
      <c r="G14" s="251"/>
      <c r="H14" s="252" t="s">
        <v>541</v>
      </c>
      <c r="I14" s="253"/>
      <c r="J14" s="253"/>
      <c r="K14" s="253"/>
      <c r="L14" s="253"/>
      <c r="M14" s="253"/>
      <c r="N14" s="254"/>
      <c r="O14" s="250" t="s">
        <v>33</v>
      </c>
      <c r="P14" s="251"/>
      <c r="Q14" s="252" t="s">
        <v>542</v>
      </c>
      <c r="R14" s="253"/>
      <c r="S14" s="253"/>
      <c r="T14" s="253"/>
      <c r="U14" s="253"/>
      <c r="V14" s="253"/>
      <c r="W14" s="253"/>
      <c r="X14" s="253"/>
      <c r="Y14" s="253"/>
      <c r="Z14" s="253"/>
      <c r="AA14" s="253"/>
      <c r="AB14" s="253"/>
      <c r="AC14" s="253"/>
      <c r="AD14" s="253"/>
      <c r="AE14" s="253"/>
      <c r="AF14" s="253"/>
      <c r="AG14" s="254"/>
      <c r="AH14" s="26"/>
      <c r="AI14" s="26"/>
    </row>
    <row r="15" spans="1:37" ht="15" customHeight="1">
      <c r="A15" s="278" t="s">
        <v>2</v>
      </c>
      <c r="B15" s="279"/>
      <c r="C15" s="279"/>
      <c r="D15" s="279"/>
      <c r="E15" s="280"/>
      <c r="F15" s="281" t="s">
        <v>543</v>
      </c>
      <c r="G15" s="282"/>
      <c r="H15" s="282"/>
      <c r="I15" s="282"/>
      <c r="J15" s="282"/>
      <c r="K15" s="282"/>
      <c r="L15" s="282"/>
      <c r="M15" s="282"/>
      <c r="N15" s="283"/>
      <c r="O15" s="278" t="s">
        <v>3</v>
      </c>
      <c r="P15" s="279"/>
      <c r="Q15" s="279"/>
      <c r="R15" s="279"/>
      <c r="S15" s="280"/>
      <c r="T15" s="281" t="s">
        <v>544</v>
      </c>
      <c r="U15" s="282"/>
      <c r="V15" s="282"/>
      <c r="W15" s="282"/>
      <c r="X15" s="282"/>
      <c r="Y15" s="282"/>
      <c r="Z15" s="282"/>
      <c r="AA15" s="282"/>
      <c r="AB15" s="282"/>
      <c r="AC15" s="111"/>
      <c r="AD15" s="111"/>
      <c r="AE15" s="111"/>
      <c r="AF15" s="111"/>
      <c r="AG15" s="112"/>
      <c r="AH15" s="26"/>
      <c r="AI15" s="26"/>
    </row>
    <row r="16" spans="1:37" ht="15" customHeight="1">
      <c r="A16" s="278" t="s">
        <v>40</v>
      </c>
      <c r="B16" s="279"/>
      <c r="C16" s="279"/>
      <c r="D16" s="279"/>
      <c r="E16" s="280"/>
      <c r="F16" s="284" t="s">
        <v>545</v>
      </c>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3"/>
      <c r="AH16" s="26"/>
      <c r="AI16" s="26"/>
    </row>
    <row r="17" spans="1:35"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26"/>
      <c r="AI17" s="26"/>
    </row>
    <row r="18" spans="1:35"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26"/>
      <c r="AI18" s="26"/>
    </row>
    <row r="19" spans="1:35" ht="15" customHeight="1">
      <c r="A19" s="1" t="s">
        <v>39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26"/>
      <c r="AI19" s="26"/>
    </row>
    <row r="20" spans="1:35" ht="15" customHeight="1">
      <c r="A20" s="125" t="s">
        <v>38</v>
      </c>
      <c r="B20" s="126"/>
      <c r="C20" s="126"/>
      <c r="D20" s="126"/>
      <c r="E20" s="127"/>
      <c r="F20" s="271" t="str">
        <f>IF(O9="","",O9)</f>
        <v>サカイコンサルタント</v>
      </c>
      <c r="G20" s="272"/>
      <c r="H20" s="272"/>
      <c r="I20" s="272"/>
      <c r="J20" s="272"/>
      <c r="K20" s="272"/>
      <c r="L20" s="272"/>
      <c r="M20" s="272"/>
      <c r="N20" s="272"/>
      <c r="O20" s="272"/>
      <c r="P20" s="273"/>
      <c r="Q20" s="274"/>
      <c r="R20" s="246"/>
      <c r="S20" s="246"/>
      <c r="T20" s="246"/>
      <c r="U20" s="246"/>
      <c r="V20" s="246"/>
      <c r="W20" s="246"/>
      <c r="X20" s="246"/>
      <c r="Y20" s="246"/>
      <c r="Z20" s="246"/>
      <c r="AA20" s="246"/>
      <c r="AB20" s="246"/>
      <c r="AC20" s="246"/>
      <c r="AD20" s="246"/>
      <c r="AE20" s="246"/>
      <c r="AF20" s="246"/>
      <c r="AG20" s="247"/>
      <c r="AH20" s="26"/>
      <c r="AI20" s="26"/>
    </row>
    <row r="21" spans="1:35" ht="30" customHeight="1">
      <c r="A21" s="142" t="s">
        <v>34</v>
      </c>
      <c r="B21" s="143"/>
      <c r="C21" s="143"/>
      <c r="D21" s="143"/>
      <c r="E21" s="144"/>
      <c r="F21" s="275" t="str">
        <f>IF(O10="","",AI10&amp;O10&amp;AJ10)</f>
        <v>さかいコンサルタント（株）</v>
      </c>
      <c r="G21" s="276"/>
      <c r="H21" s="276"/>
      <c r="I21" s="276"/>
      <c r="J21" s="276"/>
      <c r="K21" s="276"/>
      <c r="L21" s="276"/>
      <c r="M21" s="276"/>
      <c r="N21" s="276"/>
      <c r="O21" s="276"/>
      <c r="P21" s="277"/>
      <c r="Q21" s="252"/>
      <c r="R21" s="253"/>
      <c r="S21" s="253"/>
      <c r="T21" s="253"/>
      <c r="U21" s="253"/>
      <c r="V21" s="253"/>
      <c r="W21" s="253"/>
      <c r="X21" s="253"/>
      <c r="Y21" s="253"/>
      <c r="Z21" s="253"/>
      <c r="AA21" s="253"/>
      <c r="AB21" s="253"/>
      <c r="AC21" s="253"/>
      <c r="AD21" s="253"/>
      <c r="AE21" s="253"/>
      <c r="AF21" s="253"/>
      <c r="AG21" s="254"/>
      <c r="AH21" s="26"/>
      <c r="AI21" s="26"/>
    </row>
    <row r="22" spans="1:35" ht="15" customHeight="1">
      <c r="A22" s="166" t="s">
        <v>1</v>
      </c>
      <c r="B22" s="167"/>
      <c r="C22" s="167"/>
      <c r="D22" s="167"/>
      <c r="E22" s="168"/>
      <c r="F22" s="108" t="s">
        <v>523</v>
      </c>
      <c r="G22" s="267"/>
      <c r="H22" s="267"/>
      <c r="I22" s="267"/>
      <c r="J22" s="267"/>
      <c r="K22" s="267"/>
      <c r="L22" s="108"/>
      <c r="M22" s="108"/>
      <c r="N22" s="108"/>
      <c r="O22" s="108"/>
      <c r="P22" s="108"/>
      <c r="Q22" s="108"/>
      <c r="R22" s="108"/>
      <c r="S22" s="108"/>
      <c r="T22" s="108"/>
      <c r="U22" s="108"/>
      <c r="V22" s="108"/>
      <c r="W22" s="108"/>
      <c r="X22" s="108"/>
      <c r="Y22" s="108"/>
      <c r="Z22" s="108"/>
      <c r="AA22" s="108"/>
      <c r="AB22" s="108"/>
      <c r="AC22" s="108"/>
      <c r="AD22" s="108"/>
      <c r="AE22" s="108"/>
      <c r="AF22" s="108"/>
      <c r="AG22" s="109"/>
      <c r="AH22" s="26"/>
      <c r="AI22" s="26"/>
    </row>
    <row r="23" spans="1:35" ht="30" customHeight="1">
      <c r="A23" s="169"/>
      <c r="B23" s="170"/>
      <c r="C23" s="170"/>
      <c r="D23" s="170"/>
      <c r="E23" s="171"/>
      <c r="F23" s="268"/>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70"/>
      <c r="AH23" s="26"/>
      <c r="AI23" s="26"/>
    </row>
    <row r="24" spans="1:35" ht="15" customHeight="1">
      <c r="A24" s="190" t="s">
        <v>38</v>
      </c>
      <c r="B24" s="191"/>
      <c r="C24" s="191"/>
      <c r="D24" s="191"/>
      <c r="E24" s="192"/>
      <c r="F24" s="110"/>
      <c r="G24" s="110"/>
      <c r="H24" s="110"/>
      <c r="I24" s="110"/>
      <c r="J24" s="110"/>
      <c r="K24" s="110"/>
      <c r="L24" s="110"/>
      <c r="M24" s="110"/>
      <c r="N24" s="110"/>
      <c r="O24" s="110"/>
      <c r="P24" s="110"/>
      <c r="Q24" s="246"/>
      <c r="R24" s="246"/>
      <c r="S24" s="246"/>
      <c r="T24" s="246"/>
      <c r="U24" s="246"/>
      <c r="V24" s="246"/>
      <c r="W24" s="246"/>
      <c r="X24" s="246"/>
      <c r="Y24" s="246"/>
      <c r="Z24" s="246"/>
      <c r="AA24" s="246"/>
      <c r="AB24" s="246"/>
      <c r="AC24" s="246"/>
      <c r="AD24" s="246"/>
      <c r="AE24" s="246"/>
      <c r="AF24" s="246"/>
      <c r="AG24" s="247"/>
      <c r="AH24" s="26"/>
      <c r="AI24" s="26"/>
    </row>
    <row r="25" spans="1:35" ht="30" customHeight="1">
      <c r="A25" s="142" t="s">
        <v>31</v>
      </c>
      <c r="B25" s="143"/>
      <c r="C25" s="143"/>
      <c r="D25" s="143"/>
      <c r="E25" s="143"/>
      <c r="F25" s="234" t="s">
        <v>32</v>
      </c>
      <c r="G25" s="227"/>
      <c r="H25" s="252"/>
      <c r="I25" s="253"/>
      <c r="J25" s="253"/>
      <c r="K25" s="253"/>
      <c r="L25" s="253"/>
      <c r="M25" s="253"/>
      <c r="N25" s="254"/>
      <c r="O25" s="234" t="s">
        <v>33</v>
      </c>
      <c r="P25" s="227"/>
      <c r="Q25" s="252"/>
      <c r="R25" s="253"/>
      <c r="S25" s="253"/>
      <c r="T25" s="253"/>
      <c r="U25" s="253"/>
      <c r="V25" s="253"/>
      <c r="W25" s="253"/>
      <c r="X25" s="253"/>
      <c r="Y25" s="253"/>
      <c r="Z25" s="253"/>
      <c r="AA25" s="253"/>
      <c r="AB25" s="253"/>
      <c r="AC25" s="253"/>
      <c r="AD25" s="253"/>
      <c r="AE25" s="253"/>
      <c r="AF25" s="253"/>
      <c r="AG25" s="254"/>
      <c r="AH25" s="26"/>
      <c r="AI25" s="26"/>
    </row>
    <row r="26" spans="1:35" ht="15" customHeight="1">
      <c r="A26" s="116" t="s">
        <v>2</v>
      </c>
      <c r="B26" s="117"/>
      <c r="C26" s="117"/>
      <c r="D26" s="117"/>
      <c r="E26" s="118"/>
      <c r="F26" s="281"/>
      <c r="G26" s="282"/>
      <c r="H26" s="282"/>
      <c r="I26" s="282"/>
      <c r="J26" s="282"/>
      <c r="K26" s="282"/>
      <c r="L26" s="282"/>
      <c r="M26" s="282"/>
      <c r="N26" s="283"/>
      <c r="O26" s="278" t="s">
        <v>3</v>
      </c>
      <c r="P26" s="279"/>
      <c r="Q26" s="279"/>
      <c r="R26" s="279"/>
      <c r="S26" s="280"/>
      <c r="T26" s="281"/>
      <c r="U26" s="282"/>
      <c r="V26" s="282"/>
      <c r="W26" s="282"/>
      <c r="X26" s="282"/>
      <c r="Y26" s="282"/>
      <c r="Z26" s="282"/>
      <c r="AA26" s="282"/>
      <c r="AB26" s="282"/>
      <c r="AC26" s="111"/>
      <c r="AD26" s="111"/>
      <c r="AE26" s="111"/>
      <c r="AF26" s="111"/>
      <c r="AG26" s="112"/>
      <c r="AH26" s="26"/>
      <c r="AI26" s="26"/>
    </row>
    <row r="27" spans="1:35" ht="15" customHeight="1">
      <c r="A27" s="116" t="s">
        <v>40</v>
      </c>
      <c r="B27" s="117"/>
      <c r="C27" s="117"/>
      <c r="D27" s="117"/>
      <c r="E27" s="118"/>
      <c r="F27" s="281"/>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3"/>
      <c r="AH27" s="26"/>
      <c r="AI27" s="26"/>
    </row>
    <row r="28" spans="1:35"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26"/>
      <c r="AI28" s="26"/>
    </row>
    <row r="29" spans="1:35"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26"/>
      <c r="AI29" s="26"/>
    </row>
    <row r="30" spans="1:35" ht="30" customHeight="1">
      <c r="A30" s="195" t="s">
        <v>41</v>
      </c>
      <c r="B30" s="196"/>
      <c r="C30" s="196"/>
      <c r="D30" s="196"/>
      <c r="E30" s="197"/>
      <c r="F30" s="285">
        <v>15000</v>
      </c>
      <c r="G30" s="286"/>
      <c r="H30" s="286"/>
      <c r="I30" s="286"/>
      <c r="J30" s="286"/>
      <c r="K30" s="286"/>
      <c r="L30" s="286"/>
      <c r="M30" s="286"/>
      <c r="N30" s="286"/>
      <c r="O30" s="286"/>
      <c r="P30" s="286"/>
      <c r="Q30" s="287"/>
      <c r="R30" s="195" t="s">
        <v>42</v>
      </c>
      <c r="S30" s="196"/>
      <c r="T30" s="196"/>
      <c r="U30" s="196"/>
      <c r="V30" s="197"/>
      <c r="W30" s="288">
        <v>15000</v>
      </c>
      <c r="X30" s="289"/>
      <c r="Y30" s="289"/>
      <c r="Z30" s="289"/>
      <c r="AA30" s="289"/>
      <c r="AB30" s="289"/>
      <c r="AC30" s="289"/>
      <c r="AD30" s="289"/>
      <c r="AE30" s="289"/>
      <c r="AF30" s="289"/>
      <c r="AG30" s="290"/>
      <c r="AH30" s="26"/>
      <c r="AI30" s="26"/>
    </row>
    <row r="31" spans="1:35" ht="30" customHeight="1">
      <c r="A31" s="116" t="s">
        <v>5</v>
      </c>
      <c r="B31" s="117"/>
      <c r="C31" s="117"/>
      <c r="D31" s="117"/>
      <c r="E31" s="117"/>
      <c r="F31" s="291">
        <f ca="1">DATE(YEAR(TODAY())-U31,5,1)</f>
        <v>33725</v>
      </c>
      <c r="G31" s="292"/>
      <c r="H31" s="292"/>
      <c r="I31" s="292"/>
      <c r="J31" s="292"/>
      <c r="K31" s="292"/>
      <c r="L31" s="292"/>
      <c r="M31" s="292"/>
      <c r="N31" s="292"/>
      <c r="O31" s="292"/>
      <c r="P31" s="292"/>
      <c r="Q31" s="293"/>
      <c r="R31" s="207" t="s">
        <v>6</v>
      </c>
      <c r="S31" s="208"/>
      <c r="T31" s="209"/>
      <c r="U31" s="294">
        <v>30</v>
      </c>
      <c r="V31" s="295"/>
      <c r="W31" s="295"/>
      <c r="X31" s="295"/>
      <c r="Y31" s="296"/>
      <c r="Z31" s="207" t="s">
        <v>4</v>
      </c>
      <c r="AA31" s="208"/>
      <c r="AB31" s="209"/>
      <c r="AC31" s="297">
        <v>10</v>
      </c>
      <c r="AD31" s="298"/>
      <c r="AE31" s="298"/>
      <c r="AF31" s="298"/>
      <c r="AG31" s="299"/>
      <c r="AH31" s="26"/>
      <c r="AI31" s="26"/>
    </row>
    <row r="32" spans="1:35"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26"/>
      <c r="AI32" s="26"/>
    </row>
    <row r="33" spans="1:36"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26"/>
      <c r="AI33" s="26"/>
    </row>
    <row r="34" spans="1:36" ht="15" customHeight="1">
      <c r="A34" s="1" t="s">
        <v>43</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26"/>
      <c r="AI34" s="26"/>
    </row>
    <row r="35" spans="1:36" ht="15" customHeight="1">
      <c r="A35" s="125" t="s">
        <v>38</v>
      </c>
      <c r="B35" s="126"/>
      <c r="C35" s="126"/>
      <c r="D35" s="126"/>
      <c r="E35" s="127"/>
      <c r="F35" s="113"/>
      <c r="G35" s="114"/>
      <c r="H35" s="114"/>
      <c r="I35" s="114"/>
      <c r="J35" s="114"/>
      <c r="K35" s="114"/>
      <c r="L35" s="114"/>
      <c r="M35" s="114"/>
      <c r="N35" s="114"/>
      <c r="O35" s="114"/>
      <c r="P35" s="114"/>
      <c r="Q35" s="246" t="s">
        <v>567</v>
      </c>
      <c r="R35" s="246"/>
      <c r="S35" s="246"/>
      <c r="T35" s="246"/>
      <c r="U35" s="246"/>
      <c r="V35" s="246"/>
      <c r="W35" s="246"/>
      <c r="X35" s="246"/>
      <c r="Y35" s="246"/>
      <c r="Z35" s="246"/>
      <c r="AA35" s="246"/>
      <c r="AB35" s="246"/>
      <c r="AC35" s="246"/>
      <c r="AD35" s="246"/>
      <c r="AE35" s="246"/>
      <c r="AF35" s="246"/>
      <c r="AG35" s="247"/>
      <c r="AH35" s="26"/>
      <c r="AI35" s="26"/>
    </row>
    <row r="36" spans="1:36" ht="30" customHeight="1">
      <c r="A36" s="142" t="s">
        <v>33</v>
      </c>
      <c r="B36" s="143"/>
      <c r="C36" s="143"/>
      <c r="D36" s="143"/>
      <c r="E36" s="144"/>
      <c r="F36" s="250" t="s">
        <v>44</v>
      </c>
      <c r="G36" s="251"/>
      <c r="H36" s="252"/>
      <c r="I36" s="253"/>
      <c r="J36" s="253"/>
      <c r="K36" s="253"/>
      <c r="L36" s="253"/>
      <c r="M36" s="253"/>
      <c r="N36" s="254"/>
      <c r="O36" s="250" t="s">
        <v>33</v>
      </c>
      <c r="P36" s="251"/>
      <c r="Q36" s="252" t="s">
        <v>546</v>
      </c>
      <c r="R36" s="253"/>
      <c r="S36" s="253"/>
      <c r="T36" s="253"/>
      <c r="U36" s="253"/>
      <c r="V36" s="253"/>
      <c r="W36" s="253"/>
      <c r="X36" s="253"/>
      <c r="Y36" s="253"/>
      <c r="Z36" s="253"/>
      <c r="AA36" s="253"/>
      <c r="AB36" s="253"/>
      <c r="AC36" s="253"/>
      <c r="AD36" s="253"/>
      <c r="AE36" s="253"/>
      <c r="AF36" s="253"/>
      <c r="AG36" s="254"/>
      <c r="AH36" s="26"/>
      <c r="AI36" s="26"/>
    </row>
    <row r="37" spans="1:36" ht="15" customHeight="1">
      <c r="A37" s="116" t="s">
        <v>2</v>
      </c>
      <c r="B37" s="117"/>
      <c r="C37" s="117"/>
      <c r="D37" s="117"/>
      <c r="E37" s="118"/>
      <c r="F37" s="281" t="s">
        <v>543</v>
      </c>
      <c r="G37" s="282"/>
      <c r="H37" s="282"/>
      <c r="I37" s="282"/>
      <c r="J37" s="282"/>
      <c r="K37" s="282"/>
      <c r="L37" s="282"/>
      <c r="M37" s="282"/>
      <c r="N37" s="283"/>
      <c r="O37" s="278" t="s">
        <v>3</v>
      </c>
      <c r="P37" s="279"/>
      <c r="Q37" s="279"/>
      <c r="R37" s="279"/>
      <c r="S37" s="280"/>
      <c r="T37" s="281" t="s">
        <v>544</v>
      </c>
      <c r="U37" s="282"/>
      <c r="V37" s="282"/>
      <c r="W37" s="282"/>
      <c r="X37" s="282"/>
      <c r="Y37" s="282"/>
      <c r="Z37" s="282"/>
      <c r="AA37" s="282"/>
      <c r="AB37" s="282"/>
      <c r="AC37" s="111"/>
      <c r="AD37" s="111"/>
      <c r="AE37" s="111"/>
      <c r="AF37" s="111"/>
      <c r="AG37" s="112"/>
      <c r="AH37" s="26"/>
      <c r="AI37" s="26"/>
    </row>
    <row r="38" spans="1:36" ht="15" customHeight="1">
      <c r="A38" s="116" t="s">
        <v>40</v>
      </c>
      <c r="B38" s="117"/>
      <c r="C38" s="117"/>
      <c r="D38" s="117"/>
      <c r="E38" s="118"/>
      <c r="F38" s="284" t="s">
        <v>547</v>
      </c>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3"/>
      <c r="AH38" s="26"/>
      <c r="AI38" s="26"/>
    </row>
    <row r="39" spans="1:36" ht="15" customHeight="1">
      <c r="A39" s="17"/>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c r="A40" s="17"/>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c r="A41" s="17"/>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c r="A42" s="17"/>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c r="A43" s="17"/>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c r="A44" s="17"/>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c r="A45" s="17"/>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c r="A46" s="17"/>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c r="A47" s="6" t="s">
        <v>45</v>
      </c>
      <c r="B47" s="7"/>
      <c r="C47" s="7"/>
      <c r="D47" s="7"/>
      <c r="E47" s="7"/>
      <c r="F47" s="7"/>
      <c r="G47" s="7"/>
      <c r="H47" s="7"/>
      <c r="I47" s="7"/>
      <c r="J47" s="7"/>
      <c r="K47" s="6" t="s">
        <v>107</v>
      </c>
      <c r="L47" s="7"/>
      <c r="M47" s="7"/>
      <c r="N47" s="7"/>
      <c r="O47" s="7"/>
      <c r="P47" s="7"/>
      <c r="Q47" s="7"/>
      <c r="R47" s="8"/>
      <c r="S47" s="6" t="s">
        <v>108</v>
      </c>
      <c r="T47" s="7"/>
      <c r="U47" s="7"/>
      <c r="V47" s="7"/>
      <c r="W47" s="7"/>
      <c r="X47" s="7"/>
      <c r="Y47" s="7"/>
      <c r="Z47" s="6" t="s">
        <v>109</v>
      </c>
      <c r="AA47" s="9"/>
      <c r="AB47" s="9"/>
      <c r="AC47" s="9"/>
      <c r="AD47" s="9"/>
      <c r="AE47" s="9"/>
      <c r="AF47" s="9"/>
      <c r="AG47" s="10"/>
    </row>
    <row r="48" spans="1:36" ht="30" customHeight="1">
      <c r="A48" s="22" t="s">
        <v>46</v>
      </c>
      <c r="B48" s="23"/>
      <c r="C48" s="24"/>
      <c r="D48" s="25"/>
      <c r="E48" s="25"/>
      <c r="F48" s="25"/>
      <c r="G48" s="25"/>
      <c r="H48" s="25"/>
      <c r="I48" s="25"/>
      <c r="J48" s="25"/>
      <c r="K48" s="41" t="s">
        <v>93</v>
      </c>
      <c r="L48" s="300" t="s">
        <v>568</v>
      </c>
      <c r="M48" s="300"/>
      <c r="N48" s="300"/>
      <c r="O48" s="300"/>
      <c r="P48" s="300"/>
      <c r="Q48" s="300"/>
      <c r="R48" s="42" t="s">
        <v>94</v>
      </c>
      <c r="S48" s="291">
        <f ca="1">DATE(YEAR(TODAY())-5,7,1)</f>
        <v>42917</v>
      </c>
      <c r="T48" s="292"/>
      <c r="U48" s="292"/>
      <c r="V48" s="292"/>
      <c r="W48" s="292"/>
      <c r="X48" s="292"/>
      <c r="Y48" s="293"/>
      <c r="Z48" s="301">
        <v>1000000</v>
      </c>
      <c r="AA48" s="302"/>
      <c r="AB48" s="302"/>
      <c r="AC48" s="302"/>
      <c r="AD48" s="302"/>
      <c r="AE48" s="302"/>
      <c r="AF48" s="302"/>
      <c r="AG48" s="303"/>
      <c r="AJ48" s="105" t="s">
        <v>551</v>
      </c>
    </row>
    <row r="49" spans="1:37" ht="15" customHeight="1">
      <c r="A49" s="220" t="s">
        <v>51</v>
      </c>
      <c r="B49" s="222" t="s">
        <v>91</v>
      </c>
      <c r="C49" s="224" t="s">
        <v>47</v>
      </c>
      <c r="D49" s="224"/>
      <c r="E49" s="224"/>
      <c r="F49" s="224"/>
      <c r="G49" s="224"/>
      <c r="H49" s="224"/>
      <c r="I49" s="224"/>
      <c r="J49" s="224"/>
      <c r="K49" s="224"/>
      <c r="L49" s="224"/>
      <c r="M49" s="224"/>
      <c r="N49" s="224"/>
      <c r="O49" s="224"/>
      <c r="P49" s="224"/>
      <c r="Q49" s="224"/>
      <c r="R49" s="225"/>
      <c r="S49" s="228" t="s">
        <v>526</v>
      </c>
      <c r="T49" s="229"/>
      <c r="U49" s="229"/>
      <c r="V49" s="229"/>
      <c r="W49" s="229"/>
      <c r="X49" s="229"/>
      <c r="Y49" s="229"/>
      <c r="Z49" s="229"/>
      <c r="AA49" s="229"/>
      <c r="AB49" s="229"/>
      <c r="AC49" s="229"/>
      <c r="AD49" s="229"/>
      <c r="AE49" s="229"/>
      <c r="AF49" s="229"/>
      <c r="AG49" s="230"/>
    </row>
    <row r="50" spans="1:37" ht="15" customHeight="1">
      <c r="A50" s="221"/>
      <c r="B50" s="223"/>
      <c r="C50" s="226"/>
      <c r="D50" s="226"/>
      <c r="E50" s="226"/>
      <c r="F50" s="226"/>
      <c r="G50" s="226"/>
      <c r="H50" s="226"/>
      <c r="I50" s="226"/>
      <c r="J50" s="226"/>
      <c r="K50" s="226"/>
      <c r="L50" s="226"/>
      <c r="M50" s="226"/>
      <c r="N50" s="226"/>
      <c r="O50" s="226"/>
      <c r="P50" s="226"/>
      <c r="Q50" s="226"/>
      <c r="R50" s="227"/>
      <c r="S50" s="231" t="s">
        <v>58</v>
      </c>
      <c r="T50" s="232"/>
      <c r="U50" s="232"/>
      <c r="V50" s="232"/>
      <c r="W50" s="233"/>
      <c r="X50" s="231" t="s">
        <v>59</v>
      </c>
      <c r="Y50" s="232"/>
      <c r="Z50" s="232"/>
      <c r="AA50" s="232"/>
      <c r="AB50" s="233"/>
      <c r="AC50" s="231" t="s">
        <v>7</v>
      </c>
      <c r="AD50" s="232"/>
      <c r="AE50" s="232"/>
      <c r="AF50" s="232"/>
      <c r="AG50" s="233"/>
    </row>
    <row r="51" spans="1:37" ht="15" customHeight="1">
      <c r="A51" s="36" t="s">
        <v>539</v>
      </c>
      <c r="B51" s="19" t="s">
        <v>539</v>
      </c>
      <c r="C51" s="14" t="s">
        <v>48</v>
      </c>
      <c r="D51" s="18"/>
      <c r="E51" s="18"/>
      <c r="F51" s="18"/>
      <c r="G51" s="18"/>
      <c r="H51" s="18"/>
      <c r="I51" s="18"/>
      <c r="J51" s="15"/>
      <c r="K51" s="18"/>
      <c r="L51" s="15"/>
      <c r="M51" s="15"/>
      <c r="N51" s="15"/>
      <c r="O51" s="15"/>
      <c r="P51" s="15"/>
      <c r="Q51" s="15"/>
      <c r="R51" s="15"/>
      <c r="S51" s="297">
        <v>5</v>
      </c>
      <c r="T51" s="298"/>
      <c r="U51" s="298"/>
      <c r="V51" s="298"/>
      <c r="W51" s="299"/>
      <c r="X51" s="297">
        <v>1</v>
      </c>
      <c r="Y51" s="298"/>
      <c r="Z51" s="298"/>
      <c r="AA51" s="298"/>
      <c r="AB51" s="299"/>
      <c r="AC51" s="297"/>
      <c r="AD51" s="298"/>
      <c r="AE51" s="298"/>
      <c r="AF51" s="298"/>
      <c r="AG51" s="299"/>
      <c r="AH51" s="95">
        <f>IF(A51="","",VLOOKUP(A51,$G$177:$Q$177,11,FALSE))</f>
        <v>1</v>
      </c>
      <c r="AI51" s="95">
        <f>IF(B51="","",VLOOKUP(B51,$G$177:$Q$177,11,FALSE))</f>
        <v>1</v>
      </c>
      <c r="AJ51" s="105" t="str">
        <f>$AJ$48</f>
        <v>0</v>
      </c>
      <c r="AK51" s="106" t="s">
        <v>549</v>
      </c>
    </row>
    <row r="52" spans="1:37" ht="15" customHeight="1">
      <c r="A52" s="36" t="s">
        <v>539</v>
      </c>
      <c r="B52" s="19" t="s">
        <v>539</v>
      </c>
      <c r="C52" s="14" t="s">
        <v>49</v>
      </c>
      <c r="D52" s="18"/>
      <c r="E52" s="18"/>
      <c r="F52" s="18"/>
      <c r="G52" s="18"/>
      <c r="H52" s="18"/>
      <c r="I52" s="18"/>
      <c r="J52" s="15"/>
      <c r="K52" s="18"/>
      <c r="L52" s="15"/>
      <c r="M52" s="15"/>
      <c r="N52" s="15"/>
      <c r="O52" s="15"/>
      <c r="P52" s="15"/>
      <c r="Q52" s="15"/>
      <c r="R52" s="15"/>
      <c r="S52" s="297">
        <v>3</v>
      </c>
      <c r="T52" s="298"/>
      <c r="U52" s="298"/>
      <c r="V52" s="298"/>
      <c r="W52" s="299"/>
      <c r="X52" s="297"/>
      <c r="Y52" s="298"/>
      <c r="Z52" s="298"/>
      <c r="AA52" s="298"/>
      <c r="AB52" s="299"/>
      <c r="AC52" s="297"/>
      <c r="AD52" s="298"/>
      <c r="AE52" s="298"/>
      <c r="AF52" s="298"/>
      <c r="AG52" s="299"/>
      <c r="AH52" s="95">
        <f>IF(A52="","",VLOOKUP(A52,$G$177:$Q$177,11,FALSE))</f>
        <v>1</v>
      </c>
      <c r="AI52" s="95">
        <f t="shared" ref="AI52:AI110" si="0">IF(B52="","",VLOOKUP(B52,$G$177:$Q$177,11,FALSE))</f>
        <v>1</v>
      </c>
      <c r="AJ52" s="105" t="str">
        <f>$AJ$48</f>
        <v>0</v>
      </c>
      <c r="AK52" s="106" t="s">
        <v>92</v>
      </c>
    </row>
    <row r="53" spans="1:37" ht="15" customHeight="1">
      <c r="A53" s="36"/>
      <c r="B53" s="19"/>
      <c r="C53" s="14" t="s">
        <v>50</v>
      </c>
      <c r="D53" s="18"/>
      <c r="E53" s="18"/>
      <c r="F53" s="18"/>
      <c r="G53" s="18"/>
      <c r="H53" s="18"/>
      <c r="I53" s="18"/>
      <c r="J53" s="15"/>
      <c r="K53" s="18"/>
      <c r="L53" s="15"/>
      <c r="M53" s="15"/>
      <c r="N53" s="15"/>
      <c r="O53" s="15"/>
      <c r="P53" s="15"/>
      <c r="Q53" s="15"/>
      <c r="R53" s="15"/>
      <c r="S53" s="297"/>
      <c r="T53" s="298"/>
      <c r="U53" s="298"/>
      <c r="V53" s="298"/>
      <c r="W53" s="299"/>
      <c r="X53" s="297"/>
      <c r="Y53" s="298"/>
      <c r="Z53" s="298"/>
      <c r="AA53" s="298"/>
      <c r="AB53" s="299"/>
      <c r="AC53" s="297"/>
      <c r="AD53" s="298"/>
      <c r="AE53" s="298"/>
      <c r="AF53" s="298"/>
      <c r="AG53" s="299"/>
      <c r="AH53" s="95" t="str">
        <f>IF(A53="","",VLOOKUP(A53,$G$177:$Q$177,11,FALSE))</f>
        <v/>
      </c>
      <c r="AI53" s="95" t="str">
        <f t="shared" si="0"/>
        <v/>
      </c>
      <c r="AJ53" s="105" t="str">
        <f>$AJ$48</f>
        <v>0</v>
      </c>
      <c r="AK53" s="106" t="s">
        <v>515</v>
      </c>
    </row>
    <row r="54" spans="1:37" ht="15" customHeight="1"/>
    <row r="55" spans="1:37" ht="15" customHeight="1"/>
    <row r="56" spans="1:37" ht="15" customHeight="1">
      <c r="A56" s="6" t="s">
        <v>45</v>
      </c>
      <c r="B56" s="7"/>
      <c r="C56" s="7"/>
      <c r="D56" s="7"/>
      <c r="E56" s="7"/>
      <c r="F56" s="7"/>
      <c r="G56" s="7"/>
      <c r="H56" s="7"/>
      <c r="I56" s="7"/>
      <c r="J56" s="7"/>
      <c r="K56" s="6" t="s">
        <v>107</v>
      </c>
      <c r="L56" s="7"/>
      <c r="M56" s="7"/>
      <c r="N56" s="7"/>
      <c r="O56" s="7"/>
      <c r="P56" s="7"/>
      <c r="Q56" s="7"/>
      <c r="R56" s="8"/>
      <c r="S56" s="6" t="s">
        <v>108</v>
      </c>
      <c r="T56" s="7"/>
      <c r="U56" s="7"/>
      <c r="V56" s="7"/>
      <c r="W56" s="7"/>
      <c r="X56" s="7"/>
      <c r="Y56" s="7"/>
      <c r="Z56" s="6" t="s">
        <v>110</v>
      </c>
      <c r="AA56" s="9"/>
      <c r="AB56" s="9"/>
      <c r="AC56" s="9"/>
      <c r="AD56" s="9"/>
      <c r="AE56" s="9"/>
      <c r="AF56" s="9"/>
      <c r="AG56" s="10"/>
    </row>
    <row r="57" spans="1:37" ht="30" customHeight="1">
      <c r="A57" s="22" t="s">
        <v>61</v>
      </c>
      <c r="B57" s="23"/>
      <c r="C57" s="24"/>
      <c r="D57" s="25"/>
      <c r="E57" s="25"/>
      <c r="F57" s="25"/>
      <c r="G57" s="25"/>
      <c r="H57" s="25"/>
      <c r="I57" s="25"/>
      <c r="J57" s="25"/>
      <c r="K57" s="41" t="s">
        <v>93</v>
      </c>
      <c r="L57" s="300" t="s">
        <v>568</v>
      </c>
      <c r="M57" s="300"/>
      <c r="N57" s="300"/>
      <c r="O57" s="300"/>
      <c r="P57" s="300"/>
      <c r="Q57" s="300"/>
      <c r="R57" s="42" t="s">
        <v>94</v>
      </c>
      <c r="S57" s="291">
        <f ca="1">DATE(YEAR(TODAY())-5,7,1)</f>
        <v>42917</v>
      </c>
      <c r="T57" s="292"/>
      <c r="U57" s="292"/>
      <c r="V57" s="292"/>
      <c r="W57" s="292"/>
      <c r="X57" s="292"/>
      <c r="Y57" s="293"/>
      <c r="Z57" s="301">
        <v>2000000</v>
      </c>
      <c r="AA57" s="302"/>
      <c r="AB57" s="302"/>
      <c r="AC57" s="302"/>
      <c r="AD57" s="302"/>
      <c r="AE57" s="302"/>
      <c r="AF57" s="302"/>
      <c r="AG57" s="303"/>
      <c r="AJ57" s="105" t="s">
        <v>552</v>
      </c>
    </row>
    <row r="58" spans="1:37" ht="15" customHeight="1">
      <c r="A58" s="220" t="s">
        <v>51</v>
      </c>
      <c r="B58" s="222" t="s">
        <v>91</v>
      </c>
      <c r="C58" s="224" t="s">
        <v>47</v>
      </c>
      <c r="D58" s="224"/>
      <c r="E58" s="224"/>
      <c r="F58" s="224"/>
      <c r="G58" s="224"/>
      <c r="H58" s="224"/>
      <c r="I58" s="224"/>
      <c r="J58" s="224"/>
      <c r="K58" s="224"/>
      <c r="L58" s="224"/>
      <c r="M58" s="224"/>
      <c r="N58" s="224"/>
      <c r="O58" s="224"/>
      <c r="P58" s="224"/>
      <c r="Q58" s="224"/>
      <c r="R58" s="225"/>
      <c r="S58" s="228" t="s">
        <v>526</v>
      </c>
      <c r="T58" s="229"/>
      <c r="U58" s="229"/>
      <c r="V58" s="229"/>
      <c r="W58" s="229"/>
      <c r="X58" s="229"/>
      <c r="Y58" s="229"/>
      <c r="Z58" s="229"/>
      <c r="AA58" s="229"/>
      <c r="AB58" s="229"/>
      <c r="AC58" s="229"/>
      <c r="AD58" s="229"/>
      <c r="AE58" s="229"/>
      <c r="AF58" s="229"/>
      <c r="AG58" s="230"/>
    </row>
    <row r="59" spans="1:37" ht="15" customHeight="1">
      <c r="A59" s="221"/>
      <c r="B59" s="223"/>
      <c r="C59" s="226"/>
      <c r="D59" s="226"/>
      <c r="E59" s="226"/>
      <c r="F59" s="226"/>
      <c r="G59" s="226"/>
      <c r="H59" s="226"/>
      <c r="I59" s="226"/>
      <c r="J59" s="226"/>
      <c r="K59" s="226"/>
      <c r="L59" s="226"/>
      <c r="M59" s="226"/>
      <c r="N59" s="226"/>
      <c r="O59" s="226"/>
      <c r="P59" s="226"/>
      <c r="Q59" s="226"/>
      <c r="R59" s="227"/>
      <c r="S59" s="234" t="s">
        <v>26</v>
      </c>
      <c r="T59" s="226"/>
      <c r="U59" s="226"/>
      <c r="V59" s="226"/>
      <c r="W59" s="227"/>
      <c r="X59" s="234" t="s">
        <v>527</v>
      </c>
      <c r="Y59" s="226"/>
      <c r="Z59" s="226"/>
      <c r="AA59" s="226"/>
      <c r="AB59" s="227"/>
      <c r="AC59" s="234" t="s">
        <v>7</v>
      </c>
      <c r="AD59" s="226"/>
      <c r="AE59" s="226"/>
      <c r="AF59" s="226"/>
      <c r="AG59" s="227"/>
    </row>
    <row r="60" spans="1:37" ht="15" customHeight="1">
      <c r="A60" s="36"/>
      <c r="B60" s="19"/>
      <c r="C60" s="14" t="s">
        <v>52</v>
      </c>
      <c r="D60" s="18"/>
      <c r="E60" s="18"/>
      <c r="F60" s="18"/>
      <c r="G60" s="18"/>
      <c r="H60" s="18"/>
      <c r="I60" s="18"/>
      <c r="J60" s="15"/>
      <c r="K60" s="18"/>
      <c r="L60" s="15"/>
      <c r="M60" s="15"/>
      <c r="N60" s="15"/>
      <c r="O60" s="15"/>
      <c r="P60" s="15"/>
      <c r="Q60" s="15"/>
      <c r="R60" s="15"/>
      <c r="S60" s="297"/>
      <c r="T60" s="298"/>
      <c r="U60" s="298"/>
      <c r="V60" s="298"/>
      <c r="W60" s="299"/>
      <c r="X60" s="297"/>
      <c r="Y60" s="298"/>
      <c r="Z60" s="298"/>
      <c r="AA60" s="298"/>
      <c r="AB60" s="299"/>
      <c r="AC60" s="297"/>
      <c r="AD60" s="298"/>
      <c r="AE60" s="298"/>
      <c r="AF60" s="298"/>
      <c r="AG60" s="299"/>
      <c r="AH60" s="95" t="str">
        <f>IF(A60="","",VLOOKUP(A60,$G$177:$Q$177,11,FALSE))</f>
        <v/>
      </c>
      <c r="AI60" s="95" t="str">
        <f t="shared" si="0"/>
        <v/>
      </c>
      <c r="AJ60" s="105" t="str">
        <f>$AJ$57</f>
        <v>1</v>
      </c>
      <c r="AK60" s="106" t="s">
        <v>549</v>
      </c>
    </row>
    <row r="61" spans="1:37" ht="15" customHeight="1">
      <c r="A61" s="36"/>
      <c r="B61" s="19"/>
      <c r="C61" s="14" t="s">
        <v>14</v>
      </c>
      <c r="D61" s="18"/>
      <c r="E61" s="18"/>
      <c r="F61" s="18"/>
      <c r="G61" s="18"/>
      <c r="H61" s="18"/>
      <c r="I61" s="18"/>
      <c r="J61" s="15"/>
      <c r="K61" s="18"/>
      <c r="L61" s="15"/>
      <c r="M61" s="15"/>
      <c r="N61" s="15"/>
      <c r="O61" s="15"/>
      <c r="P61" s="15"/>
      <c r="Q61" s="15"/>
      <c r="R61" s="15"/>
      <c r="S61" s="297"/>
      <c r="T61" s="298"/>
      <c r="U61" s="298"/>
      <c r="V61" s="298"/>
      <c r="W61" s="299"/>
      <c r="X61" s="297"/>
      <c r="Y61" s="298"/>
      <c r="Z61" s="298"/>
      <c r="AA61" s="298"/>
      <c r="AB61" s="299"/>
      <c r="AC61" s="297"/>
      <c r="AD61" s="298"/>
      <c r="AE61" s="298"/>
      <c r="AF61" s="298"/>
      <c r="AG61" s="299"/>
      <c r="AH61" s="95" t="str">
        <f t="shared" ref="AH61:AH80" si="1">IF(A61="","",VLOOKUP(A61,$G$177:$Q$177,11,FALSE))</f>
        <v/>
      </c>
      <c r="AI61" s="95" t="str">
        <f t="shared" si="0"/>
        <v/>
      </c>
      <c r="AJ61" s="105" t="str">
        <f t="shared" ref="AJ61:AJ80" si="2">$AJ$57</f>
        <v>1</v>
      </c>
      <c r="AK61" s="106" t="s">
        <v>514</v>
      </c>
    </row>
    <row r="62" spans="1:37" ht="15" customHeight="1">
      <c r="A62" s="36"/>
      <c r="B62" s="19"/>
      <c r="C62" s="14" t="s">
        <v>15</v>
      </c>
      <c r="D62" s="18"/>
      <c r="E62" s="18"/>
      <c r="F62" s="18"/>
      <c r="G62" s="18"/>
      <c r="H62" s="18"/>
      <c r="I62" s="18"/>
      <c r="J62" s="15"/>
      <c r="K62" s="18"/>
      <c r="L62" s="15"/>
      <c r="M62" s="15"/>
      <c r="N62" s="15"/>
      <c r="O62" s="15"/>
      <c r="P62" s="15"/>
      <c r="Q62" s="15"/>
      <c r="R62" s="15"/>
      <c r="S62" s="297"/>
      <c r="T62" s="298"/>
      <c r="U62" s="298"/>
      <c r="V62" s="298"/>
      <c r="W62" s="299"/>
      <c r="X62" s="297"/>
      <c r="Y62" s="298"/>
      <c r="Z62" s="298"/>
      <c r="AA62" s="298"/>
      <c r="AB62" s="299"/>
      <c r="AC62" s="297"/>
      <c r="AD62" s="298"/>
      <c r="AE62" s="298"/>
      <c r="AF62" s="298"/>
      <c r="AG62" s="299"/>
      <c r="AH62" s="95" t="str">
        <f t="shared" si="1"/>
        <v/>
      </c>
      <c r="AI62" s="95" t="str">
        <f t="shared" si="0"/>
        <v/>
      </c>
      <c r="AJ62" s="105" t="str">
        <f t="shared" si="2"/>
        <v>1</v>
      </c>
      <c r="AK62" s="106" t="s">
        <v>70</v>
      </c>
    </row>
    <row r="63" spans="1:37" ht="15" customHeight="1">
      <c r="A63" s="36" t="s">
        <v>539</v>
      </c>
      <c r="B63" s="19" t="s">
        <v>539</v>
      </c>
      <c r="C63" s="14" t="s">
        <v>8</v>
      </c>
      <c r="D63" s="15"/>
      <c r="E63" s="15"/>
      <c r="F63" s="15"/>
      <c r="G63" s="15"/>
      <c r="H63" s="15"/>
      <c r="I63" s="15"/>
      <c r="J63" s="15"/>
      <c r="K63" s="15"/>
      <c r="L63" s="15"/>
      <c r="M63" s="15"/>
      <c r="N63" s="15"/>
      <c r="O63" s="15"/>
      <c r="P63" s="15"/>
      <c r="Q63" s="15"/>
      <c r="R63" s="15"/>
      <c r="S63" s="297"/>
      <c r="T63" s="298"/>
      <c r="U63" s="298"/>
      <c r="V63" s="298"/>
      <c r="W63" s="299"/>
      <c r="X63" s="297">
        <v>2</v>
      </c>
      <c r="Y63" s="298"/>
      <c r="Z63" s="298"/>
      <c r="AA63" s="298"/>
      <c r="AB63" s="299"/>
      <c r="AC63" s="297">
        <v>1</v>
      </c>
      <c r="AD63" s="298"/>
      <c r="AE63" s="298"/>
      <c r="AF63" s="298"/>
      <c r="AG63" s="299"/>
      <c r="AH63" s="95">
        <f t="shared" si="1"/>
        <v>1</v>
      </c>
      <c r="AI63" s="95">
        <f t="shared" si="0"/>
        <v>1</v>
      </c>
      <c r="AJ63" s="105" t="str">
        <f t="shared" si="2"/>
        <v>1</v>
      </c>
      <c r="AK63" s="106" t="s">
        <v>71</v>
      </c>
    </row>
    <row r="64" spans="1:37" ht="15" customHeight="1">
      <c r="A64" s="36"/>
      <c r="B64" s="19"/>
      <c r="C64" s="14" t="s">
        <v>9</v>
      </c>
      <c r="D64" s="15"/>
      <c r="E64" s="15"/>
      <c r="F64" s="15"/>
      <c r="G64" s="15"/>
      <c r="H64" s="15"/>
      <c r="I64" s="15"/>
      <c r="J64" s="15"/>
      <c r="K64" s="15"/>
      <c r="L64" s="15"/>
      <c r="M64" s="15"/>
      <c r="N64" s="15"/>
      <c r="O64" s="15"/>
      <c r="P64" s="15"/>
      <c r="Q64" s="15"/>
      <c r="R64" s="15"/>
      <c r="S64" s="297"/>
      <c r="T64" s="298"/>
      <c r="U64" s="298"/>
      <c r="V64" s="298"/>
      <c r="W64" s="299"/>
      <c r="X64" s="297"/>
      <c r="Y64" s="298"/>
      <c r="Z64" s="298"/>
      <c r="AA64" s="298"/>
      <c r="AB64" s="299"/>
      <c r="AC64" s="297"/>
      <c r="AD64" s="298"/>
      <c r="AE64" s="298"/>
      <c r="AF64" s="298"/>
      <c r="AG64" s="299"/>
      <c r="AH64" s="95" t="str">
        <f t="shared" si="1"/>
        <v/>
      </c>
      <c r="AI64" s="95" t="str">
        <f t="shared" si="0"/>
        <v/>
      </c>
      <c r="AJ64" s="105" t="str">
        <f t="shared" si="2"/>
        <v>1</v>
      </c>
      <c r="AK64" s="106" t="s">
        <v>72</v>
      </c>
    </row>
    <row r="65" spans="1:37" ht="15" customHeight="1">
      <c r="A65" s="36"/>
      <c r="B65" s="19"/>
      <c r="C65" s="14" t="s">
        <v>53</v>
      </c>
      <c r="D65" s="15"/>
      <c r="E65" s="15"/>
      <c r="F65" s="15"/>
      <c r="G65" s="15"/>
      <c r="H65" s="15"/>
      <c r="I65" s="15"/>
      <c r="J65" s="15"/>
      <c r="K65" s="15"/>
      <c r="L65" s="15"/>
      <c r="M65" s="15"/>
      <c r="N65" s="15"/>
      <c r="O65" s="15"/>
      <c r="P65" s="15"/>
      <c r="Q65" s="15"/>
      <c r="R65" s="15"/>
      <c r="S65" s="297"/>
      <c r="T65" s="298"/>
      <c r="U65" s="298"/>
      <c r="V65" s="298"/>
      <c r="W65" s="299"/>
      <c r="X65" s="297"/>
      <c r="Y65" s="298"/>
      <c r="Z65" s="298"/>
      <c r="AA65" s="298"/>
      <c r="AB65" s="299"/>
      <c r="AC65" s="297"/>
      <c r="AD65" s="298"/>
      <c r="AE65" s="298"/>
      <c r="AF65" s="298"/>
      <c r="AG65" s="299"/>
      <c r="AH65" s="95" t="str">
        <f t="shared" si="1"/>
        <v/>
      </c>
      <c r="AI65" s="95" t="str">
        <f t="shared" si="0"/>
        <v/>
      </c>
      <c r="AJ65" s="105" t="str">
        <f t="shared" si="2"/>
        <v>1</v>
      </c>
      <c r="AK65" s="106" t="s">
        <v>73</v>
      </c>
    </row>
    <row r="66" spans="1:37" ht="15" customHeight="1">
      <c r="A66" s="36" t="s">
        <v>539</v>
      </c>
      <c r="B66" s="19" t="s">
        <v>539</v>
      </c>
      <c r="C66" s="14" t="s">
        <v>10</v>
      </c>
      <c r="D66" s="15"/>
      <c r="E66" s="15"/>
      <c r="F66" s="15"/>
      <c r="G66" s="15"/>
      <c r="H66" s="15"/>
      <c r="I66" s="15"/>
      <c r="J66" s="15"/>
      <c r="K66" s="15"/>
      <c r="L66" s="15"/>
      <c r="M66" s="15"/>
      <c r="N66" s="15"/>
      <c r="O66" s="15"/>
      <c r="P66" s="15"/>
      <c r="Q66" s="15"/>
      <c r="R66" s="15"/>
      <c r="S66" s="297">
        <v>1</v>
      </c>
      <c r="T66" s="298"/>
      <c r="U66" s="298"/>
      <c r="V66" s="298"/>
      <c r="W66" s="299"/>
      <c r="X66" s="297">
        <v>1</v>
      </c>
      <c r="Y66" s="298"/>
      <c r="Z66" s="298"/>
      <c r="AA66" s="298"/>
      <c r="AB66" s="299"/>
      <c r="AC66" s="297"/>
      <c r="AD66" s="298"/>
      <c r="AE66" s="298"/>
      <c r="AF66" s="298"/>
      <c r="AG66" s="299"/>
      <c r="AH66" s="95">
        <f t="shared" si="1"/>
        <v>1</v>
      </c>
      <c r="AI66" s="95">
        <f t="shared" si="0"/>
        <v>1</v>
      </c>
      <c r="AJ66" s="105" t="str">
        <f t="shared" si="2"/>
        <v>1</v>
      </c>
      <c r="AK66" s="106" t="s">
        <v>74</v>
      </c>
    </row>
    <row r="67" spans="1:37" ht="15" customHeight="1">
      <c r="A67" s="36"/>
      <c r="B67" s="19"/>
      <c r="C67" s="14" t="s">
        <v>11</v>
      </c>
      <c r="D67" s="15"/>
      <c r="E67" s="15"/>
      <c r="F67" s="15"/>
      <c r="G67" s="15"/>
      <c r="H67" s="15"/>
      <c r="I67" s="15"/>
      <c r="J67" s="15"/>
      <c r="K67" s="15"/>
      <c r="L67" s="15"/>
      <c r="M67" s="15"/>
      <c r="N67" s="15"/>
      <c r="O67" s="15"/>
      <c r="P67" s="15"/>
      <c r="Q67" s="15"/>
      <c r="R67" s="15"/>
      <c r="S67" s="297"/>
      <c r="T67" s="298"/>
      <c r="U67" s="298"/>
      <c r="V67" s="298"/>
      <c r="W67" s="299"/>
      <c r="X67" s="297"/>
      <c r="Y67" s="298"/>
      <c r="Z67" s="298"/>
      <c r="AA67" s="298"/>
      <c r="AB67" s="299"/>
      <c r="AC67" s="297"/>
      <c r="AD67" s="298"/>
      <c r="AE67" s="298"/>
      <c r="AF67" s="298"/>
      <c r="AG67" s="299"/>
      <c r="AH67" s="95" t="str">
        <f t="shared" si="1"/>
        <v/>
      </c>
      <c r="AI67" s="95" t="str">
        <f t="shared" si="0"/>
        <v/>
      </c>
      <c r="AJ67" s="105" t="str">
        <f t="shared" si="2"/>
        <v>1</v>
      </c>
      <c r="AK67" s="106" t="s">
        <v>75</v>
      </c>
    </row>
    <row r="68" spans="1:37" ht="15" customHeight="1">
      <c r="A68" s="36"/>
      <c r="B68" s="19"/>
      <c r="C68" s="14" t="s">
        <v>12</v>
      </c>
      <c r="D68" s="15"/>
      <c r="E68" s="15"/>
      <c r="F68" s="15"/>
      <c r="G68" s="15"/>
      <c r="H68" s="15"/>
      <c r="I68" s="15"/>
      <c r="J68" s="15"/>
      <c r="K68" s="15"/>
      <c r="L68" s="15"/>
      <c r="M68" s="15"/>
      <c r="N68" s="15"/>
      <c r="O68" s="15"/>
      <c r="P68" s="15"/>
      <c r="Q68" s="15"/>
      <c r="R68" s="15"/>
      <c r="S68" s="297"/>
      <c r="T68" s="298"/>
      <c r="U68" s="298"/>
      <c r="V68" s="298"/>
      <c r="W68" s="299"/>
      <c r="X68" s="297"/>
      <c r="Y68" s="298"/>
      <c r="Z68" s="298"/>
      <c r="AA68" s="298"/>
      <c r="AB68" s="299"/>
      <c r="AC68" s="297"/>
      <c r="AD68" s="298"/>
      <c r="AE68" s="298"/>
      <c r="AF68" s="298"/>
      <c r="AG68" s="299"/>
      <c r="AH68" s="95" t="str">
        <f t="shared" si="1"/>
        <v/>
      </c>
      <c r="AI68" s="95" t="str">
        <f t="shared" si="0"/>
        <v/>
      </c>
      <c r="AJ68" s="105" t="str">
        <f t="shared" si="2"/>
        <v>1</v>
      </c>
      <c r="AK68" s="106" t="s">
        <v>76</v>
      </c>
    </row>
    <row r="69" spans="1:37" ht="15" customHeight="1">
      <c r="A69" s="36"/>
      <c r="B69" s="19"/>
      <c r="C69" s="14" t="s">
        <v>20</v>
      </c>
      <c r="D69" s="15"/>
      <c r="E69" s="15"/>
      <c r="F69" s="15"/>
      <c r="G69" s="15"/>
      <c r="H69" s="15"/>
      <c r="I69" s="15"/>
      <c r="J69" s="15"/>
      <c r="K69" s="15"/>
      <c r="L69" s="15"/>
      <c r="M69" s="15"/>
      <c r="N69" s="15"/>
      <c r="O69" s="15"/>
      <c r="P69" s="15"/>
      <c r="Q69" s="15"/>
      <c r="R69" s="15"/>
      <c r="S69" s="297"/>
      <c r="T69" s="298"/>
      <c r="U69" s="298"/>
      <c r="V69" s="298"/>
      <c r="W69" s="299"/>
      <c r="X69" s="297"/>
      <c r="Y69" s="298"/>
      <c r="Z69" s="298"/>
      <c r="AA69" s="298"/>
      <c r="AB69" s="299"/>
      <c r="AC69" s="297"/>
      <c r="AD69" s="298"/>
      <c r="AE69" s="298"/>
      <c r="AF69" s="298"/>
      <c r="AG69" s="299"/>
      <c r="AH69" s="95" t="str">
        <f t="shared" si="1"/>
        <v/>
      </c>
      <c r="AI69" s="95" t="str">
        <f t="shared" si="0"/>
        <v/>
      </c>
      <c r="AJ69" s="105" t="str">
        <f t="shared" si="2"/>
        <v>1</v>
      </c>
      <c r="AK69" s="106" t="s">
        <v>77</v>
      </c>
    </row>
    <row r="70" spans="1:37" ht="15" customHeight="1">
      <c r="A70" s="36"/>
      <c r="B70" s="19"/>
      <c r="C70" s="14" t="s">
        <v>16</v>
      </c>
      <c r="D70" s="15"/>
      <c r="E70" s="15"/>
      <c r="F70" s="15"/>
      <c r="G70" s="15"/>
      <c r="H70" s="15"/>
      <c r="I70" s="15"/>
      <c r="J70" s="15"/>
      <c r="K70" s="15"/>
      <c r="L70" s="15"/>
      <c r="M70" s="15"/>
      <c r="N70" s="15"/>
      <c r="O70" s="15"/>
      <c r="P70" s="15"/>
      <c r="Q70" s="15"/>
      <c r="R70" s="15"/>
      <c r="S70" s="297"/>
      <c r="T70" s="298"/>
      <c r="U70" s="298"/>
      <c r="V70" s="298"/>
      <c r="W70" s="299"/>
      <c r="X70" s="297"/>
      <c r="Y70" s="298"/>
      <c r="Z70" s="298"/>
      <c r="AA70" s="298"/>
      <c r="AB70" s="299"/>
      <c r="AC70" s="297"/>
      <c r="AD70" s="298"/>
      <c r="AE70" s="298"/>
      <c r="AF70" s="298"/>
      <c r="AG70" s="299"/>
      <c r="AH70" s="95" t="str">
        <f t="shared" si="1"/>
        <v/>
      </c>
      <c r="AI70" s="95" t="str">
        <f t="shared" si="0"/>
        <v/>
      </c>
      <c r="AJ70" s="105" t="str">
        <f t="shared" si="2"/>
        <v>1</v>
      </c>
      <c r="AK70" s="106" t="s">
        <v>78</v>
      </c>
    </row>
    <row r="71" spans="1:37" ht="15" customHeight="1">
      <c r="A71" s="36"/>
      <c r="B71" s="19"/>
      <c r="C71" s="14" t="s">
        <v>17</v>
      </c>
      <c r="D71" s="15"/>
      <c r="E71" s="15"/>
      <c r="F71" s="15"/>
      <c r="G71" s="15"/>
      <c r="H71" s="15"/>
      <c r="I71" s="15"/>
      <c r="J71" s="15"/>
      <c r="K71" s="15"/>
      <c r="L71" s="15"/>
      <c r="M71" s="15"/>
      <c r="N71" s="15"/>
      <c r="O71" s="15"/>
      <c r="P71" s="15"/>
      <c r="Q71" s="15"/>
      <c r="R71" s="15"/>
      <c r="S71" s="297"/>
      <c r="T71" s="298"/>
      <c r="U71" s="298"/>
      <c r="V71" s="298"/>
      <c r="W71" s="299"/>
      <c r="X71" s="297"/>
      <c r="Y71" s="298"/>
      <c r="Z71" s="298"/>
      <c r="AA71" s="298"/>
      <c r="AB71" s="299"/>
      <c r="AC71" s="297"/>
      <c r="AD71" s="298"/>
      <c r="AE71" s="298"/>
      <c r="AF71" s="298"/>
      <c r="AG71" s="299"/>
      <c r="AH71" s="95" t="str">
        <f t="shared" si="1"/>
        <v/>
      </c>
      <c r="AI71" s="95" t="str">
        <f t="shared" si="0"/>
        <v/>
      </c>
      <c r="AJ71" s="105" t="str">
        <f t="shared" si="2"/>
        <v>1</v>
      </c>
      <c r="AK71" s="106" t="s">
        <v>79</v>
      </c>
    </row>
    <row r="72" spans="1:37" ht="15" customHeight="1">
      <c r="A72" s="36"/>
      <c r="B72" s="19"/>
      <c r="C72" s="14" t="s">
        <v>18</v>
      </c>
      <c r="D72" s="15"/>
      <c r="E72" s="15"/>
      <c r="F72" s="15"/>
      <c r="G72" s="15"/>
      <c r="H72" s="15"/>
      <c r="I72" s="15"/>
      <c r="J72" s="15"/>
      <c r="K72" s="15"/>
      <c r="L72" s="15"/>
      <c r="M72" s="15"/>
      <c r="N72" s="15"/>
      <c r="O72" s="15"/>
      <c r="P72" s="15"/>
      <c r="Q72" s="15"/>
      <c r="R72" s="15"/>
      <c r="S72" s="297"/>
      <c r="T72" s="298"/>
      <c r="U72" s="298"/>
      <c r="V72" s="298"/>
      <c r="W72" s="299"/>
      <c r="X72" s="297"/>
      <c r="Y72" s="298"/>
      <c r="Z72" s="298"/>
      <c r="AA72" s="298"/>
      <c r="AB72" s="299"/>
      <c r="AC72" s="297"/>
      <c r="AD72" s="298"/>
      <c r="AE72" s="298"/>
      <c r="AF72" s="298"/>
      <c r="AG72" s="299"/>
      <c r="AH72" s="95" t="str">
        <f t="shared" si="1"/>
        <v/>
      </c>
      <c r="AI72" s="95" t="str">
        <f t="shared" si="0"/>
        <v/>
      </c>
      <c r="AJ72" s="105" t="str">
        <f t="shared" si="2"/>
        <v>1</v>
      </c>
      <c r="AK72" s="106" t="s">
        <v>80</v>
      </c>
    </row>
    <row r="73" spans="1:37" ht="15" customHeight="1">
      <c r="A73" s="36"/>
      <c r="B73" s="19"/>
      <c r="C73" s="14" t="s">
        <v>19</v>
      </c>
      <c r="D73" s="15"/>
      <c r="E73" s="15"/>
      <c r="F73" s="15"/>
      <c r="G73" s="15"/>
      <c r="H73" s="15"/>
      <c r="I73" s="15"/>
      <c r="J73" s="15"/>
      <c r="K73" s="15"/>
      <c r="L73" s="15"/>
      <c r="M73" s="15"/>
      <c r="N73" s="15"/>
      <c r="O73" s="15"/>
      <c r="P73" s="15"/>
      <c r="Q73" s="15"/>
      <c r="R73" s="15"/>
      <c r="S73" s="297"/>
      <c r="T73" s="298"/>
      <c r="U73" s="298"/>
      <c r="V73" s="298"/>
      <c r="W73" s="299"/>
      <c r="X73" s="297"/>
      <c r="Y73" s="298"/>
      <c r="Z73" s="298"/>
      <c r="AA73" s="298"/>
      <c r="AB73" s="299"/>
      <c r="AC73" s="297"/>
      <c r="AD73" s="298"/>
      <c r="AE73" s="298"/>
      <c r="AF73" s="298"/>
      <c r="AG73" s="299"/>
      <c r="AH73" s="95" t="str">
        <f t="shared" si="1"/>
        <v/>
      </c>
      <c r="AI73" s="95" t="str">
        <f t="shared" si="0"/>
        <v/>
      </c>
      <c r="AJ73" s="105" t="str">
        <f t="shared" si="2"/>
        <v>1</v>
      </c>
      <c r="AK73" s="106" t="s">
        <v>81</v>
      </c>
    </row>
    <row r="74" spans="1:37" ht="15" customHeight="1">
      <c r="A74" s="36"/>
      <c r="B74" s="19"/>
      <c r="C74" s="14" t="s">
        <v>54</v>
      </c>
      <c r="D74" s="15"/>
      <c r="E74" s="15"/>
      <c r="F74" s="15"/>
      <c r="G74" s="15"/>
      <c r="H74" s="15"/>
      <c r="I74" s="15"/>
      <c r="J74" s="15"/>
      <c r="K74" s="15"/>
      <c r="L74" s="15"/>
      <c r="M74" s="15"/>
      <c r="N74" s="15"/>
      <c r="O74" s="15"/>
      <c r="P74" s="15"/>
      <c r="Q74" s="15"/>
      <c r="R74" s="15"/>
      <c r="S74" s="297"/>
      <c r="T74" s="298"/>
      <c r="U74" s="298"/>
      <c r="V74" s="298"/>
      <c r="W74" s="299"/>
      <c r="X74" s="297"/>
      <c r="Y74" s="298"/>
      <c r="Z74" s="298"/>
      <c r="AA74" s="298"/>
      <c r="AB74" s="299"/>
      <c r="AC74" s="297"/>
      <c r="AD74" s="298"/>
      <c r="AE74" s="298"/>
      <c r="AF74" s="298"/>
      <c r="AG74" s="299"/>
      <c r="AH74" s="95" t="str">
        <f t="shared" si="1"/>
        <v/>
      </c>
      <c r="AI74" s="95" t="str">
        <f t="shared" si="0"/>
        <v/>
      </c>
      <c r="AJ74" s="105" t="str">
        <f t="shared" si="2"/>
        <v>1</v>
      </c>
      <c r="AK74" s="106" t="s">
        <v>82</v>
      </c>
    </row>
    <row r="75" spans="1:37" ht="15" customHeight="1">
      <c r="A75" s="36"/>
      <c r="B75" s="19"/>
      <c r="C75" s="14" t="s">
        <v>528</v>
      </c>
      <c r="D75" s="15"/>
      <c r="E75" s="15"/>
      <c r="F75" s="15"/>
      <c r="G75" s="15"/>
      <c r="H75" s="15"/>
      <c r="I75" s="15"/>
      <c r="J75" s="15"/>
      <c r="K75" s="15"/>
      <c r="L75" s="15"/>
      <c r="M75" s="15"/>
      <c r="N75" s="15"/>
      <c r="O75" s="15"/>
      <c r="P75" s="15"/>
      <c r="Q75" s="15"/>
      <c r="R75" s="15"/>
      <c r="S75" s="297"/>
      <c r="T75" s="298"/>
      <c r="U75" s="298"/>
      <c r="V75" s="298"/>
      <c r="W75" s="299"/>
      <c r="X75" s="297"/>
      <c r="Y75" s="298"/>
      <c r="Z75" s="298"/>
      <c r="AA75" s="298"/>
      <c r="AB75" s="299"/>
      <c r="AC75" s="297"/>
      <c r="AD75" s="298"/>
      <c r="AE75" s="298"/>
      <c r="AF75" s="298"/>
      <c r="AG75" s="299"/>
      <c r="AH75" s="95" t="str">
        <f t="shared" si="1"/>
        <v/>
      </c>
      <c r="AI75" s="95" t="str">
        <f t="shared" si="0"/>
        <v/>
      </c>
      <c r="AJ75" s="105" t="str">
        <f t="shared" si="2"/>
        <v>1</v>
      </c>
      <c r="AK75" s="106" t="s">
        <v>83</v>
      </c>
    </row>
    <row r="76" spans="1:37" ht="15" customHeight="1">
      <c r="A76" s="36"/>
      <c r="B76" s="19"/>
      <c r="C76" s="14" t="s">
        <v>55</v>
      </c>
      <c r="D76" s="15"/>
      <c r="E76" s="15"/>
      <c r="F76" s="15"/>
      <c r="G76" s="15"/>
      <c r="H76" s="15"/>
      <c r="I76" s="15"/>
      <c r="J76" s="15"/>
      <c r="K76" s="15"/>
      <c r="L76" s="15"/>
      <c r="M76" s="15"/>
      <c r="N76" s="15"/>
      <c r="O76" s="15"/>
      <c r="P76" s="15"/>
      <c r="Q76" s="15"/>
      <c r="R76" s="15"/>
      <c r="S76" s="297"/>
      <c r="T76" s="298"/>
      <c r="U76" s="298"/>
      <c r="V76" s="298"/>
      <c r="W76" s="299"/>
      <c r="X76" s="297"/>
      <c r="Y76" s="298"/>
      <c r="Z76" s="298"/>
      <c r="AA76" s="298"/>
      <c r="AB76" s="299"/>
      <c r="AC76" s="297"/>
      <c r="AD76" s="298"/>
      <c r="AE76" s="298"/>
      <c r="AF76" s="298"/>
      <c r="AG76" s="299"/>
      <c r="AH76" s="95" t="str">
        <f t="shared" si="1"/>
        <v/>
      </c>
      <c r="AI76" s="95" t="str">
        <f t="shared" si="0"/>
        <v/>
      </c>
      <c r="AJ76" s="105" t="str">
        <f t="shared" si="2"/>
        <v>1</v>
      </c>
      <c r="AK76" s="106" t="s">
        <v>84</v>
      </c>
    </row>
    <row r="77" spans="1:37" ht="15" customHeight="1">
      <c r="A77" s="36"/>
      <c r="B77" s="19"/>
      <c r="C77" s="14" t="s">
        <v>13</v>
      </c>
      <c r="D77" s="15"/>
      <c r="E77" s="15"/>
      <c r="F77" s="15"/>
      <c r="G77" s="15"/>
      <c r="H77" s="15"/>
      <c r="I77" s="15"/>
      <c r="J77" s="15"/>
      <c r="K77" s="15"/>
      <c r="L77" s="15"/>
      <c r="M77" s="15"/>
      <c r="N77" s="15"/>
      <c r="O77" s="15"/>
      <c r="P77" s="15"/>
      <c r="Q77" s="15"/>
      <c r="R77" s="15"/>
      <c r="S77" s="297"/>
      <c r="T77" s="298"/>
      <c r="U77" s="298"/>
      <c r="V77" s="298"/>
      <c r="W77" s="299"/>
      <c r="X77" s="297"/>
      <c r="Y77" s="298"/>
      <c r="Z77" s="298"/>
      <c r="AA77" s="298"/>
      <c r="AB77" s="299"/>
      <c r="AC77" s="297"/>
      <c r="AD77" s="298"/>
      <c r="AE77" s="298"/>
      <c r="AF77" s="298"/>
      <c r="AG77" s="299"/>
      <c r="AH77" s="95" t="str">
        <f t="shared" si="1"/>
        <v/>
      </c>
      <c r="AI77" s="95" t="str">
        <f t="shared" si="0"/>
        <v/>
      </c>
      <c r="AJ77" s="105" t="str">
        <f t="shared" si="2"/>
        <v>1</v>
      </c>
      <c r="AK77" s="106" t="s">
        <v>85</v>
      </c>
    </row>
    <row r="78" spans="1:37" ht="15" customHeight="1">
      <c r="A78" s="36"/>
      <c r="B78" s="19"/>
      <c r="C78" s="14" t="s">
        <v>28</v>
      </c>
      <c r="D78" s="15"/>
      <c r="E78" s="15"/>
      <c r="F78" s="15"/>
      <c r="G78" s="15"/>
      <c r="H78" s="15"/>
      <c r="I78" s="15"/>
      <c r="J78" s="15"/>
      <c r="K78" s="15"/>
      <c r="L78" s="15"/>
      <c r="M78" s="15"/>
      <c r="N78" s="15"/>
      <c r="O78" s="15"/>
      <c r="P78" s="15"/>
      <c r="Q78" s="15"/>
      <c r="R78" s="15"/>
      <c r="S78" s="297"/>
      <c r="T78" s="298"/>
      <c r="U78" s="298"/>
      <c r="V78" s="298"/>
      <c r="W78" s="299"/>
      <c r="X78" s="297"/>
      <c r="Y78" s="298"/>
      <c r="Z78" s="298"/>
      <c r="AA78" s="298"/>
      <c r="AB78" s="299"/>
      <c r="AC78" s="297"/>
      <c r="AD78" s="298"/>
      <c r="AE78" s="298"/>
      <c r="AF78" s="298"/>
      <c r="AG78" s="299"/>
      <c r="AH78" s="95" t="str">
        <f t="shared" si="1"/>
        <v/>
      </c>
      <c r="AI78" s="95" t="str">
        <f t="shared" si="0"/>
        <v/>
      </c>
      <c r="AJ78" s="105" t="str">
        <f t="shared" si="2"/>
        <v>1</v>
      </c>
      <c r="AK78" s="106" t="s">
        <v>86</v>
      </c>
    </row>
    <row r="79" spans="1:37" ht="15" customHeight="1">
      <c r="A79" s="36"/>
      <c r="B79" s="19"/>
      <c r="C79" s="14" t="s">
        <v>29</v>
      </c>
      <c r="D79" s="15"/>
      <c r="E79" s="15"/>
      <c r="F79" s="15"/>
      <c r="G79" s="15"/>
      <c r="H79" s="15"/>
      <c r="I79" s="15"/>
      <c r="J79" s="15"/>
      <c r="K79" s="15"/>
      <c r="L79" s="15"/>
      <c r="M79" s="15"/>
      <c r="N79" s="15"/>
      <c r="O79" s="15"/>
      <c r="P79" s="15"/>
      <c r="Q79" s="15"/>
      <c r="R79" s="15"/>
      <c r="S79" s="297"/>
      <c r="T79" s="298"/>
      <c r="U79" s="298"/>
      <c r="V79" s="298"/>
      <c r="W79" s="299"/>
      <c r="X79" s="297"/>
      <c r="Y79" s="298"/>
      <c r="Z79" s="298"/>
      <c r="AA79" s="298"/>
      <c r="AB79" s="299"/>
      <c r="AC79" s="297"/>
      <c r="AD79" s="298"/>
      <c r="AE79" s="298"/>
      <c r="AF79" s="298"/>
      <c r="AG79" s="299"/>
      <c r="AH79" s="95" t="str">
        <f t="shared" si="1"/>
        <v/>
      </c>
      <c r="AI79" s="95" t="str">
        <f t="shared" si="0"/>
        <v/>
      </c>
      <c r="AJ79" s="105" t="str">
        <f t="shared" si="2"/>
        <v>1</v>
      </c>
      <c r="AK79" s="106" t="s">
        <v>87</v>
      </c>
    </row>
    <row r="80" spans="1:37" ht="15" customHeight="1">
      <c r="A80" s="36"/>
      <c r="B80" s="19"/>
      <c r="C80" s="14" t="s">
        <v>27</v>
      </c>
      <c r="D80" s="15"/>
      <c r="E80" s="15"/>
      <c r="F80" s="15"/>
      <c r="G80" s="15"/>
      <c r="H80" s="15"/>
      <c r="I80" s="15"/>
      <c r="J80" s="15"/>
      <c r="K80" s="15"/>
      <c r="L80" s="15"/>
      <c r="M80" s="15"/>
      <c r="N80" s="15"/>
      <c r="O80" s="15"/>
      <c r="P80" s="15"/>
      <c r="Q80" s="15"/>
      <c r="R80" s="15"/>
      <c r="S80" s="297"/>
      <c r="T80" s="298"/>
      <c r="U80" s="298"/>
      <c r="V80" s="298"/>
      <c r="W80" s="299"/>
      <c r="X80" s="297"/>
      <c r="Y80" s="298"/>
      <c r="Z80" s="298"/>
      <c r="AA80" s="298"/>
      <c r="AB80" s="299"/>
      <c r="AC80" s="297"/>
      <c r="AD80" s="298"/>
      <c r="AE80" s="298"/>
      <c r="AF80" s="298"/>
      <c r="AG80" s="299"/>
      <c r="AH80" s="95" t="str">
        <f t="shared" si="1"/>
        <v/>
      </c>
      <c r="AI80" s="95" t="str">
        <f t="shared" si="0"/>
        <v/>
      </c>
      <c r="AJ80" s="105" t="str">
        <f t="shared" si="2"/>
        <v>1</v>
      </c>
      <c r="AK80" s="106" t="s">
        <v>88</v>
      </c>
    </row>
    <row r="81" spans="1:37" ht="13.5" customHeight="1"/>
    <row r="82" spans="1:37" ht="13.5" customHeight="1"/>
    <row r="83" spans="1:37" ht="15" customHeight="1">
      <c r="A83" s="6" t="s">
        <v>45</v>
      </c>
      <c r="B83" s="7"/>
      <c r="C83" s="7"/>
      <c r="D83" s="7"/>
      <c r="E83" s="7"/>
      <c r="F83" s="7"/>
      <c r="G83" s="7"/>
      <c r="H83" s="7"/>
      <c r="I83" s="7"/>
      <c r="J83" s="7"/>
      <c r="K83" s="6" t="s">
        <v>107</v>
      </c>
      <c r="L83" s="7"/>
      <c r="M83" s="7"/>
      <c r="N83" s="7"/>
      <c r="O83" s="7"/>
      <c r="P83" s="7"/>
      <c r="Q83" s="7"/>
      <c r="R83" s="8"/>
      <c r="S83" s="6" t="s">
        <v>108</v>
      </c>
      <c r="T83" s="7"/>
      <c r="U83" s="7"/>
      <c r="V83" s="7"/>
      <c r="W83" s="7"/>
      <c r="X83" s="7"/>
      <c r="Y83" s="7"/>
      <c r="Z83" s="6" t="s">
        <v>110</v>
      </c>
      <c r="AA83" s="9"/>
      <c r="AB83" s="9"/>
      <c r="AC83" s="9"/>
      <c r="AD83" s="9"/>
      <c r="AE83" s="9"/>
      <c r="AF83" s="9"/>
      <c r="AG83" s="10"/>
    </row>
    <row r="84" spans="1:37" ht="30" customHeight="1">
      <c r="A84" s="22" t="s">
        <v>62</v>
      </c>
      <c r="B84" s="23"/>
      <c r="C84" s="24"/>
      <c r="D84" s="25"/>
      <c r="E84" s="25"/>
      <c r="F84" s="25"/>
      <c r="G84" s="25"/>
      <c r="H84" s="25"/>
      <c r="I84" s="25"/>
      <c r="J84" s="25"/>
      <c r="K84" s="41" t="s">
        <v>93</v>
      </c>
      <c r="L84" s="300"/>
      <c r="M84" s="300"/>
      <c r="N84" s="300"/>
      <c r="O84" s="300"/>
      <c r="P84" s="300"/>
      <c r="Q84" s="300"/>
      <c r="R84" s="42" t="s">
        <v>94</v>
      </c>
      <c r="S84" s="291"/>
      <c r="T84" s="292"/>
      <c r="U84" s="292"/>
      <c r="V84" s="292"/>
      <c r="W84" s="292"/>
      <c r="X84" s="292"/>
      <c r="Y84" s="293"/>
      <c r="Z84" s="301"/>
      <c r="AA84" s="302"/>
      <c r="AB84" s="302"/>
      <c r="AC84" s="302"/>
      <c r="AD84" s="302"/>
      <c r="AE84" s="302"/>
      <c r="AF84" s="302"/>
      <c r="AG84" s="303"/>
      <c r="AJ84" s="105" t="s">
        <v>553</v>
      </c>
    </row>
    <row r="85" spans="1:37" ht="15" customHeight="1">
      <c r="A85" s="220" t="s">
        <v>51</v>
      </c>
      <c r="B85" s="222" t="s">
        <v>91</v>
      </c>
      <c r="C85" s="224" t="s">
        <v>47</v>
      </c>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5"/>
      <c r="AC85" s="235" t="s">
        <v>35</v>
      </c>
      <c r="AD85" s="224"/>
      <c r="AE85" s="224"/>
      <c r="AF85" s="224"/>
      <c r="AG85" s="225"/>
    </row>
    <row r="86" spans="1:37" ht="15" customHeight="1">
      <c r="A86" s="221"/>
      <c r="B86" s="223"/>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7"/>
      <c r="AC86" s="11"/>
      <c r="AD86" s="12"/>
      <c r="AE86" s="12"/>
      <c r="AF86" s="12"/>
      <c r="AG86" s="13"/>
    </row>
    <row r="87" spans="1:37" ht="15" customHeight="1">
      <c r="A87" s="36"/>
      <c r="B87" s="19"/>
      <c r="C87" s="14" t="s">
        <v>56</v>
      </c>
      <c r="D87" s="18"/>
      <c r="E87" s="18"/>
      <c r="F87" s="18"/>
      <c r="G87" s="18"/>
      <c r="H87" s="18"/>
      <c r="I87" s="18"/>
      <c r="J87" s="15"/>
      <c r="K87" s="18"/>
      <c r="L87" s="15"/>
      <c r="M87" s="15"/>
      <c r="N87" s="15"/>
      <c r="O87" s="15"/>
      <c r="P87" s="15"/>
      <c r="Q87" s="15"/>
      <c r="R87" s="15"/>
      <c r="S87" s="31"/>
      <c r="T87" s="15"/>
      <c r="U87" s="32"/>
      <c r="V87" s="15"/>
      <c r="W87" s="31"/>
      <c r="X87" s="31"/>
      <c r="Y87" s="15"/>
      <c r="Z87" s="15"/>
      <c r="AA87" s="31"/>
      <c r="AB87" s="33"/>
      <c r="AC87" s="297"/>
      <c r="AD87" s="298"/>
      <c r="AE87" s="298"/>
      <c r="AF87" s="298"/>
      <c r="AG87" s="299"/>
      <c r="AH87" s="95" t="str">
        <f>IF(A87="","",VLOOKUP(A87,$G$177:$Q$177,11,FALSE))</f>
        <v/>
      </c>
      <c r="AI87" s="95" t="str">
        <f t="shared" si="0"/>
        <v/>
      </c>
      <c r="AJ87" s="105" t="str">
        <f>AJ84</f>
        <v>2</v>
      </c>
      <c r="AK87" s="106" t="s">
        <v>549</v>
      </c>
    </row>
    <row r="88" spans="1:37" ht="15" customHeight="1"/>
    <row r="89" spans="1:37" ht="15" customHeight="1"/>
    <row r="90" spans="1:37" ht="15" customHeight="1">
      <c r="A90" s="6" t="s">
        <v>45</v>
      </c>
      <c r="B90" s="7"/>
      <c r="C90" s="7"/>
      <c r="D90" s="7"/>
      <c r="E90" s="7"/>
      <c r="F90" s="7"/>
      <c r="G90" s="7"/>
      <c r="H90" s="7"/>
      <c r="I90" s="7"/>
      <c r="J90" s="7"/>
      <c r="K90" s="6" t="s">
        <v>107</v>
      </c>
      <c r="L90" s="7"/>
      <c r="M90" s="7"/>
      <c r="N90" s="7"/>
      <c r="O90" s="7"/>
      <c r="P90" s="7"/>
      <c r="Q90" s="7"/>
      <c r="R90" s="8"/>
      <c r="S90" s="6" t="s">
        <v>108</v>
      </c>
      <c r="T90" s="7"/>
      <c r="U90" s="7"/>
      <c r="V90" s="7"/>
      <c r="W90" s="7"/>
      <c r="X90" s="7"/>
      <c r="Y90" s="7"/>
      <c r="Z90" s="6" t="s">
        <v>110</v>
      </c>
      <c r="AA90" s="9"/>
      <c r="AB90" s="9"/>
      <c r="AC90" s="9"/>
      <c r="AD90" s="9"/>
      <c r="AE90" s="9"/>
      <c r="AF90" s="9"/>
      <c r="AG90" s="10"/>
    </row>
    <row r="91" spans="1:37" ht="30" customHeight="1">
      <c r="A91" s="22" t="s">
        <v>529</v>
      </c>
      <c r="B91" s="23"/>
      <c r="C91" s="24"/>
      <c r="D91" s="25"/>
      <c r="E91" s="25"/>
      <c r="F91" s="25"/>
      <c r="G91" s="25"/>
      <c r="H91" s="25"/>
      <c r="I91" s="25"/>
      <c r="J91" s="25"/>
      <c r="K91" s="41" t="s">
        <v>93</v>
      </c>
      <c r="L91" s="300"/>
      <c r="M91" s="300"/>
      <c r="N91" s="300"/>
      <c r="O91" s="300"/>
      <c r="P91" s="300"/>
      <c r="Q91" s="300"/>
      <c r="R91" s="42" t="s">
        <v>94</v>
      </c>
      <c r="S91" s="291"/>
      <c r="T91" s="292"/>
      <c r="U91" s="292"/>
      <c r="V91" s="292"/>
      <c r="W91" s="292"/>
      <c r="X91" s="292"/>
      <c r="Y91" s="293"/>
      <c r="Z91" s="301"/>
      <c r="AA91" s="302"/>
      <c r="AB91" s="302"/>
      <c r="AC91" s="302"/>
      <c r="AD91" s="302"/>
      <c r="AE91" s="302"/>
      <c r="AF91" s="302"/>
      <c r="AG91" s="303"/>
      <c r="AJ91" s="105" t="s">
        <v>554</v>
      </c>
    </row>
    <row r="92" spans="1:37" ht="15" customHeight="1">
      <c r="A92" s="220" t="s">
        <v>51</v>
      </c>
      <c r="B92" s="222" t="s">
        <v>91</v>
      </c>
      <c r="C92" s="224" t="s">
        <v>47</v>
      </c>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5"/>
      <c r="AC92" s="235" t="s">
        <v>35</v>
      </c>
      <c r="AD92" s="224"/>
      <c r="AE92" s="224"/>
      <c r="AF92" s="224"/>
      <c r="AG92" s="225"/>
    </row>
    <row r="93" spans="1:37" ht="15" customHeight="1">
      <c r="A93" s="221"/>
      <c r="B93" s="223"/>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7"/>
      <c r="AC93" s="11"/>
      <c r="AD93" s="12"/>
      <c r="AE93" s="12"/>
      <c r="AF93" s="12"/>
      <c r="AG93" s="13"/>
    </row>
    <row r="94" spans="1:37" ht="15" customHeight="1">
      <c r="A94" s="36"/>
      <c r="B94" s="19"/>
      <c r="C94" s="14" t="s">
        <v>57</v>
      </c>
      <c r="D94" s="18"/>
      <c r="E94" s="18"/>
      <c r="F94" s="18"/>
      <c r="G94" s="18"/>
      <c r="H94" s="18"/>
      <c r="I94" s="18"/>
      <c r="J94" s="15"/>
      <c r="K94" s="18"/>
      <c r="L94" s="15"/>
      <c r="M94" s="15"/>
      <c r="N94" s="15"/>
      <c r="O94" s="15"/>
      <c r="P94" s="15"/>
      <c r="Q94" s="15"/>
      <c r="R94" s="15"/>
      <c r="S94" s="31"/>
      <c r="T94" s="15"/>
      <c r="U94" s="32"/>
      <c r="V94" s="15"/>
      <c r="W94" s="31"/>
      <c r="X94" s="31"/>
      <c r="Y94" s="15"/>
      <c r="Z94" s="15"/>
      <c r="AA94" s="31"/>
      <c r="AB94" s="33"/>
      <c r="AC94" s="297"/>
      <c r="AD94" s="298"/>
      <c r="AE94" s="298"/>
      <c r="AF94" s="298"/>
      <c r="AG94" s="299"/>
      <c r="AH94" s="95" t="str">
        <f>IF(A94="","",VLOOKUP(A94,$G$177:$Q$177,11,FALSE))</f>
        <v/>
      </c>
      <c r="AI94" s="95" t="str">
        <f t="shared" si="0"/>
        <v/>
      </c>
      <c r="AJ94" s="105" t="str">
        <f>AJ91</f>
        <v>3</v>
      </c>
      <c r="AK94" s="106" t="s">
        <v>549</v>
      </c>
    </row>
    <row r="95" spans="1:37" ht="15" customHeight="1"/>
    <row r="96" spans="1:37" ht="15" customHeight="1"/>
    <row r="97" spans="1:37" ht="15" customHeight="1"/>
    <row r="98" spans="1:37" ht="15" customHeight="1"/>
    <row r="99" spans="1:37" ht="15" customHeight="1">
      <c r="A99" s="6" t="s">
        <v>45</v>
      </c>
      <c r="B99" s="7"/>
      <c r="C99" s="7"/>
      <c r="D99" s="7"/>
      <c r="E99" s="7"/>
      <c r="F99" s="7"/>
      <c r="G99" s="7"/>
      <c r="H99" s="7"/>
      <c r="I99" s="7"/>
      <c r="J99" s="7"/>
      <c r="K99" s="6" t="s">
        <v>107</v>
      </c>
      <c r="L99" s="7"/>
      <c r="M99" s="7"/>
      <c r="N99" s="7"/>
      <c r="O99" s="7"/>
      <c r="P99" s="7"/>
      <c r="Q99" s="7"/>
      <c r="R99" s="8"/>
      <c r="S99" s="6" t="s">
        <v>108</v>
      </c>
      <c r="T99" s="7"/>
      <c r="U99" s="7"/>
      <c r="V99" s="7"/>
      <c r="W99" s="7"/>
      <c r="X99" s="7"/>
      <c r="Y99" s="7"/>
      <c r="Z99" s="6" t="s">
        <v>110</v>
      </c>
      <c r="AA99" s="9"/>
      <c r="AB99" s="9"/>
      <c r="AC99" s="9"/>
      <c r="AD99" s="9"/>
      <c r="AE99" s="9"/>
      <c r="AF99" s="9"/>
      <c r="AG99" s="10"/>
    </row>
    <row r="100" spans="1:37" ht="30" customHeight="1">
      <c r="A100" s="22" t="s">
        <v>516</v>
      </c>
      <c r="B100" s="23"/>
      <c r="C100" s="24"/>
      <c r="D100" s="25"/>
      <c r="E100" s="25"/>
      <c r="F100" s="25"/>
      <c r="G100" s="25"/>
      <c r="H100" s="25"/>
      <c r="I100" s="25"/>
      <c r="J100" s="25"/>
      <c r="K100" s="41" t="s">
        <v>93</v>
      </c>
      <c r="L100" s="300"/>
      <c r="M100" s="300"/>
      <c r="N100" s="300"/>
      <c r="O100" s="300"/>
      <c r="P100" s="300"/>
      <c r="Q100" s="300"/>
      <c r="R100" s="42" t="s">
        <v>94</v>
      </c>
      <c r="S100" s="291"/>
      <c r="T100" s="292"/>
      <c r="U100" s="292"/>
      <c r="V100" s="292"/>
      <c r="W100" s="292"/>
      <c r="X100" s="292"/>
      <c r="Y100" s="293"/>
      <c r="Z100" s="301"/>
      <c r="AA100" s="302"/>
      <c r="AB100" s="302"/>
      <c r="AC100" s="302"/>
      <c r="AD100" s="302"/>
      <c r="AE100" s="302"/>
      <c r="AF100" s="302"/>
      <c r="AG100" s="303"/>
      <c r="AJ100" s="105" t="s">
        <v>555</v>
      </c>
    </row>
    <row r="101" spans="1:37" ht="15" customHeight="1">
      <c r="A101" s="220" t="s">
        <v>51</v>
      </c>
      <c r="B101" s="222" t="s">
        <v>91</v>
      </c>
      <c r="C101" s="224" t="s">
        <v>47</v>
      </c>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5"/>
      <c r="AC101" s="235" t="s">
        <v>35</v>
      </c>
      <c r="AD101" s="224"/>
      <c r="AE101" s="224"/>
      <c r="AF101" s="224"/>
      <c r="AG101" s="225"/>
    </row>
    <row r="102" spans="1:37" ht="15" customHeight="1">
      <c r="A102" s="221"/>
      <c r="B102" s="223"/>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7"/>
      <c r="AC102" s="11"/>
      <c r="AD102" s="12"/>
      <c r="AE102" s="12"/>
      <c r="AF102" s="12"/>
      <c r="AG102" s="13"/>
    </row>
    <row r="103" spans="1:37" ht="15" customHeight="1">
      <c r="A103" s="36"/>
      <c r="B103" s="19"/>
      <c r="C103" s="14" t="s">
        <v>21</v>
      </c>
      <c r="D103" s="18"/>
      <c r="E103" s="18"/>
      <c r="F103" s="18"/>
      <c r="G103" s="18"/>
      <c r="H103" s="18"/>
      <c r="I103" s="18"/>
      <c r="J103" s="15"/>
      <c r="K103" s="18"/>
      <c r="L103" s="15"/>
      <c r="M103" s="15"/>
      <c r="N103" s="15"/>
      <c r="O103" s="15"/>
      <c r="P103" s="15"/>
      <c r="Q103" s="15"/>
      <c r="R103" s="15"/>
      <c r="S103" s="31"/>
      <c r="T103" s="15"/>
      <c r="U103" s="32"/>
      <c r="V103" s="15"/>
      <c r="W103" s="31"/>
      <c r="X103" s="31"/>
      <c r="Y103" s="15"/>
      <c r="Z103" s="15"/>
      <c r="AA103" s="31"/>
      <c r="AB103" s="33"/>
      <c r="AC103" s="297"/>
      <c r="AD103" s="298"/>
      <c r="AE103" s="298"/>
      <c r="AF103" s="298"/>
      <c r="AG103" s="299"/>
      <c r="AH103" s="95" t="str">
        <f>IF(A103="","",VLOOKUP(A103,$G$177:$Q$177,11,FALSE))</f>
        <v/>
      </c>
      <c r="AI103" s="95" t="str">
        <f t="shared" si="0"/>
        <v/>
      </c>
      <c r="AJ103" s="105" t="str">
        <f>$AJ$100</f>
        <v>4</v>
      </c>
      <c r="AK103" s="106" t="s">
        <v>549</v>
      </c>
    </row>
    <row r="104" spans="1:37" ht="15" customHeight="1">
      <c r="A104" s="36"/>
      <c r="B104" s="19"/>
      <c r="C104" s="14" t="s">
        <v>22</v>
      </c>
      <c r="D104" s="18"/>
      <c r="E104" s="18"/>
      <c r="F104" s="18"/>
      <c r="G104" s="18"/>
      <c r="H104" s="18"/>
      <c r="I104" s="18"/>
      <c r="J104" s="15"/>
      <c r="K104" s="18"/>
      <c r="L104" s="15"/>
      <c r="M104" s="15"/>
      <c r="N104" s="15"/>
      <c r="O104" s="15"/>
      <c r="P104" s="15"/>
      <c r="Q104" s="15"/>
      <c r="R104" s="15"/>
      <c r="S104" s="31"/>
      <c r="T104" s="15"/>
      <c r="U104" s="32"/>
      <c r="V104" s="15"/>
      <c r="W104" s="31"/>
      <c r="X104" s="31"/>
      <c r="Y104" s="15"/>
      <c r="Z104" s="15"/>
      <c r="AA104" s="31"/>
      <c r="AB104" s="33"/>
      <c r="AC104" s="297"/>
      <c r="AD104" s="298"/>
      <c r="AE104" s="298"/>
      <c r="AF104" s="298"/>
      <c r="AG104" s="299"/>
      <c r="AH104" s="95" t="str">
        <f t="shared" ref="AH104:AH110" si="3">IF(A104="","",VLOOKUP(A104,$G$177:$Q$177,11,FALSE))</f>
        <v/>
      </c>
      <c r="AI104" s="95" t="str">
        <f t="shared" si="0"/>
        <v/>
      </c>
      <c r="AJ104" s="105" t="str">
        <f t="shared" ref="AJ104:AJ110" si="4">$AJ$100</f>
        <v>4</v>
      </c>
      <c r="AK104" s="106" t="s">
        <v>514</v>
      </c>
    </row>
    <row r="105" spans="1:37" ht="15" customHeight="1">
      <c r="A105" s="36"/>
      <c r="B105" s="19"/>
      <c r="C105" s="14" t="s">
        <v>23</v>
      </c>
      <c r="D105" s="18"/>
      <c r="E105" s="18"/>
      <c r="F105" s="18"/>
      <c r="G105" s="18"/>
      <c r="H105" s="18"/>
      <c r="I105" s="18"/>
      <c r="J105" s="15"/>
      <c r="K105" s="18"/>
      <c r="L105" s="15"/>
      <c r="M105" s="15"/>
      <c r="N105" s="15"/>
      <c r="O105" s="15"/>
      <c r="P105" s="15"/>
      <c r="Q105" s="15"/>
      <c r="R105" s="15"/>
      <c r="S105" s="31"/>
      <c r="T105" s="15"/>
      <c r="U105" s="32"/>
      <c r="V105" s="15"/>
      <c r="W105" s="31"/>
      <c r="X105" s="31"/>
      <c r="Y105" s="15"/>
      <c r="Z105" s="15"/>
      <c r="AA105" s="31"/>
      <c r="AB105" s="33"/>
      <c r="AC105" s="297"/>
      <c r="AD105" s="298"/>
      <c r="AE105" s="298"/>
      <c r="AF105" s="298"/>
      <c r="AG105" s="299"/>
      <c r="AH105" s="95" t="str">
        <f t="shared" si="3"/>
        <v/>
      </c>
      <c r="AI105" s="95" t="str">
        <f t="shared" si="0"/>
        <v/>
      </c>
      <c r="AJ105" s="105" t="str">
        <f t="shared" si="4"/>
        <v>4</v>
      </c>
      <c r="AK105" s="106" t="s">
        <v>70</v>
      </c>
    </row>
    <row r="106" spans="1:37" ht="15" customHeight="1">
      <c r="A106" s="36"/>
      <c r="B106" s="19"/>
      <c r="C106" s="14" t="s">
        <v>557</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297"/>
      <c r="AD106" s="298"/>
      <c r="AE106" s="298"/>
      <c r="AF106" s="298"/>
      <c r="AG106" s="299"/>
      <c r="AH106" s="95" t="str">
        <f t="shared" si="3"/>
        <v/>
      </c>
      <c r="AI106" s="95" t="str">
        <f t="shared" si="0"/>
        <v/>
      </c>
      <c r="AJ106" s="105" t="str">
        <f t="shared" si="4"/>
        <v>4</v>
      </c>
      <c r="AK106" s="106" t="s">
        <v>71</v>
      </c>
    </row>
    <row r="107" spans="1:37" ht="15" customHeight="1">
      <c r="A107" s="36"/>
      <c r="B107" s="19"/>
      <c r="C107" s="14" t="s">
        <v>556</v>
      </c>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297"/>
      <c r="AD107" s="298"/>
      <c r="AE107" s="298"/>
      <c r="AF107" s="298"/>
      <c r="AG107" s="299"/>
      <c r="AH107" s="95" t="str">
        <f t="shared" si="3"/>
        <v/>
      </c>
      <c r="AI107" s="95" t="str">
        <f t="shared" si="0"/>
        <v/>
      </c>
      <c r="AJ107" s="105" t="str">
        <f t="shared" si="4"/>
        <v>4</v>
      </c>
      <c r="AK107" s="106" t="s">
        <v>72</v>
      </c>
    </row>
    <row r="108" spans="1:37" ht="15" customHeight="1">
      <c r="A108" s="36"/>
      <c r="B108" s="19"/>
      <c r="C108" s="14" t="s">
        <v>24</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297"/>
      <c r="AD108" s="298"/>
      <c r="AE108" s="298"/>
      <c r="AF108" s="298"/>
      <c r="AG108" s="299"/>
      <c r="AH108" s="95" t="str">
        <f t="shared" si="3"/>
        <v/>
      </c>
      <c r="AI108" s="95" t="str">
        <f t="shared" si="0"/>
        <v/>
      </c>
      <c r="AJ108" s="105" t="str">
        <f t="shared" si="4"/>
        <v>4</v>
      </c>
      <c r="AK108" s="106" t="s">
        <v>73</v>
      </c>
    </row>
    <row r="109" spans="1:37" ht="15" customHeight="1">
      <c r="A109" s="36"/>
      <c r="B109" s="19"/>
      <c r="C109" s="14" t="s">
        <v>25</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297"/>
      <c r="AD109" s="298"/>
      <c r="AE109" s="298"/>
      <c r="AF109" s="298"/>
      <c r="AG109" s="299"/>
      <c r="AH109" s="95" t="str">
        <f>IF(A109="","",VLOOKUP(A109,$G$177:$Q$177,11,FALSE))</f>
        <v/>
      </c>
      <c r="AI109" s="95" t="str">
        <f>IF(B109="","",VLOOKUP(B109,$G$177:$Q$177,11,FALSE))</f>
        <v/>
      </c>
      <c r="AJ109" s="105" t="str">
        <f t="shared" si="4"/>
        <v>4</v>
      </c>
      <c r="AK109" s="106" t="s">
        <v>74</v>
      </c>
    </row>
    <row r="110" spans="1:37" ht="15" customHeight="1">
      <c r="A110" s="36"/>
      <c r="B110" s="19"/>
      <c r="C110" s="90" t="s">
        <v>531</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297"/>
      <c r="AD110" s="298"/>
      <c r="AE110" s="298"/>
      <c r="AF110" s="298"/>
      <c r="AG110" s="299"/>
      <c r="AH110" s="95" t="str">
        <f t="shared" si="3"/>
        <v/>
      </c>
      <c r="AI110" s="95" t="str">
        <f t="shared" si="0"/>
        <v/>
      </c>
      <c r="AJ110" s="105" t="str">
        <f t="shared" si="4"/>
        <v>4</v>
      </c>
      <c r="AK110" s="106" t="s">
        <v>75</v>
      </c>
    </row>
    <row r="111" spans="1:37" ht="15" customHeight="1"/>
    <row r="112" spans="1:37" s="20" customFormat="1" ht="15" customHeight="1">
      <c r="A112" s="20" t="s">
        <v>532</v>
      </c>
      <c r="Z112" s="1"/>
      <c r="AA112" s="21"/>
      <c r="AB112" s="1"/>
      <c r="AC112" s="1"/>
      <c r="AD112" s="1"/>
      <c r="AE112" s="1"/>
      <c r="AF112" s="1"/>
      <c r="AG112" s="1"/>
      <c r="AK112" s="30"/>
    </row>
    <row r="113" spans="1:37" s="20" customFormat="1" ht="15" customHeight="1">
      <c r="A113" s="20" t="s">
        <v>60</v>
      </c>
      <c r="Z113" s="21"/>
      <c r="AA113" s="21"/>
      <c r="AB113" s="1"/>
      <c r="AC113" s="1"/>
      <c r="AD113" s="1"/>
      <c r="AE113" s="1"/>
      <c r="AF113" s="1"/>
      <c r="AG113" s="1"/>
      <c r="AK113" s="30"/>
    </row>
    <row r="114" spans="1:37" s="20" customFormat="1" ht="15" customHeight="1">
      <c r="Z114" s="21"/>
      <c r="AA114" s="21"/>
      <c r="AB114" s="1"/>
      <c r="AC114" s="1"/>
      <c r="AD114" s="1"/>
      <c r="AE114" s="1"/>
      <c r="AF114" s="1"/>
      <c r="AG114" s="1"/>
      <c r="AK114" s="30"/>
    </row>
    <row r="115" spans="1:37" s="20" customFormat="1" ht="15" customHeight="1">
      <c r="Z115" s="21"/>
      <c r="AA115" s="21"/>
      <c r="AB115" s="1"/>
      <c r="AC115" s="1"/>
      <c r="AD115" s="1"/>
      <c r="AE115" s="1"/>
      <c r="AF115" s="1"/>
      <c r="AG115" s="1"/>
      <c r="AK115" s="30"/>
    </row>
    <row r="116" spans="1:37" s="20" customFormat="1" ht="15" customHeight="1">
      <c r="Z116" s="21"/>
      <c r="AA116" s="21"/>
      <c r="AB116" s="1"/>
      <c r="AC116" s="1"/>
      <c r="AD116" s="1"/>
      <c r="AE116" s="1"/>
      <c r="AF116" s="1"/>
      <c r="AG116" s="1"/>
      <c r="AK116" s="30"/>
    </row>
    <row r="117" spans="1:37" s="20" customFormat="1" ht="15" customHeight="1">
      <c r="Z117" s="21"/>
      <c r="AA117" s="21"/>
      <c r="AB117" s="1"/>
      <c r="AC117" s="1"/>
      <c r="AD117" s="1"/>
      <c r="AE117" s="1"/>
      <c r="AF117" s="1"/>
      <c r="AG117" s="1"/>
      <c r="AK117" s="30"/>
    </row>
    <row r="168" spans="1:37" s="20" customFormat="1" hidden="1">
      <c r="A168" s="20" t="s">
        <v>63</v>
      </c>
      <c r="F168" s="20">
        <v>1</v>
      </c>
      <c r="G168" s="20" t="s">
        <v>64</v>
      </c>
      <c r="Q168" s="20">
        <v>1</v>
      </c>
      <c r="AK168" s="30"/>
    </row>
    <row r="169" spans="1:37" s="20" customFormat="1" hidden="1">
      <c r="F169" s="20">
        <v>2</v>
      </c>
      <c r="G169" s="20" t="s">
        <v>65</v>
      </c>
      <c r="Q169" s="20">
        <v>2</v>
      </c>
      <c r="AK169" s="30"/>
    </row>
    <row r="170" spans="1:37" s="20" customFormat="1" hidden="1">
      <c r="F170" s="20" t="s">
        <v>533</v>
      </c>
      <c r="AK170" s="30"/>
    </row>
    <row r="171" spans="1:37" s="20" customFormat="1" hidden="1">
      <c r="A171" s="20" t="s">
        <v>66</v>
      </c>
      <c r="F171" s="20">
        <v>1</v>
      </c>
      <c r="G171" s="20" t="s">
        <v>534</v>
      </c>
      <c r="Q171" s="20">
        <v>1</v>
      </c>
      <c r="AK171" s="30"/>
    </row>
    <row r="172" spans="1:37" s="20" customFormat="1" hidden="1">
      <c r="F172" s="20">
        <v>2</v>
      </c>
      <c r="G172" s="20" t="s">
        <v>535</v>
      </c>
      <c r="Q172" s="20">
        <v>2</v>
      </c>
      <c r="AK172" s="30"/>
    </row>
    <row r="173" spans="1:37" s="20" customFormat="1" hidden="1">
      <c r="F173" s="20">
        <v>3</v>
      </c>
      <c r="G173" s="20" t="s">
        <v>536</v>
      </c>
      <c r="Q173" s="20">
        <v>3</v>
      </c>
      <c r="AK173" s="30"/>
    </row>
    <row r="174" spans="1:37" s="20" customFormat="1" hidden="1">
      <c r="F174" s="20">
        <v>4</v>
      </c>
      <c r="G174" s="20" t="s">
        <v>537</v>
      </c>
      <c r="Q174" s="20">
        <v>4</v>
      </c>
      <c r="AK174" s="30"/>
    </row>
    <row r="175" spans="1:37" s="20" customFormat="1" hidden="1">
      <c r="F175" s="20">
        <v>5</v>
      </c>
      <c r="G175" s="20" t="s">
        <v>538</v>
      </c>
      <c r="Q175" s="20">
        <v>5</v>
      </c>
      <c r="AK175" s="30"/>
    </row>
    <row r="176" spans="1:37" s="20" customFormat="1" hidden="1">
      <c r="AK176" s="30"/>
    </row>
    <row r="177" spans="1:35" hidden="1">
      <c r="A177" s="4" t="s">
        <v>51</v>
      </c>
      <c r="F177" s="4">
        <v>1</v>
      </c>
      <c r="G177" s="4" t="s">
        <v>539</v>
      </c>
      <c r="Q177" s="4">
        <v>1</v>
      </c>
    </row>
    <row r="178" spans="1:35" hidden="1">
      <c r="Q178" s="29"/>
    </row>
    <row r="179" spans="1:35" s="20" customFormat="1" hidden="1">
      <c r="A179" s="20" t="s">
        <v>95</v>
      </c>
      <c r="F179" s="20">
        <v>1</v>
      </c>
      <c r="G179" s="30" t="s">
        <v>96</v>
      </c>
      <c r="Q179" s="20">
        <v>1</v>
      </c>
      <c r="T179" s="20" t="s">
        <v>558</v>
      </c>
      <c r="AH179" s="43"/>
      <c r="AI179" s="43"/>
    </row>
    <row r="180" spans="1:35" s="20" customFormat="1" hidden="1">
      <c r="F180" s="20">
        <v>2</v>
      </c>
      <c r="G180" s="30" t="s">
        <v>97</v>
      </c>
      <c r="Q180" s="20">
        <v>2</v>
      </c>
      <c r="T180" s="20" t="s">
        <v>558</v>
      </c>
      <c r="AH180" s="43"/>
      <c r="AI180" s="43"/>
    </row>
    <row r="181" spans="1:35" s="20" customFormat="1" hidden="1">
      <c r="F181" s="20">
        <v>3</v>
      </c>
      <c r="G181" s="30" t="s">
        <v>98</v>
      </c>
      <c r="Q181" s="20">
        <v>3</v>
      </c>
      <c r="T181" s="20" t="s">
        <v>559</v>
      </c>
      <c r="AH181" s="43"/>
      <c r="AI181" s="43"/>
    </row>
    <row r="182" spans="1:35" s="20" customFormat="1" hidden="1">
      <c r="F182" s="20">
        <v>4</v>
      </c>
      <c r="G182" s="30" t="s">
        <v>99</v>
      </c>
      <c r="Q182" s="20">
        <v>4</v>
      </c>
      <c r="T182" s="20" t="s">
        <v>559</v>
      </c>
      <c r="AH182" s="43"/>
      <c r="AI182" s="43"/>
    </row>
    <row r="183" spans="1:35" s="20" customFormat="1" hidden="1">
      <c r="F183" s="20">
        <v>5</v>
      </c>
      <c r="G183" s="30" t="s">
        <v>100</v>
      </c>
      <c r="Q183" s="20">
        <v>5</v>
      </c>
      <c r="T183" s="20" t="s">
        <v>560</v>
      </c>
      <c r="AH183" s="43"/>
      <c r="AI183" s="43"/>
    </row>
    <row r="184" spans="1:35" s="20" customFormat="1" hidden="1">
      <c r="F184" s="20">
        <v>6</v>
      </c>
      <c r="G184" s="30" t="s">
        <v>101</v>
      </c>
      <c r="Q184" s="20">
        <v>6</v>
      </c>
      <c r="T184" s="20" t="s">
        <v>560</v>
      </c>
      <c r="AH184" s="43"/>
      <c r="AI184" s="43"/>
    </row>
    <row r="185" spans="1:35" s="20" customFormat="1" hidden="1">
      <c r="F185" s="20">
        <v>7</v>
      </c>
      <c r="G185" s="30" t="s">
        <v>102</v>
      </c>
      <c r="Q185" s="20">
        <v>7</v>
      </c>
      <c r="T185" s="20" t="s">
        <v>561</v>
      </c>
      <c r="AH185" s="43"/>
      <c r="AI185" s="43"/>
    </row>
    <row r="186" spans="1:35" s="20" customFormat="1" hidden="1">
      <c r="F186" s="20">
        <v>8</v>
      </c>
      <c r="G186" s="20" t="s">
        <v>103</v>
      </c>
      <c r="Q186" s="20">
        <v>8</v>
      </c>
      <c r="T186" s="20" t="s">
        <v>561</v>
      </c>
      <c r="AH186" s="43"/>
      <c r="AI186" s="43"/>
    </row>
    <row r="187" spans="1:35" s="20" customFormat="1" hidden="1">
      <c r="F187" s="20">
        <v>9</v>
      </c>
      <c r="G187" s="20" t="s">
        <v>104</v>
      </c>
      <c r="Q187" s="20">
        <v>99</v>
      </c>
      <c r="AH187" s="43"/>
      <c r="AI187" s="43"/>
    </row>
    <row r="188" spans="1:35">
      <c r="Q188" s="29"/>
    </row>
    <row r="189" spans="1:35">
      <c r="Q189" s="29"/>
    </row>
    <row r="190" spans="1:35">
      <c r="Q190" s="29"/>
    </row>
    <row r="191" spans="1:35">
      <c r="Q191" s="29"/>
    </row>
    <row r="192" spans="1:35">
      <c r="Q192" s="29"/>
    </row>
    <row r="193" spans="17:17">
      <c r="Q193" s="29"/>
    </row>
    <row r="194" spans="17:17">
      <c r="Q194" s="29"/>
    </row>
    <row r="195" spans="17:17">
      <c r="Q195" s="29"/>
    </row>
    <row r="196" spans="17:17">
      <c r="Q196" s="29"/>
    </row>
    <row r="197" spans="17:17">
      <c r="Q197" s="29"/>
    </row>
    <row r="198" spans="17:17">
      <c r="Q198" s="29"/>
    </row>
    <row r="199" spans="17:17">
      <c r="Q199" s="29"/>
    </row>
    <row r="200" spans="17:17">
      <c r="Q200" s="29"/>
    </row>
    <row r="201" spans="17:17">
      <c r="Q201" s="29"/>
    </row>
    <row r="202" spans="17:17">
      <c r="Q202" s="29"/>
    </row>
    <row r="203" spans="17:17">
      <c r="Q203" s="29"/>
    </row>
    <row r="204" spans="17:17">
      <c r="Q204" s="29"/>
    </row>
    <row r="205" spans="17:17">
      <c r="Q205" s="29"/>
    </row>
    <row r="206" spans="17:17">
      <c r="Q206" s="29"/>
    </row>
    <row r="207" spans="17:17">
      <c r="Q207" s="29"/>
    </row>
    <row r="208" spans="17:17">
      <c r="Q208" s="29"/>
    </row>
    <row r="209" spans="17:17">
      <c r="Q209" s="29"/>
    </row>
    <row r="210" spans="17:17">
      <c r="Q210" s="29"/>
    </row>
    <row r="211" spans="17:17">
      <c r="Q211" s="29"/>
    </row>
    <row r="212" spans="17:17">
      <c r="Q212" s="29"/>
    </row>
    <row r="213" spans="17:17">
      <c r="Q213" s="29"/>
    </row>
    <row r="214" spans="17:17">
      <c r="Q214" s="29"/>
    </row>
    <row r="215" spans="17:17">
      <c r="Q215" s="29"/>
    </row>
    <row r="216" spans="17:17">
      <c r="Q216" s="29"/>
    </row>
    <row r="217" spans="17:17">
      <c r="Q217" s="29"/>
    </row>
    <row r="218" spans="17:17">
      <c r="Q218" s="29"/>
    </row>
    <row r="219" spans="17:17">
      <c r="Q219" s="29"/>
    </row>
    <row r="220" spans="17:17">
      <c r="Q220" s="29"/>
    </row>
  </sheetData>
  <sheetProtection algorithmName="SHA-512" hashValue="VRFFH5n2tXLkP+31wtqehETM41SRGVjP+2sp5FgsXkgsxBbccBsNrN9eByFqCQK4LDbx76Rcg+R5sQpYhLnRNA==" saltValue="kcg1mZvAEZ+Ta9YO+0y4Sg==" spinCount="100000" sheet="1" selectLockedCells="1"/>
  <mergeCells count="196">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S80:W80"/>
    <mergeCell ref="X80:AB80"/>
    <mergeCell ref="AC80:AG80"/>
    <mergeCell ref="L84:Q84"/>
    <mergeCell ref="S84:Y84"/>
    <mergeCell ref="Z84:AG84"/>
    <mergeCell ref="S78:W78"/>
    <mergeCell ref="X78:AB78"/>
    <mergeCell ref="AC78:AG78"/>
    <mergeCell ref="S79:W79"/>
    <mergeCell ref="X79:AB79"/>
    <mergeCell ref="AC79:AG79"/>
    <mergeCell ref="S76:W76"/>
    <mergeCell ref="X76:AB76"/>
    <mergeCell ref="AC76:AG76"/>
    <mergeCell ref="S77:W77"/>
    <mergeCell ref="X77:AB77"/>
    <mergeCell ref="AC77:AG77"/>
    <mergeCell ref="S74:W74"/>
    <mergeCell ref="X74:AB74"/>
    <mergeCell ref="AC74:AG74"/>
    <mergeCell ref="S75:W75"/>
    <mergeCell ref="X75:AB75"/>
    <mergeCell ref="AC75:AG75"/>
    <mergeCell ref="S72:W72"/>
    <mergeCell ref="X72:AB72"/>
    <mergeCell ref="AC72:AG72"/>
    <mergeCell ref="S73:W73"/>
    <mergeCell ref="X73:AB73"/>
    <mergeCell ref="AC73:AG73"/>
    <mergeCell ref="S70:W70"/>
    <mergeCell ref="X70:AB70"/>
    <mergeCell ref="AC70:AG70"/>
    <mergeCell ref="S71:W71"/>
    <mergeCell ref="X71:AB71"/>
    <mergeCell ref="AC71:AG71"/>
    <mergeCell ref="S68:W68"/>
    <mergeCell ref="X68:AB68"/>
    <mergeCell ref="AC68:AG68"/>
    <mergeCell ref="S69:W69"/>
    <mergeCell ref="X69:AB69"/>
    <mergeCell ref="AC69:AG69"/>
    <mergeCell ref="S66:W66"/>
    <mergeCell ref="X66:AB66"/>
    <mergeCell ref="AC66:AG66"/>
    <mergeCell ref="S67:W67"/>
    <mergeCell ref="X67:AB67"/>
    <mergeCell ref="AC67:AG67"/>
    <mergeCell ref="S64:W64"/>
    <mergeCell ref="X64:AB64"/>
    <mergeCell ref="AC64:AG64"/>
    <mergeCell ref="S65:W65"/>
    <mergeCell ref="X65:AB65"/>
    <mergeCell ref="AC65:AG65"/>
    <mergeCell ref="S62:W62"/>
    <mergeCell ref="X62:AB62"/>
    <mergeCell ref="AC62:AG62"/>
    <mergeCell ref="S63:W63"/>
    <mergeCell ref="X63:AB63"/>
    <mergeCell ref="AC63:AG63"/>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53:W53"/>
    <mergeCell ref="X53:AB53"/>
    <mergeCell ref="AC53:AG53"/>
    <mergeCell ref="L57:Q57"/>
    <mergeCell ref="S57:Y57"/>
    <mergeCell ref="Z57:AG57"/>
    <mergeCell ref="S51:W51"/>
    <mergeCell ref="X51:AB51"/>
    <mergeCell ref="AC51:AG51"/>
    <mergeCell ref="S52:W52"/>
    <mergeCell ref="X52:AB52"/>
    <mergeCell ref="AC52:AG52"/>
    <mergeCell ref="L48:Q48"/>
    <mergeCell ref="S48:Y48"/>
    <mergeCell ref="Z48:AG48"/>
    <mergeCell ref="A49:A50"/>
    <mergeCell ref="B49:B50"/>
    <mergeCell ref="C49:R50"/>
    <mergeCell ref="S49:AG49"/>
    <mergeCell ref="S50:W50"/>
    <mergeCell ref="X50:AB50"/>
    <mergeCell ref="AC50:AG50"/>
    <mergeCell ref="A37:E37"/>
    <mergeCell ref="F37:N37"/>
    <mergeCell ref="O37:S37"/>
    <mergeCell ref="T37:AB37"/>
    <mergeCell ref="A38:E38"/>
    <mergeCell ref="F38:AG38"/>
    <mergeCell ref="A35:E35"/>
    <mergeCell ref="Q35:AG35"/>
    <mergeCell ref="A36:E36"/>
    <mergeCell ref="F36:G36"/>
    <mergeCell ref="H36:N36"/>
    <mergeCell ref="O36:P36"/>
    <mergeCell ref="Q36:AG36"/>
    <mergeCell ref="A30:E30"/>
    <mergeCell ref="F30:Q30"/>
    <mergeCell ref="R30:V30"/>
    <mergeCell ref="W30:AG30"/>
    <mergeCell ref="A31:E31"/>
    <mergeCell ref="F31:Q31"/>
    <mergeCell ref="R31:T31"/>
    <mergeCell ref="U31:Y31"/>
    <mergeCell ref="Z31:AB31"/>
    <mergeCell ref="AC31:AG31"/>
    <mergeCell ref="A26:E26"/>
    <mergeCell ref="F26:N26"/>
    <mergeCell ref="O26:S26"/>
    <mergeCell ref="T26:AB26"/>
    <mergeCell ref="A27:E27"/>
    <mergeCell ref="F27:AG27"/>
    <mergeCell ref="A22:E23"/>
    <mergeCell ref="G22:K22"/>
    <mergeCell ref="F23:AG23"/>
    <mergeCell ref="A24:E24"/>
    <mergeCell ref="Q24:AG24"/>
    <mergeCell ref="A25:E25"/>
    <mergeCell ref="F25:G25"/>
    <mergeCell ref="H25:N25"/>
    <mergeCell ref="O25:P25"/>
    <mergeCell ref="Q25:AG25"/>
    <mergeCell ref="A20:E20"/>
    <mergeCell ref="F20:P20"/>
    <mergeCell ref="Q20:AG20"/>
    <mergeCell ref="A21:E21"/>
    <mergeCell ref="F21:P21"/>
    <mergeCell ref="Q21:AG21"/>
    <mergeCell ref="A15:E15"/>
    <mergeCell ref="F15:N15"/>
    <mergeCell ref="O15:S15"/>
    <mergeCell ref="T15:AB15"/>
    <mergeCell ref="A16:E16"/>
    <mergeCell ref="F16:AG16"/>
    <mergeCell ref="A14:E14"/>
    <mergeCell ref="F14:G14"/>
    <mergeCell ref="H14:N14"/>
    <mergeCell ref="O14:P14"/>
    <mergeCell ref="Q14:AG14"/>
    <mergeCell ref="A10:E10"/>
    <mergeCell ref="F10:H10"/>
    <mergeCell ref="I10:L10"/>
    <mergeCell ref="M10:N10"/>
    <mergeCell ref="O10:AG10"/>
    <mergeCell ref="A11:E12"/>
    <mergeCell ref="G11:K11"/>
    <mergeCell ref="F12:AG12"/>
    <mergeCell ref="AB1:AG1"/>
    <mergeCell ref="A5:E5"/>
    <mergeCell ref="F5:N5"/>
    <mergeCell ref="O5:S5"/>
    <mergeCell ref="T5:AG5"/>
    <mergeCell ref="A9:E9"/>
    <mergeCell ref="O9:AG9"/>
    <mergeCell ref="A13:E13"/>
    <mergeCell ref="Q13:AG13"/>
  </mergeCells>
  <phoneticPr fontId="4"/>
  <conditionalFormatting sqref="C103 C60 C51 G188 G214 C81:C82 C54:C55">
    <cfRule type="expression" dxfId="0" priority="1" stopIfTrue="1">
      <formula>ISERROR(C51)</formula>
    </cfRule>
  </conditionalFormatting>
  <dataValidations count="20">
    <dataValidation type="custom" operator="lessThanOrEqual" allowBlank="1" showInputMessage="1" showErrorMessage="1" errorTitle="エラー" error="文字数が不正です" sqref="Q20:AG21" xr:uid="{65CAC22A-87C7-430A-96E5-937569E67ED3}">
      <formula1>LEN(F20)+LEN(Q20)&lt;=50</formula1>
    </dataValidation>
    <dataValidation type="textLength" operator="lessThanOrEqual" allowBlank="1" showInputMessage="1" showErrorMessage="1" errorTitle="エラー" error="文字数が不正です" sqref="F12:AG12 F23:AG23" xr:uid="{23607E82-489B-47AA-BAFE-8FFA74A4A439}">
      <formula1>160</formula1>
    </dataValidation>
    <dataValidation type="textLength" operator="lessThanOrEqual" allowBlank="1" showInputMessage="1" showErrorMessage="1" errorTitle="エラー" error="文字数が不正です" sqref="Q13:AG14 H25:N25 Q24:AG25 F21 Q35:AG36 H36:N36" xr:uid="{E24E9B04-FBA2-4106-A5DE-865439C6E621}">
      <formula1>50</formula1>
    </dataValidation>
    <dataValidation type="textLength" operator="lessThanOrEqual" allowBlank="1" showInputMessage="1" showErrorMessage="1" sqref="F16:AG16 F27:AG27 F38:AG38" xr:uid="{4FCB91CF-C5B9-4C61-BF83-2BB727130328}">
      <formula1>50</formula1>
    </dataValidation>
    <dataValidation type="textLength" operator="lessThanOrEqual" allowBlank="1" showInputMessage="1" showErrorMessage="1" errorTitle="エラー" error="文字数が不正です" sqref="O9:AG10 H14:N14" xr:uid="{8235484B-E6C1-44D8-815E-BD52E235C955}">
      <formula1>60</formula1>
    </dataValidation>
    <dataValidation type="date" operator="greaterThanOrEqual" allowBlank="1" showInputMessage="1" showErrorMessage="1" sqref="F31:Q3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AB1:AG1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WWA983140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WME983140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xr:uid="{12C551A6-EF4F-4BFC-ADD4-A80039E4B54E}">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6AD5101B-511F-45A0-989B-EF566FD36439}">
      <formula1>$G$171:$G$175</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xr:uid="{F3DE1FB9-6D49-4C6F-B034-389444CA7439}">
      <formula1>1</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2767E06F-5931-46EF-A090-3F9709E35BFD}">
      <formula1>$G$168:$G$169</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xr:uid="{68386C18-3169-4077-8D5C-7DAF20F72CF0}">
      <formula1>$G$177</formula1>
    </dataValidation>
    <dataValidation type="textLength" operator="lessThanOrEqual" allowBlank="1" showInputMessage="1" showErrorMessage="1" errorTitle="エラー" error="文字数の不正です" sqref="WVO983062:WVS983062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11:K11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G22:K22" xr:uid="{CFA72B10-801D-4F05-A4BA-94D764E7E097}">
      <formula1>8</formula1>
    </dataValidation>
    <dataValidation type="textLength" operator="lessThanOrEqual" allowBlank="1" showInputMessage="1" showErrorMessage="1" errorTitle="エラー" error="文字数が不正です" sqref="WVY983064:WWO983064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WCG983064:WCW983064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WMC983064:WMS98306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xr:uid="{619FF80E-8252-4701-B108-804525C464BA}">
      <formula1>20</formula1>
    </dataValidation>
    <dataValidation type="textLength" operator="lessThanOrEqual" allowBlank="1" showInputMessage="1" showErrorMessage="1" errorTitle="エラー" error="文字数が不正です" sqref="F15:N15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F26:N26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WMF983066:WMN983066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T26:AB26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WWB983066:WWJ983066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T15:AB15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T37:AB37 F37:N37" xr:uid="{3B1CF83A-AC21-4632-9CA4-42466D115040}">
      <formula1>13</formula1>
    </dataValidation>
    <dataValidation type="textLength" operator="lessThanOrEqual" allowBlank="1" showInputMessage="1" showErrorMessage="1" errorTitle="エラー" error="文字数が不正です" sqref="WLT983065:WLZ983065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UYJ983065:UYP983065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VSB983065:VSH98306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WVP983065:WVV983065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VIF983065:VIL983065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WBX983065:WCD98306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xr:uid="{59FA3FF7-A47D-437E-9B51-7E48C9A2EB6D}">
      <formula1>10</formula1>
    </dataValidation>
    <dataValidation type="textLength" operator="lessThanOrEqual" allowBlank="1" showInputMessage="1" showErrorMessage="1" errorTitle="エラー" error="文字数が不正です" sqref="WVN983063:WWO983063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WBV983063:WCW983063 JB20:KC21 SX20:TY21 ACT20:ADU21 AMP20:ANQ21 AWL20:AXM21 BGH20:BHI21 BQD20:BRE21 BZZ20:CBA21 CJV20:CKW21 CTR20:CUS21 DDN20:DEO21 DNJ20:DOK21 DXF20:DYG21 EHB20:EIC21 EQX20:ERY21 FAT20:FBU21 FKP20:FLQ21 FUL20:FVM21 GEH20:GFI21 GOD20:GPE21 GXZ20:GZA21 HHV20:HIW21 HRR20:HSS21 IBN20:ICO21 ILJ20:IMK21 IVF20:IWG21 JFB20:JGC21 JOX20:JPY21 JYT20:JZU21 KIP20:KJQ21 KSL20:KTM21 LCH20:LDI21 LMD20:LNE21 LVZ20:LXA21 MFV20:MGW21 MPR20:MQS21 MZN20:NAO21 NJJ20:NKK21 NTF20:NUG21 ODB20:OEC21 OMX20:ONY21 OWT20:OXU21 PGP20:PHQ21 PQL20:PRM21 QAH20:QBI21 QKD20:QLE21 QTZ20:QVA21 RDV20:REW21 RNR20:ROS21 RXN20:RYO21 SHJ20:SIK21 SRF20:SSG21 TBB20:TCC21 TKX20:TLY21 TUT20:TVU21 UEP20:UFQ21 UOL20:UPM21 UYH20:UZI21 VID20:VJE21 VRZ20:VTA21 WBV20:WCW21 WLR20:WMS21 WVN20:WWO21 F65556:AG65557 JB65556:KC65557 SX65556:TY65557 ACT65556:ADU65557 AMP65556:ANQ65557 AWL65556:AXM65557 BGH65556:BHI65557 BQD65556:BRE65557 BZZ65556:CBA65557 CJV65556:CKW65557 CTR65556:CUS65557 DDN65556:DEO65557 DNJ65556:DOK65557 DXF65556:DYG65557 EHB65556:EIC65557 EQX65556:ERY65557 FAT65556:FBU65557 FKP65556:FLQ65557 FUL65556:FVM65557 GEH65556:GFI65557 GOD65556:GPE65557 GXZ65556:GZA65557 HHV65556:HIW65557 HRR65556:HSS65557 IBN65556:ICO65557 ILJ65556:IMK65557 IVF65556:IWG65557 JFB65556:JGC65557 JOX65556:JPY65557 JYT65556:JZU65557 KIP65556:KJQ65557 KSL65556:KTM65557 LCH65556:LDI65557 LMD65556:LNE65557 LVZ65556:LXA65557 MFV65556:MGW65557 MPR65556:MQS65557 MZN65556:NAO65557 NJJ65556:NKK65557 NTF65556:NUG65557 ODB65556:OEC65557 OMX65556:ONY65557 OWT65556:OXU65557 PGP65556:PHQ65557 PQL65556:PRM65557 QAH65556:QBI65557 QKD65556:QLE65557 QTZ65556:QVA65557 RDV65556:REW65557 RNR65556:ROS65557 RXN65556:RYO65557 SHJ65556:SIK65557 SRF65556:SSG65557 TBB65556:TCC65557 TKX65556:TLY65557 TUT65556:TVU65557 UEP65556:UFQ65557 UOL65556:UPM65557 UYH65556:UZI65557 VID65556:VJE65557 VRZ65556:VTA65557 WBV65556:WCW65557 WLR65556:WMS65557 WVN65556:WWO65557 F131092:AG131093 JB131092:KC131093 SX131092:TY131093 ACT131092:ADU131093 AMP131092:ANQ131093 AWL131092:AXM131093 BGH131092:BHI131093 BQD131092:BRE131093 BZZ131092:CBA131093 CJV131092:CKW131093 CTR131092:CUS131093 DDN131092:DEO131093 DNJ131092:DOK131093 DXF131092:DYG131093 EHB131092:EIC131093 EQX131092:ERY131093 FAT131092:FBU131093 FKP131092:FLQ131093 FUL131092:FVM131093 GEH131092:GFI131093 GOD131092:GPE131093 GXZ131092:GZA131093 HHV131092:HIW131093 HRR131092:HSS131093 IBN131092:ICO131093 ILJ131092:IMK131093 IVF131092:IWG131093 JFB131092:JGC131093 JOX131092:JPY131093 JYT131092:JZU131093 KIP131092:KJQ131093 KSL131092:KTM131093 LCH131092:LDI131093 LMD131092:LNE131093 LVZ131092:LXA131093 MFV131092:MGW131093 MPR131092:MQS131093 MZN131092:NAO131093 NJJ131092:NKK131093 NTF131092:NUG131093 ODB131092:OEC131093 OMX131092:ONY131093 OWT131092:OXU131093 PGP131092:PHQ131093 PQL131092:PRM131093 QAH131092:QBI131093 QKD131092:QLE131093 QTZ131092:QVA131093 RDV131092:REW131093 RNR131092:ROS131093 RXN131092:RYO131093 SHJ131092:SIK131093 SRF131092:SSG131093 TBB131092:TCC131093 TKX131092:TLY131093 TUT131092:TVU131093 UEP131092:UFQ131093 UOL131092:UPM131093 UYH131092:UZI131093 VID131092:VJE131093 VRZ131092:VTA131093 WBV131092:WCW131093 WLR131092:WMS131093 WVN131092:WWO131093 F196628:AG196629 JB196628:KC196629 SX196628:TY196629 ACT196628:ADU196629 AMP196628:ANQ196629 AWL196628:AXM196629 BGH196628:BHI196629 BQD196628:BRE196629 BZZ196628:CBA196629 CJV196628:CKW196629 CTR196628:CUS196629 DDN196628:DEO196629 DNJ196628:DOK196629 DXF196628:DYG196629 EHB196628:EIC196629 EQX196628:ERY196629 FAT196628:FBU196629 FKP196628:FLQ196629 FUL196628:FVM196629 GEH196628:GFI196629 GOD196628:GPE196629 GXZ196628:GZA196629 HHV196628:HIW196629 HRR196628:HSS196629 IBN196628:ICO196629 ILJ196628:IMK196629 IVF196628:IWG196629 JFB196628:JGC196629 JOX196628:JPY196629 JYT196628:JZU196629 KIP196628:KJQ196629 KSL196628:KTM196629 LCH196628:LDI196629 LMD196628:LNE196629 LVZ196628:LXA196629 MFV196628:MGW196629 MPR196628:MQS196629 MZN196628:NAO196629 NJJ196628:NKK196629 NTF196628:NUG196629 ODB196628:OEC196629 OMX196628:ONY196629 OWT196628:OXU196629 PGP196628:PHQ196629 PQL196628:PRM196629 QAH196628:QBI196629 QKD196628:QLE196629 QTZ196628:QVA196629 RDV196628:REW196629 RNR196628:ROS196629 RXN196628:RYO196629 SHJ196628:SIK196629 SRF196628:SSG196629 TBB196628:TCC196629 TKX196628:TLY196629 TUT196628:TVU196629 UEP196628:UFQ196629 UOL196628:UPM196629 UYH196628:UZI196629 VID196628:VJE196629 VRZ196628:VTA196629 WBV196628:WCW196629 WLR196628:WMS196629 WVN196628:WWO196629 F262164:AG262165 JB262164:KC262165 SX262164:TY262165 ACT262164:ADU262165 AMP262164:ANQ262165 AWL262164:AXM262165 BGH262164:BHI262165 BQD262164:BRE262165 BZZ262164:CBA262165 CJV262164:CKW262165 CTR262164:CUS262165 DDN262164:DEO262165 DNJ262164:DOK262165 DXF262164:DYG262165 EHB262164:EIC262165 EQX262164:ERY262165 FAT262164:FBU262165 FKP262164:FLQ262165 FUL262164:FVM262165 GEH262164:GFI262165 GOD262164:GPE262165 GXZ262164:GZA262165 HHV262164:HIW262165 HRR262164:HSS262165 IBN262164:ICO262165 ILJ262164:IMK262165 IVF262164:IWG262165 JFB262164:JGC262165 JOX262164:JPY262165 JYT262164:JZU262165 KIP262164:KJQ262165 KSL262164:KTM262165 LCH262164:LDI262165 LMD262164:LNE262165 LVZ262164:LXA262165 MFV262164:MGW262165 MPR262164:MQS262165 MZN262164:NAO262165 NJJ262164:NKK262165 NTF262164:NUG262165 ODB262164:OEC262165 OMX262164:ONY262165 OWT262164:OXU262165 PGP262164:PHQ262165 PQL262164:PRM262165 QAH262164:QBI262165 QKD262164:QLE262165 QTZ262164:QVA262165 RDV262164:REW262165 RNR262164:ROS262165 RXN262164:RYO262165 SHJ262164:SIK262165 SRF262164:SSG262165 TBB262164:TCC262165 TKX262164:TLY262165 TUT262164:TVU262165 UEP262164:UFQ262165 UOL262164:UPM262165 UYH262164:UZI262165 VID262164:VJE262165 VRZ262164:VTA262165 WBV262164:WCW262165 WLR262164:WMS262165 WVN262164:WWO262165 F327700:AG327701 JB327700:KC327701 SX327700:TY327701 ACT327700:ADU327701 AMP327700:ANQ327701 AWL327700:AXM327701 BGH327700:BHI327701 BQD327700:BRE327701 BZZ327700:CBA327701 CJV327700:CKW327701 CTR327700:CUS327701 DDN327700:DEO327701 DNJ327700:DOK327701 DXF327700:DYG327701 EHB327700:EIC327701 EQX327700:ERY327701 FAT327700:FBU327701 FKP327700:FLQ327701 FUL327700:FVM327701 GEH327700:GFI327701 GOD327700:GPE327701 GXZ327700:GZA327701 HHV327700:HIW327701 HRR327700:HSS327701 IBN327700:ICO327701 ILJ327700:IMK327701 IVF327700:IWG327701 JFB327700:JGC327701 JOX327700:JPY327701 JYT327700:JZU327701 KIP327700:KJQ327701 KSL327700:KTM327701 LCH327700:LDI327701 LMD327700:LNE327701 LVZ327700:LXA327701 MFV327700:MGW327701 MPR327700:MQS327701 MZN327700:NAO327701 NJJ327700:NKK327701 NTF327700:NUG327701 ODB327700:OEC327701 OMX327700:ONY327701 OWT327700:OXU327701 PGP327700:PHQ327701 PQL327700:PRM327701 QAH327700:QBI327701 QKD327700:QLE327701 QTZ327700:QVA327701 RDV327700:REW327701 RNR327700:ROS327701 RXN327700:RYO327701 SHJ327700:SIK327701 SRF327700:SSG327701 TBB327700:TCC327701 TKX327700:TLY327701 TUT327700:TVU327701 UEP327700:UFQ327701 UOL327700:UPM327701 UYH327700:UZI327701 VID327700:VJE327701 VRZ327700:VTA327701 WBV327700:WCW327701 WLR327700:WMS327701 WVN327700:WWO327701 F393236:AG393237 JB393236:KC393237 SX393236:TY393237 ACT393236:ADU393237 AMP393236:ANQ393237 AWL393236:AXM393237 BGH393236:BHI393237 BQD393236:BRE393237 BZZ393236:CBA393237 CJV393236:CKW393237 CTR393236:CUS393237 DDN393236:DEO393237 DNJ393236:DOK393237 DXF393236:DYG393237 EHB393236:EIC393237 EQX393236:ERY393237 FAT393236:FBU393237 FKP393236:FLQ393237 FUL393236:FVM393237 GEH393236:GFI393237 GOD393236:GPE393237 GXZ393236:GZA393237 HHV393236:HIW393237 HRR393236:HSS393237 IBN393236:ICO393237 ILJ393236:IMK393237 IVF393236:IWG393237 JFB393236:JGC393237 JOX393236:JPY393237 JYT393236:JZU393237 KIP393236:KJQ393237 KSL393236:KTM393237 LCH393236:LDI393237 LMD393236:LNE393237 LVZ393236:LXA393237 MFV393236:MGW393237 MPR393236:MQS393237 MZN393236:NAO393237 NJJ393236:NKK393237 NTF393236:NUG393237 ODB393236:OEC393237 OMX393236:ONY393237 OWT393236:OXU393237 PGP393236:PHQ393237 PQL393236:PRM393237 QAH393236:QBI393237 QKD393236:QLE393237 QTZ393236:QVA393237 RDV393236:REW393237 RNR393236:ROS393237 RXN393236:RYO393237 SHJ393236:SIK393237 SRF393236:SSG393237 TBB393236:TCC393237 TKX393236:TLY393237 TUT393236:TVU393237 UEP393236:UFQ393237 UOL393236:UPM393237 UYH393236:UZI393237 VID393236:VJE393237 VRZ393236:VTA393237 WBV393236:WCW393237 WLR393236:WMS393237 WVN393236:WWO393237 F458772:AG458773 JB458772:KC458773 SX458772:TY458773 ACT458772:ADU458773 AMP458772:ANQ458773 AWL458772:AXM458773 BGH458772:BHI458773 BQD458772:BRE458773 BZZ458772:CBA458773 CJV458772:CKW458773 CTR458772:CUS458773 DDN458772:DEO458773 DNJ458772:DOK458773 DXF458772:DYG458773 EHB458772:EIC458773 EQX458772:ERY458773 FAT458772:FBU458773 FKP458772:FLQ458773 FUL458772:FVM458773 GEH458772:GFI458773 GOD458772:GPE458773 GXZ458772:GZA458773 HHV458772:HIW458773 HRR458772:HSS458773 IBN458772:ICO458773 ILJ458772:IMK458773 IVF458772:IWG458773 JFB458772:JGC458773 JOX458772:JPY458773 JYT458772:JZU458773 KIP458772:KJQ458773 KSL458772:KTM458773 LCH458772:LDI458773 LMD458772:LNE458773 LVZ458772:LXA458773 MFV458772:MGW458773 MPR458772:MQS458773 MZN458772:NAO458773 NJJ458772:NKK458773 NTF458772:NUG458773 ODB458772:OEC458773 OMX458772:ONY458773 OWT458772:OXU458773 PGP458772:PHQ458773 PQL458772:PRM458773 QAH458772:QBI458773 QKD458772:QLE458773 QTZ458772:QVA458773 RDV458772:REW458773 RNR458772:ROS458773 RXN458772:RYO458773 SHJ458772:SIK458773 SRF458772:SSG458773 TBB458772:TCC458773 TKX458772:TLY458773 TUT458772:TVU458773 UEP458772:UFQ458773 UOL458772:UPM458773 UYH458772:UZI458773 VID458772:VJE458773 VRZ458772:VTA458773 WBV458772:WCW458773 WLR458772:WMS458773 WVN458772:WWO458773 F524308:AG524309 JB524308:KC524309 SX524308:TY524309 ACT524308:ADU524309 AMP524308:ANQ524309 AWL524308:AXM524309 BGH524308:BHI524309 BQD524308:BRE524309 BZZ524308:CBA524309 CJV524308:CKW524309 CTR524308:CUS524309 DDN524308:DEO524309 DNJ524308:DOK524309 DXF524308:DYG524309 EHB524308:EIC524309 EQX524308:ERY524309 FAT524308:FBU524309 FKP524308:FLQ524309 FUL524308:FVM524309 GEH524308:GFI524309 GOD524308:GPE524309 GXZ524308:GZA524309 HHV524308:HIW524309 HRR524308:HSS524309 IBN524308:ICO524309 ILJ524308:IMK524309 IVF524308:IWG524309 JFB524308:JGC524309 JOX524308:JPY524309 JYT524308:JZU524309 KIP524308:KJQ524309 KSL524308:KTM524309 LCH524308:LDI524309 LMD524308:LNE524309 LVZ524308:LXA524309 MFV524308:MGW524309 MPR524308:MQS524309 MZN524308:NAO524309 NJJ524308:NKK524309 NTF524308:NUG524309 ODB524308:OEC524309 OMX524308:ONY524309 OWT524308:OXU524309 PGP524308:PHQ524309 PQL524308:PRM524309 QAH524308:QBI524309 QKD524308:QLE524309 QTZ524308:QVA524309 RDV524308:REW524309 RNR524308:ROS524309 RXN524308:RYO524309 SHJ524308:SIK524309 SRF524308:SSG524309 TBB524308:TCC524309 TKX524308:TLY524309 TUT524308:TVU524309 UEP524308:UFQ524309 UOL524308:UPM524309 UYH524308:UZI524309 VID524308:VJE524309 VRZ524308:VTA524309 WBV524308:WCW524309 WLR524308:WMS524309 WVN524308:WWO524309 F589844:AG589845 JB589844:KC589845 SX589844:TY589845 ACT589844:ADU589845 AMP589844:ANQ589845 AWL589844:AXM589845 BGH589844:BHI589845 BQD589844:BRE589845 BZZ589844:CBA589845 CJV589844:CKW589845 CTR589844:CUS589845 DDN589844:DEO589845 DNJ589844:DOK589845 DXF589844:DYG589845 EHB589844:EIC589845 EQX589844:ERY589845 FAT589844:FBU589845 FKP589844:FLQ589845 FUL589844:FVM589845 GEH589844:GFI589845 GOD589844:GPE589845 GXZ589844:GZA589845 HHV589844:HIW589845 HRR589844:HSS589845 IBN589844:ICO589845 ILJ589844:IMK589845 IVF589844:IWG589845 JFB589844:JGC589845 JOX589844:JPY589845 JYT589844:JZU589845 KIP589844:KJQ589845 KSL589844:KTM589845 LCH589844:LDI589845 LMD589844:LNE589845 LVZ589844:LXA589845 MFV589844:MGW589845 MPR589844:MQS589845 MZN589844:NAO589845 NJJ589844:NKK589845 NTF589844:NUG589845 ODB589844:OEC589845 OMX589844:ONY589845 OWT589844:OXU589845 PGP589844:PHQ589845 PQL589844:PRM589845 QAH589844:QBI589845 QKD589844:QLE589845 QTZ589844:QVA589845 RDV589844:REW589845 RNR589844:ROS589845 RXN589844:RYO589845 SHJ589844:SIK589845 SRF589844:SSG589845 TBB589844:TCC589845 TKX589844:TLY589845 TUT589844:TVU589845 UEP589844:UFQ589845 UOL589844:UPM589845 UYH589844:UZI589845 VID589844:VJE589845 VRZ589844:VTA589845 WBV589844:WCW589845 WLR589844:WMS589845 WVN589844:WWO589845 F655380:AG655381 JB655380:KC655381 SX655380:TY655381 ACT655380:ADU655381 AMP655380:ANQ655381 AWL655380:AXM655381 BGH655380:BHI655381 BQD655380:BRE655381 BZZ655380:CBA655381 CJV655380:CKW655381 CTR655380:CUS655381 DDN655380:DEO655381 DNJ655380:DOK655381 DXF655380:DYG655381 EHB655380:EIC655381 EQX655380:ERY655381 FAT655380:FBU655381 FKP655380:FLQ655381 FUL655380:FVM655381 GEH655380:GFI655381 GOD655380:GPE655381 GXZ655380:GZA655381 HHV655380:HIW655381 HRR655380:HSS655381 IBN655380:ICO655381 ILJ655380:IMK655381 IVF655380:IWG655381 JFB655380:JGC655381 JOX655380:JPY655381 JYT655380:JZU655381 KIP655380:KJQ655381 KSL655380:KTM655381 LCH655380:LDI655381 LMD655380:LNE655381 LVZ655380:LXA655381 MFV655380:MGW655381 MPR655380:MQS655381 MZN655380:NAO655381 NJJ655380:NKK655381 NTF655380:NUG655381 ODB655380:OEC655381 OMX655380:ONY655381 OWT655380:OXU655381 PGP655380:PHQ655381 PQL655380:PRM655381 QAH655380:QBI655381 QKD655380:QLE655381 QTZ655380:QVA655381 RDV655380:REW655381 RNR655380:ROS655381 RXN655380:RYO655381 SHJ655380:SIK655381 SRF655380:SSG655381 TBB655380:TCC655381 TKX655380:TLY655381 TUT655380:TVU655381 UEP655380:UFQ655381 UOL655380:UPM655381 UYH655380:UZI655381 VID655380:VJE655381 VRZ655380:VTA655381 WBV655380:WCW655381 WLR655380:WMS655381 WVN655380:WWO655381 F720916:AG720917 JB720916:KC720917 SX720916:TY720917 ACT720916:ADU720917 AMP720916:ANQ720917 AWL720916:AXM720917 BGH720916:BHI720917 BQD720916:BRE720917 BZZ720916:CBA720917 CJV720916:CKW720917 CTR720916:CUS720917 DDN720916:DEO720917 DNJ720916:DOK720917 DXF720916:DYG720917 EHB720916:EIC720917 EQX720916:ERY720917 FAT720916:FBU720917 FKP720916:FLQ720917 FUL720916:FVM720917 GEH720916:GFI720917 GOD720916:GPE720917 GXZ720916:GZA720917 HHV720916:HIW720917 HRR720916:HSS720917 IBN720916:ICO720917 ILJ720916:IMK720917 IVF720916:IWG720917 JFB720916:JGC720917 JOX720916:JPY720917 JYT720916:JZU720917 KIP720916:KJQ720917 KSL720916:KTM720917 LCH720916:LDI720917 LMD720916:LNE720917 LVZ720916:LXA720917 MFV720916:MGW720917 MPR720916:MQS720917 MZN720916:NAO720917 NJJ720916:NKK720917 NTF720916:NUG720917 ODB720916:OEC720917 OMX720916:ONY720917 OWT720916:OXU720917 PGP720916:PHQ720917 PQL720916:PRM720917 QAH720916:QBI720917 QKD720916:QLE720917 QTZ720916:QVA720917 RDV720916:REW720917 RNR720916:ROS720917 RXN720916:RYO720917 SHJ720916:SIK720917 SRF720916:SSG720917 TBB720916:TCC720917 TKX720916:TLY720917 TUT720916:TVU720917 UEP720916:UFQ720917 UOL720916:UPM720917 UYH720916:UZI720917 VID720916:VJE720917 VRZ720916:VTA720917 WBV720916:WCW720917 WLR720916:WMS720917 WVN720916:WWO720917 F786452:AG786453 JB786452:KC786453 SX786452:TY786453 ACT786452:ADU786453 AMP786452:ANQ786453 AWL786452:AXM786453 BGH786452:BHI786453 BQD786452:BRE786453 BZZ786452:CBA786453 CJV786452:CKW786453 CTR786452:CUS786453 DDN786452:DEO786453 DNJ786452:DOK786453 DXF786452:DYG786453 EHB786452:EIC786453 EQX786452:ERY786453 FAT786452:FBU786453 FKP786452:FLQ786453 FUL786452:FVM786453 GEH786452:GFI786453 GOD786452:GPE786453 GXZ786452:GZA786453 HHV786452:HIW786453 HRR786452:HSS786453 IBN786452:ICO786453 ILJ786452:IMK786453 IVF786452:IWG786453 JFB786452:JGC786453 JOX786452:JPY786453 JYT786452:JZU786453 KIP786452:KJQ786453 KSL786452:KTM786453 LCH786452:LDI786453 LMD786452:LNE786453 LVZ786452:LXA786453 MFV786452:MGW786453 MPR786452:MQS786453 MZN786452:NAO786453 NJJ786452:NKK786453 NTF786452:NUG786453 ODB786452:OEC786453 OMX786452:ONY786453 OWT786452:OXU786453 PGP786452:PHQ786453 PQL786452:PRM786453 QAH786452:QBI786453 QKD786452:QLE786453 QTZ786452:QVA786453 RDV786452:REW786453 RNR786452:ROS786453 RXN786452:RYO786453 SHJ786452:SIK786453 SRF786452:SSG786453 TBB786452:TCC786453 TKX786452:TLY786453 TUT786452:TVU786453 UEP786452:UFQ786453 UOL786452:UPM786453 UYH786452:UZI786453 VID786452:VJE786453 VRZ786452:VTA786453 WBV786452:WCW786453 WLR786452:WMS786453 WVN786452:WWO786453 F851988:AG851989 JB851988:KC851989 SX851988:TY851989 ACT851988:ADU851989 AMP851988:ANQ851989 AWL851988:AXM851989 BGH851988:BHI851989 BQD851988:BRE851989 BZZ851988:CBA851989 CJV851988:CKW851989 CTR851988:CUS851989 DDN851988:DEO851989 DNJ851988:DOK851989 DXF851988:DYG851989 EHB851988:EIC851989 EQX851988:ERY851989 FAT851988:FBU851989 FKP851988:FLQ851989 FUL851988:FVM851989 GEH851988:GFI851989 GOD851988:GPE851989 GXZ851988:GZA851989 HHV851988:HIW851989 HRR851988:HSS851989 IBN851988:ICO851989 ILJ851988:IMK851989 IVF851988:IWG851989 JFB851988:JGC851989 JOX851988:JPY851989 JYT851988:JZU851989 KIP851988:KJQ851989 KSL851988:KTM851989 LCH851988:LDI851989 LMD851988:LNE851989 LVZ851988:LXA851989 MFV851988:MGW851989 MPR851988:MQS851989 MZN851988:NAO851989 NJJ851988:NKK851989 NTF851988:NUG851989 ODB851988:OEC851989 OMX851988:ONY851989 OWT851988:OXU851989 PGP851988:PHQ851989 PQL851988:PRM851989 QAH851988:QBI851989 QKD851988:QLE851989 QTZ851988:QVA851989 RDV851988:REW851989 RNR851988:ROS851989 RXN851988:RYO851989 SHJ851988:SIK851989 SRF851988:SSG851989 TBB851988:TCC851989 TKX851988:TLY851989 TUT851988:TVU851989 UEP851988:UFQ851989 UOL851988:UPM851989 UYH851988:UZI851989 VID851988:VJE851989 VRZ851988:VTA851989 WBV851988:WCW851989 WLR851988:WMS851989 WVN851988:WWO851989 F917524:AG917525 JB917524:KC917525 SX917524:TY917525 ACT917524:ADU917525 AMP917524:ANQ917525 AWL917524:AXM917525 BGH917524:BHI917525 BQD917524:BRE917525 BZZ917524:CBA917525 CJV917524:CKW917525 CTR917524:CUS917525 DDN917524:DEO917525 DNJ917524:DOK917525 DXF917524:DYG917525 EHB917524:EIC917525 EQX917524:ERY917525 FAT917524:FBU917525 FKP917524:FLQ917525 FUL917524:FVM917525 GEH917524:GFI917525 GOD917524:GPE917525 GXZ917524:GZA917525 HHV917524:HIW917525 HRR917524:HSS917525 IBN917524:ICO917525 ILJ917524:IMK917525 IVF917524:IWG917525 JFB917524:JGC917525 JOX917524:JPY917525 JYT917524:JZU917525 KIP917524:KJQ917525 KSL917524:KTM917525 LCH917524:LDI917525 LMD917524:LNE917525 LVZ917524:LXA917525 MFV917524:MGW917525 MPR917524:MQS917525 MZN917524:NAO917525 NJJ917524:NKK917525 NTF917524:NUG917525 ODB917524:OEC917525 OMX917524:ONY917525 OWT917524:OXU917525 PGP917524:PHQ917525 PQL917524:PRM917525 QAH917524:QBI917525 QKD917524:QLE917525 QTZ917524:QVA917525 RDV917524:REW917525 RNR917524:ROS917525 RXN917524:RYO917525 SHJ917524:SIK917525 SRF917524:SSG917525 TBB917524:TCC917525 TKX917524:TLY917525 TUT917524:TVU917525 UEP917524:UFQ917525 UOL917524:UPM917525 UYH917524:UZI917525 VID917524:VJE917525 VRZ917524:VTA917525 WBV917524:WCW917525 WLR917524:WMS917525 WVN917524:WWO917525 F983060:AG983061 JB983060:KC983061 SX983060:TY983061 ACT983060:ADU983061 AMP983060:ANQ983061 AWL983060:AXM983061 BGH983060:BHI983061 BQD983060:BRE983061 BZZ983060:CBA983061 CJV983060:CKW983061 CTR983060:CUS983061 DDN983060:DEO983061 DNJ983060:DOK983061 DXF983060:DYG983061 EHB983060:EIC983061 EQX983060:ERY983061 FAT983060:FBU983061 FKP983060:FLQ983061 FUL983060:FVM983061 GEH983060:GFI983061 GOD983060:GPE983061 GXZ983060:GZA983061 HHV983060:HIW983061 HRR983060:HSS983061 IBN983060:ICO983061 ILJ983060:IMK983061 IVF983060:IWG983061 JFB983060:JGC983061 JOX983060:JPY983061 JYT983060:JZU983061 KIP983060:KJQ983061 KSL983060:KTM983061 LCH983060:LDI983061 LMD983060:LNE983061 LVZ983060:LXA983061 MFV983060:MGW983061 MPR983060:MQS983061 MZN983060:NAO983061 NJJ983060:NKK983061 NTF983060:NUG983061 ODB983060:OEC983061 OMX983060:ONY983061 OWT983060:OXU983061 PGP983060:PHQ983061 PQL983060:PRM983061 QAH983060:QBI983061 QKD983060:QLE983061 QTZ983060:QVA983061 RDV983060:REW983061 RNR983060:ROS983061 RXN983060:RYO983061 SHJ983060:SIK983061 SRF983060:SSG983061 TBB983060:TCC983061 TKX983060:TLY983061 TUT983060:TVU983061 UEP983060:UFQ983061 UOL983060:UPM983061 UYH983060:UZI983061 VID983060:VJE983061 VRZ983060:VTA983061 WBV983060:WCW983061 WLR983060:WMS983061 WVN983060:WWO983061 WLR983063:WMS98306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F20" xr:uid="{0EF06FB4-A0DD-47CC-B080-3E758F5BC9C6}">
      <formula1>40</formula1>
    </dataValidation>
    <dataValidation type="whole" operator="greaterThanOrEqual" allowBlank="1" showInputMessage="1" showErrorMessage="1" sqref="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1D08C846-174A-4958-819E-B45866F47897}">
      <formula1>1</formula1>
    </dataValidation>
    <dataValidation operator="lessThanOrEqual" allowBlank="1" showInputMessage="1" showErrorMessage="1" sqref="WVS983140:WVZ983140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K57:R57" xr:uid="{723FBA6B-C197-4F47-AF93-6C919BF2A729}"/>
    <dataValidation type="textLength" operator="lessThanOrEqual" allowBlank="1" showInputMessage="1" showErrorMessage="1" errorTitle="エラー" error="文字数が不正です" sqref="WVW983049:WWO98305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xr:uid="{BC88CE03-A47E-473C-BE24-E7A67A3A4917}">
      <formula1>35</formula1>
    </dataValidation>
    <dataValidation type="list" allowBlank="1" showInputMessage="1" showErrorMessage="1" sqref="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0CFFC8FD-44CB-4A7A-A9B2-61AF1E63883F}">
      <formula1>$G$179:$G$187</formula1>
    </dataValidation>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xr:uid="{EDFAA590-B376-4012-A33B-86861B1C32C1}">
      <formula1>-99999999999</formula1>
    </dataValidation>
  </dataValidations>
  <hyperlinks>
    <hyperlink ref="F16" r:id="rId1" xr:uid="{928C920F-8FD6-465D-B9E2-F13B524F9642}"/>
    <hyperlink ref="F38" r:id="rId2" xr:uid="{8561C4A2-4E6D-4DFA-89F1-81A001F5930B}"/>
  </hyperlinks>
  <printOptions horizontalCentered="1"/>
  <pageMargins left="0.78740157480314965" right="0.78740157480314965" top="0.59055118110236227" bottom="0.39370078740157483" header="0.51181102362204722" footer="0.51181102362204722"/>
  <pageSetup paperSize="9" orientation="portrait" r:id="rId3"/>
  <headerFooter alignWithMargins="0"/>
  <drawing r:id="rId4"/>
  <legacyDrawing r:id="rId5"/>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D8B014CA-89A6-484A-BB43-C9CDEC8FFAB0}">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7"/>
  <sheetViews>
    <sheetView workbookViewId="0"/>
  </sheetViews>
  <sheetFormatPr defaultRowHeight="13.5"/>
  <cols>
    <col min="1" max="1" width="50.875" style="70" bestFit="1" customWidth="1"/>
    <col min="2" max="2" width="50.875" style="69" bestFit="1" customWidth="1"/>
    <col min="3" max="16384" width="9" style="69"/>
  </cols>
  <sheetData>
    <row r="1" spans="1:2">
      <c r="A1" s="69" t="s">
        <v>239</v>
      </c>
      <c r="B1" s="70" t="s">
        <v>240</v>
      </c>
    </row>
    <row r="2" spans="1:2">
      <c r="A2" s="75" t="s">
        <v>241</v>
      </c>
      <c r="B2" s="75" t="s">
        <v>342</v>
      </c>
    </row>
    <row r="3" spans="1:2">
      <c r="A3" s="75" t="s">
        <v>242</v>
      </c>
      <c r="B3" s="75" t="s">
        <v>343</v>
      </c>
    </row>
    <row r="4" spans="1:2">
      <c r="A4" s="75" t="s">
        <v>243</v>
      </c>
      <c r="B4" s="75" t="s">
        <v>344</v>
      </c>
    </row>
    <row r="5" spans="1:2">
      <c r="A5" s="75" t="s">
        <v>244</v>
      </c>
      <c r="B5" s="75" t="s">
        <v>345</v>
      </c>
    </row>
    <row r="6" spans="1:2">
      <c r="A6" s="75" t="s">
        <v>245</v>
      </c>
      <c r="B6" s="75" t="s">
        <v>346</v>
      </c>
    </row>
    <row r="7" spans="1:2">
      <c r="A7" s="75" t="s">
        <v>246</v>
      </c>
      <c r="B7" s="75" t="s">
        <v>347</v>
      </c>
    </row>
    <row r="8" spans="1:2">
      <c r="A8" s="75" t="s">
        <v>247</v>
      </c>
      <c r="B8" s="75" t="s">
        <v>348</v>
      </c>
    </row>
    <row r="9" spans="1:2">
      <c r="A9" s="75" t="s">
        <v>248</v>
      </c>
      <c r="B9" s="75" t="s">
        <v>349</v>
      </c>
    </row>
    <row r="10" spans="1:2">
      <c r="A10" s="75" t="s">
        <v>249</v>
      </c>
      <c r="B10" s="75" t="s">
        <v>350</v>
      </c>
    </row>
    <row r="11" spans="1:2">
      <c r="A11" s="75" t="s">
        <v>250</v>
      </c>
      <c r="B11" s="75" t="s">
        <v>351</v>
      </c>
    </row>
    <row r="12" spans="1:2">
      <c r="A12" s="75" t="s">
        <v>251</v>
      </c>
      <c r="B12" s="75" t="s">
        <v>352</v>
      </c>
    </row>
    <row r="13" spans="1:2">
      <c r="A13" s="75" t="s">
        <v>252</v>
      </c>
      <c r="B13" s="75" t="s">
        <v>353</v>
      </c>
    </row>
    <row r="14" spans="1:2">
      <c r="A14" s="75" t="s">
        <v>253</v>
      </c>
      <c r="B14" s="75" t="s">
        <v>354</v>
      </c>
    </row>
    <row r="15" spans="1:2">
      <c r="A15" s="75" t="s">
        <v>254</v>
      </c>
      <c r="B15" s="75" t="s">
        <v>355</v>
      </c>
    </row>
    <row r="16" spans="1:2">
      <c r="A16" s="75" t="s">
        <v>255</v>
      </c>
      <c r="B16" s="75" t="s">
        <v>356</v>
      </c>
    </row>
    <row r="17" spans="1:2">
      <c r="A17" s="75" t="s">
        <v>256</v>
      </c>
      <c r="B17" s="75" t="s">
        <v>357</v>
      </c>
    </row>
    <row r="18" spans="1:2">
      <c r="A18" s="75" t="s">
        <v>257</v>
      </c>
      <c r="B18" s="75" t="s">
        <v>358</v>
      </c>
    </row>
    <row r="19" spans="1:2">
      <c r="A19" s="75" t="s">
        <v>258</v>
      </c>
      <c r="B19" s="75" t="s">
        <v>359</v>
      </c>
    </row>
    <row r="20" spans="1:2">
      <c r="A20" s="75" t="s">
        <v>259</v>
      </c>
      <c r="B20" s="75" t="s">
        <v>360</v>
      </c>
    </row>
    <row r="21" spans="1:2">
      <c r="A21" s="75" t="s">
        <v>260</v>
      </c>
      <c r="B21" s="75" t="s">
        <v>361</v>
      </c>
    </row>
    <row r="22" spans="1:2">
      <c r="A22" s="75" t="s">
        <v>261</v>
      </c>
      <c r="B22" s="75" t="s">
        <v>362</v>
      </c>
    </row>
    <row r="23" spans="1:2">
      <c r="A23" s="75" t="s">
        <v>262</v>
      </c>
      <c r="B23" s="75" t="s">
        <v>363</v>
      </c>
    </row>
    <row r="24" spans="1:2">
      <c r="A24" s="75" t="s">
        <v>263</v>
      </c>
      <c r="B24" s="75" t="s">
        <v>364</v>
      </c>
    </row>
    <row r="25" spans="1:2">
      <c r="A25" s="75" t="s">
        <v>264</v>
      </c>
      <c r="B25" s="75" t="s">
        <v>365</v>
      </c>
    </row>
    <row r="26" spans="1:2">
      <c r="A26" s="75" t="s">
        <v>265</v>
      </c>
      <c r="B26" s="75" t="s">
        <v>366</v>
      </c>
    </row>
    <row r="27" spans="1:2">
      <c r="A27" s="75" t="s">
        <v>266</v>
      </c>
      <c r="B27" s="75" t="s">
        <v>367</v>
      </c>
    </row>
    <row r="28" spans="1:2">
      <c r="A28" s="75" t="s">
        <v>267</v>
      </c>
      <c r="B28" s="75" t="s">
        <v>368</v>
      </c>
    </row>
    <row r="29" spans="1:2">
      <c r="A29" s="75" t="s">
        <v>268</v>
      </c>
      <c r="B29" s="75" t="s">
        <v>369</v>
      </c>
    </row>
    <row r="30" spans="1:2">
      <c r="A30" s="75" t="s">
        <v>269</v>
      </c>
      <c r="B30" s="75" t="s">
        <v>370</v>
      </c>
    </row>
    <row r="31" spans="1:2">
      <c r="A31" s="75" t="s">
        <v>270</v>
      </c>
      <c r="B31" s="75" t="s">
        <v>371</v>
      </c>
    </row>
    <row r="32" spans="1:2">
      <c r="A32" s="75" t="s">
        <v>271</v>
      </c>
      <c r="B32" s="75" t="s">
        <v>372</v>
      </c>
    </row>
    <row r="33" spans="1:2">
      <c r="A33" s="75" t="s">
        <v>272</v>
      </c>
      <c r="B33" s="75" t="s">
        <v>373</v>
      </c>
    </row>
    <row r="34" spans="1:2">
      <c r="A34" s="75" t="s">
        <v>273</v>
      </c>
      <c r="B34" s="75" t="s">
        <v>374</v>
      </c>
    </row>
    <row r="35" spans="1:2">
      <c r="A35" s="75" t="s">
        <v>274</v>
      </c>
      <c r="B35" s="75" t="s">
        <v>375</v>
      </c>
    </row>
    <row r="36" spans="1:2">
      <c r="A36" s="75" t="s">
        <v>275</v>
      </c>
      <c r="B36" s="75" t="s">
        <v>376</v>
      </c>
    </row>
    <row r="37" spans="1:2">
      <c r="A37" s="75" t="s">
        <v>276</v>
      </c>
      <c r="B37" s="75" t="s">
        <v>377</v>
      </c>
    </row>
    <row r="38" spans="1:2">
      <c r="A38" s="75" t="s">
        <v>277</v>
      </c>
      <c r="B38" s="75" t="s">
        <v>378</v>
      </c>
    </row>
    <row r="39" spans="1:2">
      <c r="A39" s="75" t="s">
        <v>278</v>
      </c>
      <c r="B39" s="75" t="s">
        <v>379</v>
      </c>
    </row>
    <row r="40" spans="1:2">
      <c r="A40" s="75" t="s">
        <v>279</v>
      </c>
      <c r="B40" s="75" t="s">
        <v>380</v>
      </c>
    </row>
    <row r="41" spans="1:2">
      <c r="A41" s="75" t="s">
        <v>280</v>
      </c>
      <c r="B41" s="75" t="s">
        <v>381</v>
      </c>
    </row>
    <row r="42" spans="1:2">
      <c r="A42" s="75" t="s">
        <v>281</v>
      </c>
      <c r="B42" s="75" t="s">
        <v>382</v>
      </c>
    </row>
    <row r="43" spans="1:2">
      <c r="A43" s="75" t="s">
        <v>282</v>
      </c>
      <c r="B43" s="75" t="s">
        <v>383</v>
      </c>
    </row>
    <row r="44" spans="1:2">
      <c r="A44" s="75" t="s">
        <v>283</v>
      </c>
      <c r="B44" s="75" t="s">
        <v>384</v>
      </c>
    </row>
    <row r="45" spans="1:2">
      <c r="A45" s="75" t="s">
        <v>284</v>
      </c>
      <c r="B45" s="75" t="s">
        <v>385</v>
      </c>
    </row>
    <row r="46" spans="1:2">
      <c r="A46" s="75" t="s">
        <v>285</v>
      </c>
      <c r="B46" s="75" t="s">
        <v>386</v>
      </c>
    </row>
    <row r="47" spans="1:2">
      <c r="A47" s="75" t="s">
        <v>286</v>
      </c>
      <c r="B47" s="75" t="s">
        <v>387</v>
      </c>
    </row>
    <row r="48" spans="1:2">
      <c r="A48" s="75" t="s">
        <v>287</v>
      </c>
      <c r="B48" s="75" t="s">
        <v>388</v>
      </c>
    </row>
    <row r="49" spans="1:2">
      <c r="A49" s="75" t="s">
        <v>288</v>
      </c>
      <c r="B49" s="75" t="s">
        <v>389</v>
      </c>
    </row>
    <row r="50" spans="1:2">
      <c r="A50" s="75" t="s">
        <v>289</v>
      </c>
      <c r="B50" s="75" t="s">
        <v>390</v>
      </c>
    </row>
    <row r="51" spans="1:2">
      <c r="A51" s="75" t="s">
        <v>290</v>
      </c>
      <c r="B51" s="75" t="s">
        <v>391</v>
      </c>
    </row>
    <row r="52" spans="1:2">
      <c r="A52" s="75" t="s">
        <v>291</v>
      </c>
      <c r="B52" s="75" t="s">
        <v>392</v>
      </c>
    </row>
    <row r="53" spans="1:2">
      <c r="A53" s="75" t="s">
        <v>292</v>
      </c>
      <c r="B53" s="75" t="s">
        <v>393</v>
      </c>
    </row>
    <row r="54" spans="1:2">
      <c r="A54" s="75" t="s">
        <v>293</v>
      </c>
      <c r="B54" s="75" t="s">
        <v>394</v>
      </c>
    </row>
    <row r="55" spans="1:2">
      <c r="A55" s="75" t="s">
        <v>294</v>
      </c>
      <c r="B55" s="75" t="s">
        <v>395</v>
      </c>
    </row>
    <row r="56" spans="1:2">
      <c r="A56" s="75" t="s">
        <v>295</v>
      </c>
      <c r="B56" s="75" t="s">
        <v>396</v>
      </c>
    </row>
    <row r="57" spans="1:2">
      <c r="A57" s="75" t="s">
        <v>296</v>
      </c>
      <c r="B57" s="75" t="s">
        <v>397</v>
      </c>
    </row>
    <row r="58" spans="1:2">
      <c r="A58" s="75" t="s">
        <v>297</v>
      </c>
      <c r="B58" s="75" t="s">
        <v>398</v>
      </c>
    </row>
    <row r="59" spans="1:2">
      <c r="A59" s="75" t="s">
        <v>298</v>
      </c>
      <c r="B59" s="75" t="s">
        <v>399</v>
      </c>
    </row>
    <row r="60" spans="1:2">
      <c r="A60" s="75" t="s">
        <v>299</v>
      </c>
      <c r="B60" s="75" t="s">
        <v>400</v>
      </c>
    </row>
    <row r="61" spans="1:2">
      <c r="A61" s="75" t="s">
        <v>300</v>
      </c>
      <c r="B61" s="75" t="s">
        <v>401</v>
      </c>
    </row>
    <row r="62" spans="1:2">
      <c r="A62" s="75" t="s">
        <v>301</v>
      </c>
      <c r="B62" s="75" t="s">
        <v>402</v>
      </c>
    </row>
    <row r="63" spans="1:2">
      <c r="A63" s="75" t="s">
        <v>302</v>
      </c>
      <c r="B63" s="75" t="s">
        <v>403</v>
      </c>
    </row>
    <row r="64" spans="1:2">
      <c r="A64" s="75" t="s">
        <v>303</v>
      </c>
      <c r="B64" s="75" t="s">
        <v>404</v>
      </c>
    </row>
    <row r="65" spans="1:2">
      <c r="A65" s="75" t="s">
        <v>304</v>
      </c>
      <c r="B65" s="75" t="s">
        <v>405</v>
      </c>
    </row>
    <row r="66" spans="1:2">
      <c r="A66" s="75" t="s">
        <v>305</v>
      </c>
      <c r="B66" s="75" t="s">
        <v>406</v>
      </c>
    </row>
    <row r="67" spans="1:2">
      <c r="A67" s="75" t="s">
        <v>306</v>
      </c>
      <c r="B67" s="75" t="s">
        <v>407</v>
      </c>
    </row>
    <row r="68" spans="1:2">
      <c r="A68" s="75" t="s">
        <v>307</v>
      </c>
      <c r="B68" s="75" t="s">
        <v>408</v>
      </c>
    </row>
    <row r="69" spans="1:2">
      <c r="A69" s="75" t="s">
        <v>308</v>
      </c>
      <c r="B69" s="75" t="s">
        <v>409</v>
      </c>
    </row>
    <row r="70" spans="1:2">
      <c r="A70" s="75" t="s">
        <v>309</v>
      </c>
      <c r="B70" s="75" t="s">
        <v>410</v>
      </c>
    </row>
    <row r="71" spans="1:2">
      <c r="A71" s="75" t="s">
        <v>310</v>
      </c>
      <c r="B71" s="75" t="s">
        <v>411</v>
      </c>
    </row>
    <row r="72" spans="1:2">
      <c r="A72" s="75" t="s">
        <v>311</v>
      </c>
      <c r="B72" s="75" t="s">
        <v>412</v>
      </c>
    </row>
    <row r="73" spans="1:2">
      <c r="A73" s="75" t="s">
        <v>312</v>
      </c>
      <c r="B73" s="75" t="s">
        <v>413</v>
      </c>
    </row>
    <row r="74" spans="1:2">
      <c r="A74" s="75" t="s">
        <v>313</v>
      </c>
      <c r="B74" s="75" t="s">
        <v>414</v>
      </c>
    </row>
    <row r="75" spans="1:2">
      <c r="A75" s="75" t="s">
        <v>314</v>
      </c>
      <c r="B75" s="75" t="s">
        <v>415</v>
      </c>
    </row>
    <row r="76" spans="1:2">
      <c r="A76" s="75" t="s">
        <v>315</v>
      </c>
      <c r="B76" s="75" t="s">
        <v>416</v>
      </c>
    </row>
    <row r="77" spans="1:2">
      <c r="A77" s="75" t="s">
        <v>316</v>
      </c>
      <c r="B77" s="75" t="s">
        <v>417</v>
      </c>
    </row>
    <row r="78" spans="1:2">
      <c r="A78" s="75" t="s">
        <v>317</v>
      </c>
      <c r="B78" s="75" t="s">
        <v>418</v>
      </c>
    </row>
    <row r="79" spans="1:2">
      <c r="A79" s="75" t="s">
        <v>318</v>
      </c>
      <c r="B79" s="75" t="s">
        <v>419</v>
      </c>
    </row>
    <row r="80" spans="1:2">
      <c r="A80" s="75" t="s">
        <v>319</v>
      </c>
      <c r="B80" s="75" t="s">
        <v>420</v>
      </c>
    </row>
    <row r="81" spans="1:2">
      <c r="A81" s="75" t="s">
        <v>320</v>
      </c>
      <c r="B81" s="75" t="s">
        <v>421</v>
      </c>
    </row>
    <row r="82" spans="1:2">
      <c r="A82" s="75" t="s">
        <v>321</v>
      </c>
      <c r="B82" s="75" t="s">
        <v>422</v>
      </c>
    </row>
    <row r="83" spans="1:2">
      <c r="A83" s="75" t="s">
        <v>322</v>
      </c>
      <c r="B83" s="75" t="s">
        <v>423</v>
      </c>
    </row>
    <row r="84" spans="1:2">
      <c r="A84" s="75" t="s">
        <v>323</v>
      </c>
      <c r="B84" s="75" t="s">
        <v>424</v>
      </c>
    </row>
    <row r="85" spans="1:2">
      <c r="A85" s="75" t="s">
        <v>324</v>
      </c>
      <c r="B85" s="75" t="s">
        <v>425</v>
      </c>
    </row>
    <row r="86" spans="1:2">
      <c r="A86" s="75" t="s">
        <v>325</v>
      </c>
      <c r="B86" s="75" t="s">
        <v>426</v>
      </c>
    </row>
    <row r="87" spans="1:2">
      <c r="A87" s="75" t="s">
        <v>326</v>
      </c>
      <c r="B87" s="75" t="s">
        <v>427</v>
      </c>
    </row>
    <row r="88" spans="1:2">
      <c r="A88" s="75" t="s">
        <v>327</v>
      </c>
      <c r="B88" s="75" t="s">
        <v>428</v>
      </c>
    </row>
    <row r="89" spans="1:2">
      <c r="A89" s="75" t="s">
        <v>328</v>
      </c>
      <c r="B89" s="75" t="s">
        <v>429</v>
      </c>
    </row>
    <row r="90" spans="1:2">
      <c r="A90" s="75" t="s">
        <v>329</v>
      </c>
      <c r="B90" s="75" t="s">
        <v>430</v>
      </c>
    </row>
    <row r="91" spans="1:2">
      <c r="A91" s="75" t="s">
        <v>330</v>
      </c>
      <c r="B91" s="75" t="s">
        <v>431</v>
      </c>
    </row>
    <row r="92" spans="1:2">
      <c r="A92" s="75" t="s">
        <v>331</v>
      </c>
      <c r="B92" s="75" t="s">
        <v>432</v>
      </c>
    </row>
    <row r="93" spans="1:2">
      <c r="A93" s="75" t="s">
        <v>298</v>
      </c>
      <c r="B93" s="75" t="s">
        <v>433</v>
      </c>
    </row>
    <row r="94" spans="1:2">
      <c r="A94" s="75" t="s">
        <v>332</v>
      </c>
      <c r="B94" s="75" t="s">
        <v>434</v>
      </c>
    </row>
    <row r="95" spans="1:2">
      <c r="A95" s="75" t="s">
        <v>333</v>
      </c>
      <c r="B95" s="75" t="s">
        <v>435</v>
      </c>
    </row>
    <row r="96" spans="1:2">
      <c r="A96" s="75" t="s">
        <v>334</v>
      </c>
      <c r="B96" s="75" t="s">
        <v>436</v>
      </c>
    </row>
    <row r="97" spans="1:2">
      <c r="A97" s="75" t="s">
        <v>335</v>
      </c>
      <c r="B97" s="75" t="s">
        <v>437</v>
      </c>
    </row>
    <row r="98" spans="1:2">
      <c r="A98" s="75" t="s">
        <v>336</v>
      </c>
      <c r="B98" s="75" t="s">
        <v>438</v>
      </c>
    </row>
    <row r="99" spans="1:2">
      <c r="A99" s="75" t="s">
        <v>337</v>
      </c>
      <c r="B99" s="75" t="s">
        <v>439</v>
      </c>
    </row>
    <row r="100" spans="1:2">
      <c r="A100" s="75" t="s">
        <v>338</v>
      </c>
      <c r="B100" s="75" t="s">
        <v>440</v>
      </c>
    </row>
    <row r="104" spans="1:2">
      <c r="A104" s="71" t="s">
        <v>339</v>
      </c>
      <c r="B104" s="72">
        <v>1</v>
      </c>
    </row>
    <row r="105" spans="1:2">
      <c r="A105" s="73" t="s">
        <v>340</v>
      </c>
      <c r="B105" s="72">
        <v>2</v>
      </c>
    </row>
    <row r="106" spans="1:2">
      <c r="A106" s="73" t="s">
        <v>341</v>
      </c>
      <c r="B106" s="72">
        <v>3</v>
      </c>
    </row>
    <row r="107" spans="1:2">
      <c r="A107" s="74" t="s">
        <v>7</v>
      </c>
      <c r="B107" s="72">
        <v>4</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7"/>
  <sheetViews>
    <sheetView workbookViewId="0"/>
  </sheetViews>
  <sheetFormatPr defaultRowHeight="13.5"/>
  <cols>
    <col min="1" max="1" width="4.625" style="80" customWidth="1"/>
    <col min="2" max="2" width="12.625" style="80" customWidth="1"/>
    <col min="3" max="3" width="15.625" style="80" customWidth="1"/>
    <col min="4" max="4" width="12.625" style="80" customWidth="1"/>
    <col min="5" max="5" width="5.625" style="80" customWidth="1"/>
    <col min="6" max="6" width="21.625" style="80" customWidth="1"/>
    <col min="7" max="7" width="8.625" style="80" customWidth="1"/>
    <col min="8" max="8" width="10.625" style="80" customWidth="1"/>
    <col min="9" max="9" width="8.625" style="80" customWidth="1"/>
    <col min="10" max="12" width="10.625" style="80" customWidth="1"/>
    <col min="13" max="16384" width="9" style="80"/>
  </cols>
  <sheetData>
    <row r="1" spans="1:12" ht="20.100000000000001" customHeight="1"/>
    <row r="2" spans="1:12" ht="20.100000000000001" customHeight="1">
      <c r="J2" s="81" t="s">
        <v>468</v>
      </c>
      <c r="K2" s="81"/>
      <c r="L2" s="81"/>
    </row>
    <row r="3" spans="1:12" ht="27.95" customHeight="1">
      <c r="A3" s="82" t="s">
        <v>512</v>
      </c>
      <c r="B3" s="83"/>
      <c r="C3" s="83"/>
      <c r="D3" s="83"/>
      <c r="E3" s="83"/>
      <c r="F3" s="83"/>
      <c r="G3" s="83"/>
      <c r="H3" s="83"/>
      <c r="I3" s="83"/>
      <c r="J3" s="83"/>
      <c r="K3" s="83"/>
      <c r="L3" s="83"/>
    </row>
    <row r="4" spans="1:12" ht="20.100000000000001" customHeight="1">
      <c r="G4" s="81" t="s">
        <v>0</v>
      </c>
      <c r="H4" s="81"/>
      <c r="I4" s="81" t="str">
        <f>Inputval!F14</f>
        <v/>
      </c>
      <c r="J4" s="81"/>
      <c r="K4" s="81"/>
      <c r="L4" s="81"/>
    </row>
    <row r="5" spans="1:12" ht="5.0999999999999996" customHeight="1"/>
    <row r="6" spans="1:12" s="84" customFormat="1" ht="20.100000000000001" customHeight="1">
      <c r="A6" s="304" t="s">
        <v>469</v>
      </c>
      <c r="B6" s="304" t="s">
        <v>33</v>
      </c>
      <c r="C6" s="304" t="s">
        <v>470</v>
      </c>
      <c r="D6" s="305" t="s">
        <v>471</v>
      </c>
      <c r="E6" s="305" t="s">
        <v>472</v>
      </c>
      <c r="F6" s="306"/>
      <c r="G6" s="306"/>
      <c r="H6" s="306"/>
      <c r="I6" s="306"/>
      <c r="J6" s="307" t="s">
        <v>473</v>
      </c>
      <c r="K6" s="307" t="s">
        <v>509</v>
      </c>
      <c r="L6" s="307" t="s">
        <v>477</v>
      </c>
    </row>
    <row r="7" spans="1:12" s="84" customFormat="1" ht="19.5" customHeight="1">
      <c r="A7" s="304"/>
      <c r="B7" s="304"/>
      <c r="C7" s="304"/>
      <c r="D7" s="304"/>
      <c r="E7" s="85" t="s">
        <v>474</v>
      </c>
      <c r="F7" s="88" t="s">
        <v>475</v>
      </c>
      <c r="G7" s="88"/>
      <c r="H7" s="88"/>
      <c r="I7" s="85" t="s">
        <v>476</v>
      </c>
      <c r="J7" s="308"/>
      <c r="K7" s="308"/>
      <c r="L7" s="308"/>
    </row>
    <row r="8" spans="1:12" s="84" customFormat="1" ht="21.75" customHeight="1">
      <c r="A8" s="315">
        <v>1</v>
      </c>
      <c r="B8" s="318"/>
      <c r="C8" s="318"/>
      <c r="D8" s="321"/>
      <c r="E8" s="86"/>
      <c r="F8" s="312"/>
      <c r="G8" s="313"/>
      <c r="H8" s="314"/>
      <c r="I8" s="87"/>
      <c r="J8" s="309"/>
      <c r="K8" s="309"/>
      <c r="L8" s="309"/>
    </row>
    <row r="9" spans="1:12" s="84" customFormat="1" ht="21.75" customHeight="1">
      <c r="A9" s="316"/>
      <c r="B9" s="319"/>
      <c r="C9" s="319"/>
      <c r="D9" s="322"/>
      <c r="E9" s="86"/>
      <c r="F9" s="312"/>
      <c r="G9" s="313"/>
      <c r="H9" s="314"/>
      <c r="I9" s="87"/>
      <c r="J9" s="310"/>
      <c r="K9" s="310"/>
      <c r="L9" s="310"/>
    </row>
    <row r="10" spans="1:12" s="84" customFormat="1" ht="21.75" customHeight="1">
      <c r="A10" s="316"/>
      <c r="B10" s="319"/>
      <c r="C10" s="319"/>
      <c r="D10" s="322"/>
      <c r="E10" s="86"/>
      <c r="F10" s="312"/>
      <c r="G10" s="313"/>
      <c r="H10" s="314"/>
      <c r="I10" s="87"/>
      <c r="J10" s="310"/>
      <c r="K10" s="310"/>
      <c r="L10" s="310"/>
    </row>
    <row r="11" spans="1:12" s="84" customFormat="1" ht="21.75" customHeight="1">
      <c r="A11" s="317"/>
      <c r="B11" s="320"/>
      <c r="C11" s="320"/>
      <c r="D11" s="323"/>
      <c r="E11" s="86"/>
      <c r="F11" s="312"/>
      <c r="G11" s="313"/>
      <c r="H11" s="314"/>
      <c r="I11" s="87"/>
      <c r="J11" s="311"/>
      <c r="K11" s="311"/>
      <c r="L11" s="311"/>
    </row>
    <row r="12" spans="1:12" s="84" customFormat="1" ht="21.75" customHeight="1">
      <c r="A12" s="315">
        <v>2</v>
      </c>
      <c r="B12" s="318"/>
      <c r="C12" s="318"/>
      <c r="D12" s="321"/>
      <c r="E12" s="86"/>
      <c r="F12" s="312"/>
      <c r="G12" s="313"/>
      <c r="H12" s="314"/>
      <c r="I12" s="87"/>
      <c r="J12" s="309"/>
      <c r="K12" s="309"/>
      <c r="L12" s="309"/>
    </row>
    <row r="13" spans="1:12" s="84" customFormat="1" ht="21.75" customHeight="1">
      <c r="A13" s="316"/>
      <c r="B13" s="319"/>
      <c r="C13" s="319"/>
      <c r="D13" s="322"/>
      <c r="E13" s="86"/>
      <c r="F13" s="312"/>
      <c r="G13" s="313"/>
      <c r="H13" s="314"/>
      <c r="I13" s="87"/>
      <c r="J13" s="310"/>
      <c r="K13" s="310"/>
      <c r="L13" s="310"/>
    </row>
    <row r="14" spans="1:12" s="84" customFormat="1" ht="21.75" customHeight="1">
      <c r="A14" s="316"/>
      <c r="B14" s="319"/>
      <c r="C14" s="319"/>
      <c r="D14" s="322"/>
      <c r="E14" s="86"/>
      <c r="F14" s="312"/>
      <c r="G14" s="313"/>
      <c r="H14" s="314"/>
      <c r="I14" s="87"/>
      <c r="J14" s="310"/>
      <c r="K14" s="310"/>
      <c r="L14" s="310"/>
    </row>
    <row r="15" spans="1:12" s="84" customFormat="1" ht="21.75" customHeight="1">
      <c r="A15" s="317"/>
      <c r="B15" s="320"/>
      <c r="C15" s="320"/>
      <c r="D15" s="323"/>
      <c r="E15" s="86"/>
      <c r="F15" s="312"/>
      <c r="G15" s="313"/>
      <c r="H15" s="314"/>
      <c r="I15" s="87"/>
      <c r="J15" s="311"/>
      <c r="K15" s="311"/>
      <c r="L15" s="311"/>
    </row>
    <row r="16" spans="1:12" s="84" customFormat="1" ht="21.75" customHeight="1">
      <c r="A16" s="315">
        <v>3</v>
      </c>
      <c r="B16" s="318"/>
      <c r="C16" s="318"/>
      <c r="D16" s="321"/>
      <c r="E16" s="86"/>
      <c r="F16" s="312"/>
      <c r="G16" s="313"/>
      <c r="H16" s="314"/>
      <c r="I16" s="87"/>
      <c r="J16" s="309"/>
      <c r="K16" s="309"/>
      <c r="L16" s="309"/>
    </row>
    <row r="17" spans="1:12" s="84" customFormat="1" ht="21.75" customHeight="1">
      <c r="A17" s="316"/>
      <c r="B17" s="319"/>
      <c r="C17" s="319"/>
      <c r="D17" s="322"/>
      <c r="E17" s="86"/>
      <c r="F17" s="312"/>
      <c r="G17" s="313"/>
      <c r="H17" s="314"/>
      <c r="I17" s="87"/>
      <c r="J17" s="310"/>
      <c r="K17" s="310"/>
      <c r="L17" s="310"/>
    </row>
    <row r="18" spans="1:12" s="84" customFormat="1" ht="21.75" customHeight="1">
      <c r="A18" s="316"/>
      <c r="B18" s="319"/>
      <c r="C18" s="319"/>
      <c r="D18" s="322"/>
      <c r="E18" s="86"/>
      <c r="F18" s="312"/>
      <c r="G18" s="313"/>
      <c r="H18" s="314"/>
      <c r="I18" s="87"/>
      <c r="J18" s="310"/>
      <c r="K18" s="310"/>
      <c r="L18" s="310"/>
    </row>
    <row r="19" spans="1:12" s="84" customFormat="1" ht="21.75" customHeight="1">
      <c r="A19" s="317"/>
      <c r="B19" s="320"/>
      <c r="C19" s="320"/>
      <c r="D19" s="323"/>
      <c r="E19" s="86"/>
      <c r="F19" s="312"/>
      <c r="G19" s="313"/>
      <c r="H19" s="314"/>
      <c r="I19" s="87"/>
      <c r="J19" s="311"/>
      <c r="K19" s="311"/>
      <c r="L19" s="311"/>
    </row>
    <row r="20" spans="1:12" s="84" customFormat="1" ht="21.75" customHeight="1">
      <c r="A20" s="315">
        <v>4</v>
      </c>
      <c r="B20" s="318"/>
      <c r="C20" s="318"/>
      <c r="D20" s="321"/>
      <c r="E20" s="86"/>
      <c r="F20" s="312"/>
      <c r="G20" s="313"/>
      <c r="H20" s="314"/>
      <c r="I20" s="87"/>
      <c r="J20" s="309"/>
      <c r="K20" s="309"/>
      <c r="L20" s="309"/>
    </row>
    <row r="21" spans="1:12" s="84" customFormat="1" ht="21.75" customHeight="1">
      <c r="A21" s="316"/>
      <c r="B21" s="319"/>
      <c r="C21" s="319"/>
      <c r="D21" s="322"/>
      <c r="E21" s="86"/>
      <c r="F21" s="312"/>
      <c r="G21" s="313"/>
      <c r="H21" s="314"/>
      <c r="I21" s="87"/>
      <c r="J21" s="310"/>
      <c r="K21" s="310"/>
      <c r="L21" s="310"/>
    </row>
    <row r="22" spans="1:12" s="84" customFormat="1" ht="21.75" customHeight="1">
      <c r="A22" s="316"/>
      <c r="B22" s="319"/>
      <c r="C22" s="319"/>
      <c r="D22" s="322"/>
      <c r="E22" s="86"/>
      <c r="F22" s="312"/>
      <c r="G22" s="313"/>
      <c r="H22" s="314"/>
      <c r="I22" s="87"/>
      <c r="J22" s="310"/>
      <c r="K22" s="310"/>
      <c r="L22" s="310"/>
    </row>
    <row r="23" spans="1:12" s="84" customFormat="1" ht="21.75" customHeight="1">
      <c r="A23" s="317"/>
      <c r="B23" s="320"/>
      <c r="C23" s="320"/>
      <c r="D23" s="323"/>
      <c r="E23" s="86"/>
      <c r="F23" s="312"/>
      <c r="G23" s="313"/>
      <c r="H23" s="314"/>
      <c r="I23" s="87"/>
      <c r="J23" s="311"/>
      <c r="K23" s="311"/>
      <c r="L23" s="311"/>
    </row>
    <row r="24" spans="1:12" s="84" customFormat="1" ht="21.75" customHeight="1">
      <c r="A24" s="315">
        <v>5</v>
      </c>
      <c r="B24" s="318"/>
      <c r="C24" s="318"/>
      <c r="D24" s="321"/>
      <c r="E24" s="86"/>
      <c r="F24" s="312"/>
      <c r="G24" s="313"/>
      <c r="H24" s="314"/>
      <c r="I24" s="87"/>
      <c r="J24" s="309"/>
      <c r="K24" s="309"/>
      <c r="L24" s="309"/>
    </row>
    <row r="25" spans="1:12" s="84" customFormat="1" ht="21.75" customHeight="1">
      <c r="A25" s="316"/>
      <c r="B25" s="319"/>
      <c r="C25" s="319"/>
      <c r="D25" s="322"/>
      <c r="E25" s="86"/>
      <c r="F25" s="312"/>
      <c r="G25" s="313"/>
      <c r="H25" s="314"/>
      <c r="I25" s="87"/>
      <c r="J25" s="310"/>
      <c r="K25" s="310"/>
      <c r="L25" s="310"/>
    </row>
    <row r="26" spans="1:12" s="84" customFormat="1" ht="21.75" customHeight="1">
      <c r="A26" s="316"/>
      <c r="B26" s="319"/>
      <c r="C26" s="319"/>
      <c r="D26" s="322"/>
      <c r="E26" s="86"/>
      <c r="F26" s="312"/>
      <c r="G26" s="313"/>
      <c r="H26" s="314"/>
      <c r="I26" s="87"/>
      <c r="J26" s="310"/>
      <c r="K26" s="310"/>
      <c r="L26" s="310"/>
    </row>
    <row r="27" spans="1:12" s="84" customFormat="1" ht="21.75" customHeight="1">
      <c r="A27" s="317"/>
      <c r="B27" s="320"/>
      <c r="C27" s="320"/>
      <c r="D27" s="323"/>
      <c r="E27" s="86"/>
      <c r="F27" s="312"/>
      <c r="G27" s="313"/>
      <c r="H27" s="314"/>
      <c r="I27" s="87"/>
      <c r="J27" s="311"/>
      <c r="K27" s="311"/>
      <c r="L27" s="311"/>
    </row>
    <row r="28" spans="1:12" s="84" customFormat="1" ht="21.75" customHeight="1">
      <c r="A28" s="315">
        <v>6</v>
      </c>
      <c r="B28" s="318"/>
      <c r="C28" s="318"/>
      <c r="D28" s="321"/>
      <c r="E28" s="86" t="str">
        <f>IFERROR(IF(F28&lt;&gt;"",VLOOKUP(F28,資格一覧!$A$2:$B$100,2,FALSE),""),"")</f>
        <v/>
      </c>
      <c r="F28" s="312"/>
      <c r="G28" s="313"/>
      <c r="H28" s="314"/>
      <c r="I28" s="87"/>
      <c r="J28" s="309"/>
      <c r="K28" s="309"/>
      <c r="L28" s="309"/>
    </row>
    <row r="29" spans="1:12" s="84" customFormat="1" ht="21.75" customHeight="1">
      <c r="A29" s="316"/>
      <c r="B29" s="319"/>
      <c r="C29" s="319"/>
      <c r="D29" s="322"/>
      <c r="E29" s="86" t="str">
        <f>IFERROR(IF(F29&lt;&gt;"",VLOOKUP(F29,資格一覧!$A$2:$B$100,2,FALSE),""),"")</f>
        <v/>
      </c>
      <c r="F29" s="312"/>
      <c r="G29" s="313"/>
      <c r="H29" s="314"/>
      <c r="I29" s="87"/>
      <c r="J29" s="310"/>
      <c r="K29" s="310"/>
      <c r="L29" s="310"/>
    </row>
    <row r="30" spans="1:12" s="84" customFormat="1" ht="21.75" customHeight="1">
      <c r="A30" s="316"/>
      <c r="B30" s="319"/>
      <c r="C30" s="319"/>
      <c r="D30" s="322"/>
      <c r="E30" s="86" t="str">
        <f>IFERROR(IF(F30&lt;&gt;"",VLOOKUP(F30,資格一覧!$A$2:$B$100,2,FALSE),""),"")</f>
        <v/>
      </c>
      <c r="F30" s="312"/>
      <c r="G30" s="313"/>
      <c r="H30" s="314"/>
      <c r="I30" s="87"/>
      <c r="J30" s="310"/>
      <c r="K30" s="310"/>
      <c r="L30" s="310"/>
    </row>
    <row r="31" spans="1:12" s="84" customFormat="1" ht="21.75" customHeight="1">
      <c r="A31" s="317"/>
      <c r="B31" s="320"/>
      <c r="C31" s="320"/>
      <c r="D31" s="323"/>
      <c r="E31" s="86" t="str">
        <f>IFERROR(IF(F31&lt;&gt;"",VLOOKUP(F31,資格一覧!$A$2:$B$100,2,FALSE),""),"")</f>
        <v/>
      </c>
      <c r="F31" s="312"/>
      <c r="G31" s="313"/>
      <c r="H31" s="314"/>
      <c r="I31" s="87"/>
      <c r="J31" s="311"/>
      <c r="K31" s="311"/>
      <c r="L31" s="311"/>
    </row>
    <row r="32" spans="1:12" s="84" customFormat="1" ht="21.75" customHeight="1">
      <c r="A32" s="315">
        <v>7</v>
      </c>
      <c r="B32" s="318"/>
      <c r="C32" s="318"/>
      <c r="D32" s="321"/>
      <c r="E32" s="86" t="str">
        <f>IFERROR(IF(F32&lt;&gt;"",VLOOKUP(F32,資格一覧!$A$2:$B$100,2,FALSE),""),"")</f>
        <v/>
      </c>
      <c r="F32" s="312"/>
      <c r="G32" s="313"/>
      <c r="H32" s="314"/>
      <c r="I32" s="87"/>
      <c r="J32" s="309"/>
      <c r="K32" s="309"/>
      <c r="L32" s="309"/>
    </row>
    <row r="33" spans="1:12" s="84" customFormat="1" ht="21.75" customHeight="1">
      <c r="A33" s="316"/>
      <c r="B33" s="319"/>
      <c r="C33" s="319"/>
      <c r="D33" s="322"/>
      <c r="E33" s="86" t="str">
        <f>IFERROR(IF(F33&lt;&gt;"",VLOOKUP(F33,資格一覧!$A$2:$B$100,2,FALSE),""),"")</f>
        <v/>
      </c>
      <c r="F33" s="312"/>
      <c r="G33" s="313"/>
      <c r="H33" s="314"/>
      <c r="I33" s="87"/>
      <c r="J33" s="310"/>
      <c r="K33" s="310"/>
      <c r="L33" s="310"/>
    </row>
    <row r="34" spans="1:12" s="84" customFormat="1" ht="21.75" customHeight="1">
      <c r="A34" s="316"/>
      <c r="B34" s="319"/>
      <c r="C34" s="319"/>
      <c r="D34" s="322"/>
      <c r="E34" s="86" t="str">
        <f>IFERROR(IF(F34&lt;&gt;"",VLOOKUP(F34,資格一覧!$A$2:$B$100,2,FALSE),""),"")</f>
        <v/>
      </c>
      <c r="F34" s="312"/>
      <c r="G34" s="313"/>
      <c r="H34" s="314"/>
      <c r="I34" s="87"/>
      <c r="J34" s="310"/>
      <c r="K34" s="310"/>
      <c r="L34" s="310"/>
    </row>
    <row r="35" spans="1:12" s="84" customFormat="1" ht="21.75" customHeight="1">
      <c r="A35" s="317"/>
      <c r="B35" s="320"/>
      <c r="C35" s="320"/>
      <c r="D35" s="323"/>
      <c r="E35" s="86" t="str">
        <f>IFERROR(IF(F35&lt;&gt;"",VLOOKUP(F35,資格一覧!$A$2:$B$100,2,FALSE),""),"")</f>
        <v/>
      </c>
      <c r="F35" s="312"/>
      <c r="G35" s="313"/>
      <c r="H35" s="314"/>
      <c r="I35" s="87"/>
      <c r="J35" s="311"/>
      <c r="K35" s="311"/>
      <c r="L35" s="311"/>
    </row>
    <row r="36" spans="1:12" s="84" customFormat="1" ht="21.75" customHeight="1">
      <c r="A36" s="315">
        <v>8</v>
      </c>
      <c r="B36" s="318"/>
      <c r="C36" s="318"/>
      <c r="D36" s="321"/>
      <c r="E36" s="86" t="str">
        <f>IFERROR(IF(F36&lt;&gt;"",VLOOKUP(F36,資格一覧!$A$2:$B$100,2,FALSE),""),"")</f>
        <v/>
      </c>
      <c r="F36" s="312"/>
      <c r="G36" s="313"/>
      <c r="H36" s="314"/>
      <c r="I36" s="87"/>
      <c r="J36" s="309"/>
      <c r="K36" s="309"/>
      <c r="L36" s="309"/>
    </row>
    <row r="37" spans="1:12" s="84" customFormat="1" ht="21.75" customHeight="1">
      <c r="A37" s="316"/>
      <c r="B37" s="319"/>
      <c r="C37" s="319"/>
      <c r="D37" s="322"/>
      <c r="E37" s="86" t="str">
        <f>IFERROR(IF(F37&lt;&gt;"",VLOOKUP(F37,資格一覧!$A$2:$B$100,2,FALSE),""),"")</f>
        <v/>
      </c>
      <c r="F37" s="312"/>
      <c r="G37" s="313"/>
      <c r="H37" s="314"/>
      <c r="I37" s="87"/>
      <c r="J37" s="310"/>
      <c r="K37" s="310"/>
      <c r="L37" s="310"/>
    </row>
    <row r="38" spans="1:12" s="84" customFormat="1" ht="21.75" customHeight="1">
      <c r="A38" s="316"/>
      <c r="B38" s="319"/>
      <c r="C38" s="319"/>
      <c r="D38" s="322"/>
      <c r="E38" s="86" t="str">
        <f>IFERROR(IF(F38&lt;&gt;"",VLOOKUP(F38,資格一覧!$A$2:$B$100,2,FALSE),""),"")</f>
        <v/>
      </c>
      <c r="F38" s="312"/>
      <c r="G38" s="313"/>
      <c r="H38" s="314"/>
      <c r="I38" s="87"/>
      <c r="J38" s="310"/>
      <c r="K38" s="310"/>
      <c r="L38" s="310"/>
    </row>
    <row r="39" spans="1:12" s="84" customFormat="1" ht="21.75" customHeight="1">
      <c r="A39" s="317"/>
      <c r="B39" s="320"/>
      <c r="C39" s="320"/>
      <c r="D39" s="323"/>
      <c r="E39" s="86" t="str">
        <f>IFERROR(IF(F39&lt;&gt;"",VLOOKUP(F39,資格一覧!$A$2:$B$100,2,FALSE),""),"")</f>
        <v/>
      </c>
      <c r="F39" s="312"/>
      <c r="G39" s="313"/>
      <c r="H39" s="314"/>
      <c r="I39" s="87"/>
      <c r="J39" s="311"/>
      <c r="K39" s="311"/>
      <c r="L39" s="311"/>
    </row>
    <row r="40" spans="1:12" s="84" customFormat="1" ht="21.75" customHeight="1">
      <c r="A40" s="315">
        <v>9</v>
      </c>
      <c r="B40" s="318"/>
      <c r="C40" s="318"/>
      <c r="D40" s="321"/>
      <c r="E40" s="86" t="str">
        <f>IFERROR(IF(F40&lt;&gt;"",VLOOKUP(F40,資格一覧!$A$2:$B$100,2,FALSE),""),"")</f>
        <v/>
      </c>
      <c r="F40" s="312"/>
      <c r="G40" s="313"/>
      <c r="H40" s="314"/>
      <c r="I40" s="87"/>
      <c r="J40" s="309"/>
      <c r="K40" s="309"/>
      <c r="L40" s="309"/>
    </row>
    <row r="41" spans="1:12" s="84" customFormat="1" ht="21.75" customHeight="1">
      <c r="A41" s="316"/>
      <c r="B41" s="319"/>
      <c r="C41" s="319"/>
      <c r="D41" s="322"/>
      <c r="E41" s="86" t="str">
        <f>IFERROR(IF(F41&lt;&gt;"",VLOOKUP(F41,資格一覧!$A$2:$B$100,2,FALSE),""),"")</f>
        <v/>
      </c>
      <c r="F41" s="312"/>
      <c r="G41" s="313"/>
      <c r="H41" s="314"/>
      <c r="I41" s="87"/>
      <c r="J41" s="310"/>
      <c r="K41" s="310"/>
      <c r="L41" s="310"/>
    </row>
    <row r="42" spans="1:12" s="84" customFormat="1" ht="21.75" customHeight="1">
      <c r="A42" s="316"/>
      <c r="B42" s="319"/>
      <c r="C42" s="319"/>
      <c r="D42" s="322"/>
      <c r="E42" s="86" t="str">
        <f>IFERROR(IF(F42&lt;&gt;"",VLOOKUP(F42,資格一覧!$A$2:$B$100,2,FALSE),""),"")</f>
        <v/>
      </c>
      <c r="F42" s="312"/>
      <c r="G42" s="313"/>
      <c r="H42" s="314"/>
      <c r="I42" s="87"/>
      <c r="J42" s="310"/>
      <c r="K42" s="310"/>
      <c r="L42" s="310"/>
    </row>
    <row r="43" spans="1:12" s="84" customFormat="1" ht="21.75" customHeight="1">
      <c r="A43" s="317"/>
      <c r="B43" s="320"/>
      <c r="C43" s="320"/>
      <c r="D43" s="323"/>
      <c r="E43" s="86" t="str">
        <f>IFERROR(IF(F43&lt;&gt;"",VLOOKUP(F43,資格一覧!$A$2:$B$100,2,FALSE),""),"")</f>
        <v/>
      </c>
      <c r="F43" s="312"/>
      <c r="G43" s="313"/>
      <c r="H43" s="314"/>
      <c r="I43" s="87"/>
      <c r="J43" s="311"/>
      <c r="K43" s="311"/>
      <c r="L43" s="311"/>
    </row>
    <row r="44" spans="1:12" s="84" customFormat="1" ht="21.75" customHeight="1">
      <c r="A44" s="315">
        <v>10</v>
      </c>
      <c r="B44" s="318"/>
      <c r="C44" s="318"/>
      <c r="D44" s="321"/>
      <c r="E44" s="86" t="str">
        <f>IFERROR(IF(F44&lt;&gt;"",VLOOKUP(F44,資格一覧!$A$2:$B$100,2,FALSE),""),"")</f>
        <v/>
      </c>
      <c r="F44" s="312"/>
      <c r="G44" s="313"/>
      <c r="H44" s="314"/>
      <c r="I44" s="87"/>
      <c r="J44" s="309"/>
      <c r="K44" s="309"/>
      <c r="L44" s="309"/>
    </row>
    <row r="45" spans="1:12" s="84" customFormat="1" ht="21.75" customHeight="1">
      <c r="A45" s="316"/>
      <c r="B45" s="319"/>
      <c r="C45" s="319"/>
      <c r="D45" s="322"/>
      <c r="E45" s="86" t="str">
        <f>IFERROR(IF(F45&lt;&gt;"",VLOOKUP(F45,資格一覧!$A$2:$B$100,2,FALSE),""),"")</f>
        <v/>
      </c>
      <c r="F45" s="312"/>
      <c r="G45" s="313"/>
      <c r="H45" s="314"/>
      <c r="I45" s="87"/>
      <c r="J45" s="310"/>
      <c r="K45" s="310"/>
      <c r="L45" s="310"/>
    </row>
    <row r="46" spans="1:12" s="84" customFormat="1" ht="21.75" customHeight="1">
      <c r="A46" s="316"/>
      <c r="B46" s="319"/>
      <c r="C46" s="319"/>
      <c r="D46" s="322"/>
      <c r="E46" s="86" t="str">
        <f>IFERROR(IF(F46&lt;&gt;"",VLOOKUP(F46,資格一覧!$A$2:$B$100,2,FALSE),""),"")</f>
        <v/>
      </c>
      <c r="F46" s="312"/>
      <c r="G46" s="313"/>
      <c r="H46" s="314"/>
      <c r="I46" s="87"/>
      <c r="J46" s="310"/>
      <c r="K46" s="310"/>
      <c r="L46" s="310"/>
    </row>
    <row r="47" spans="1:12" s="84" customFormat="1" ht="21.75" customHeight="1">
      <c r="A47" s="317"/>
      <c r="B47" s="320"/>
      <c r="C47" s="320"/>
      <c r="D47" s="323"/>
      <c r="E47" s="86" t="str">
        <f>IFERROR(IF(F47&lt;&gt;"",VLOOKUP(F47,資格一覧!$A$2:$B$100,2,FALSE),""),"")</f>
        <v/>
      </c>
      <c r="F47" s="312"/>
      <c r="G47" s="313"/>
      <c r="H47" s="314"/>
      <c r="I47" s="87"/>
      <c r="J47" s="311"/>
      <c r="K47" s="311"/>
      <c r="L47" s="311"/>
    </row>
    <row r="48" spans="1:12" s="84" customFormat="1" ht="21.75" customHeight="1">
      <c r="A48" s="315">
        <v>11</v>
      </c>
      <c r="B48" s="318"/>
      <c r="C48" s="318"/>
      <c r="D48" s="321"/>
      <c r="E48" s="86" t="str">
        <f>IFERROR(IF(F48&lt;&gt;"",VLOOKUP(F48,資格一覧!$A$2:$B$100,2,FALSE),""),"")</f>
        <v/>
      </c>
      <c r="F48" s="312"/>
      <c r="G48" s="313"/>
      <c r="H48" s="314"/>
      <c r="I48" s="87"/>
      <c r="J48" s="309"/>
      <c r="K48" s="309"/>
      <c r="L48" s="309"/>
    </row>
    <row r="49" spans="1:12" s="84" customFormat="1" ht="21.75" customHeight="1">
      <c r="A49" s="316"/>
      <c r="B49" s="319"/>
      <c r="C49" s="319"/>
      <c r="D49" s="322"/>
      <c r="E49" s="86" t="str">
        <f>IFERROR(IF(F49&lt;&gt;"",VLOOKUP(F49,資格一覧!$A$2:$B$100,2,FALSE),""),"")</f>
        <v/>
      </c>
      <c r="F49" s="312"/>
      <c r="G49" s="313"/>
      <c r="H49" s="314"/>
      <c r="I49" s="87"/>
      <c r="J49" s="310"/>
      <c r="K49" s="310"/>
      <c r="L49" s="310"/>
    </row>
    <row r="50" spans="1:12" s="84" customFormat="1" ht="21.75" customHeight="1">
      <c r="A50" s="316"/>
      <c r="B50" s="319"/>
      <c r="C50" s="319"/>
      <c r="D50" s="322"/>
      <c r="E50" s="86" t="str">
        <f>IFERROR(IF(F50&lt;&gt;"",VLOOKUP(F50,資格一覧!$A$2:$B$100,2,FALSE),""),"")</f>
        <v/>
      </c>
      <c r="F50" s="312"/>
      <c r="G50" s="313"/>
      <c r="H50" s="314"/>
      <c r="I50" s="87"/>
      <c r="J50" s="310"/>
      <c r="K50" s="310"/>
      <c r="L50" s="310"/>
    </row>
    <row r="51" spans="1:12" s="84" customFormat="1" ht="21.75" customHeight="1">
      <c r="A51" s="317"/>
      <c r="B51" s="320"/>
      <c r="C51" s="320"/>
      <c r="D51" s="323"/>
      <c r="E51" s="86" t="str">
        <f>IFERROR(IF(F51&lt;&gt;"",VLOOKUP(F51,資格一覧!$A$2:$B$100,2,FALSE),""),"")</f>
        <v/>
      </c>
      <c r="F51" s="312"/>
      <c r="G51" s="313"/>
      <c r="H51" s="314"/>
      <c r="I51" s="87"/>
      <c r="J51" s="311"/>
      <c r="K51" s="311"/>
      <c r="L51" s="311"/>
    </row>
    <row r="52" spans="1:12" s="84" customFormat="1" ht="21.75" customHeight="1">
      <c r="A52" s="315">
        <v>12</v>
      </c>
      <c r="B52" s="318"/>
      <c r="C52" s="318"/>
      <c r="D52" s="321"/>
      <c r="E52" s="86" t="str">
        <f>IFERROR(IF(F52&lt;&gt;"",VLOOKUP(F52,資格一覧!$A$2:$B$100,2,FALSE),""),"")</f>
        <v/>
      </c>
      <c r="F52" s="312"/>
      <c r="G52" s="313"/>
      <c r="H52" s="314"/>
      <c r="I52" s="87"/>
      <c r="J52" s="309"/>
      <c r="K52" s="309"/>
      <c r="L52" s="309"/>
    </row>
    <row r="53" spans="1:12" s="84" customFormat="1" ht="21.75" customHeight="1">
      <c r="A53" s="316"/>
      <c r="B53" s="319"/>
      <c r="C53" s="319"/>
      <c r="D53" s="322"/>
      <c r="E53" s="86" t="str">
        <f>IFERROR(IF(F53&lt;&gt;"",VLOOKUP(F53,資格一覧!$A$2:$B$100,2,FALSE),""),"")</f>
        <v/>
      </c>
      <c r="F53" s="312"/>
      <c r="G53" s="313"/>
      <c r="H53" s="314"/>
      <c r="I53" s="87"/>
      <c r="J53" s="310"/>
      <c r="K53" s="310"/>
      <c r="L53" s="310"/>
    </row>
    <row r="54" spans="1:12" s="84" customFormat="1" ht="21.75" customHeight="1">
      <c r="A54" s="316"/>
      <c r="B54" s="319"/>
      <c r="C54" s="319"/>
      <c r="D54" s="322"/>
      <c r="E54" s="86" t="str">
        <f>IFERROR(IF(F54&lt;&gt;"",VLOOKUP(F54,資格一覧!$A$2:$B$100,2,FALSE),""),"")</f>
        <v/>
      </c>
      <c r="F54" s="312"/>
      <c r="G54" s="313"/>
      <c r="H54" s="314"/>
      <c r="I54" s="87"/>
      <c r="J54" s="310"/>
      <c r="K54" s="310"/>
      <c r="L54" s="310"/>
    </row>
    <row r="55" spans="1:12" s="84" customFormat="1" ht="21.75" customHeight="1">
      <c r="A55" s="317"/>
      <c r="B55" s="320"/>
      <c r="C55" s="320"/>
      <c r="D55" s="323"/>
      <c r="E55" s="86" t="str">
        <f>IFERROR(IF(F55&lt;&gt;"",VLOOKUP(F55,資格一覧!$A$2:$B$100,2,FALSE),""),"")</f>
        <v/>
      </c>
      <c r="F55" s="312"/>
      <c r="G55" s="313"/>
      <c r="H55" s="314"/>
      <c r="I55" s="87"/>
      <c r="J55" s="311"/>
      <c r="K55" s="311"/>
      <c r="L55" s="311"/>
    </row>
    <row r="56" spans="1:12" s="84" customFormat="1" ht="21.75" customHeight="1">
      <c r="A56" s="315">
        <v>13</v>
      </c>
      <c r="B56" s="318"/>
      <c r="C56" s="318"/>
      <c r="D56" s="321"/>
      <c r="E56" s="86" t="str">
        <f>IFERROR(IF(F56&lt;&gt;"",VLOOKUP(F56,資格一覧!$A$2:$B$100,2,FALSE),""),"")</f>
        <v/>
      </c>
      <c r="F56" s="312"/>
      <c r="G56" s="313"/>
      <c r="H56" s="314"/>
      <c r="I56" s="87"/>
      <c r="J56" s="309"/>
      <c r="K56" s="309"/>
      <c r="L56" s="309"/>
    </row>
    <row r="57" spans="1:12" s="84" customFormat="1" ht="21.75" customHeight="1">
      <c r="A57" s="316"/>
      <c r="B57" s="319"/>
      <c r="C57" s="319"/>
      <c r="D57" s="322"/>
      <c r="E57" s="86" t="str">
        <f>IFERROR(IF(F57&lt;&gt;"",VLOOKUP(F57,資格一覧!$A$2:$B$100,2,FALSE),""),"")</f>
        <v/>
      </c>
      <c r="F57" s="312"/>
      <c r="G57" s="313"/>
      <c r="H57" s="314"/>
      <c r="I57" s="87"/>
      <c r="J57" s="310"/>
      <c r="K57" s="310"/>
      <c r="L57" s="310"/>
    </row>
    <row r="58" spans="1:12" s="84" customFormat="1" ht="21.75" customHeight="1">
      <c r="A58" s="316"/>
      <c r="B58" s="319"/>
      <c r="C58" s="319"/>
      <c r="D58" s="322"/>
      <c r="E58" s="86" t="str">
        <f>IFERROR(IF(F58&lt;&gt;"",VLOOKUP(F58,資格一覧!$A$2:$B$100,2,FALSE),""),"")</f>
        <v/>
      </c>
      <c r="F58" s="312"/>
      <c r="G58" s="313"/>
      <c r="H58" s="314"/>
      <c r="I58" s="87"/>
      <c r="J58" s="310"/>
      <c r="K58" s="310"/>
      <c r="L58" s="310"/>
    </row>
    <row r="59" spans="1:12" s="84" customFormat="1" ht="21.75" customHeight="1">
      <c r="A59" s="317"/>
      <c r="B59" s="320"/>
      <c r="C59" s="320"/>
      <c r="D59" s="323"/>
      <c r="E59" s="86" t="str">
        <f>IFERROR(IF(F59&lt;&gt;"",VLOOKUP(F59,資格一覧!$A$2:$B$100,2,FALSE),""),"")</f>
        <v/>
      </c>
      <c r="F59" s="312"/>
      <c r="G59" s="313"/>
      <c r="H59" s="314"/>
      <c r="I59" s="87"/>
      <c r="J59" s="311"/>
      <c r="K59" s="311"/>
      <c r="L59" s="311"/>
    </row>
    <row r="60" spans="1:12" s="84" customFormat="1" ht="21.75" customHeight="1">
      <c r="A60" s="315">
        <v>14</v>
      </c>
      <c r="B60" s="318"/>
      <c r="C60" s="318"/>
      <c r="D60" s="321"/>
      <c r="E60" s="86" t="str">
        <f>IFERROR(IF(F60&lt;&gt;"",VLOOKUP(F60,資格一覧!$A$2:$B$100,2,FALSE),""),"")</f>
        <v/>
      </c>
      <c r="F60" s="312"/>
      <c r="G60" s="313"/>
      <c r="H60" s="314"/>
      <c r="I60" s="87"/>
      <c r="J60" s="309"/>
      <c r="K60" s="309"/>
      <c r="L60" s="309"/>
    </row>
    <row r="61" spans="1:12" s="84" customFormat="1" ht="21.75" customHeight="1">
      <c r="A61" s="316"/>
      <c r="B61" s="319"/>
      <c r="C61" s="319"/>
      <c r="D61" s="322"/>
      <c r="E61" s="86" t="str">
        <f>IFERROR(IF(F61&lt;&gt;"",VLOOKUP(F61,資格一覧!$A$2:$B$100,2,FALSE),""),"")</f>
        <v/>
      </c>
      <c r="F61" s="312"/>
      <c r="G61" s="313"/>
      <c r="H61" s="314"/>
      <c r="I61" s="87"/>
      <c r="J61" s="310"/>
      <c r="K61" s="310"/>
      <c r="L61" s="310"/>
    </row>
    <row r="62" spans="1:12" s="84" customFormat="1" ht="21.75" customHeight="1">
      <c r="A62" s="316"/>
      <c r="B62" s="319"/>
      <c r="C62" s="319"/>
      <c r="D62" s="322"/>
      <c r="E62" s="86" t="str">
        <f>IFERROR(IF(F62&lt;&gt;"",VLOOKUP(F62,資格一覧!$A$2:$B$100,2,FALSE),""),"")</f>
        <v/>
      </c>
      <c r="F62" s="312"/>
      <c r="G62" s="313"/>
      <c r="H62" s="314"/>
      <c r="I62" s="87"/>
      <c r="J62" s="310"/>
      <c r="K62" s="310"/>
      <c r="L62" s="310"/>
    </row>
    <row r="63" spans="1:12" s="84" customFormat="1" ht="21.75" customHeight="1">
      <c r="A63" s="317"/>
      <c r="B63" s="320"/>
      <c r="C63" s="320"/>
      <c r="D63" s="323"/>
      <c r="E63" s="86" t="str">
        <f>IFERROR(IF(F63&lt;&gt;"",VLOOKUP(F63,資格一覧!$A$2:$B$100,2,FALSE),""),"")</f>
        <v/>
      </c>
      <c r="F63" s="312"/>
      <c r="G63" s="313"/>
      <c r="H63" s="314"/>
      <c r="I63" s="87"/>
      <c r="J63" s="311"/>
      <c r="K63" s="311"/>
      <c r="L63" s="311"/>
    </row>
    <row r="64" spans="1:12" s="84" customFormat="1" ht="21.75" customHeight="1">
      <c r="A64" s="315">
        <v>15</v>
      </c>
      <c r="B64" s="318"/>
      <c r="C64" s="318"/>
      <c r="D64" s="321"/>
      <c r="E64" s="86" t="str">
        <f>IFERROR(IF(F64&lt;&gt;"",VLOOKUP(F64,資格一覧!$A$2:$B$100,2,FALSE),""),"")</f>
        <v/>
      </c>
      <c r="F64" s="312"/>
      <c r="G64" s="313"/>
      <c r="H64" s="314"/>
      <c r="I64" s="87"/>
      <c r="J64" s="309"/>
      <c r="K64" s="309"/>
      <c r="L64" s="309"/>
    </row>
    <row r="65" spans="1:12" s="84" customFormat="1" ht="21.75" customHeight="1">
      <c r="A65" s="316"/>
      <c r="B65" s="319"/>
      <c r="C65" s="319"/>
      <c r="D65" s="322"/>
      <c r="E65" s="86" t="str">
        <f>IFERROR(IF(F65&lt;&gt;"",VLOOKUP(F65,資格一覧!$A$2:$B$100,2,FALSE),""),"")</f>
        <v/>
      </c>
      <c r="F65" s="312"/>
      <c r="G65" s="313"/>
      <c r="H65" s="314"/>
      <c r="I65" s="87"/>
      <c r="J65" s="310"/>
      <c r="K65" s="310"/>
      <c r="L65" s="310"/>
    </row>
    <row r="66" spans="1:12" s="84" customFormat="1" ht="21.75" customHeight="1">
      <c r="A66" s="316"/>
      <c r="B66" s="319"/>
      <c r="C66" s="319"/>
      <c r="D66" s="322"/>
      <c r="E66" s="86" t="str">
        <f>IFERROR(IF(F66&lt;&gt;"",VLOOKUP(F66,資格一覧!$A$2:$B$100,2,FALSE),""),"")</f>
        <v/>
      </c>
      <c r="F66" s="312"/>
      <c r="G66" s="313"/>
      <c r="H66" s="314"/>
      <c r="I66" s="87"/>
      <c r="J66" s="310"/>
      <c r="K66" s="310"/>
      <c r="L66" s="310"/>
    </row>
    <row r="67" spans="1:12" s="84" customFormat="1" ht="21.75" customHeight="1">
      <c r="A67" s="317"/>
      <c r="B67" s="320"/>
      <c r="C67" s="320"/>
      <c r="D67" s="323"/>
      <c r="E67" s="86" t="str">
        <f>IFERROR(IF(F67&lt;&gt;"",VLOOKUP(F67,資格一覧!$A$2:$B$100,2,FALSE),""),"")</f>
        <v/>
      </c>
      <c r="F67" s="312"/>
      <c r="G67" s="313"/>
      <c r="H67" s="314"/>
      <c r="I67" s="87"/>
      <c r="J67" s="311"/>
      <c r="K67" s="311"/>
      <c r="L67" s="311"/>
    </row>
    <row r="68" spans="1:12" s="84" customFormat="1" ht="21.75" customHeight="1">
      <c r="A68" s="315">
        <v>16</v>
      </c>
      <c r="B68" s="318"/>
      <c r="C68" s="318"/>
      <c r="D68" s="321"/>
      <c r="E68" s="86" t="str">
        <f>IFERROR(IF(F68&lt;&gt;"",VLOOKUP(F68,資格一覧!$A$2:$B$100,2,FALSE),""),"")</f>
        <v/>
      </c>
      <c r="F68" s="312"/>
      <c r="G68" s="313"/>
      <c r="H68" s="314"/>
      <c r="I68" s="87"/>
      <c r="J68" s="309"/>
      <c r="K68" s="309"/>
      <c r="L68" s="309"/>
    </row>
    <row r="69" spans="1:12" s="84" customFormat="1" ht="21.75" customHeight="1">
      <c r="A69" s="316"/>
      <c r="B69" s="319"/>
      <c r="C69" s="319"/>
      <c r="D69" s="322"/>
      <c r="E69" s="86" t="str">
        <f>IFERROR(IF(F69&lt;&gt;"",VLOOKUP(F69,資格一覧!$A$2:$B$100,2,FALSE),""),"")</f>
        <v/>
      </c>
      <c r="F69" s="312"/>
      <c r="G69" s="313"/>
      <c r="H69" s="314"/>
      <c r="I69" s="87"/>
      <c r="J69" s="310"/>
      <c r="K69" s="310"/>
      <c r="L69" s="310"/>
    </row>
    <row r="70" spans="1:12" s="84" customFormat="1" ht="21.75" customHeight="1">
      <c r="A70" s="316"/>
      <c r="B70" s="319"/>
      <c r="C70" s="319"/>
      <c r="D70" s="322"/>
      <c r="E70" s="86" t="str">
        <f>IFERROR(IF(F70&lt;&gt;"",VLOOKUP(F70,資格一覧!$A$2:$B$100,2,FALSE),""),"")</f>
        <v/>
      </c>
      <c r="F70" s="312"/>
      <c r="G70" s="313"/>
      <c r="H70" s="314"/>
      <c r="I70" s="87"/>
      <c r="J70" s="310"/>
      <c r="K70" s="310"/>
      <c r="L70" s="310"/>
    </row>
    <row r="71" spans="1:12" s="84" customFormat="1" ht="21.75" customHeight="1">
      <c r="A71" s="317"/>
      <c r="B71" s="320"/>
      <c r="C71" s="320"/>
      <c r="D71" s="323"/>
      <c r="E71" s="86" t="str">
        <f>IFERROR(IF(F71&lt;&gt;"",VLOOKUP(F71,資格一覧!$A$2:$B$100,2,FALSE),""),"")</f>
        <v/>
      </c>
      <c r="F71" s="312"/>
      <c r="G71" s="313"/>
      <c r="H71" s="314"/>
      <c r="I71" s="87"/>
      <c r="J71" s="311"/>
      <c r="K71" s="311"/>
      <c r="L71" s="311"/>
    </row>
    <row r="72" spans="1:12" s="84" customFormat="1" ht="21.75" customHeight="1">
      <c r="A72" s="315">
        <v>17</v>
      </c>
      <c r="B72" s="318"/>
      <c r="C72" s="318"/>
      <c r="D72" s="321"/>
      <c r="E72" s="86" t="str">
        <f>IFERROR(IF(F72&lt;&gt;"",VLOOKUP(F72,資格一覧!$A$2:$B$100,2,FALSE),""),"")</f>
        <v/>
      </c>
      <c r="F72" s="312"/>
      <c r="G72" s="313"/>
      <c r="H72" s="314"/>
      <c r="I72" s="87"/>
      <c r="J72" s="309"/>
      <c r="K72" s="309"/>
      <c r="L72" s="309"/>
    </row>
    <row r="73" spans="1:12" s="84" customFormat="1" ht="21.75" customHeight="1">
      <c r="A73" s="316"/>
      <c r="B73" s="319"/>
      <c r="C73" s="319"/>
      <c r="D73" s="322"/>
      <c r="E73" s="86" t="str">
        <f>IFERROR(IF(F73&lt;&gt;"",VLOOKUP(F73,資格一覧!$A$2:$B$100,2,FALSE),""),"")</f>
        <v/>
      </c>
      <c r="F73" s="312"/>
      <c r="G73" s="313"/>
      <c r="H73" s="314"/>
      <c r="I73" s="87"/>
      <c r="J73" s="310"/>
      <c r="K73" s="310"/>
      <c r="L73" s="310"/>
    </row>
    <row r="74" spans="1:12" s="84" customFormat="1" ht="21.75" customHeight="1">
      <c r="A74" s="316"/>
      <c r="B74" s="319"/>
      <c r="C74" s="319"/>
      <c r="D74" s="322"/>
      <c r="E74" s="86" t="str">
        <f>IFERROR(IF(F74&lt;&gt;"",VLOOKUP(F74,資格一覧!$A$2:$B$100,2,FALSE),""),"")</f>
        <v/>
      </c>
      <c r="F74" s="312"/>
      <c r="G74" s="313"/>
      <c r="H74" s="314"/>
      <c r="I74" s="87"/>
      <c r="J74" s="310"/>
      <c r="K74" s="310"/>
      <c r="L74" s="310"/>
    </row>
    <row r="75" spans="1:12" s="84" customFormat="1" ht="21.75" customHeight="1">
      <c r="A75" s="317"/>
      <c r="B75" s="320"/>
      <c r="C75" s="320"/>
      <c r="D75" s="323"/>
      <c r="E75" s="86" t="str">
        <f>IFERROR(IF(F75&lt;&gt;"",VLOOKUP(F75,資格一覧!$A$2:$B$100,2,FALSE),""),"")</f>
        <v/>
      </c>
      <c r="F75" s="312"/>
      <c r="G75" s="313"/>
      <c r="H75" s="314"/>
      <c r="I75" s="87"/>
      <c r="J75" s="311"/>
      <c r="K75" s="311"/>
      <c r="L75" s="311"/>
    </row>
    <row r="76" spans="1:12" s="84" customFormat="1" ht="21.75" customHeight="1">
      <c r="A76" s="315">
        <v>18</v>
      </c>
      <c r="B76" s="318"/>
      <c r="C76" s="318"/>
      <c r="D76" s="321"/>
      <c r="E76" s="86" t="str">
        <f>IFERROR(IF(F76&lt;&gt;"",VLOOKUP(F76,資格一覧!$A$2:$B$100,2,FALSE),""),"")</f>
        <v/>
      </c>
      <c r="F76" s="312"/>
      <c r="G76" s="313"/>
      <c r="H76" s="314"/>
      <c r="I76" s="87"/>
      <c r="J76" s="309"/>
      <c r="K76" s="309"/>
      <c r="L76" s="309"/>
    </row>
    <row r="77" spans="1:12" s="84" customFormat="1" ht="21.75" customHeight="1">
      <c r="A77" s="316"/>
      <c r="B77" s="319"/>
      <c r="C77" s="319"/>
      <c r="D77" s="322"/>
      <c r="E77" s="86" t="str">
        <f>IFERROR(IF(F77&lt;&gt;"",VLOOKUP(F77,資格一覧!$A$2:$B$100,2,FALSE),""),"")</f>
        <v/>
      </c>
      <c r="F77" s="312"/>
      <c r="G77" s="313"/>
      <c r="H77" s="314"/>
      <c r="I77" s="87"/>
      <c r="J77" s="310"/>
      <c r="K77" s="310"/>
      <c r="L77" s="310"/>
    </row>
    <row r="78" spans="1:12" s="84" customFormat="1" ht="21.75" customHeight="1">
      <c r="A78" s="316"/>
      <c r="B78" s="319"/>
      <c r="C78" s="319"/>
      <c r="D78" s="322"/>
      <c r="E78" s="86" t="str">
        <f>IFERROR(IF(F78&lt;&gt;"",VLOOKUP(F78,資格一覧!$A$2:$B$100,2,FALSE),""),"")</f>
        <v/>
      </c>
      <c r="F78" s="312"/>
      <c r="G78" s="313"/>
      <c r="H78" s="314"/>
      <c r="I78" s="87"/>
      <c r="J78" s="310"/>
      <c r="K78" s="310"/>
      <c r="L78" s="310"/>
    </row>
    <row r="79" spans="1:12" s="84" customFormat="1" ht="21.75" customHeight="1">
      <c r="A79" s="317"/>
      <c r="B79" s="320"/>
      <c r="C79" s="320"/>
      <c r="D79" s="323"/>
      <c r="E79" s="86" t="str">
        <f>IFERROR(IF(F79&lt;&gt;"",VLOOKUP(F79,資格一覧!$A$2:$B$100,2,FALSE),""),"")</f>
        <v/>
      </c>
      <c r="F79" s="312"/>
      <c r="G79" s="313"/>
      <c r="H79" s="314"/>
      <c r="I79" s="87"/>
      <c r="J79" s="311"/>
      <c r="K79" s="311"/>
      <c r="L79" s="311"/>
    </row>
    <row r="80" spans="1:12" s="84" customFormat="1" ht="21.75" customHeight="1">
      <c r="A80" s="315">
        <v>19</v>
      </c>
      <c r="B80" s="318"/>
      <c r="C80" s="318"/>
      <c r="D80" s="321"/>
      <c r="E80" s="86" t="str">
        <f>IFERROR(IF(F80&lt;&gt;"",VLOOKUP(F80,資格一覧!$A$2:$B$100,2,FALSE),""),"")</f>
        <v/>
      </c>
      <c r="F80" s="312"/>
      <c r="G80" s="313"/>
      <c r="H80" s="314"/>
      <c r="I80" s="87"/>
      <c r="J80" s="309"/>
      <c r="K80" s="309"/>
      <c r="L80" s="309"/>
    </row>
    <row r="81" spans="1:12" s="84" customFormat="1" ht="21.75" customHeight="1">
      <c r="A81" s="316"/>
      <c r="B81" s="319"/>
      <c r="C81" s="319"/>
      <c r="D81" s="322"/>
      <c r="E81" s="86" t="str">
        <f>IFERROR(IF(F81&lt;&gt;"",VLOOKUP(F81,資格一覧!$A$2:$B$100,2,FALSE),""),"")</f>
        <v/>
      </c>
      <c r="F81" s="312"/>
      <c r="G81" s="313"/>
      <c r="H81" s="314"/>
      <c r="I81" s="87"/>
      <c r="J81" s="310"/>
      <c r="K81" s="310"/>
      <c r="L81" s="310"/>
    </row>
    <row r="82" spans="1:12" s="84" customFormat="1" ht="21.75" customHeight="1">
      <c r="A82" s="316"/>
      <c r="B82" s="319"/>
      <c r="C82" s="319"/>
      <c r="D82" s="322"/>
      <c r="E82" s="86" t="str">
        <f>IFERROR(IF(F82&lt;&gt;"",VLOOKUP(F82,資格一覧!$A$2:$B$100,2,FALSE),""),"")</f>
        <v/>
      </c>
      <c r="F82" s="312"/>
      <c r="G82" s="313"/>
      <c r="H82" s="314"/>
      <c r="I82" s="87"/>
      <c r="J82" s="310"/>
      <c r="K82" s="310"/>
      <c r="L82" s="310"/>
    </row>
    <row r="83" spans="1:12" s="84" customFormat="1" ht="21.75" customHeight="1">
      <c r="A83" s="317"/>
      <c r="B83" s="320"/>
      <c r="C83" s="320"/>
      <c r="D83" s="323"/>
      <c r="E83" s="86" t="str">
        <f>IFERROR(IF(F83&lt;&gt;"",VLOOKUP(F83,資格一覧!$A$2:$B$100,2,FALSE),""),"")</f>
        <v/>
      </c>
      <c r="F83" s="312"/>
      <c r="G83" s="313"/>
      <c r="H83" s="314"/>
      <c r="I83" s="87"/>
      <c r="J83" s="311"/>
      <c r="K83" s="311"/>
      <c r="L83" s="311"/>
    </row>
    <row r="84" spans="1:12" s="84" customFormat="1" ht="21.75" customHeight="1">
      <c r="A84" s="315">
        <v>20</v>
      </c>
      <c r="B84" s="318"/>
      <c r="C84" s="318"/>
      <c r="D84" s="321"/>
      <c r="E84" s="86" t="str">
        <f>IFERROR(IF(F84&lt;&gt;"",VLOOKUP(F84,資格一覧!$A$2:$B$100,2,FALSE),""),"")</f>
        <v/>
      </c>
      <c r="F84" s="312"/>
      <c r="G84" s="313"/>
      <c r="H84" s="314"/>
      <c r="I84" s="87"/>
      <c r="J84" s="309"/>
      <c r="K84" s="309"/>
      <c r="L84" s="309"/>
    </row>
    <row r="85" spans="1:12" s="84" customFormat="1" ht="21.75" customHeight="1">
      <c r="A85" s="316"/>
      <c r="B85" s="319"/>
      <c r="C85" s="319"/>
      <c r="D85" s="322"/>
      <c r="E85" s="86" t="str">
        <f>IFERROR(IF(F85&lt;&gt;"",VLOOKUP(F85,資格一覧!$A$2:$B$100,2,FALSE),""),"")</f>
        <v/>
      </c>
      <c r="F85" s="312"/>
      <c r="G85" s="313"/>
      <c r="H85" s="314"/>
      <c r="I85" s="87"/>
      <c r="J85" s="310"/>
      <c r="K85" s="310"/>
      <c r="L85" s="310"/>
    </row>
    <row r="86" spans="1:12" s="84" customFormat="1" ht="21.75" customHeight="1">
      <c r="A86" s="316"/>
      <c r="B86" s="319"/>
      <c r="C86" s="319"/>
      <c r="D86" s="322"/>
      <c r="E86" s="86" t="str">
        <f>IFERROR(IF(F86&lt;&gt;"",VLOOKUP(F86,資格一覧!$A$2:$B$100,2,FALSE),""),"")</f>
        <v/>
      </c>
      <c r="F86" s="312"/>
      <c r="G86" s="313"/>
      <c r="H86" s="314"/>
      <c r="I86" s="87"/>
      <c r="J86" s="310"/>
      <c r="K86" s="310"/>
      <c r="L86" s="310"/>
    </row>
    <row r="87" spans="1:12" s="84" customFormat="1" ht="21.75" customHeight="1">
      <c r="A87" s="317"/>
      <c r="B87" s="320"/>
      <c r="C87" s="320"/>
      <c r="D87" s="323"/>
      <c r="E87" s="86" t="str">
        <f>IFERROR(IF(F87&lt;&gt;"",VLOOKUP(F87,資格一覧!$A$2:$B$100,2,FALSE),""),"")</f>
        <v/>
      </c>
      <c r="F87" s="312"/>
      <c r="G87" s="313"/>
      <c r="H87" s="314"/>
      <c r="I87" s="87"/>
      <c r="J87" s="311"/>
      <c r="K87" s="311"/>
      <c r="L87" s="311"/>
    </row>
    <row r="88" spans="1:12" s="84" customFormat="1" ht="21.75" customHeight="1">
      <c r="A88" s="315">
        <v>21</v>
      </c>
      <c r="B88" s="318"/>
      <c r="C88" s="318"/>
      <c r="D88" s="321"/>
      <c r="E88" s="86" t="str">
        <f>IFERROR(IF(F88&lt;&gt;"",VLOOKUP(F88,資格一覧!$A$2:$B$100,2,FALSE),""),"")</f>
        <v/>
      </c>
      <c r="F88" s="312"/>
      <c r="G88" s="313"/>
      <c r="H88" s="314"/>
      <c r="I88" s="87"/>
      <c r="J88" s="309"/>
      <c r="K88" s="309"/>
      <c r="L88" s="309"/>
    </row>
    <row r="89" spans="1:12" s="84" customFormat="1" ht="21.75" customHeight="1">
      <c r="A89" s="316"/>
      <c r="B89" s="319"/>
      <c r="C89" s="319"/>
      <c r="D89" s="322"/>
      <c r="E89" s="86" t="str">
        <f>IFERROR(IF(F89&lt;&gt;"",VLOOKUP(F89,資格一覧!$A$2:$B$100,2,FALSE),""),"")</f>
        <v/>
      </c>
      <c r="F89" s="312"/>
      <c r="G89" s="313"/>
      <c r="H89" s="314"/>
      <c r="I89" s="87"/>
      <c r="J89" s="310"/>
      <c r="K89" s="310"/>
      <c r="L89" s="310"/>
    </row>
    <row r="90" spans="1:12" s="84" customFormat="1" ht="21.75" customHeight="1">
      <c r="A90" s="316"/>
      <c r="B90" s="319"/>
      <c r="C90" s="319"/>
      <c r="D90" s="322"/>
      <c r="E90" s="86" t="str">
        <f>IFERROR(IF(F90&lt;&gt;"",VLOOKUP(F90,資格一覧!$A$2:$B$100,2,FALSE),""),"")</f>
        <v/>
      </c>
      <c r="F90" s="312"/>
      <c r="G90" s="313"/>
      <c r="H90" s="314"/>
      <c r="I90" s="87"/>
      <c r="J90" s="310"/>
      <c r="K90" s="310"/>
      <c r="L90" s="310"/>
    </row>
    <row r="91" spans="1:12" s="84" customFormat="1" ht="21.75" customHeight="1">
      <c r="A91" s="317"/>
      <c r="B91" s="320"/>
      <c r="C91" s="320"/>
      <c r="D91" s="323"/>
      <c r="E91" s="86" t="str">
        <f>IFERROR(IF(F91&lt;&gt;"",VLOOKUP(F91,資格一覧!$A$2:$B$100,2,FALSE),""),"")</f>
        <v/>
      </c>
      <c r="F91" s="312"/>
      <c r="G91" s="313"/>
      <c r="H91" s="314"/>
      <c r="I91" s="87"/>
      <c r="J91" s="311"/>
      <c r="K91" s="311"/>
      <c r="L91" s="311"/>
    </row>
    <row r="92" spans="1:12" s="84" customFormat="1" ht="21.75" customHeight="1">
      <c r="A92" s="315">
        <v>22</v>
      </c>
      <c r="B92" s="318"/>
      <c r="C92" s="318"/>
      <c r="D92" s="321"/>
      <c r="E92" s="86" t="str">
        <f>IFERROR(IF(F92&lt;&gt;"",VLOOKUP(F92,資格一覧!$A$2:$B$100,2,FALSE),""),"")</f>
        <v/>
      </c>
      <c r="F92" s="312"/>
      <c r="G92" s="313"/>
      <c r="H92" s="314"/>
      <c r="I92" s="87"/>
      <c r="J92" s="309"/>
      <c r="K92" s="309"/>
      <c r="L92" s="309"/>
    </row>
    <row r="93" spans="1:12" s="84" customFormat="1" ht="21.75" customHeight="1">
      <c r="A93" s="316"/>
      <c r="B93" s="319"/>
      <c r="C93" s="319"/>
      <c r="D93" s="322"/>
      <c r="E93" s="86" t="str">
        <f>IFERROR(IF(F93&lt;&gt;"",VLOOKUP(F93,資格一覧!$A$2:$B$100,2,FALSE),""),"")</f>
        <v/>
      </c>
      <c r="F93" s="312"/>
      <c r="G93" s="313"/>
      <c r="H93" s="314"/>
      <c r="I93" s="87"/>
      <c r="J93" s="310"/>
      <c r="K93" s="310"/>
      <c r="L93" s="310"/>
    </row>
    <row r="94" spans="1:12" s="84" customFormat="1" ht="21.75" customHeight="1">
      <c r="A94" s="316"/>
      <c r="B94" s="319"/>
      <c r="C94" s="319"/>
      <c r="D94" s="322"/>
      <c r="E94" s="86" t="str">
        <f>IFERROR(IF(F94&lt;&gt;"",VLOOKUP(F94,資格一覧!$A$2:$B$100,2,FALSE),""),"")</f>
        <v/>
      </c>
      <c r="F94" s="312"/>
      <c r="G94" s="313"/>
      <c r="H94" s="314"/>
      <c r="I94" s="87"/>
      <c r="J94" s="310"/>
      <c r="K94" s="310"/>
      <c r="L94" s="310"/>
    </row>
    <row r="95" spans="1:12" s="84" customFormat="1" ht="21.75" customHeight="1">
      <c r="A95" s="317"/>
      <c r="B95" s="320"/>
      <c r="C95" s="320"/>
      <c r="D95" s="323"/>
      <c r="E95" s="86" t="str">
        <f>IFERROR(IF(F95&lt;&gt;"",VLOOKUP(F95,資格一覧!$A$2:$B$100,2,FALSE),""),"")</f>
        <v/>
      </c>
      <c r="F95" s="312"/>
      <c r="G95" s="313"/>
      <c r="H95" s="314"/>
      <c r="I95" s="87"/>
      <c r="J95" s="311"/>
      <c r="K95" s="311"/>
      <c r="L95" s="311"/>
    </row>
    <row r="96" spans="1:12" s="84" customFormat="1" ht="21.75" customHeight="1">
      <c r="A96" s="315">
        <v>23</v>
      </c>
      <c r="B96" s="318"/>
      <c r="C96" s="318"/>
      <c r="D96" s="321"/>
      <c r="E96" s="86" t="str">
        <f>IFERROR(IF(F96&lt;&gt;"",VLOOKUP(F96,資格一覧!$A$2:$B$100,2,FALSE),""),"")</f>
        <v/>
      </c>
      <c r="F96" s="312"/>
      <c r="G96" s="313"/>
      <c r="H96" s="314"/>
      <c r="I96" s="87"/>
      <c r="J96" s="309"/>
      <c r="K96" s="309"/>
      <c r="L96" s="309"/>
    </row>
    <row r="97" spans="1:12" s="84" customFormat="1" ht="21.75" customHeight="1">
      <c r="A97" s="316"/>
      <c r="B97" s="319"/>
      <c r="C97" s="319"/>
      <c r="D97" s="322"/>
      <c r="E97" s="86" t="str">
        <f>IFERROR(IF(F97&lt;&gt;"",VLOOKUP(F97,資格一覧!$A$2:$B$100,2,FALSE),""),"")</f>
        <v/>
      </c>
      <c r="F97" s="312"/>
      <c r="G97" s="313"/>
      <c r="H97" s="314"/>
      <c r="I97" s="87"/>
      <c r="J97" s="310"/>
      <c r="K97" s="310"/>
      <c r="L97" s="310"/>
    </row>
    <row r="98" spans="1:12" s="84" customFormat="1" ht="21.75" customHeight="1">
      <c r="A98" s="316"/>
      <c r="B98" s="319"/>
      <c r="C98" s="319"/>
      <c r="D98" s="322"/>
      <c r="E98" s="86" t="str">
        <f>IFERROR(IF(F98&lt;&gt;"",VLOOKUP(F98,資格一覧!$A$2:$B$100,2,FALSE),""),"")</f>
        <v/>
      </c>
      <c r="F98" s="312"/>
      <c r="G98" s="313"/>
      <c r="H98" s="314"/>
      <c r="I98" s="87"/>
      <c r="J98" s="310"/>
      <c r="K98" s="310"/>
      <c r="L98" s="310"/>
    </row>
    <row r="99" spans="1:12" s="84" customFormat="1" ht="21.75" customHeight="1">
      <c r="A99" s="317"/>
      <c r="B99" s="320"/>
      <c r="C99" s="320"/>
      <c r="D99" s="323"/>
      <c r="E99" s="86" t="str">
        <f>IFERROR(IF(F99&lt;&gt;"",VLOOKUP(F99,資格一覧!$A$2:$B$100,2,FALSE),""),"")</f>
        <v/>
      </c>
      <c r="F99" s="312"/>
      <c r="G99" s="313"/>
      <c r="H99" s="314"/>
      <c r="I99" s="87"/>
      <c r="J99" s="311"/>
      <c r="K99" s="311"/>
      <c r="L99" s="311"/>
    </row>
    <row r="100" spans="1:12" s="84" customFormat="1" ht="21.75" customHeight="1">
      <c r="A100" s="315">
        <v>24</v>
      </c>
      <c r="B100" s="318"/>
      <c r="C100" s="318"/>
      <c r="D100" s="321"/>
      <c r="E100" s="86" t="str">
        <f>IFERROR(IF(F100&lt;&gt;"",VLOOKUP(F100,資格一覧!$A$2:$B$100,2,FALSE),""),"")</f>
        <v/>
      </c>
      <c r="F100" s="312"/>
      <c r="G100" s="313"/>
      <c r="H100" s="314"/>
      <c r="I100" s="87"/>
      <c r="J100" s="309"/>
      <c r="K100" s="309"/>
      <c r="L100" s="309"/>
    </row>
    <row r="101" spans="1:12" s="84" customFormat="1" ht="21.75" customHeight="1">
      <c r="A101" s="316"/>
      <c r="B101" s="319"/>
      <c r="C101" s="319"/>
      <c r="D101" s="322"/>
      <c r="E101" s="86" t="str">
        <f>IFERROR(IF(F101&lt;&gt;"",VLOOKUP(F101,資格一覧!$A$2:$B$100,2,FALSE),""),"")</f>
        <v/>
      </c>
      <c r="F101" s="312"/>
      <c r="G101" s="313"/>
      <c r="H101" s="314"/>
      <c r="I101" s="87"/>
      <c r="J101" s="310"/>
      <c r="K101" s="310"/>
      <c r="L101" s="310"/>
    </row>
    <row r="102" spans="1:12" s="84" customFormat="1" ht="21.75" customHeight="1">
      <c r="A102" s="316"/>
      <c r="B102" s="319"/>
      <c r="C102" s="319"/>
      <c r="D102" s="322"/>
      <c r="E102" s="86" t="str">
        <f>IFERROR(IF(F102&lt;&gt;"",VLOOKUP(F102,資格一覧!$A$2:$B$100,2,FALSE),""),"")</f>
        <v/>
      </c>
      <c r="F102" s="312"/>
      <c r="G102" s="313"/>
      <c r="H102" s="314"/>
      <c r="I102" s="87"/>
      <c r="J102" s="310"/>
      <c r="K102" s="310"/>
      <c r="L102" s="310"/>
    </row>
    <row r="103" spans="1:12" s="84" customFormat="1" ht="21.75" customHeight="1">
      <c r="A103" s="317"/>
      <c r="B103" s="320"/>
      <c r="C103" s="320"/>
      <c r="D103" s="323"/>
      <c r="E103" s="86" t="str">
        <f>IFERROR(IF(F103&lt;&gt;"",VLOOKUP(F103,資格一覧!$A$2:$B$100,2,FALSE),""),"")</f>
        <v/>
      </c>
      <c r="F103" s="312"/>
      <c r="G103" s="313"/>
      <c r="H103" s="314"/>
      <c r="I103" s="87"/>
      <c r="J103" s="311"/>
      <c r="K103" s="311"/>
      <c r="L103" s="311"/>
    </row>
    <row r="104" spans="1:12" s="84" customFormat="1" ht="21.75" customHeight="1">
      <c r="A104" s="315">
        <v>25</v>
      </c>
      <c r="B104" s="318"/>
      <c r="C104" s="318"/>
      <c r="D104" s="321"/>
      <c r="E104" s="86" t="str">
        <f>IFERROR(IF(F104&lt;&gt;"",VLOOKUP(F104,資格一覧!$A$2:$B$100,2,FALSE),""),"")</f>
        <v/>
      </c>
      <c r="F104" s="312"/>
      <c r="G104" s="313"/>
      <c r="H104" s="314"/>
      <c r="I104" s="87"/>
      <c r="J104" s="309"/>
      <c r="K104" s="309"/>
      <c r="L104" s="309"/>
    </row>
    <row r="105" spans="1:12" s="84" customFormat="1" ht="21.75" customHeight="1">
      <c r="A105" s="316"/>
      <c r="B105" s="319"/>
      <c r="C105" s="319"/>
      <c r="D105" s="322"/>
      <c r="E105" s="86" t="str">
        <f>IFERROR(IF(F105&lt;&gt;"",VLOOKUP(F105,資格一覧!$A$2:$B$100,2,FALSE),""),"")</f>
        <v/>
      </c>
      <c r="F105" s="312"/>
      <c r="G105" s="313"/>
      <c r="H105" s="314"/>
      <c r="I105" s="87"/>
      <c r="J105" s="310"/>
      <c r="K105" s="310"/>
      <c r="L105" s="310"/>
    </row>
    <row r="106" spans="1:12" s="84" customFormat="1" ht="21.75" customHeight="1">
      <c r="A106" s="316"/>
      <c r="B106" s="319"/>
      <c r="C106" s="319"/>
      <c r="D106" s="322"/>
      <c r="E106" s="86" t="str">
        <f>IFERROR(IF(F106&lt;&gt;"",VLOOKUP(F106,資格一覧!$A$2:$B$100,2,FALSE),""),"")</f>
        <v/>
      </c>
      <c r="F106" s="312"/>
      <c r="G106" s="313"/>
      <c r="H106" s="314"/>
      <c r="I106" s="87"/>
      <c r="J106" s="310"/>
      <c r="K106" s="310"/>
      <c r="L106" s="310"/>
    </row>
    <row r="107" spans="1:12" s="84" customFormat="1" ht="21.75" customHeight="1">
      <c r="A107" s="317"/>
      <c r="B107" s="320"/>
      <c r="C107" s="320"/>
      <c r="D107" s="323"/>
      <c r="E107" s="86" t="str">
        <f>IFERROR(IF(F107&lt;&gt;"",VLOOKUP(F107,資格一覧!$A$2:$B$100,2,FALSE),""),"")</f>
        <v/>
      </c>
      <c r="F107" s="312"/>
      <c r="G107" s="313"/>
      <c r="H107" s="314"/>
      <c r="I107" s="87"/>
      <c r="J107" s="311"/>
      <c r="K107" s="311"/>
      <c r="L107" s="311"/>
    </row>
    <row r="108" spans="1:12" s="84" customFormat="1" ht="21.75" customHeight="1">
      <c r="A108" s="315">
        <v>26</v>
      </c>
      <c r="B108" s="318"/>
      <c r="C108" s="318"/>
      <c r="D108" s="321"/>
      <c r="E108" s="86" t="str">
        <f>IFERROR(IF(F108&lt;&gt;"",VLOOKUP(F108,資格一覧!$A$2:$B$100,2,FALSE),""),"")</f>
        <v/>
      </c>
      <c r="F108" s="312"/>
      <c r="G108" s="313"/>
      <c r="H108" s="314"/>
      <c r="I108" s="87"/>
      <c r="J108" s="309"/>
      <c r="K108" s="309"/>
      <c r="L108" s="309"/>
    </row>
    <row r="109" spans="1:12" s="84" customFormat="1" ht="21.75" customHeight="1">
      <c r="A109" s="316"/>
      <c r="B109" s="319"/>
      <c r="C109" s="319"/>
      <c r="D109" s="322"/>
      <c r="E109" s="86" t="str">
        <f>IFERROR(IF(F109&lt;&gt;"",VLOOKUP(F109,資格一覧!$A$2:$B$100,2,FALSE),""),"")</f>
        <v/>
      </c>
      <c r="F109" s="312"/>
      <c r="G109" s="313"/>
      <c r="H109" s="314"/>
      <c r="I109" s="87"/>
      <c r="J109" s="310"/>
      <c r="K109" s="310"/>
      <c r="L109" s="310"/>
    </row>
    <row r="110" spans="1:12" s="84" customFormat="1" ht="21.75" customHeight="1">
      <c r="A110" s="316"/>
      <c r="B110" s="319"/>
      <c r="C110" s="319"/>
      <c r="D110" s="322"/>
      <c r="E110" s="86" t="str">
        <f>IFERROR(IF(F110&lt;&gt;"",VLOOKUP(F110,資格一覧!$A$2:$B$100,2,FALSE),""),"")</f>
        <v/>
      </c>
      <c r="F110" s="312"/>
      <c r="G110" s="313"/>
      <c r="H110" s="314"/>
      <c r="I110" s="87"/>
      <c r="J110" s="310"/>
      <c r="K110" s="310"/>
      <c r="L110" s="310"/>
    </row>
    <row r="111" spans="1:12" s="84" customFormat="1" ht="21.75" customHeight="1">
      <c r="A111" s="317"/>
      <c r="B111" s="320"/>
      <c r="C111" s="320"/>
      <c r="D111" s="323"/>
      <c r="E111" s="86" t="str">
        <f>IFERROR(IF(F111&lt;&gt;"",VLOOKUP(F111,資格一覧!$A$2:$B$100,2,FALSE),""),"")</f>
        <v/>
      </c>
      <c r="F111" s="312"/>
      <c r="G111" s="313"/>
      <c r="H111" s="314"/>
      <c r="I111" s="87"/>
      <c r="J111" s="311"/>
      <c r="K111" s="311"/>
      <c r="L111" s="311"/>
    </row>
    <row r="112" spans="1:12" s="84" customFormat="1" ht="21.75" customHeight="1">
      <c r="A112" s="315">
        <v>27</v>
      </c>
      <c r="B112" s="318"/>
      <c r="C112" s="318"/>
      <c r="D112" s="321"/>
      <c r="E112" s="86" t="str">
        <f>IFERROR(IF(F112&lt;&gt;"",VLOOKUP(F112,資格一覧!$A$2:$B$100,2,FALSE),""),"")</f>
        <v/>
      </c>
      <c r="F112" s="312"/>
      <c r="G112" s="313"/>
      <c r="H112" s="314"/>
      <c r="I112" s="87"/>
      <c r="J112" s="309"/>
      <c r="K112" s="309"/>
      <c r="L112" s="309"/>
    </row>
    <row r="113" spans="1:12" s="84" customFormat="1" ht="21.75" customHeight="1">
      <c r="A113" s="316"/>
      <c r="B113" s="319"/>
      <c r="C113" s="319"/>
      <c r="D113" s="322"/>
      <c r="E113" s="86" t="str">
        <f>IFERROR(IF(F113&lt;&gt;"",VLOOKUP(F113,資格一覧!$A$2:$B$100,2,FALSE),""),"")</f>
        <v/>
      </c>
      <c r="F113" s="312"/>
      <c r="G113" s="313"/>
      <c r="H113" s="314"/>
      <c r="I113" s="87"/>
      <c r="J113" s="310"/>
      <c r="K113" s="310"/>
      <c r="L113" s="310"/>
    </row>
    <row r="114" spans="1:12" s="84" customFormat="1" ht="21.75" customHeight="1">
      <c r="A114" s="316"/>
      <c r="B114" s="319"/>
      <c r="C114" s="319"/>
      <c r="D114" s="322"/>
      <c r="E114" s="86" t="str">
        <f>IFERROR(IF(F114&lt;&gt;"",VLOOKUP(F114,資格一覧!$A$2:$B$100,2,FALSE),""),"")</f>
        <v/>
      </c>
      <c r="F114" s="312"/>
      <c r="G114" s="313"/>
      <c r="H114" s="314"/>
      <c r="I114" s="87"/>
      <c r="J114" s="310"/>
      <c r="K114" s="310"/>
      <c r="L114" s="310"/>
    </row>
    <row r="115" spans="1:12" s="84" customFormat="1" ht="21.75" customHeight="1">
      <c r="A115" s="317"/>
      <c r="B115" s="320"/>
      <c r="C115" s="320"/>
      <c r="D115" s="323"/>
      <c r="E115" s="86" t="str">
        <f>IFERROR(IF(F115&lt;&gt;"",VLOOKUP(F115,資格一覧!$A$2:$B$100,2,FALSE),""),"")</f>
        <v/>
      </c>
      <c r="F115" s="312"/>
      <c r="G115" s="313"/>
      <c r="H115" s="314"/>
      <c r="I115" s="87"/>
      <c r="J115" s="311"/>
      <c r="K115" s="311"/>
      <c r="L115" s="311"/>
    </row>
    <row r="116" spans="1:12" s="84" customFormat="1" ht="21.75" customHeight="1">
      <c r="A116" s="315">
        <v>28</v>
      </c>
      <c r="B116" s="318"/>
      <c r="C116" s="318"/>
      <c r="D116" s="321"/>
      <c r="E116" s="86" t="str">
        <f>IFERROR(IF(F116&lt;&gt;"",VLOOKUP(F116,資格一覧!$A$2:$B$100,2,FALSE),""),"")</f>
        <v/>
      </c>
      <c r="F116" s="312"/>
      <c r="G116" s="313"/>
      <c r="H116" s="314"/>
      <c r="I116" s="87"/>
      <c r="J116" s="309"/>
      <c r="K116" s="309"/>
      <c r="L116" s="309"/>
    </row>
    <row r="117" spans="1:12" s="84" customFormat="1" ht="21.75" customHeight="1">
      <c r="A117" s="316"/>
      <c r="B117" s="319"/>
      <c r="C117" s="319"/>
      <c r="D117" s="322"/>
      <c r="E117" s="86" t="str">
        <f>IFERROR(IF(F117&lt;&gt;"",VLOOKUP(F117,資格一覧!$A$2:$B$100,2,FALSE),""),"")</f>
        <v/>
      </c>
      <c r="F117" s="312"/>
      <c r="G117" s="313"/>
      <c r="H117" s="314"/>
      <c r="I117" s="87"/>
      <c r="J117" s="310"/>
      <c r="K117" s="310"/>
      <c r="L117" s="310"/>
    </row>
    <row r="118" spans="1:12" s="84" customFormat="1" ht="21.75" customHeight="1">
      <c r="A118" s="316"/>
      <c r="B118" s="319"/>
      <c r="C118" s="319"/>
      <c r="D118" s="322"/>
      <c r="E118" s="86" t="str">
        <f>IFERROR(IF(F118&lt;&gt;"",VLOOKUP(F118,資格一覧!$A$2:$B$100,2,FALSE),""),"")</f>
        <v/>
      </c>
      <c r="F118" s="312"/>
      <c r="G118" s="313"/>
      <c r="H118" s="314"/>
      <c r="I118" s="87"/>
      <c r="J118" s="310"/>
      <c r="K118" s="310"/>
      <c r="L118" s="310"/>
    </row>
    <row r="119" spans="1:12" s="84" customFormat="1" ht="21.75" customHeight="1">
      <c r="A119" s="317"/>
      <c r="B119" s="320"/>
      <c r="C119" s="320"/>
      <c r="D119" s="323"/>
      <c r="E119" s="86" t="str">
        <f>IFERROR(IF(F119&lt;&gt;"",VLOOKUP(F119,資格一覧!$A$2:$B$100,2,FALSE),""),"")</f>
        <v/>
      </c>
      <c r="F119" s="312"/>
      <c r="G119" s="313"/>
      <c r="H119" s="314"/>
      <c r="I119" s="87"/>
      <c r="J119" s="311"/>
      <c r="K119" s="311"/>
      <c r="L119" s="311"/>
    </row>
    <row r="120" spans="1:12" s="84" customFormat="1" ht="21.75" customHeight="1">
      <c r="A120" s="315">
        <v>29</v>
      </c>
      <c r="B120" s="318"/>
      <c r="C120" s="318"/>
      <c r="D120" s="321"/>
      <c r="E120" s="86" t="str">
        <f>IFERROR(IF(F120&lt;&gt;"",VLOOKUP(F120,資格一覧!$A$2:$B$100,2,FALSE),""),"")</f>
        <v/>
      </c>
      <c r="F120" s="312"/>
      <c r="G120" s="313"/>
      <c r="H120" s="314"/>
      <c r="I120" s="87"/>
      <c r="J120" s="309"/>
      <c r="K120" s="309"/>
      <c r="L120" s="309"/>
    </row>
    <row r="121" spans="1:12" s="84" customFormat="1" ht="21.75" customHeight="1">
      <c r="A121" s="316"/>
      <c r="B121" s="319"/>
      <c r="C121" s="319"/>
      <c r="D121" s="322"/>
      <c r="E121" s="86" t="str">
        <f>IFERROR(IF(F121&lt;&gt;"",VLOOKUP(F121,資格一覧!$A$2:$B$100,2,FALSE),""),"")</f>
        <v/>
      </c>
      <c r="F121" s="312"/>
      <c r="G121" s="313"/>
      <c r="H121" s="314"/>
      <c r="I121" s="87"/>
      <c r="J121" s="310"/>
      <c r="K121" s="310"/>
      <c r="L121" s="310"/>
    </row>
    <row r="122" spans="1:12" s="84" customFormat="1" ht="21.75" customHeight="1">
      <c r="A122" s="316"/>
      <c r="B122" s="319"/>
      <c r="C122" s="319"/>
      <c r="D122" s="322"/>
      <c r="E122" s="86" t="str">
        <f>IFERROR(IF(F122&lt;&gt;"",VLOOKUP(F122,資格一覧!$A$2:$B$100,2,FALSE),""),"")</f>
        <v/>
      </c>
      <c r="F122" s="312"/>
      <c r="G122" s="313"/>
      <c r="H122" s="314"/>
      <c r="I122" s="87"/>
      <c r="J122" s="310"/>
      <c r="K122" s="310"/>
      <c r="L122" s="310"/>
    </row>
    <row r="123" spans="1:12" s="84" customFormat="1" ht="21.75" customHeight="1">
      <c r="A123" s="317"/>
      <c r="B123" s="320"/>
      <c r="C123" s="320"/>
      <c r="D123" s="323"/>
      <c r="E123" s="86" t="str">
        <f>IFERROR(IF(F123&lt;&gt;"",VLOOKUP(F123,資格一覧!$A$2:$B$100,2,FALSE),""),"")</f>
        <v/>
      </c>
      <c r="F123" s="312"/>
      <c r="G123" s="313"/>
      <c r="H123" s="314"/>
      <c r="I123" s="87"/>
      <c r="J123" s="311"/>
      <c r="K123" s="311"/>
      <c r="L123" s="311"/>
    </row>
    <row r="124" spans="1:12" s="84" customFormat="1" ht="21.75" customHeight="1">
      <c r="A124" s="315">
        <v>30</v>
      </c>
      <c r="B124" s="318"/>
      <c r="C124" s="318"/>
      <c r="D124" s="321"/>
      <c r="E124" s="86" t="str">
        <f>IFERROR(IF(F124&lt;&gt;"",VLOOKUP(F124,資格一覧!$A$2:$B$100,2,FALSE),""),"")</f>
        <v/>
      </c>
      <c r="F124" s="312"/>
      <c r="G124" s="313"/>
      <c r="H124" s="314"/>
      <c r="I124" s="87"/>
      <c r="J124" s="309"/>
      <c r="K124" s="309"/>
      <c r="L124" s="309"/>
    </row>
    <row r="125" spans="1:12" s="84" customFormat="1" ht="21.75" customHeight="1">
      <c r="A125" s="316"/>
      <c r="B125" s="319"/>
      <c r="C125" s="319"/>
      <c r="D125" s="322"/>
      <c r="E125" s="86" t="str">
        <f>IFERROR(IF(F125&lt;&gt;"",VLOOKUP(F125,資格一覧!$A$2:$B$100,2,FALSE),""),"")</f>
        <v/>
      </c>
      <c r="F125" s="312"/>
      <c r="G125" s="313"/>
      <c r="H125" s="314"/>
      <c r="I125" s="87"/>
      <c r="J125" s="310"/>
      <c r="K125" s="310"/>
      <c r="L125" s="310"/>
    </row>
    <row r="126" spans="1:12" s="84" customFormat="1" ht="21.75" customHeight="1">
      <c r="A126" s="316"/>
      <c r="B126" s="319"/>
      <c r="C126" s="319"/>
      <c r="D126" s="322"/>
      <c r="E126" s="86" t="str">
        <f>IFERROR(IF(F126&lt;&gt;"",VLOOKUP(F126,資格一覧!$A$2:$B$100,2,FALSE),""),"")</f>
        <v/>
      </c>
      <c r="F126" s="312"/>
      <c r="G126" s="313"/>
      <c r="H126" s="314"/>
      <c r="I126" s="87"/>
      <c r="J126" s="310"/>
      <c r="K126" s="310"/>
      <c r="L126" s="310"/>
    </row>
    <row r="127" spans="1:12" s="84" customFormat="1" ht="21.75" customHeight="1">
      <c r="A127" s="317"/>
      <c r="B127" s="320"/>
      <c r="C127" s="320"/>
      <c r="D127" s="323"/>
      <c r="E127" s="86" t="str">
        <f>IFERROR(IF(F127&lt;&gt;"",VLOOKUP(F127,資格一覧!$A$2:$B$100,2,FALSE),""),"")</f>
        <v/>
      </c>
      <c r="F127" s="312"/>
      <c r="G127" s="313"/>
      <c r="H127" s="314"/>
      <c r="I127" s="87"/>
      <c r="J127" s="311"/>
      <c r="K127" s="311"/>
      <c r="L127" s="311"/>
    </row>
  </sheetData>
  <mergeCells count="338">
    <mergeCell ref="K120:K123"/>
    <mergeCell ref="L120:L123"/>
    <mergeCell ref="J124:J127"/>
    <mergeCell ref="K124:K127"/>
    <mergeCell ref="L124:L127"/>
    <mergeCell ref="F116:H116"/>
    <mergeCell ref="F117:H117"/>
    <mergeCell ref="F118:H118"/>
    <mergeCell ref="A124:A127"/>
    <mergeCell ref="B124:B127"/>
    <mergeCell ref="C124:C127"/>
    <mergeCell ref="D124:D127"/>
    <mergeCell ref="A120:A123"/>
    <mergeCell ref="B120:B123"/>
    <mergeCell ref="C120:C123"/>
    <mergeCell ref="D120:D123"/>
    <mergeCell ref="J104:J107"/>
    <mergeCell ref="F120:H120"/>
    <mergeCell ref="F121:H121"/>
    <mergeCell ref="F122:H122"/>
    <mergeCell ref="F123:H123"/>
    <mergeCell ref="F124:H124"/>
    <mergeCell ref="F125:H125"/>
    <mergeCell ref="F126:H126"/>
    <mergeCell ref="F127:H127"/>
    <mergeCell ref="J120:J123"/>
    <mergeCell ref="K104:K107"/>
    <mergeCell ref="L104:L107"/>
    <mergeCell ref="J108:J111"/>
    <mergeCell ref="K108:K111"/>
    <mergeCell ref="L108:L111"/>
    <mergeCell ref="A116:A119"/>
    <mergeCell ref="B116:B119"/>
    <mergeCell ref="C116:C119"/>
    <mergeCell ref="D116:D119"/>
    <mergeCell ref="A112:A115"/>
    <mergeCell ref="B112:B115"/>
    <mergeCell ref="C112:C115"/>
    <mergeCell ref="D112:D115"/>
    <mergeCell ref="J112:J115"/>
    <mergeCell ref="K112:K115"/>
    <mergeCell ref="L112:L115"/>
    <mergeCell ref="J116:J119"/>
    <mergeCell ref="K116:K119"/>
    <mergeCell ref="L116:L119"/>
    <mergeCell ref="F112:H112"/>
    <mergeCell ref="F113:H113"/>
    <mergeCell ref="F114:H114"/>
    <mergeCell ref="F115:H115"/>
    <mergeCell ref="F119:H119"/>
    <mergeCell ref="F100:H100"/>
    <mergeCell ref="F101:H101"/>
    <mergeCell ref="F102:H102"/>
    <mergeCell ref="A108:A111"/>
    <mergeCell ref="B108:B111"/>
    <mergeCell ref="C108:C111"/>
    <mergeCell ref="D108:D111"/>
    <mergeCell ref="A104:A107"/>
    <mergeCell ref="B104:B107"/>
    <mergeCell ref="C104:C107"/>
    <mergeCell ref="D104:D107"/>
    <mergeCell ref="F103:H103"/>
    <mergeCell ref="F104:H104"/>
    <mergeCell ref="F105:H105"/>
    <mergeCell ref="F106:H106"/>
    <mergeCell ref="F107:H107"/>
    <mergeCell ref="F108:H108"/>
    <mergeCell ref="F109:H109"/>
    <mergeCell ref="F110:H110"/>
    <mergeCell ref="F111:H111"/>
    <mergeCell ref="J88:J91"/>
    <mergeCell ref="K88:K91"/>
    <mergeCell ref="L88:L91"/>
    <mergeCell ref="J92:J95"/>
    <mergeCell ref="K92:K95"/>
    <mergeCell ref="L92:L95"/>
    <mergeCell ref="A100:A103"/>
    <mergeCell ref="B100:B103"/>
    <mergeCell ref="C100:C103"/>
    <mergeCell ref="D100:D103"/>
    <mergeCell ref="A96:A99"/>
    <mergeCell ref="B96:B99"/>
    <mergeCell ref="C96:C99"/>
    <mergeCell ref="D96:D99"/>
    <mergeCell ref="J96:J99"/>
    <mergeCell ref="K96:K99"/>
    <mergeCell ref="L96:L99"/>
    <mergeCell ref="J100:J103"/>
    <mergeCell ref="K100:K103"/>
    <mergeCell ref="L100:L103"/>
    <mergeCell ref="F96:H96"/>
    <mergeCell ref="F97:H97"/>
    <mergeCell ref="F98:H98"/>
    <mergeCell ref="F99:H99"/>
    <mergeCell ref="F84:H84"/>
    <mergeCell ref="F85:H85"/>
    <mergeCell ref="F86:H86"/>
    <mergeCell ref="A92:A95"/>
    <mergeCell ref="B92:B95"/>
    <mergeCell ref="C92:C95"/>
    <mergeCell ref="D92:D95"/>
    <mergeCell ref="A88:A91"/>
    <mergeCell ref="B88:B91"/>
    <mergeCell ref="C88:C91"/>
    <mergeCell ref="D88:D91"/>
    <mergeCell ref="F87:H87"/>
    <mergeCell ref="F88:H88"/>
    <mergeCell ref="F89:H89"/>
    <mergeCell ref="F90:H90"/>
    <mergeCell ref="F91:H91"/>
    <mergeCell ref="F92:H92"/>
    <mergeCell ref="F93:H93"/>
    <mergeCell ref="F94:H94"/>
    <mergeCell ref="F95:H95"/>
    <mergeCell ref="J72:J75"/>
    <mergeCell ref="K72:K75"/>
    <mergeCell ref="L72:L75"/>
    <mergeCell ref="J76:J79"/>
    <mergeCell ref="K76:K79"/>
    <mergeCell ref="L76:L79"/>
    <mergeCell ref="A84:A87"/>
    <mergeCell ref="B84:B87"/>
    <mergeCell ref="C84:C87"/>
    <mergeCell ref="D84:D87"/>
    <mergeCell ref="A80:A83"/>
    <mergeCell ref="B80:B83"/>
    <mergeCell ref="C80:C83"/>
    <mergeCell ref="D80:D83"/>
    <mergeCell ref="J80:J83"/>
    <mergeCell ref="K80:K83"/>
    <mergeCell ref="L80:L83"/>
    <mergeCell ref="J84:J87"/>
    <mergeCell ref="K84:K87"/>
    <mergeCell ref="L84:L87"/>
    <mergeCell ref="F80:H80"/>
    <mergeCell ref="F81:H81"/>
    <mergeCell ref="F82:H82"/>
    <mergeCell ref="F83:H83"/>
    <mergeCell ref="F68:H68"/>
    <mergeCell ref="F69:H69"/>
    <mergeCell ref="F70:H70"/>
    <mergeCell ref="A76:A79"/>
    <mergeCell ref="B76:B79"/>
    <mergeCell ref="C76:C79"/>
    <mergeCell ref="D76:D79"/>
    <mergeCell ref="A72:A75"/>
    <mergeCell ref="B72:B75"/>
    <mergeCell ref="C72:C75"/>
    <mergeCell ref="D72:D75"/>
    <mergeCell ref="F71:H71"/>
    <mergeCell ref="F72:H72"/>
    <mergeCell ref="F73:H73"/>
    <mergeCell ref="F74:H74"/>
    <mergeCell ref="F75:H75"/>
    <mergeCell ref="F76:H76"/>
    <mergeCell ref="F77:H77"/>
    <mergeCell ref="F78:H78"/>
    <mergeCell ref="F79:H79"/>
    <mergeCell ref="J56:J59"/>
    <mergeCell ref="K56:K59"/>
    <mergeCell ref="L56:L59"/>
    <mergeCell ref="J60:J63"/>
    <mergeCell ref="K60:K63"/>
    <mergeCell ref="L60:L63"/>
    <mergeCell ref="A68:A71"/>
    <mergeCell ref="B68:B71"/>
    <mergeCell ref="C68:C71"/>
    <mergeCell ref="D68:D71"/>
    <mergeCell ref="A64:A67"/>
    <mergeCell ref="B64:B67"/>
    <mergeCell ref="C64:C67"/>
    <mergeCell ref="D64:D67"/>
    <mergeCell ref="J64:J67"/>
    <mergeCell ref="K64:K67"/>
    <mergeCell ref="L64:L67"/>
    <mergeCell ref="J68:J71"/>
    <mergeCell ref="K68:K71"/>
    <mergeCell ref="L68:L71"/>
    <mergeCell ref="F64:H64"/>
    <mergeCell ref="F65:H65"/>
    <mergeCell ref="F66:H66"/>
    <mergeCell ref="F67:H67"/>
    <mergeCell ref="F52:H52"/>
    <mergeCell ref="F53:H53"/>
    <mergeCell ref="F54:H54"/>
    <mergeCell ref="A60:A63"/>
    <mergeCell ref="B60:B63"/>
    <mergeCell ref="C60:C63"/>
    <mergeCell ref="D60:D63"/>
    <mergeCell ref="A56:A59"/>
    <mergeCell ref="B56:B59"/>
    <mergeCell ref="C56:C59"/>
    <mergeCell ref="D56:D59"/>
    <mergeCell ref="F55:H55"/>
    <mergeCell ref="F56:H56"/>
    <mergeCell ref="F57:H57"/>
    <mergeCell ref="F58:H58"/>
    <mergeCell ref="F59:H59"/>
    <mergeCell ref="F60:H60"/>
    <mergeCell ref="F61:H61"/>
    <mergeCell ref="F62:H62"/>
    <mergeCell ref="F63:H63"/>
    <mergeCell ref="J40:J43"/>
    <mergeCell ref="K40:K43"/>
    <mergeCell ref="L40:L43"/>
    <mergeCell ref="J44:J47"/>
    <mergeCell ref="K44:K47"/>
    <mergeCell ref="L44:L47"/>
    <mergeCell ref="A52:A55"/>
    <mergeCell ref="B52:B55"/>
    <mergeCell ref="C52:C55"/>
    <mergeCell ref="D52:D55"/>
    <mergeCell ref="A48:A51"/>
    <mergeCell ref="B48:B51"/>
    <mergeCell ref="C48:C51"/>
    <mergeCell ref="D48:D51"/>
    <mergeCell ref="J48:J51"/>
    <mergeCell ref="K48:K51"/>
    <mergeCell ref="L48:L51"/>
    <mergeCell ref="J52:J55"/>
    <mergeCell ref="K52:K55"/>
    <mergeCell ref="L52:L55"/>
    <mergeCell ref="F48:H48"/>
    <mergeCell ref="F49:H49"/>
    <mergeCell ref="F50:H50"/>
    <mergeCell ref="F51:H51"/>
    <mergeCell ref="F36:H36"/>
    <mergeCell ref="F37:H37"/>
    <mergeCell ref="F38:H38"/>
    <mergeCell ref="A44:A47"/>
    <mergeCell ref="B44:B47"/>
    <mergeCell ref="C44:C47"/>
    <mergeCell ref="D44:D47"/>
    <mergeCell ref="A40:A43"/>
    <mergeCell ref="B40:B43"/>
    <mergeCell ref="C40:C43"/>
    <mergeCell ref="D40:D43"/>
    <mergeCell ref="F39:H39"/>
    <mergeCell ref="F40:H40"/>
    <mergeCell ref="F41:H41"/>
    <mergeCell ref="F42:H42"/>
    <mergeCell ref="F43:H43"/>
    <mergeCell ref="F44:H44"/>
    <mergeCell ref="F45:H45"/>
    <mergeCell ref="F46:H46"/>
    <mergeCell ref="F47:H47"/>
    <mergeCell ref="J24:J27"/>
    <mergeCell ref="K24:K27"/>
    <mergeCell ref="L24:L27"/>
    <mergeCell ref="J28:J31"/>
    <mergeCell ref="K28:K31"/>
    <mergeCell ref="L28:L31"/>
    <mergeCell ref="A36:A39"/>
    <mergeCell ref="B36:B39"/>
    <mergeCell ref="C36:C39"/>
    <mergeCell ref="D36:D39"/>
    <mergeCell ref="A32:A35"/>
    <mergeCell ref="B32:B35"/>
    <mergeCell ref="C32:C35"/>
    <mergeCell ref="D32:D35"/>
    <mergeCell ref="J32:J35"/>
    <mergeCell ref="K32:K35"/>
    <mergeCell ref="L32:L35"/>
    <mergeCell ref="J36:J39"/>
    <mergeCell ref="K36:K39"/>
    <mergeCell ref="L36:L39"/>
    <mergeCell ref="F32:H32"/>
    <mergeCell ref="F33:H33"/>
    <mergeCell ref="F34:H34"/>
    <mergeCell ref="F35:H35"/>
    <mergeCell ref="F20:H20"/>
    <mergeCell ref="F21:H21"/>
    <mergeCell ref="F22:H22"/>
    <mergeCell ref="A28:A31"/>
    <mergeCell ref="B28:B31"/>
    <mergeCell ref="C28:C31"/>
    <mergeCell ref="D28:D31"/>
    <mergeCell ref="A24:A27"/>
    <mergeCell ref="B24:B27"/>
    <mergeCell ref="C24:C27"/>
    <mergeCell ref="D24:D27"/>
    <mergeCell ref="F23:H23"/>
    <mergeCell ref="F24:H24"/>
    <mergeCell ref="F25:H25"/>
    <mergeCell ref="F26:H26"/>
    <mergeCell ref="F27:H27"/>
    <mergeCell ref="F28:H28"/>
    <mergeCell ref="F29:H29"/>
    <mergeCell ref="F30:H30"/>
    <mergeCell ref="F31:H31"/>
    <mergeCell ref="K12:K15"/>
    <mergeCell ref="L12:L15"/>
    <mergeCell ref="F12:H12"/>
    <mergeCell ref="F13:H13"/>
    <mergeCell ref="F14:H14"/>
    <mergeCell ref="F15:H15"/>
    <mergeCell ref="A20:A23"/>
    <mergeCell ref="B20:B23"/>
    <mergeCell ref="C20:C23"/>
    <mergeCell ref="D20:D23"/>
    <mergeCell ref="A16:A19"/>
    <mergeCell ref="B16:B19"/>
    <mergeCell ref="C16:C19"/>
    <mergeCell ref="D16:D19"/>
    <mergeCell ref="J16:J19"/>
    <mergeCell ref="K16:K19"/>
    <mergeCell ref="L16:L19"/>
    <mergeCell ref="J20:J23"/>
    <mergeCell ref="K20:K23"/>
    <mergeCell ref="L20:L23"/>
    <mergeCell ref="F16:H16"/>
    <mergeCell ref="F17:H17"/>
    <mergeCell ref="F18:H18"/>
    <mergeCell ref="F19:H19"/>
    <mergeCell ref="A12:A15"/>
    <mergeCell ref="B12:B15"/>
    <mergeCell ref="C12:C15"/>
    <mergeCell ref="D12:D15"/>
    <mergeCell ref="A8:A11"/>
    <mergeCell ref="B8:B11"/>
    <mergeCell ref="C8:C11"/>
    <mergeCell ref="D8:D11"/>
    <mergeCell ref="J12:J15"/>
    <mergeCell ref="A6:A7"/>
    <mergeCell ref="B6:B7"/>
    <mergeCell ref="C6:C7"/>
    <mergeCell ref="D6:D7"/>
    <mergeCell ref="E6:I6"/>
    <mergeCell ref="J6:J7"/>
    <mergeCell ref="K6:K7"/>
    <mergeCell ref="L6:L7"/>
    <mergeCell ref="J8:J11"/>
    <mergeCell ref="K8:K11"/>
    <mergeCell ref="L8:L11"/>
    <mergeCell ref="F8:H8"/>
    <mergeCell ref="F9:H9"/>
    <mergeCell ref="F10:H10"/>
    <mergeCell ref="F11:H11"/>
  </mergeCells>
  <phoneticPr fontId="4"/>
  <dataValidations count="1">
    <dataValidation type="list" allowBlank="1" showInputMessage="1" showErrorMessage="1" sqref="J12:L127 J8:L8" xr:uid="{00000000-0002-0000-0400-000000000000}">
      <formula1>",○"</formula1>
    </dataValidation>
  </dataValidations>
  <pageMargins left="0.70866141732283472" right="0.70866141732283472" top="0.35433070866141736" bottom="0.74803149606299213" header="0.31496062992125984" footer="0"/>
  <pageSetup paperSize="9" orientation="landscape" r:id="rId1"/>
  <headerFooter>
    <oddFooter>&amp;L&amp;10 １.申請日現在で作成してください。
 ２.市内業者、準市内業者(委任先の支店等について記入)について作成してください。
 ３.常時雇用が確認できる資料（ハローワークが発行する事業所別被保険者台帳・健康保険被保険者証等の写し）を添付してください。</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資格一覧!$A$2:$A$100</xm:f>
          </x14:formula1>
          <xm:sqref>F8:F127 G9:H127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4"/>
  <sheetViews>
    <sheetView workbookViewId="0">
      <selection activeCell="F28" sqref="F28"/>
    </sheetView>
  </sheetViews>
  <sheetFormatPr defaultRowHeight="11.25"/>
  <cols>
    <col min="1" max="2" width="13.125" style="62" customWidth="1"/>
    <col min="3" max="3" width="9" style="50"/>
    <col min="4" max="5" width="15.375" style="50" customWidth="1"/>
    <col min="6" max="6" width="23.375" style="55" customWidth="1"/>
    <col min="7" max="13" width="15" style="55" customWidth="1"/>
    <col min="14" max="14" width="15" style="57" customWidth="1"/>
    <col min="15" max="16384" width="9" style="50"/>
  </cols>
  <sheetData>
    <row r="1" spans="1:14" ht="15.75" customHeight="1">
      <c r="A1" s="47" t="s">
        <v>114</v>
      </c>
      <c r="B1" s="47" t="s">
        <v>115</v>
      </c>
      <c r="C1" s="48" t="s">
        <v>116</v>
      </c>
      <c r="D1" s="48" t="s">
        <v>117</v>
      </c>
      <c r="E1" s="48" t="s">
        <v>118</v>
      </c>
      <c r="F1" s="49" t="s">
        <v>119</v>
      </c>
      <c r="G1" s="49" t="s">
        <v>120</v>
      </c>
      <c r="H1" s="49"/>
      <c r="I1" s="49"/>
      <c r="J1" s="49"/>
      <c r="K1" s="49"/>
      <c r="L1" s="49"/>
      <c r="M1" s="49"/>
      <c r="N1" s="49" t="s">
        <v>121</v>
      </c>
    </row>
    <row r="2" spans="1:14" ht="12.95" customHeight="1">
      <c r="A2" s="51" t="s">
        <v>122</v>
      </c>
      <c r="B2" s="52" t="s">
        <v>123</v>
      </c>
      <c r="C2" s="53" t="s">
        <v>124</v>
      </c>
      <c r="D2" s="54" t="s">
        <v>125</v>
      </c>
      <c r="E2" s="53"/>
      <c r="F2" s="55">
        <f>業者カード!AI1</f>
        <v>1</v>
      </c>
      <c r="G2" s="56"/>
      <c r="H2" s="56"/>
      <c r="I2" s="56"/>
      <c r="J2" s="56"/>
      <c r="K2" s="56"/>
      <c r="L2" s="56"/>
      <c r="M2" s="56"/>
    </row>
    <row r="3" spans="1:14" ht="12.95" customHeight="1">
      <c r="A3" s="51" t="s">
        <v>126</v>
      </c>
      <c r="B3" s="52"/>
      <c r="C3" s="53" t="s">
        <v>124</v>
      </c>
      <c r="D3" s="54" t="s">
        <v>127</v>
      </c>
      <c r="E3" s="53"/>
      <c r="F3" s="55" t="str">
        <f>業者カード!AI3</f>
        <v>20220401</v>
      </c>
      <c r="G3" s="56"/>
      <c r="H3" s="56"/>
      <c r="I3" s="56"/>
      <c r="J3" s="56"/>
      <c r="K3" s="56"/>
      <c r="L3" s="56"/>
      <c r="M3" s="56"/>
    </row>
    <row r="4" spans="1:14" ht="12.95" customHeight="1">
      <c r="A4" s="51" t="s">
        <v>128</v>
      </c>
      <c r="B4" s="52"/>
      <c r="C4" s="53" t="s">
        <v>129</v>
      </c>
      <c r="D4" s="54" t="s">
        <v>130</v>
      </c>
      <c r="E4" s="53"/>
      <c r="F4" s="55">
        <f>業者カード!AJ1</f>
        <v>2022</v>
      </c>
      <c r="G4" s="56"/>
      <c r="H4" s="56"/>
      <c r="I4" s="56"/>
      <c r="J4" s="56"/>
      <c r="K4" s="56"/>
      <c r="L4" s="56"/>
      <c r="M4" s="56"/>
    </row>
    <row r="5" spans="1:14" ht="12.95" customHeight="1">
      <c r="A5" s="51" t="s">
        <v>131</v>
      </c>
      <c r="B5" s="52"/>
      <c r="C5" s="53" t="s">
        <v>124</v>
      </c>
      <c r="D5" s="54" t="s">
        <v>132</v>
      </c>
      <c r="E5" s="53"/>
      <c r="F5" s="55">
        <f>業者カード!AI4</f>
        <v>18210</v>
      </c>
      <c r="G5" s="56"/>
      <c r="H5" s="56"/>
      <c r="I5" s="56"/>
      <c r="J5" s="56"/>
      <c r="K5" s="56"/>
      <c r="L5" s="56"/>
      <c r="M5" s="56"/>
    </row>
    <row r="6" spans="1:14" s="59" customFormat="1" ht="12.95" customHeight="1">
      <c r="A6" s="58"/>
      <c r="B6" s="58"/>
      <c r="F6" s="57"/>
      <c r="G6" s="57"/>
      <c r="H6" s="57"/>
      <c r="I6" s="57"/>
      <c r="J6" s="57"/>
      <c r="K6" s="57"/>
      <c r="L6" s="57"/>
      <c r="M6" s="57"/>
      <c r="N6" s="57"/>
    </row>
    <row r="7" spans="1:14" s="59" customFormat="1" ht="12.95" customHeight="1">
      <c r="A7" s="52" t="s">
        <v>133</v>
      </c>
      <c r="B7" s="52"/>
      <c r="C7" s="60"/>
      <c r="D7" s="60"/>
      <c r="E7" s="60"/>
      <c r="F7" s="56" t="s">
        <v>119</v>
      </c>
      <c r="G7" s="56" t="s">
        <v>120</v>
      </c>
      <c r="H7" s="56"/>
      <c r="I7" s="56"/>
      <c r="J7" s="56"/>
      <c r="K7" s="56"/>
      <c r="L7" s="56"/>
      <c r="M7" s="56"/>
      <c r="N7" s="56"/>
    </row>
    <row r="8" spans="1:14" s="59" customFormat="1" ht="12.95" customHeight="1">
      <c r="A8" s="52" t="s">
        <v>36</v>
      </c>
      <c r="B8" s="52"/>
      <c r="C8" s="53" t="s">
        <v>134</v>
      </c>
      <c r="D8" s="53" t="s">
        <v>135</v>
      </c>
      <c r="E8" s="53" t="s">
        <v>136</v>
      </c>
      <c r="F8" s="55" t="str">
        <f>IF(業者カード!AB1="","",業者カード!AB1)</f>
        <v/>
      </c>
      <c r="G8" s="56"/>
      <c r="H8" s="56"/>
      <c r="I8" s="56"/>
      <c r="J8" s="56"/>
      <c r="K8" s="56"/>
      <c r="L8" s="56"/>
      <c r="M8" s="56"/>
      <c r="N8" s="57" t="s">
        <v>137</v>
      </c>
    </row>
    <row r="9" spans="1:14" ht="12.95" customHeight="1">
      <c r="A9" s="52" t="s">
        <v>138</v>
      </c>
      <c r="B9" s="52"/>
      <c r="C9" s="53" t="s">
        <v>124</v>
      </c>
      <c r="D9" s="53" t="s">
        <v>139</v>
      </c>
      <c r="E9" s="53"/>
      <c r="F9" s="55">
        <f>業者カード!AH5</f>
        <v>1</v>
      </c>
      <c r="G9" s="56" t="str">
        <f>業者カード!F5</f>
        <v>新規</v>
      </c>
      <c r="H9" s="56"/>
      <c r="I9" s="56"/>
      <c r="J9" s="56"/>
      <c r="K9" s="56"/>
      <c r="L9" s="56"/>
      <c r="M9" s="56"/>
    </row>
    <row r="10" spans="1:14" ht="12.95" customHeight="1">
      <c r="A10" s="52" t="s">
        <v>140</v>
      </c>
      <c r="B10" s="52"/>
      <c r="C10" s="53" t="s">
        <v>141</v>
      </c>
      <c r="D10" s="53" t="s">
        <v>142</v>
      </c>
      <c r="E10" s="53" t="s">
        <v>143</v>
      </c>
      <c r="F10" s="55" t="str">
        <f>業者カード!AI5</f>
        <v/>
      </c>
      <c r="G10" s="56">
        <f>業者カード!T5</f>
        <v>0</v>
      </c>
      <c r="H10" s="56"/>
      <c r="I10" s="56"/>
      <c r="J10" s="56"/>
      <c r="K10" s="56"/>
      <c r="L10" s="56"/>
      <c r="M10" s="56"/>
      <c r="N10" s="57" t="s">
        <v>144</v>
      </c>
    </row>
    <row r="11" spans="1:14" s="59" customFormat="1" ht="12.95" customHeight="1">
      <c r="A11" s="58"/>
      <c r="B11" s="58"/>
      <c r="F11" s="57"/>
      <c r="G11" s="57"/>
      <c r="H11" s="57"/>
      <c r="I11" s="57"/>
      <c r="J11" s="57"/>
      <c r="K11" s="57"/>
      <c r="L11" s="57"/>
      <c r="M11" s="57"/>
      <c r="N11" s="57"/>
    </row>
    <row r="12" spans="1:14" ht="12.95" customHeight="1">
      <c r="A12" s="52" t="s">
        <v>145</v>
      </c>
      <c r="B12" s="52"/>
      <c r="C12" s="60"/>
      <c r="D12" s="60"/>
      <c r="E12" s="60"/>
      <c r="F12" s="56"/>
      <c r="G12" s="56"/>
      <c r="H12" s="56"/>
      <c r="I12" s="56"/>
      <c r="J12" s="56"/>
      <c r="K12" s="56"/>
      <c r="L12" s="56"/>
      <c r="M12" s="56"/>
      <c r="N12" s="56" t="s">
        <v>146</v>
      </c>
    </row>
    <row r="13" spans="1:14" ht="12.95" customHeight="1">
      <c r="A13" s="52" t="s">
        <v>147</v>
      </c>
      <c r="B13" s="52"/>
      <c r="C13" s="53" t="s">
        <v>148</v>
      </c>
      <c r="D13" s="53" t="s">
        <v>149</v>
      </c>
      <c r="E13" s="53"/>
      <c r="F13" s="55" t="str">
        <f>業者カード!AH10</f>
        <v/>
      </c>
      <c r="G13" s="56"/>
      <c r="H13" s="56"/>
      <c r="I13" s="56"/>
      <c r="J13" s="56"/>
      <c r="K13" s="56"/>
      <c r="L13" s="56"/>
      <c r="M13" s="56"/>
      <c r="N13" s="57" t="s">
        <v>150</v>
      </c>
    </row>
    <row r="14" spans="1:14" ht="12.95" customHeight="1">
      <c r="A14" s="52" t="s">
        <v>106</v>
      </c>
      <c r="B14" s="52"/>
      <c r="C14" s="53" t="s">
        <v>141</v>
      </c>
      <c r="D14" s="53" t="s">
        <v>142</v>
      </c>
      <c r="E14" s="53" t="s">
        <v>151</v>
      </c>
      <c r="F14" s="55" t="str">
        <f>IF(業者カード!O10="","",業者カード!AI10&amp;業者カード!O10&amp;業者カード!AJ10)</f>
        <v/>
      </c>
      <c r="G14" s="56"/>
      <c r="H14" s="56"/>
      <c r="I14" s="56"/>
      <c r="J14" s="56"/>
      <c r="K14" s="56"/>
      <c r="L14" s="56"/>
      <c r="M14" s="56"/>
      <c r="N14" s="57" t="s">
        <v>0</v>
      </c>
    </row>
    <row r="15" spans="1:14" ht="12.95" customHeight="1">
      <c r="A15" s="52" t="s">
        <v>152</v>
      </c>
      <c r="B15" s="52"/>
      <c r="C15" s="53" t="s">
        <v>141</v>
      </c>
      <c r="D15" s="53" t="s">
        <v>142</v>
      </c>
      <c r="E15" s="53" t="s">
        <v>153</v>
      </c>
      <c r="F15" s="55" t="str">
        <f>IF(業者カード!O9="","",業者カード!O9)</f>
        <v/>
      </c>
      <c r="G15" s="56"/>
      <c r="H15" s="56"/>
      <c r="I15" s="56"/>
      <c r="J15" s="56"/>
      <c r="K15" s="56"/>
      <c r="L15" s="56"/>
      <c r="M15" s="56"/>
      <c r="N15" s="57" t="s">
        <v>154</v>
      </c>
    </row>
    <row r="16" spans="1:14" ht="12.95" customHeight="1">
      <c r="A16" s="52" t="s">
        <v>155</v>
      </c>
      <c r="B16" s="52"/>
      <c r="C16" s="53" t="s">
        <v>141</v>
      </c>
      <c r="D16" s="53" t="s">
        <v>142</v>
      </c>
      <c r="E16" s="53" t="s">
        <v>156</v>
      </c>
      <c r="F16" s="55" t="str">
        <f>IF(業者カード!G11="","",業者カード!G11)</f>
        <v/>
      </c>
      <c r="G16" s="56"/>
      <c r="H16" s="56"/>
      <c r="I16" s="56"/>
      <c r="J16" s="56"/>
      <c r="K16" s="56"/>
      <c r="L16" s="56"/>
      <c r="M16" s="56"/>
      <c r="N16" s="57" t="s">
        <v>155</v>
      </c>
    </row>
    <row r="17" spans="1:14" ht="12.95" customHeight="1">
      <c r="A17" s="52" t="s">
        <v>1</v>
      </c>
      <c r="B17" s="52"/>
      <c r="C17" s="53" t="s">
        <v>141</v>
      </c>
      <c r="D17" s="53" t="s">
        <v>142</v>
      </c>
      <c r="E17" s="53" t="s">
        <v>157</v>
      </c>
      <c r="F17" s="55" t="str">
        <f>IF(業者カード!F12="","",業者カード!F12)</f>
        <v/>
      </c>
      <c r="G17" s="56"/>
      <c r="H17" s="56"/>
      <c r="I17" s="56"/>
      <c r="J17" s="56"/>
      <c r="K17" s="56"/>
      <c r="L17" s="56"/>
      <c r="M17" s="56"/>
      <c r="N17" s="57" t="s">
        <v>1</v>
      </c>
    </row>
    <row r="18" spans="1:14" ht="12.95" customHeight="1">
      <c r="A18" s="52" t="s">
        <v>158</v>
      </c>
      <c r="B18" s="52" t="s">
        <v>32</v>
      </c>
      <c r="C18" s="53" t="s">
        <v>141</v>
      </c>
      <c r="D18" s="53" t="s">
        <v>142</v>
      </c>
      <c r="E18" s="53" t="s">
        <v>159</v>
      </c>
      <c r="F18" s="55" t="str">
        <f>IF(業者カード!H14="","",業者カード!H14)</f>
        <v/>
      </c>
      <c r="G18" s="56"/>
      <c r="H18" s="56"/>
      <c r="I18" s="56"/>
      <c r="J18" s="56"/>
      <c r="K18" s="56"/>
      <c r="L18" s="56"/>
      <c r="M18" s="56"/>
      <c r="N18" s="57" t="s">
        <v>32</v>
      </c>
    </row>
    <row r="19" spans="1:14" ht="12.95" customHeight="1">
      <c r="A19" s="52"/>
      <c r="B19" s="52" t="s">
        <v>33</v>
      </c>
      <c r="C19" s="53" t="s">
        <v>160</v>
      </c>
      <c r="D19" s="53" t="s">
        <v>161</v>
      </c>
      <c r="E19" s="53" t="s">
        <v>162</v>
      </c>
      <c r="F19" s="55" t="str">
        <f>IF(業者カード!Q14="","",業者カード!Q14)</f>
        <v/>
      </c>
      <c r="G19" s="56"/>
      <c r="H19" s="56"/>
      <c r="I19" s="56"/>
      <c r="J19" s="56"/>
      <c r="K19" s="56"/>
      <c r="L19" s="56"/>
      <c r="M19" s="56"/>
      <c r="N19" s="57" t="s">
        <v>33</v>
      </c>
    </row>
    <row r="20" spans="1:14" ht="12.95" customHeight="1">
      <c r="A20" s="52"/>
      <c r="B20" s="52" t="s">
        <v>163</v>
      </c>
      <c r="C20" s="53" t="s">
        <v>160</v>
      </c>
      <c r="D20" s="53" t="s">
        <v>161</v>
      </c>
      <c r="E20" s="53" t="s">
        <v>164</v>
      </c>
      <c r="F20" s="55" t="str">
        <f>IF(業者カード!Q13="","",業者カード!Q13)</f>
        <v/>
      </c>
      <c r="G20" s="56"/>
      <c r="H20" s="56"/>
      <c r="I20" s="56"/>
      <c r="J20" s="56"/>
      <c r="K20" s="56"/>
      <c r="L20" s="56"/>
      <c r="M20" s="56"/>
      <c r="N20" s="57" t="s">
        <v>165</v>
      </c>
    </row>
    <row r="21" spans="1:14" ht="12.95" customHeight="1">
      <c r="A21" s="52" t="s">
        <v>2</v>
      </c>
      <c r="B21" s="52"/>
      <c r="C21" s="53" t="s">
        <v>141</v>
      </c>
      <c r="D21" s="53" t="s">
        <v>142</v>
      </c>
      <c r="E21" s="53" t="s">
        <v>166</v>
      </c>
      <c r="F21" s="55" t="str">
        <f>IF(業者カード!F15="","",業者カード!F15)</f>
        <v/>
      </c>
      <c r="G21" s="56"/>
      <c r="H21" s="56"/>
      <c r="I21" s="56"/>
      <c r="J21" s="56"/>
      <c r="K21" s="56"/>
      <c r="L21" s="56"/>
      <c r="M21" s="56"/>
      <c r="N21" s="57" t="s">
        <v>2</v>
      </c>
    </row>
    <row r="22" spans="1:14" ht="12.95" customHeight="1">
      <c r="A22" s="52" t="s">
        <v>167</v>
      </c>
      <c r="B22" s="52"/>
      <c r="C22" s="53" t="s">
        <v>141</v>
      </c>
      <c r="D22" s="53" t="s">
        <v>142</v>
      </c>
      <c r="E22" s="53" t="s">
        <v>168</v>
      </c>
      <c r="F22" s="55" t="str">
        <f>IF(業者カード!T15="","",業者カード!T15)</f>
        <v/>
      </c>
      <c r="G22" s="56"/>
      <c r="H22" s="56"/>
      <c r="I22" s="56"/>
      <c r="J22" s="56"/>
      <c r="K22" s="56"/>
      <c r="L22" s="56"/>
      <c r="M22" s="56"/>
      <c r="N22" s="57" t="s">
        <v>167</v>
      </c>
    </row>
    <row r="23" spans="1:14" ht="12.95" customHeight="1">
      <c r="A23" s="52" t="s">
        <v>169</v>
      </c>
      <c r="B23" s="52"/>
      <c r="C23" s="53" t="s">
        <v>141</v>
      </c>
      <c r="D23" s="53" t="s">
        <v>142</v>
      </c>
      <c r="E23" s="53" t="s">
        <v>170</v>
      </c>
      <c r="F23" s="55" t="str">
        <f>IF(業者カード!F16="","",業者カード!F16)</f>
        <v/>
      </c>
      <c r="G23" s="56"/>
      <c r="H23" s="56"/>
      <c r="I23" s="56"/>
      <c r="J23" s="56"/>
      <c r="K23" s="56"/>
      <c r="L23" s="56"/>
      <c r="M23" s="56"/>
      <c r="N23" s="57" t="s">
        <v>171</v>
      </c>
    </row>
    <row r="24" spans="1:14" s="59" customFormat="1" ht="12.95" customHeight="1">
      <c r="A24" s="58"/>
      <c r="B24" s="58"/>
      <c r="F24" s="57"/>
      <c r="G24" s="57"/>
      <c r="H24" s="57"/>
      <c r="I24" s="57"/>
      <c r="J24" s="57"/>
      <c r="K24" s="57"/>
      <c r="L24" s="57"/>
      <c r="M24" s="57"/>
      <c r="N24" s="57"/>
    </row>
    <row r="25" spans="1:14" ht="12.95" customHeight="1">
      <c r="A25" s="52" t="s">
        <v>172</v>
      </c>
      <c r="B25" s="52"/>
      <c r="C25" s="60"/>
      <c r="D25" s="60"/>
      <c r="E25" s="60"/>
      <c r="F25" s="56"/>
      <c r="G25" s="56"/>
      <c r="H25" s="56"/>
      <c r="I25" s="56"/>
      <c r="J25" s="56"/>
      <c r="K25" s="56"/>
      <c r="L25" s="56"/>
      <c r="M25" s="56"/>
      <c r="N25" s="56" t="s">
        <v>173</v>
      </c>
    </row>
    <row r="26" spans="1:14" ht="12.95" customHeight="1">
      <c r="A26" s="52" t="s">
        <v>34</v>
      </c>
      <c r="B26" s="52"/>
      <c r="C26" s="53" t="s">
        <v>141</v>
      </c>
      <c r="D26" s="53" t="s">
        <v>142</v>
      </c>
      <c r="E26" s="53" t="s">
        <v>174</v>
      </c>
      <c r="F26" s="55" t="str">
        <f>IF(業者カード!F21="","",業者カード!F21&amp;"　"&amp;業者カード!O21)</f>
        <v/>
      </c>
      <c r="G26" s="56"/>
      <c r="H26" s="56"/>
      <c r="I26" s="56"/>
      <c r="J26" s="56"/>
      <c r="K26" s="56"/>
      <c r="L26" s="56"/>
      <c r="M26" s="56"/>
      <c r="N26" s="57" t="s">
        <v>34</v>
      </c>
    </row>
    <row r="27" spans="1:14" ht="12.95" customHeight="1">
      <c r="A27" s="52" t="s">
        <v>175</v>
      </c>
      <c r="B27" s="52"/>
      <c r="C27" s="53" t="s">
        <v>141</v>
      </c>
      <c r="D27" s="53" t="s">
        <v>142</v>
      </c>
      <c r="E27" s="53" t="s">
        <v>176</v>
      </c>
      <c r="F27" s="55" t="str">
        <f>IF(業者カード!F20="","",業者カード!F20&amp;"　"&amp;業者カード!O20)</f>
        <v/>
      </c>
      <c r="G27" s="56"/>
      <c r="H27" s="56"/>
      <c r="I27" s="56"/>
      <c r="J27" s="56"/>
      <c r="K27" s="56"/>
      <c r="L27" s="56"/>
      <c r="M27" s="56"/>
      <c r="N27" s="57" t="s">
        <v>154</v>
      </c>
    </row>
    <row r="28" spans="1:14" ht="12.95" customHeight="1">
      <c r="A28" s="52" t="s">
        <v>155</v>
      </c>
      <c r="B28" s="52"/>
      <c r="C28" s="53" t="s">
        <v>141</v>
      </c>
      <c r="D28" s="53" t="s">
        <v>142</v>
      </c>
      <c r="E28" s="53" t="s">
        <v>177</v>
      </c>
      <c r="F28" s="55" t="str">
        <f>IF(業者カード!G22="","",業者カード!G22)</f>
        <v/>
      </c>
      <c r="G28" s="56"/>
      <c r="H28" s="56"/>
      <c r="I28" s="56"/>
      <c r="J28" s="56"/>
      <c r="K28" s="56"/>
      <c r="L28" s="56"/>
      <c r="M28" s="56"/>
      <c r="N28" s="57" t="s">
        <v>155</v>
      </c>
    </row>
    <row r="29" spans="1:14" ht="12.95" customHeight="1">
      <c r="A29" s="52" t="s">
        <v>1</v>
      </c>
      <c r="B29" s="52"/>
      <c r="C29" s="53" t="s">
        <v>141</v>
      </c>
      <c r="D29" s="53" t="s">
        <v>142</v>
      </c>
      <c r="E29" s="53" t="s">
        <v>178</v>
      </c>
      <c r="F29" s="55" t="str">
        <f>IF(業者カード!F23="","",業者カード!F23)</f>
        <v/>
      </c>
      <c r="G29" s="56"/>
      <c r="H29" s="56"/>
      <c r="I29" s="56"/>
      <c r="J29" s="56"/>
      <c r="K29" s="56"/>
      <c r="L29" s="56"/>
      <c r="M29" s="56"/>
      <c r="N29" s="57" t="s">
        <v>1</v>
      </c>
    </row>
    <row r="30" spans="1:14" ht="12.95" customHeight="1">
      <c r="A30" s="52" t="s">
        <v>158</v>
      </c>
      <c r="B30" s="52" t="s">
        <v>32</v>
      </c>
      <c r="C30" s="53" t="s">
        <v>141</v>
      </c>
      <c r="D30" s="53" t="s">
        <v>142</v>
      </c>
      <c r="E30" s="53" t="s">
        <v>179</v>
      </c>
      <c r="F30" s="55" t="str">
        <f>IF(業者カード!H25="","",業者カード!H25)</f>
        <v/>
      </c>
      <c r="G30" s="56"/>
      <c r="H30" s="56"/>
      <c r="I30" s="56"/>
      <c r="J30" s="56"/>
      <c r="K30" s="56"/>
      <c r="L30" s="56"/>
      <c r="M30" s="56"/>
      <c r="N30" s="57" t="s">
        <v>32</v>
      </c>
    </row>
    <row r="31" spans="1:14" ht="12.95" customHeight="1">
      <c r="A31" s="52"/>
      <c r="B31" s="52" t="s">
        <v>33</v>
      </c>
      <c r="C31" s="53" t="s">
        <v>180</v>
      </c>
      <c r="D31" s="53" t="s">
        <v>181</v>
      </c>
      <c r="E31" s="53" t="s">
        <v>182</v>
      </c>
      <c r="F31" s="55" t="str">
        <f>IF(業者カード!Q25="","",業者カード!Q25)</f>
        <v/>
      </c>
      <c r="G31" s="56"/>
      <c r="H31" s="56"/>
      <c r="I31" s="56"/>
      <c r="J31" s="56"/>
      <c r="K31" s="56"/>
      <c r="L31" s="56"/>
      <c r="M31" s="56"/>
      <c r="N31" s="57" t="s">
        <v>33</v>
      </c>
    </row>
    <row r="32" spans="1:14" ht="12.95" customHeight="1">
      <c r="A32" s="52"/>
      <c r="B32" s="52" t="s">
        <v>38</v>
      </c>
      <c r="C32" s="53" t="s">
        <v>180</v>
      </c>
      <c r="D32" s="53" t="s">
        <v>181</v>
      </c>
      <c r="E32" s="53" t="s">
        <v>183</v>
      </c>
      <c r="F32" s="55" t="str">
        <f>IF(業者カード!Q24="","",業者カード!Q24)</f>
        <v/>
      </c>
      <c r="G32" s="56"/>
      <c r="H32" s="56"/>
      <c r="I32" s="56"/>
      <c r="J32" s="56"/>
      <c r="K32" s="56"/>
      <c r="L32" s="56"/>
      <c r="M32" s="56"/>
      <c r="N32" s="57" t="s">
        <v>165</v>
      </c>
    </row>
    <row r="33" spans="1:14" ht="12.95" customHeight="1">
      <c r="A33" s="52" t="s">
        <v>2</v>
      </c>
      <c r="B33" s="52"/>
      <c r="C33" s="53" t="s">
        <v>184</v>
      </c>
      <c r="D33" s="53" t="s">
        <v>185</v>
      </c>
      <c r="E33" s="53" t="s">
        <v>186</v>
      </c>
      <c r="F33" s="55" t="str">
        <f>IF(業者カード!F26="","",業者カード!F26)</f>
        <v/>
      </c>
      <c r="G33" s="56"/>
      <c r="H33" s="56"/>
      <c r="I33" s="56"/>
      <c r="J33" s="56"/>
      <c r="K33" s="56"/>
      <c r="L33" s="56"/>
      <c r="M33" s="56"/>
      <c r="N33" s="57" t="s">
        <v>2</v>
      </c>
    </row>
    <row r="34" spans="1:14" ht="12.95" customHeight="1">
      <c r="A34" s="52" t="s">
        <v>167</v>
      </c>
      <c r="B34" s="52"/>
      <c r="C34" s="53" t="s">
        <v>184</v>
      </c>
      <c r="D34" s="53" t="s">
        <v>181</v>
      </c>
      <c r="E34" s="53" t="s">
        <v>187</v>
      </c>
      <c r="F34" s="55" t="str">
        <f>IF(業者カード!T26="","",業者カード!T26)</f>
        <v/>
      </c>
      <c r="G34" s="56"/>
      <c r="H34" s="56"/>
      <c r="I34" s="56"/>
      <c r="J34" s="56"/>
      <c r="K34" s="56"/>
      <c r="L34" s="56"/>
      <c r="M34" s="56"/>
      <c r="N34" s="57" t="s">
        <v>167</v>
      </c>
    </row>
    <row r="35" spans="1:14" ht="12.95" customHeight="1">
      <c r="A35" s="52" t="s">
        <v>40</v>
      </c>
      <c r="B35" s="52"/>
      <c r="C35" s="53" t="s">
        <v>184</v>
      </c>
      <c r="D35" s="53" t="s">
        <v>181</v>
      </c>
      <c r="E35" s="53" t="s">
        <v>188</v>
      </c>
      <c r="F35" s="55" t="str">
        <f>IF(業者カード!F27="","",業者カード!F27)</f>
        <v/>
      </c>
      <c r="G35" s="56"/>
      <c r="H35" s="56"/>
      <c r="I35" s="56"/>
      <c r="J35" s="56"/>
      <c r="K35" s="56"/>
      <c r="L35" s="56"/>
      <c r="M35" s="56"/>
      <c r="N35" s="57" t="s">
        <v>171</v>
      </c>
    </row>
    <row r="36" spans="1:14" s="59" customFormat="1" ht="12.95" customHeight="1">
      <c r="A36" s="58"/>
      <c r="B36" s="58"/>
      <c r="F36" s="57"/>
      <c r="G36" s="57"/>
      <c r="H36" s="57"/>
      <c r="I36" s="57"/>
      <c r="J36" s="57"/>
      <c r="K36" s="57"/>
      <c r="L36" s="57"/>
      <c r="M36" s="57"/>
      <c r="N36" s="57"/>
    </row>
    <row r="37" spans="1:14" s="59" customFormat="1" ht="12.95" customHeight="1">
      <c r="A37" s="52"/>
      <c r="B37" s="52"/>
      <c r="C37" s="60"/>
      <c r="D37" s="60"/>
      <c r="E37" s="60"/>
      <c r="F37" s="56"/>
      <c r="G37" s="56"/>
      <c r="H37" s="56"/>
      <c r="I37" s="56"/>
      <c r="J37" s="56"/>
      <c r="K37" s="56"/>
      <c r="L37" s="56"/>
      <c r="M37" s="56"/>
      <c r="N37" s="56" t="s">
        <v>146</v>
      </c>
    </row>
    <row r="38" spans="1:14" ht="12.95" customHeight="1">
      <c r="A38" s="52" t="s">
        <v>189</v>
      </c>
      <c r="B38" s="52"/>
      <c r="C38" s="53" t="s">
        <v>184</v>
      </c>
      <c r="D38" s="53" t="s">
        <v>190</v>
      </c>
      <c r="E38" s="53" t="s">
        <v>191</v>
      </c>
      <c r="F38" s="55" t="str">
        <f>IF(業者カード!F30="","",業者カード!F30)</f>
        <v/>
      </c>
      <c r="G38" s="56"/>
      <c r="H38" s="56"/>
      <c r="I38" s="56"/>
      <c r="J38" s="56"/>
      <c r="K38" s="56"/>
      <c r="L38" s="56"/>
      <c r="M38" s="56"/>
      <c r="N38" s="57" t="s">
        <v>189</v>
      </c>
    </row>
    <row r="39" spans="1:14" ht="12.95" customHeight="1">
      <c r="A39" s="52" t="s">
        <v>192</v>
      </c>
      <c r="B39" s="52"/>
      <c r="C39" s="53" t="s">
        <v>184</v>
      </c>
      <c r="D39" s="53" t="s">
        <v>185</v>
      </c>
      <c r="E39" s="53" t="s">
        <v>193</v>
      </c>
      <c r="F39" s="55" t="str">
        <f>IF(業者カード!W30="","",業者カード!W30)</f>
        <v/>
      </c>
      <c r="G39" s="56"/>
      <c r="H39" s="56"/>
      <c r="I39" s="56"/>
      <c r="J39" s="56"/>
      <c r="K39" s="56"/>
      <c r="L39" s="56"/>
      <c r="M39" s="56"/>
      <c r="N39" s="57" t="s">
        <v>192</v>
      </c>
    </row>
    <row r="40" spans="1:14" ht="12.95" customHeight="1">
      <c r="A40" s="52" t="s">
        <v>194</v>
      </c>
      <c r="B40" s="52"/>
      <c r="C40" s="53" t="s">
        <v>184</v>
      </c>
      <c r="D40" s="53" t="s">
        <v>181</v>
      </c>
      <c r="E40" s="53" t="s">
        <v>195</v>
      </c>
      <c r="F40" s="55" t="str">
        <f>IF(業者カード!F31="","",業者カード!F31)</f>
        <v/>
      </c>
      <c r="G40" s="56"/>
      <c r="H40" s="56"/>
      <c r="I40" s="56"/>
      <c r="J40" s="56"/>
      <c r="K40" s="56"/>
      <c r="L40" s="56"/>
      <c r="M40" s="56"/>
      <c r="N40" s="57" t="s">
        <v>196</v>
      </c>
    </row>
    <row r="41" spans="1:14" ht="12.95" customHeight="1">
      <c r="A41" s="52" t="s">
        <v>197</v>
      </c>
      <c r="B41" s="52"/>
      <c r="C41" s="53" t="s">
        <v>184</v>
      </c>
      <c r="D41" s="53" t="s">
        <v>181</v>
      </c>
      <c r="E41" s="53" t="s">
        <v>198</v>
      </c>
      <c r="F41" s="55" t="str">
        <f>IF(業者カード!U31="","",業者カード!U31)</f>
        <v/>
      </c>
      <c r="G41" s="56"/>
      <c r="H41" s="56"/>
      <c r="I41" s="56"/>
      <c r="J41" s="56"/>
      <c r="K41" s="56"/>
      <c r="L41" s="56"/>
      <c r="M41" s="56"/>
      <c r="N41" s="57" t="s">
        <v>199</v>
      </c>
    </row>
    <row r="42" spans="1:14" ht="12.95" customHeight="1">
      <c r="A42" s="52" t="s">
        <v>200</v>
      </c>
      <c r="B42" s="52"/>
      <c r="C42" s="53" t="s">
        <v>184</v>
      </c>
      <c r="D42" s="53" t="s">
        <v>181</v>
      </c>
      <c r="E42" s="53" t="s">
        <v>201</v>
      </c>
      <c r="F42" s="55" t="str">
        <f>IF(業者カード!AC31="","",業者カード!AC31)</f>
        <v/>
      </c>
      <c r="G42" s="56"/>
      <c r="H42" s="56"/>
      <c r="I42" s="56"/>
      <c r="J42" s="56"/>
      <c r="K42" s="56"/>
      <c r="L42" s="56"/>
      <c r="M42" s="56"/>
      <c r="N42" s="57" t="s">
        <v>202</v>
      </c>
    </row>
    <row r="43" spans="1:14" s="59" customFormat="1" ht="12.95" customHeight="1">
      <c r="A43" s="58"/>
      <c r="B43" s="58"/>
      <c r="F43" s="57"/>
      <c r="G43" s="57"/>
      <c r="H43" s="57"/>
      <c r="I43" s="57"/>
      <c r="J43" s="57"/>
      <c r="K43" s="57"/>
      <c r="L43" s="57"/>
      <c r="M43" s="57"/>
      <c r="N43" s="57"/>
    </row>
    <row r="44" spans="1:14" ht="12.95" customHeight="1">
      <c r="A44" s="51" t="s">
        <v>43</v>
      </c>
      <c r="B44" s="52"/>
      <c r="C44" s="60"/>
      <c r="D44" s="60"/>
      <c r="E44" s="60"/>
      <c r="F44" s="56"/>
      <c r="G44" s="56"/>
      <c r="H44" s="56"/>
      <c r="I44" s="56"/>
      <c r="J44" s="56"/>
      <c r="K44" s="56"/>
      <c r="L44" s="56"/>
      <c r="M44" s="56"/>
      <c r="N44" s="56" t="s">
        <v>203</v>
      </c>
    </row>
    <row r="45" spans="1:14" ht="12.95" customHeight="1">
      <c r="A45" s="52" t="s">
        <v>44</v>
      </c>
      <c r="B45" s="52"/>
      <c r="C45" s="53" t="s">
        <v>204</v>
      </c>
      <c r="D45" s="53" t="s">
        <v>205</v>
      </c>
      <c r="E45" s="53" t="s">
        <v>206</v>
      </c>
      <c r="F45" s="55" t="str">
        <f>IF(業者カード!H36="","",業者カード!H36)</f>
        <v/>
      </c>
      <c r="G45" s="56"/>
      <c r="H45" s="56"/>
      <c r="I45" s="56"/>
      <c r="J45" s="56"/>
      <c r="K45" s="56"/>
      <c r="L45" s="56"/>
      <c r="M45" s="56"/>
      <c r="N45" s="57" t="s">
        <v>44</v>
      </c>
    </row>
    <row r="46" spans="1:14" ht="12.95" customHeight="1">
      <c r="A46" s="52" t="s">
        <v>33</v>
      </c>
      <c r="B46" s="52"/>
      <c r="C46" s="53" t="s">
        <v>160</v>
      </c>
      <c r="D46" s="53" t="s">
        <v>161</v>
      </c>
      <c r="E46" s="53" t="s">
        <v>207</v>
      </c>
      <c r="F46" s="55" t="str">
        <f>IF(業者カード!Q36="","",業者カード!Q36)</f>
        <v/>
      </c>
      <c r="G46" s="56"/>
      <c r="H46" s="56"/>
      <c r="I46" s="56"/>
      <c r="J46" s="56"/>
      <c r="K46" s="56"/>
      <c r="L46" s="56"/>
      <c r="M46" s="56"/>
      <c r="N46" s="57" t="s">
        <v>33</v>
      </c>
    </row>
    <row r="47" spans="1:14" ht="12.95" customHeight="1">
      <c r="A47" s="52" t="s">
        <v>208</v>
      </c>
      <c r="B47" s="52"/>
      <c r="C47" s="53" t="s">
        <v>160</v>
      </c>
      <c r="D47" s="53" t="s">
        <v>161</v>
      </c>
      <c r="E47" s="53" t="s">
        <v>209</v>
      </c>
      <c r="F47" s="55" t="str">
        <f>IF(業者カード!Q35="","",業者カード!Q35)</f>
        <v/>
      </c>
      <c r="G47" s="56"/>
      <c r="H47" s="56"/>
      <c r="I47" s="56"/>
      <c r="J47" s="56"/>
      <c r="K47" s="56"/>
      <c r="L47" s="56"/>
      <c r="M47" s="56"/>
      <c r="N47" s="57" t="s">
        <v>38</v>
      </c>
    </row>
    <row r="48" spans="1:14" ht="12.95" customHeight="1">
      <c r="A48" s="52" t="s">
        <v>2</v>
      </c>
      <c r="B48" s="52"/>
      <c r="C48" s="53" t="s">
        <v>184</v>
      </c>
      <c r="D48" s="53" t="s">
        <v>181</v>
      </c>
      <c r="E48" s="53" t="s">
        <v>210</v>
      </c>
      <c r="F48" s="55" t="str">
        <f>IF(業者カード!F37="","",業者カード!F37)</f>
        <v/>
      </c>
      <c r="G48" s="56"/>
      <c r="H48" s="56"/>
      <c r="I48" s="56"/>
      <c r="J48" s="56"/>
      <c r="K48" s="56"/>
      <c r="L48" s="56"/>
      <c r="M48" s="56"/>
      <c r="N48" s="57" t="s">
        <v>2</v>
      </c>
    </row>
    <row r="49" spans="1:14" ht="12.95" customHeight="1">
      <c r="A49" s="52" t="s">
        <v>167</v>
      </c>
      <c r="B49" s="52"/>
      <c r="C49" s="53" t="s">
        <v>184</v>
      </c>
      <c r="D49" s="53" t="s">
        <v>181</v>
      </c>
      <c r="E49" s="53" t="s">
        <v>211</v>
      </c>
      <c r="F49" s="55" t="str">
        <f>IF(業者カード!T37="","",業者カード!T37)</f>
        <v/>
      </c>
      <c r="G49" s="56"/>
      <c r="H49" s="56"/>
      <c r="I49" s="56"/>
      <c r="J49" s="56"/>
      <c r="K49" s="56"/>
      <c r="L49" s="56"/>
      <c r="M49" s="56"/>
      <c r="N49" s="57" t="s">
        <v>167</v>
      </c>
    </row>
    <row r="50" spans="1:14" ht="12.95" customHeight="1">
      <c r="A50" s="52" t="s">
        <v>40</v>
      </c>
      <c r="B50" s="52"/>
      <c r="C50" s="53" t="s">
        <v>184</v>
      </c>
      <c r="D50" s="53" t="s">
        <v>181</v>
      </c>
      <c r="E50" s="53" t="s">
        <v>212</v>
      </c>
      <c r="F50" s="55" t="str">
        <f>IF(業者カード!F38="","",業者カード!F38)</f>
        <v/>
      </c>
      <c r="G50" s="56"/>
      <c r="H50" s="56"/>
      <c r="I50" s="56"/>
      <c r="J50" s="56"/>
      <c r="K50" s="56"/>
      <c r="L50" s="56"/>
      <c r="M50" s="56"/>
      <c r="N50" s="57" t="s">
        <v>171</v>
      </c>
    </row>
    <row r="51" spans="1:14" s="59" customFormat="1" ht="12.95" customHeight="1">
      <c r="A51" s="58"/>
      <c r="B51" s="58"/>
      <c r="F51" s="57"/>
      <c r="G51" s="57"/>
      <c r="H51" s="57"/>
      <c r="I51" s="57"/>
      <c r="J51" s="57"/>
      <c r="K51" s="57"/>
      <c r="L51" s="57"/>
      <c r="M51" s="57"/>
      <c r="N51" s="57"/>
    </row>
    <row r="52" spans="1:14" s="59" customFormat="1" ht="12.95" customHeight="1">
      <c r="A52" s="58"/>
      <c r="B52" s="58"/>
      <c r="F52" s="57"/>
      <c r="G52" s="57"/>
      <c r="H52" s="57"/>
      <c r="I52" s="57"/>
      <c r="J52" s="57"/>
      <c r="K52" s="57"/>
      <c r="L52" s="57"/>
      <c r="M52" s="57"/>
      <c r="N52" s="57"/>
    </row>
    <row r="53" spans="1:14" s="59" customFormat="1" ht="12.95" customHeight="1">
      <c r="A53" s="58"/>
      <c r="B53" s="58"/>
      <c r="F53" s="57"/>
      <c r="G53" s="57"/>
      <c r="H53" s="57"/>
      <c r="I53" s="57"/>
      <c r="J53" s="57"/>
      <c r="K53" s="57"/>
      <c r="L53" s="57"/>
      <c r="M53" s="57"/>
      <c r="N53" s="57"/>
    </row>
    <row r="54" spans="1:14" ht="12.95" customHeight="1"/>
    <row r="55" spans="1:14" ht="12.95" customHeight="1"/>
    <row r="56" spans="1:14" ht="12.95" customHeight="1">
      <c r="A56" s="52" t="s">
        <v>223</v>
      </c>
      <c r="B56" s="52"/>
      <c r="C56" s="60"/>
      <c r="D56" s="60"/>
      <c r="E56" s="60" t="s">
        <v>231</v>
      </c>
      <c r="F56" s="56" t="s">
        <v>220</v>
      </c>
      <c r="G56" s="56" t="s">
        <v>221</v>
      </c>
      <c r="H56" s="56" t="s">
        <v>222</v>
      </c>
    </row>
    <row r="57" spans="1:14" ht="12.95" customHeight="1">
      <c r="A57" s="52"/>
      <c r="B57" s="52"/>
      <c r="C57" s="53" t="s">
        <v>213</v>
      </c>
      <c r="D57" s="53" t="s">
        <v>215</v>
      </c>
      <c r="E57" s="53" t="s">
        <v>216</v>
      </c>
      <c r="F57" s="53" t="s">
        <v>217</v>
      </c>
      <c r="G57" s="63" t="s">
        <v>218</v>
      </c>
      <c r="H57" s="63" t="s">
        <v>219</v>
      </c>
    </row>
    <row r="58" spans="1:14" ht="12.95" customHeight="1">
      <c r="A58" s="66" t="str">
        <f>業者カード!A48</f>
        <v>測量</v>
      </c>
      <c r="B58" s="52"/>
      <c r="C58" s="53" t="s">
        <v>214</v>
      </c>
      <c r="D58" s="53" t="s">
        <v>215</v>
      </c>
      <c r="E58" s="64">
        <v>0</v>
      </c>
      <c r="F58" s="55" t="str">
        <f>IF(業者カード!L48="","",業者カード!L48)</f>
        <v/>
      </c>
      <c r="G58" s="55">
        <f>業者カード!S48</f>
        <v>0</v>
      </c>
      <c r="H58" s="55">
        <f>業者カード!Z48</f>
        <v>0</v>
      </c>
    </row>
    <row r="59" spans="1:14" ht="12.95" customHeight="1">
      <c r="A59" s="66" t="str">
        <f>業者カード!A57</f>
        <v>土木関係建設コンサルタント</v>
      </c>
      <c r="B59" s="52"/>
      <c r="C59" s="53" t="s">
        <v>214</v>
      </c>
      <c r="D59" s="53" t="s">
        <v>215</v>
      </c>
      <c r="E59" s="64">
        <v>1</v>
      </c>
      <c r="F59" s="55" t="str">
        <f>IF(業者カード!L57="","",業者カード!L57)</f>
        <v/>
      </c>
      <c r="G59" s="55">
        <f>業者カード!S57</f>
        <v>0</v>
      </c>
      <c r="H59" s="55">
        <f>業者カード!Z57</f>
        <v>0</v>
      </c>
    </row>
    <row r="60" spans="1:14" ht="12.95" customHeight="1">
      <c r="A60" s="66" t="str">
        <f>業者カード!A84</f>
        <v>建築関係建設コンサルタント</v>
      </c>
      <c r="B60" s="52"/>
      <c r="C60" s="53" t="s">
        <v>214</v>
      </c>
      <c r="D60" s="53" t="s">
        <v>215</v>
      </c>
      <c r="E60" s="64">
        <v>2</v>
      </c>
      <c r="F60" s="55" t="str">
        <f>IF(業者カード!L84="","",業者カード!L84)</f>
        <v/>
      </c>
      <c r="G60" s="55">
        <f>業者カード!S84</f>
        <v>0</v>
      </c>
      <c r="H60" s="55">
        <f>業者カード!Z84</f>
        <v>0</v>
      </c>
    </row>
    <row r="61" spans="1:14" ht="12.95" customHeight="1">
      <c r="A61" s="66" t="str">
        <f>業者カード!A91</f>
        <v>地質調査</v>
      </c>
      <c r="B61" s="52"/>
      <c r="C61" s="53" t="s">
        <v>214</v>
      </c>
      <c r="D61" s="53" t="s">
        <v>215</v>
      </c>
      <c r="E61" s="64">
        <v>3</v>
      </c>
      <c r="F61" s="55" t="str">
        <f>IF(業者カード!L91="","",業者カード!L91)</f>
        <v/>
      </c>
      <c r="G61" s="55">
        <f>業者カード!S91</f>
        <v>0</v>
      </c>
      <c r="H61" s="55">
        <f>業者カード!Z91</f>
        <v>0</v>
      </c>
    </row>
    <row r="62" spans="1:14" ht="12.95" customHeight="1">
      <c r="A62" s="66" t="str">
        <f>業者カード!A100</f>
        <v>補償関連コンサルタント</v>
      </c>
      <c r="B62" s="52"/>
      <c r="C62" s="53" t="s">
        <v>214</v>
      </c>
      <c r="D62" s="53" t="s">
        <v>215</v>
      </c>
      <c r="E62" s="64">
        <v>4</v>
      </c>
      <c r="F62" s="55" t="str">
        <f>IF(業者カード!L100="","",業者カード!L100)</f>
        <v/>
      </c>
      <c r="G62" s="55">
        <f>業者カード!S100</f>
        <v>0</v>
      </c>
      <c r="H62" s="55">
        <f>業者カード!Z100</f>
        <v>0</v>
      </c>
    </row>
    <row r="63" spans="1:14" ht="12.95" customHeight="1">
      <c r="A63" s="65"/>
    </row>
    <row r="64" spans="1:14" ht="12.95" customHeight="1"/>
    <row r="65" spans="1:11" ht="12.95" customHeight="1">
      <c r="A65" s="52"/>
      <c r="B65" s="52"/>
      <c r="C65" s="60"/>
      <c r="D65" s="60"/>
      <c r="E65" s="60" t="s">
        <v>231</v>
      </c>
      <c r="F65" s="56" t="s">
        <v>233</v>
      </c>
      <c r="G65" s="56" t="s">
        <v>232</v>
      </c>
      <c r="H65" s="56" t="s">
        <v>234</v>
      </c>
      <c r="I65" s="56" t="s">
        <v>235</v>
      </c>
      <c r="J65" s="56" t="s">
        <v>236</v>
      </c>
      <c r="K65" s="56" t="s">
        <v>237</v>
      </c>
    </row>
    <row r="66" spans="1:11" ht="12.95" customHeight="1">
      <c r="A66" s="52"/>
      <c r="B66" s="52"/>
      <c r="C66" s="53" t="s">
        <v>213</v>
      </c>
      <c r="D66" s="53" t="s">
        <v>224</v>
      </c>
      <c r="E66" s="53" t="s">
        <v>216</v>
      </c>
      <c r="F66" s="63" t="s">
        <v>226</v>
      </c>
      <c r="G66" s="53" t="s">
        <v>225</v>
      </c>
      <c r="H66" s="63" t="s">
        <v>227</v>
      </c>
      <c r="I66" s="63" t="s">
        <v>228</v>
      </c>
      <c r="J66" s="63" t="s">
        <v>229</v>
      </c>
      <c r="K66" s="63" t="s">
        <v>230</v>
      </c>
    </row>
    <row r="67" spans="1:11" ht="12.95" customHeight="1">
      <c r="A67" s="66" t="str">
        <f>業者カード!A48</f>
        <v>測量</v>
      </c>
      <c r="B67" s="52"/>
      <c r="C67" s="53" t="s">
        <v>214</v>
      </c>
      <c r="D67" s="53" t="s">
        <v>224</v>
      </c>
      <c r="E67" s="68" t="str">
        <f>業者カード!$AJ$51</f>
        <v>0</v>
      </c>
      <c r="F67" s="55" t="str">
        <f>業者カード!AH51</f>
        <v/>
      </c>
      <c r="G67" s="61" t="str">
        <f>業者カード!AK51</f>
        <v>00</v>
      </c>
      <c r="H67" s="55" t="str">
        <f>業者カード!AI51</f>
        <v/>
      </c>
      <c r="I67" s="55">
        <f>業者カード!S51</f>
        <v>0</v>
      </c>
      <c r="J67" s="55">
        <f>業者カード!X51</f>
        <v>0</v>
      </c>
      <c r="K67" s="55">
        <f>業者カード!AC51</f>
        <v>0</v>
      </c>
    </row>
    <row r="68" spans="1:11" ht="12.95" customHeight="1">
      <c r="A68" s="66"/>
      <c r="B68" s="52"/>
      <c r="C68" s="53" t="s">
        <v>214</v>
      </c>
      <c r="D68" s="53" t="s">
        <v>224</v>
      </c>
      <c r="E68" s="68" t="str">
        <f>業者カード!$AJ$51</f>
        <v>0</v>
      </c>
      <c r="F68" s="55" t="str">
        <f>業者カード!AH52</f>
        <v/>
      </c>
      <c r="G68" s="61" t="str">
        <f>業者カード!AK52</f>
        <v>01</v>
      </c>
      <c r="H68" s="55" t="str">
        <f>業者カード!AI52</f>
        <v/>
      </c>
      <c r="I68" s="55">
        <f>業者カード!S52</f>
        <v>0</v>
      </c>
      <c r="J68" s="55">
        <f>業者カード!X52</f>
        <v>0</v>
      </c>
      <c r="K68" s="55">
        <f>業者カード!AC52</f>
        <v>0</v>
      </c>
    </row>
    <row r="69" spans="1:11" ht="12.95" customHeight="1">
      <c r="A69" s="66"/>
      <c r="B69" s="52"/>
      <c r="C69" s="53" t="s">
        <v>214</v>
      </c>
      <c r="D69" s="53" t="s">
        <v>224</v>
      </c>
      <c r="E69" s="68" t="str">
        <f>業者カード!$AJ$51</f>
        <v>0</v>
      </c>
      <c r="F69" s="55" t="str">
        <f>業者カード!AH53</f>
        <v/>
      </c>
      <c r="G69" s="61" t="str">
        <f>業者カード!AK53</f>
        <v>02</v>
      </c>
      <c r="H69" s="55" t="str">
        <f>業者カード!AI53</f>
        <v/>
      </c>
      <c r="I69" s="55">
        <f>業者カード!S53</f>
        <v>0</v>
      </c>
      <c r="J69" s="55">
        <f>業者カード!X53</f>
        <v>0</v>
      </c>
      <c r="K69" s="55">
        <f>業者カード!AC53</f>
        <v>0</v>
      </c>
    </row>
    <row r="70" spans="1:11" ht="12.95" customHeight="1">
      <c r="A70" s="66" t="str">
        <f>業者カード!A57</f>
        <v>土木関係建設コンサルタント</v>
      </c>
      <c r="B70" s="52"/>
      <c r="C70" s="53" t="s">
        <v>214</v>
      </c>
      <c r="D70" s="53" t="s">
        <v>224</v>
      </c>
      <c r="E70" s="68" t="str">
        <f>業者カード!$AJ$57</f>
        <v>1</v>
      </c>
      <c r="F70" s="55" t="str">
        <f>業者カード!AH60</f>
        <v/>
      </c>
      <c r="G70" s="61" t="str">
        <f>業者カード!AK60</f>
        <v>00</v>
      </c>
      <c r="H70" s="55" t="str">
        <f>業者カード!AI60</f>
        <v/>
      </c>
      <c r="I70" s="55">
        <f>業者カード!S60</f>
        <v>0</v>
      </c>
      <c r="J70" s="55">
        <f>業者カード!X60</f>
        <v>0</v>
      </c>
      <c r="K70" s="55">
        <f>業者カード!AC60</f>
        <v>0</v>
      </c>
    </row>
    <row r="71" spans="1:11" ht="12.95" customHeight="1">
      <c r="A71" s="66"/>
      <c r="B71" s="52"/>
      <c r="C71" s="53" t="s">
        <v>214</v>
      </c>
      <c r="D71" s="53" t="s">
        <v>224</v>
      </c>
      <c r="E71" s="68" t="str">
        <f>業者カード!$AJ$57</f>
        <v>1</v>
      </c>
      <c r="F71" s="55" t="str">
        <f>業者カード!AH61</f>
        <v/>
      </c>
      <c r="G71" s="61" t="str">
        <f>業者カード!AK61</f>
        <v>01</v>
      </c>
      <c r="H71" s="55" t="str">
        <f>業者カード!AI61</f>
        <v/>
      </c>
      <c r="I71" s="55">
        <f>業者カード!S61</f>
        <v>0</v>
      </c>
      <c r="J71" s="55">
        <f>業者カード!X61</f>
        <v>0</v>
      </c>
      <c r="K71" s="55">
        <f>業者カード!AC61</f>
        <v>0</v>
      </c>
    </row>
    <row r="72" spans="1:11" ht="12.95" customHeight="1">
      <c r="A72" s="66"/>
      <c r="B72" s="52"/>
      <c r="C72" s="53" t="s">
        <v>214</v>
      </c>
      <c r="D72" s="53" t="s">
        <v>224</v>
      </c>
      <c r="E72" s="68" t="str">
        <f>業者カード!$AJ$57</f>
        <v>1</v>
      </c>
      <c r="F72" s="55" t="str">
        <f>業者カード!AH62</f>
        <v/>
      </c>
      <c r="G72" s="61" t="str">
        <f>業者カード!AK62</f>
        <v>02</v>
      </c>
      <c r="H72" s="55" t="str">
        <f>業者カード!AI62</f>
        <v/>
      </c>
      <c r="I72" s="55">
        <f>業者カード!S62</f>
        <v>0</v>
      </c>
      <c r="J72" s="55">
        <f>業者カード!X62</f>
        <v>0</v>
      </c>
      <c r="K72" s="55">
        <f>業者カード!AC62</f>
        <v>0</v>
      </c>
    </row>
    <row r="73" spans="1:11" ht="12.95" customHeight="1">
      <c r="A73" s="66"/>
      <c r="B73" s="52"/>
      <c r="C73" s="53" t="s">
        <v>214</v>
      </c>
      <c r="D73" s="53" t="s">
        <v>224</v>
      </c>
      <c r="E73" s="68" t="str">
        <f>業者カード!$AJ$57</f>
        <v>1</v>
      </c>
      <c r="F73" s="55" t="str">
        <f>業者カード!AH63</f>
        <v/>
      </c>
      <c r="G73" s="61" t="str">
        <f>業者カード!AK63</f>
        <v>03</v>
      </c>
      <c r="H73" s="55" t="str">
        <f>業者カード!AI63</f>
        <v/>
      </c>
      <c r="I73" s="55">
        <f>業者カード!S63</f>
        <v>0</v>
      </c>
      <c r="J73" s="55">
        <f>業者カード!X63</f>
        <v>0</v>
      </c>
      <c r="K73" s="55">
        <f>業者カード!AC63</f>
        <v>0</v>
      </c>
    </row>
    <row r="74" spans="1:11" ht="12.95" customHeight="1">
      <c r="A74" s="66"/>
      <c r="B74" s="52"/>
      <c r="C74" s="53" t="s">
        <v>214</v>
      </c>
      <c r="D74" s="53" t="s">
        <v>224</v>
      </c>
      <c r="E74" s="68" t="str">
        <f>業者カード!$AJ$57</f>
        <v>1</v>
      </c>
      <c r="F74" s="55" t="str">
        <f>業者カード!AH64</f>
        <v/>
      </c>
      <c r="G74" s="61" t="str">
        <f>業者カード!AK64</f>
        <v>04</v>
      </c>
      <c r="H74" s="55" t="str">
        <f>業者カード!AI64</f>
        <v/>
      </c>
      <c r="I74" s="55">
        <f>業者カード!S64</f>
        <v>0</v>
      </c>
      <c r="J74" s="55">
        <f>業者カード!X64</f>
        <v>0</v>
      </c>
      <c r="K74" s="55">
        <f>業者カード!AC64</f>
        <v>0</v>
      </c>
    </row>
    <row r="75" spans="1:11" ht="12.95" customHeight="1">
      <c r="A75" s="66"/>
      <c r="B75" s="52"/>
      <c r="C75" s="53" t="s">
        <v>214</v>
      </c>
      <c r="D75" s="53" t="s">
        <v>224</v>
      </c>
      <c r="E75" s="68" t="str">
        <f>業者カード!$AJ$57</f>
        <v>1</v>
      </c>
      <c r="F75" s="55" t="str">
        <f>業者カード!AH65</f>
        <v/>
      </c>
      <c r="G75" s="61" t="str">
        <f>業者カード!AK65</f>
        <v>05</v>
      </c>
      <c r="H75" s="55" t="str">
        <f>業者カード!AI65</f>
        <v/>
      </c>
      <c r="I75" s="55">
        <f>業者カード!S65</f>
        <v>0</v>
      </c>
      <c r="J75" s="55">
        <f>業者カード!X65</f>
        <v>0</v>
      </c>
      <c r="K75" s="55">
        <f>業者カード!AC65</f>
        <v>0</v>
      </c>
    </row>
    <row r="76" spans="1:11" ht="12.95" customHeight="1">
      <c r="A76" s="66"/>
      <c r="B76" s="52"/>
      <c r="C76" s="53" t="s">
        <v>214</v>
      </c>
      <c r="D76" s="53" t="s">
        <v>224</v>
      </c>
      <c r="E76" s="68" t="str">
        <f>業者カード!$AJ$57</f>
        <v>1</v>
      </c>
      <c r="F76" s="55" t="str">
        <f>業者カード!AH66</f>
        <v/>
      </c>
      <c r="G76" s="61" t="str">
        <f>業者カード!AK66</f>
        <v>06</v>
      </c>
      <c r="H76" s="55" t="str">
        <f>業者カード!AI66</f>
        <v/>
      </c>
      <c r="I76" s="55">
        <f>業者カード!S66</f>
        <v>0</v>
      </c>
      <c r="J76" s="55">
        <f>業者カード!X66</f>
        <v>0</v>
      </c>
      <c r="K76" s="55">
        <f>業者カード!AC66</f>
        <v>0</v>
      </c>
    </row>
    <row r="77" spans="1:11" ht="12.95" customHeight="1">
      <c r="A77" s="66"/>
      <c r="B77" s="52"/>
      <c r="C77" s="53" t="s">
        <v>214</v>
      </c>
      <c r="D77" s="53" t="s">
        <v>224</v>
      </c>
      <c r="E77" s="68" t="str">
        <f>業者カード!$AJ$57</f>
        <v>1</v>
      </c>
      <c r="F77" s="55" t="str">
        <f>業者カード!AH67</f>
        <v/>
      </c>
      <c r="G77" s="61" t="str">
        <f>業者カード!AK67</f>
        <v>07</v>
      </c>
      <c r="H77" s="55" t="str">
        <f>業者カード!AI67</f>
        <v/>
      </c>
      <c r="I77" s="55">
        <f>業者カード!S67</f>
        <v>0</v>
      </c>
      <c r="J77" s="55">
        <f>業者カード!X67</f>
        <v>0</v>
      </c>
      <c r="K77" s="55">
        <f>業者カード!AC67</f>
        <v>0</v>
      </c>
    </row>
    <row r="78" spans="1:11" ht="12.95" customHeight="1">
      <c r="A78" s="66"/>
      <c r="B78" s="52"/>
      <c r="C78" s="53" t="s">
        <v>214</v>
      </c>
      <c r="D78" s="53" t="s">
        <v>224</v>
      </c>
      <c r="E78" s="68" t="str">
        <f>業者カード!$AJ$57</f>
        <v>1</v>
      </c>
      <c r="F78" s="55" t="str">
        <f>業者カード!AH68</f>
        <v/>
      </c>
      <c r="G78" s="61" t="str">
        <f>業者カード!AK68</f>
        <v>08</v>
      </c>
      <c r="H78" s="55" t="str">
        <f>業者カード!AI68</f>
        <v/>
      </c>
      <c r="I78" s="55">
        <f>業者カード!S68</f>
        <v>0</v>
      </c>
      <c r="J78" s="55">
        <f>業者カード!X68</f>
        <v>0</v>
      </c>
      <c r="K78" s="55">
        <f>業者カード!AC68</f>
        <v>0</v>
      </c>
    </row>
    <row r="79" spans="1:11" ht="12.95" customHeight="1">
      <c r="A79" s="66"/>
      <c r="B79" s="52"/>
      <c r="C79" s="53" t="s">
        <v>214</v>
      </c>
      <c r="D79" s="53" t="s">
        <v>224</v>
      </c>
      <c r="E79" s="68" t="str">
        <f>業者カード!$AJ$57</f>
        <v>1</v>
      </c>
      <c r="F79" s="55" t="str">
        <f>業者カード!AH69</f>
        <v/>
      </c>
      <c r="G79" s="61" t="str">
        <f>業者カード!AK69</f>
        <v>09</v>
      </c>
      <c r="H79" s="55" t="str">
        <f>業者カード!AI69</f>
        <v/>
      </c>
      <c r="I79" s="55">
        <f>業者カード!S69</f>
        <v>0</v>
      </c>
      <c r="J79" s="55">
        <f>業者カード!X69</f>
        <v>0</v>
      </c>
      <c r="K79" s="55">
        <f>業者カード!AC69</f>
        <v>0</v>
      </c>
    </row>
    <row r="80" spans="1:11" ht="12.95" customHeight="1">
      <c r="A80" s="66"/>
      <c r="B80" s="52"/>
      <c r="C80" s="53" t="s">
        <v>214</v>
      </c>
      <c r="D80" s="53" t="s">
        <v>224</v>
      </c>
      <c r="E80" s="68" t="str">
        <f>業者カード!$AJ$57</f>
        <v>1</v>
      </c>
      <c r="F80" s="55" t="str">
        <f>業者カード!AH70</f>
        <v/>
      </c>
      <c r="G80" s="61" t="str">
        <f>業者カード!AK70</f>
        <v>10</v>
      </c>
      <c r="H80" s="55" t="str">
        <f>業者カード!AI70</f>
        <v/>
      </c>
      <c r="I80" s="55">
        <f>業者カード!S70</f>
        <v>0</v>
      </c>
      <c r="J80" s="55">
        <f>業者カード!X70</f>
        <v>0</v>
      </c>
      <c r="K80" s="55">
        <f>業者カード!AC70</f>
        <v>0</v>
      </c>
    </row>
    <row r="81" spans="1:14" ht="12.95" customHeight="1">
      <c r="A81" s="66"/>
      <c r="B81" s="52"/>
      <c r="C81" s="53" t="s">
        <v>214</v>
      </c>
      <c r="D81" s="53" t="s">
        <v>224</v>
      </c>
      <c r="E81" s="68" t="str">
        <f>業者カード!$AJ$57</f>
        <v>1</v>
      </c>
      <c r="F81" s="55" t="str">
        <f>業者カード!AH71</f>
        <v/>
      </c>
      <c r="G81" s="61" t="str">
        <f>業者カード!AK71</f>
        <v>11</v>
      </c>
      <c r="H81" s="55" t="str">
        <f>業者カード!AI71</f>
        <v/>
      </c>
      <c r="I81" s="55">
        <f>業者カード!S71</f>
        <v>0</v>
      </c>
      <c r="J81" s="55">
        <f>業者カード!X71</f>
        <v>0</v>
      </c>
      <c r="K81" s="55">
        <f>業者カード!AC71</f>
        <v>0</v>
      </c>
    </row>
    <row r="82" spans="1:14" ht="12.95" customHeight="1">
      <c r="A82" s="66"/>
      <c r="B82" s="52"/>
      <c r="C82" s="53" t="s">
        <v>214</v>
      </c>
      <c r="D82" s="53" t="s">
        <v>224</v>
      </c>
      <c r="E82" s="68" t="str">
        <f>業者カード!$AJ$57</f>
        <v>1</v>
      </c>
      <c r="F82" s="55" t="str">
        <f>業者カード!AH72</f>
        <v/>
      </c>
      <c r="G82" s="61" t="str">
        <f>業者カード!AK72</f>
        <v>12</v>
      </c>
      <c r="H82" s="55" t="str">
        <f>業者カード!AI72</f>
        <v/>
      </c>
      <c r="I82" s="55">
        <f>業者カード!S72</f>
        <v>0</v>
      </c>
      <c r="J82" s="55">
        <f>業者カード!X72</f>
        <v>0</v>
      </c>
      <c r="K82" s="55">
        <f>業者カード!AC72</f>
        <v>0</v>
      </c>
    </row>
    <row r="83" spans="1:14" ht="12.95" customHeight="1">
      <c r="A83" s="66"/>
      <c r="B83" s="52"/>
      <c r="C83" s="53" t="s">
        <v>214</v>
      </c>
      <c r="D83" s="53" t="s">
        <v>224</v>
      </c>
      <c r="E83" s="68" t="str">
        <f>業者カード!$AJ$57</f>
        <v>1</v>
      </c>
      <c r="F83" s="55" t="str">
        <f>業者カード!AH73</f>
        <v/>
      </c>
      <c r="G83" s="61" t="str">
        <f>業者カード!AK73</f>
        <v>13</v>
      </c>
      <c r="H83" s="55" t="str">
        <f>業者カード!AI73</f>
        <v/>
      </c>
      <c r="I83" s="55">
        <f>業者カード!S73</f>
        <v>0</v>
      </c>
      <c r="J83" s="55">
        <f>業者カード!X73</f>
        <v>0</v>
      </c>
      <c r="K83" s="55">
        <f>業者カード!AC73</f>
        <v>0</v>
      </c>
    </row>
    <row r="84" spans="1:14" ht="12.95" customHeight="1">
      <c r="A84" s="66"/>
      <c r="B84" s="52"/>
      <c r="C84" s="53" t="s">
        <v>214</v>
      </c>
      <c r="D84" s="53" t="s">
        <v>224</v>
      </c>
      <c r="E84" s="68" t="str">
        <f>業者カード!$AJ$57</f>
        <v>1</v>
      </c>
      <c r="F84" s="55" t="str">
        <f>業者カード!AH74</f>
        <v/>
      </c>
      <c r="G84" s="61" t="str">
        <f>業者カード!AK74</f>
        <v>14</v>
      </c>
      <c r="H84" s="55" t="str">
        <f>業者カード!AI74</f>
        <v/>
      </c>
      <c r="I84" s="55">
        <f>業者カード!S74</f>
        <v>0</v>
      </c>
      <c r="J84" s="55">
        <f>業者カード!X74</f>
        <v>0</v>
      </c>
      <c r="K84" s="55">
        <f>業者カード!AC74</f>
        <v>0</v>
      </c>
    </row>
    <row r="85" spans="1:14" ht="12.95" customHeight="1">
      <c r="A85" s="66"/>
      <c r="B85" s="52"/>
      <c r="C85" s="53" t="s">
        <v>214</v>
      </c>
      <c r="D85" s="53" t="s">
        <v>224</v>
      </c>
      <c r="E85" s="68" t="str">
        <f>業者カード!$AJ$57</f>
        <v>1</v>
      </c>
      <c r="F85" s="55" t="str">
        <f>業者カード!AH75</f>
        <v/>
      </c>
      <c r="G85" s="61" t="str">
        <f>業者カード!AK75</f>
        <v>15</v>
      </c>
      <c r="H85" s="55" t="str">
        <f>業者カード!AI75</f>
        <v/>
      </c>
      <c r="I85" s="55">
        <f>業者カード!S75</f>
        <v>0</v>
      </c>
      <c r="J85" s="55">
        <f>業者カード!X75</f>
        <v>0</v>
      </c>
      <c r="K85" s="55">
        <f>業者カード!AC75</f>
        <v>0</v>
      </c>
    </row>
    <row r="86" spans="1:14" ht="12.95" customHeight="1">
      <c r="A86" s="66"/>
      <c r="B86" s="52"/>
      <c r="C86" s="53" t="s">
        <v>214</v>
      </c>
      <c r="D86" s="53" t="s">
        <v>224</v>
      </c>
      <c r="E86" s="68" t="str">
        <f>業者カード!$AJ$57</f>
        <v>1</v>
      </c>
      <c r="F86" s="55" t="str">
        <f>業者カード!AH76</f>
        <v/>
      </c>
      <c r="G86" s="61" t="str">
        <f>業者カード!AK76</f>
        <v>16</v>
      </c>
      <c r="H86" s="55" t="str">
        <f>業者カード!AI76</f>
        <v/>
      </c>
      <c r="I86" s="55">
        <f>業者カード!S76</f>
        <v>0</v>
      </c>
      <c r="J86" s="55">
        <f>業者カード!X76</f>
        <v>0</v>
      </c>
      <c r="K86" s="55">
        <f>業者カード!AC76</f>
        <v>0</v>
      </c>
    </row>
    <row r="87" spans="1:14" ht="12.95" customHeight="1">
      <c r="A87" s="66"/>
      <c r="B87" s="52"/>
      <c r="C87" s="53" t="s">
        <v>214</v>
      </c>
      <c r="D87" s="53" t="s">
        <v>224</v>
      </c>
      <c r="E87" s="68" t="str">
        <f>業者カード!$AJ$57</f>
        <v>1</v>
      </c>
      <c r="F87" s="55" t="str">
        <f>業者カード!AH77</f>
        <v/>
      </c>
      <c r="G87" s="61" t="str">
        <f>業者カード!AK77</f>
        <v>17</v>
      </c>
      <c r="H87" s="55" t="str">
        <f>業者カード!AI77</f>
        <v/>
      </c>
      <c r="I87" s="55">
        <f>業者カード!S77</f>
        <v>0</v>
      </c>
      <c r="J87" s="55">
        <f>業者カード!X77</f>
        <v>0</v>
      </c>
      <c r="K87" s="55">
        <f>業者カード!AC77</f>
        <v>0</v>
      </c>
    </row>
    <row r="88" spans="1:14" ht="12.95" customHeight="1">
      <c r="A88" s="66"/>
      <c r="B88" s="52"/>
      <c r="C88" s="53" t="s">
        <v>214</v>
      </c>
      <c r="D88" s="53" t="s">
        <v>224</v>
      </c>
      <c r="E88" s="68" t="str">
        <f>業者カード!$AJ$57</f>
        <v>1</v>
      </c>
      <c r="F88" s="55" t="str">
        <f>業者カード!AH78</f>
        <v/>
      </c>
      <c r="G88" s="61" t="str">
        <f>業者カード!AK78</f>
        <v>18</v>
      </c>
      <c r="H88" s="55" t="str">
        <f>業者カード!AI78</f>
        <v/>
      </c>
      <c r="I88" s="55">
        <f>業者カード!S78</f>
        <v>0</v>
      </c>
      <c r="J88" s="55">
        <f>業者カード!X78</f>
        <v>0</v>
      </c>
      <c r="K88" s="55">
        <f>業者カード!AC78</f>
        <v>0</v>
      </c>
    </row>
    <row r="89" spans="1:14" ht="12.95" customHeight="1">
      <c r="A89" s="66"/>
      <c r="B89" s="52"/>
      <c r="C89" s="53" t="s">
        <v>214</v>
      </c>
      <c r="D89" s="53" t="s">
        <v>224</v>
      </c>
      <c r="E89" s="68" t="str">
        <f>業者カード!$AJ$57</f>
        <v>1</v>
      </c>
      <c r="F89" s="55" t="str">
        <f>業者カード!AH79</f>
        <v/>
      </c>
      <c r="G89" s="61" t="str">
        <f>業者カード!AK79</f>
        <v>19</v>
      </c>
      <c r="H89" s="55" t="str">
        <f>業者カード!AI79</f>
        <v/>
      </c>
      <c r="I89" s="55">
        <f>業者カード!S79</f>
        <v>0</v>
      </c>
      <c r="J89" s="55">
        <f>業者カード!X79</f>
        <v>0</v>
      </c>
      <c r="K89" s="55">
        <f>業者カード!AC79</f>
        <v>0</v>
      </c>
    </row>
    <row r="90" spans="1:14" ht="12.95" customHeight="1">
      <c r="A90" s="66"/>
      <c r="B90" s="52"/>
      <c r="C90" s="53" t="s">
        <v>214</v>
      </c>
      <c r="D90" s="53" t="s">
        <v>224</v>
      </c>
      <c r="E90" s="68" t="str">
        <f>業者カード!$AJ$57</f>
        <v>1</v>
      </c>
      <c r="F90" s="55" t="str">
        <f>業者カード!AH80</f>
        <v/>
      </c>
      <c r="G90" s="61" t="str">
        <f>業者カード!AK80</f>
        <v>20</v>
      </c>
      <c r="H90" s="55" t="str">
        <f>業者カード!AI80</f>
        <v/>
      </c>
      <c r="I90" s="55">
        <f>業者カード!S80</f>
        <v>0</v>
      </c>
      <c r="J90" s="55">
        <f>業者カード!X80</f>
        <v>0</v>
      </c>
      <c r="K90" s="55">
        <f>業者カード!AC80</f>
        <v>0</v>
      </c>
    </row>
    <row r="91" spans="1:14" ht="12.95" customHeight="1">
      <c r="A91" s="66" t="str">
        <f>業者カード!A84</f>
        <v>建築関係建設コンサルタント</v>
      </c>
      <c r="B91" s="67"/>
      <c r="C91" s="63" t="s">
        <v>214</v>
      </c>
      <c r="D91" s="63" t="s">
        <v>224</v>
      </c>
      <c r="E91" s="68" t="str">
        <f>業者カード!AJ84</f>
        <v>2</v>
      </c>
      <c r="F91" s="55" t="str">
        <f>業者カード!AH87</f>
        <v/>
      </c>
      <c r="G91" s="61" t="str">
        <f>業者カード!AK87</f>
        <v>00</v>
      </c>
      <c r="H91" s="55" t="str">
        <f>業者カード!AI87</f>
        <v/>
      </c>
      <c r="I91" s="55">
        <f>業者カード!S87</f>
        <v>0</v>
      </c>
      <c r="J91" s="55">
        <f>業者カード!X87</f>
        <v>0</v>
      </c>
      <c r="K91" s="55">
        <f>業者カード!AC87</f>
        <v>0</v>
      </c>
    </row>
    <row r="92" spans="1:14" ht="12.95" customHeight="1">
      <c r="A92" s="66" t="str">
        <f>業者カード!A91</f>
        <v>地質調査</v>
      </c>
      <c r="B92" s="67"/>
      <c r="C92" s="63" t="s">
        <v>214</v>
      </c>
      <c r="D92" s="63" t="s">
        <v>224</v>
      </c>
      <c r="E92" s="68" t="str">
        <f>業者カード!$AJ$91</f>
        <v>3</v>
      </c>
      <c r="F92" s="55" t="str">
        <f>業者カード!AH94</f>
        <v/>
      </c>
      <c r="G92" s="61" t="str">
        <f>業者カード!AK94</f>
        <v>00</v>
      </c>
      <c r="H92" s="55" t="str">
        <f>業者カード!AI94</f>
        <v/>
      </c>
      <c r="I92" s="55">
        <f>業者カード!S94</f>
        <v>0</v>
      </c>
      <c r="J92" s="55">
        <f>業者カード!X94</f>
        <v>0</v>
      </c>
      <c r="K92" s="55">
        <f>業者カード!AC94</f>
        <v>0</v>
      </c>
    </row>
    <row r="93" spans="1:14" ht="12.95" customHeight="1">
      <c r="A93" s="66" t="str">
        <f>業者カード!A100</f>
        <v>補償関連コンサルタント</v>
      </c>
      <c r="B93" s="67"/>
      <c r="C93" s="63" t="s">
        <v>214</v>
      </c>
      <c r="D93" s="63" t="s">
        <v>224</v>
      </c>
      <c r="E93" s="68" t="str">
        <f>業者カード!$AJ$100</f>
        <v>4</v>
      </c>
      <c r="F93" s="55" t="str">
        <f>業者カード!AH103</f>
        <v/>
      </c>
      <c r="G93" s="61" t="str">
        <f>業者カード!AK103</f>
        <v>00</v>
      </c>
      <c r="H93" s="55" t="str">
        <f>業者カード!AI103</f>
        <v/>
      </c>
      <c r="I93" s="55">
        <f>業者カード!S103</f>
        <v>0</v>
      </c>
      <c r="J93" s="55">
        <f>業者カード!X103</f>
        <v>0</v>
      </c>
      <c r="K93" s="55">
        <f>業者カード!AC103</f>
        <v>0</v>
      </c>
    </row>
    <row r="94" spans="1:14" s="55" customFormat="1" ht="12.95" customHeight="1">
      <c r="A94" s="67"/>
      <c r="B94" s="67"/>
      <c r="C94" s="63" t="s">
        <v>214</v>
      </c>
      <c r="D94" s="63" t="s">
        <v>224</v>
      </c>
      <c r="E94" s="68" t="str">
        <f>業者カード!$AJ$100</f>
        <v>4</v>
      </c>
      <c r="F94" s="55" t="str">
        <f>業者カード!AH104</f>
        <v/>
      </c>
      <c r="G94" s="61" t="str">
        <f>業者カード!AK104</f>
        <v>01</v>
      </c>
      <c r="H94" s="55" t="str">
        <f>業者カード!AI104</f>
        <v/>
      </c>
      <c r="I94" s="55">
        <f>業者カード!S104</f>
        <v>0</v>
      </c>
      <c r="J94" s="55">
        <f>業者カード!X104</f>
        <v>0</v>
      </c>
      <c r="K94" s="55">
        <f>業者カード!AC104</f>
        <v>0</v>
      </c>
      <c r="N94" s="57"/>
    </row>
    <row r="95" spans="1:14" s="55" customFormat="1" ht="12.95" customHeight="1">
      <c r="A95" s="67"/>
      <c r="B95" s="67"/>
      <c r="C95" s="63" t="s">
        <v>214</v>
      </c>
      <c r="D95" s="63" t="s">
        <v>224</v>
      </c>
      <c r="E95" s="68" t="str">
        <f>業者カード!$AJ$100</f>
        <v>4</v>
      </c>
      <c r="F95" s="55" t="str">
        <f>業者カード!AH105</f>
        <v/>
      </c>
      <c r="G95" s="61" t="str">
        <f>業者カード!AK105</f>
        <v>02</v>
      </c>
      <c r="H95" s="55" t="str">
        <f>業者カード!AI105</f>
        <v/>
      </c>
      <c r="I95" s="55">
        <f>業者カード!S105</f>
        <v>0</v>
      </c>
      <c r="J95" s="55">
        <f>業者カード!X105</f>
        <v>0</v>
      </c>
      <c r="K95" s="55">
        <f>業者カード!AC105</f>
        <v>0</v>
      </c>
      <c r="N95" s="57"/>
    </row>
    <row r="96" spans="1:14" s="55" customFormat="1" ht="12.95" customHeight="1">
      <c r="A96" s="67"/>
      <c r="B96" s="67"/>
      <c r="C96" s="63" t="s">
        <v>214</v>
      </c>
      <c r="D96" s="63" t="s">
        <v>224</v>
      </c>
      <c r="E96" s="68" t="str">
        <f>業者カード!$AJ$100</f>
        <v>4</v>
      </c>
      <c r="F96" s="55" t="str">
        <f>業者カード!AH106</f>
        <v/>
      </c>
      <c r="G96" s="61" t="str">
        <f>業者カード!AK106</f>
        <v>03</v>
      </c>
      <c r="H96" s="55" t="str">
        <f>業者カード!AI106</f>
        <v/>
      </c>
      <c r="I96" s="55">
        <f>業者カード!S106</f>
        <v>0</v>
      </c>
      <c r="J96" s="55">
        <f>業者カード!X106</f>
        <v>0</v>
      </c>
      <c r="K96" s="55">
        <f>業者カード!AC106</f>
        <v>0</v>
      </c>
      <c r="N96" s="57"/>
    </row>
    <row r="97" spans="1:14" s="55" customFormat="1" ht="12.95" customHeight="1">
      <c r="A97" s="67"/>
      <c r="B97" s="67"/>
      <c r="C97" s="63" t="s">
        <v>214</v>
      </c>
      <c r="D97" s="63" t="s">
        <v>224</v>
      </c>
      <c r="E97" s="68" t="str">
        <f>業者カード!$AJ$100</f>
        <v>4</v>
      </c>
      <c r="F97" s="55" t="str">
        <f>業者カード!AH107</f>
        <v/>
      </c>
      <c r="G97" s="61" t="str">
        <f>業者カード!AK107</f>
        <v>04</v>
      </c>
      <c r="H97" s="55" t="str">
        <f>業者カード!AI107</f>
        <v/>
      </c>
      <c r="I97" s="55">
        <f>業者カード!S107</f>
        <v>0</v>
      </c>
      <c r="J97" s="55">
        <f>業者カード!X107</f>
        <v>0</v>
      </c>
      <c r="K97" s="55">
        <f>業者カード!AC107</f>
        <v>0</v>
      </c>
      <c r="N97" s="57"/>
    </row>
    <row r="98" spans="1:14" s="55" customFormat="1" ht="12.95" customHeight="1">
      <c r="A98" s="67"/>
      <c r="B98" s="67"/>
      <c r="C98" s="63" t="s">
        <v>214</v>
      </c>
      <c r="D98" s="63" t="s">
        <v>224</v>
      </c>
      <c r="E98" s="68" t="str">
        <f>業者カード!$AJ$100</f>
        <v>4</v>
      </c>
      <c r="F98" s="55" t="str">
        <f>業者カード!AH108</f>
        <v/>
      </c>
      <c r="G98" s="61" t="str">
        <f>業者カード!AK108</f>
        <v>05</v>
      </c>
      <c r="H98" s="55" t="str">
        <f>業者カード!AI108</f>
        <v/>
      </c>
      <c r="I98" s="55">
        <f>業者カード!S108</f>
        <v>0</v>
      </c>
      <c r="J98" s="55">
        <f>業者カード!X108</f>
        <v>0</v>
      </c>
      <c r="K98" s="55">
        <f>業者カード!AC108</f>
        <v>0</v>
      </c>
      <c r="N98" s="57"/>
    </row>
    <row r="99" spans="1:14" s="55" customFormat="1" ht="12.95" customHeight="1">
      <c r="A99" s="67"/>
      <c r="B99" s="67"/>
      <c r="C99" s="63" t="s">
        <v>214</v>
      </c>
      <c r="D99" s="63" t="s">
        <v>224</v>
      </c>
      <c r="E99" s="68" t="str">
        <f>業者カード!$AJ$100</f>
        <v>4</v>
      </c>
      <c r="F99" s="55" t="str">
        <f>業者カード!AH109</f>
        <v/>
      </c>
      <c r="G99" s="61" t="str">
        <f>業者カード!AK109</f>
        <v>06</v>
      </c>
      <c r="H99" s="55" t="str">
        <f>業者カード!AI109</f>
        <v/>
      </c>
      <c r="I99" s="55">
        <f>業者カード!S109</f>
        <v>0</v>
      </c>
      <c r="J99" s="55">
        <f>業者カード!X109</f>
        <v>0</v>
      </c>
      <c r="K99" s="55">
        <f>業者カード!AC109</f>
        <v>0</v>
      </c>
      <c r="N99" s="57"/>
    </row>
    <row r="100" spans="1:14" s="55" customFormat="1" ht="12.95" customHeight="1">
      <c r="A100" s="67"/>
      <c r="B100" s="67"/>
      <c r="C100" s="63" t="s">
        <v>214</v>
      </c>
      <c r="D100" s="63" t="s">
        <v>224</v>
      </c>
      <c r="E100" s="68" t="str">
        <f>業者カード!$AJ$100</f>
        <v>4</v>
      </c>
      <c r="F100" s="55" t="str">
        <f>業者カード!AH110</f>
        <v/>
      </c>
      <c r="G100" s="61" t="str">
        <f>業者カード!AK110</f>
        <v>07</v>
      </c>
      <c r="H100" s="55" t="str">
        <f>業者カード!AI110</f>
        <v/>
      </c>
      <c r="I100" s="55">
        <f>業者カード!S110</f>
        <v>0</v>
      </c>
      <c r="J100" s="55">
        <f>業者カード!X110</f>
        <v>0</v>
      </c>
      <c r="K100" s="55">
        <f>業者カード!AC110</f>
        <v>0</v>
      </c>
      <c r="N100" s="57"/>
    </row>
    <row r="101" spans="1:14" ht="12.95" customHeight="1">
      <c r="A101" s="65"/>
      <c r="C101" s="50" t="s">
        <v>238</v>
      </c>
    </row>
    <row r="102" spans="1:14" ht="12.95" customHeight="1"/>
    <row r="103" spans="1:14" ht="12.95" customHeight="1"/>
    <row r="104" spans="1:14" ht="12.95" customHeight="1"/>
  </sheetData>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5"/>
  <sheetViews>
    <sheetView workbookViewId="0"/>
  </sheetViews>
  <sheetFormatPr defaultRowHeight="13.5"/>
  <cols>
    <col min="4" max="4" width="25.5" bestFit="1" customWidth="1"/>
    <col min="7" max="8" width="15.5" bestFit="1" customWidth="1"/>
    <col min="9" max="9" width="16.125" bestFit="1" customWidth="1"/>
    <col min="10" max="13" width="12.25" bestFit="1" customWidth="1"/>
  </cols>
  <sheetData>
    <row r="1" spans="1:22" s="50" customFormat="1" ht="15.75" customHeight="1">
      <c r="A1" s="47" t="s">
        <v>114</v>
      </c>
      <c r="B1" s="47" t="s">
        <v>115</v>
      </c>
      <c r="C1" s="48" t="s">
        <v>116</v>
      </c>
      <c r="D1" s="48" t="s">
        <v>117</v>
      </c>
      <c r="E1" s="48" t="s">
        <v>118</v>
      </c>
      <c r="F1" s="49" t="s">
        <v>119</v>
      </c>
      <c r="G1" s="49"/>
      <c r="H1" s="49"/>
      <c r="I1" s="49"/>
      <c r="J1" s="49"/>
      <c r="K1" s="49"/>
      <c r="L1" s="49"/>
      <c r="M1" s="49"/>
      <c r="N1" s="49"/>
      <c r="O1" s="49"/>
      <c r="P1" s="49"/>
      <c r="Q1" s="49"/>
      <c r="R1" s="49"/>
      <c r="S1" s="49"/>
      <c r="T1" s="49"/>
      <c r="U1" s="49"/>
      <c r="V1" s="49" t="s">
        <v>121</v>
      </c>
    </row>
    <row r="2" spans="1:22" s="59" customFormat="1" ht="12.95" customHeight="1">
      <c r="A2" s="58"/>
      <c r="B2" s="58"/>
      <c r="F2" s="57"/>
      <c r="G2" s="57"/>
      <c r="H2" s="57"/>
      <c r="I2" s="57"/>
      <c r="J2" s="57"/>
      <c r="K2" s="57"/>
      <c r="L2" s="57"/>
      <c r="M2" s="57"/>
      <c r="N2" s="57"/>
      <c r="O2" s="57"/>
      <c r="P2" s="57"/>
      <c r="Q2" s="57"/>
      <c r="R2" s="57"/>
      <c r="S2" s="57"/>
      <c r="T2" s="57"/>
      <c r="U2" s="57"/>
      <c r="V2" s="57"/>
    </row>
    <row r="3" spans="1:22" s="50" customFormat="1" ht="12.95" customHeight="1">
      <c r="A3" s="52" t="s">
        <v>441</v>
      </c>
      <c r="B3" s="52"/>
      <c r="C3" s="60"/>
      <c r="D3" s="60"/>
      <c r="E3" s="60"/>
      <c r="F3" s="56" t="s">
        <v>442</v>
      </c>
      <c r="G3" s="56" t="s">
        <v>443</v>
      </c>
      <c r="H3" s="56" t="s">
        <v>444</v>
      </c>
      <c r="I3" s="56" t="s">
        <v>445</v>
      </c>
      <c r="J3" s="56" t="s">
        <v>446</v>
      </c>
      <c r="K3" s="56" t="s">
        <v>447</v>
      </c>
      <c r="L3" s="56" t="s">
        <v>448</v>
      </c>
      <c r="M3" s="56" t="s">
        <v>449</v>
      </c>
      <c r="N3" s="56" t="s">
        <v>508</v>
      </c>
      <c r="O3" s="56" t="s">
        <v>510</v>
      </c>
      <c r="P3" s="56" t="s">
        <v>511</v>
      </c>
      <c r="Q3" s="56"/>
      <c r="R3" s="56"/>
      <c r="S3" s="56"/>
      <c r="T3" s="56"/>
      <c r="U3" s="56"/>
      <c r="V3" s="56"/>
    </row>
    <row r="4" spans="1:22" s="50" customFormat="1" ht="12.95" customHeight="1">
      <c r="A4" s="52"/>
      <c r="B4" s="52"/>
      <c r="C4" s="53" t="s">
        <v>450</v>
      </c>
      <c r="D4" s="53" t="s">
        <v>451</v>
      </c>
      <c r="E4" s="53" t="s">
        <v>452</v>
      </c>
      <c r="F4" s="76" t="s">
        <v>453</v>
      </c>
      <c r="G4" s="63" t="s">
        <v>454</v>
      </c>
      <c r="H4" s="77" t="s">
        <v>455</v>
      </c>
      <c r="I4" s="77" t="s">
        <v>456</v>
      </c>
      <c r="J4" s="63" t="s">
        <v>457</v>
      </c>
      <c r="K4" s="63" t="s">
        <v>458</v>
      </c>
      <c r="L4" s="63" t="s">
        <v>459</v>
      </c>
      <c r="M4" s="63" t="s">
        <v>460</v>
      </c>
      <c r="N4" s="63" t="s">
        <v>505</v>
      </c>
      <c r="O4" s="63" t="s">
        <v>506</v>
      </c>
      <c r="P4" s="63" t="s">
        <v>507</v>
      </c>
      <c r="Q4" s="63"/>
      <c r="R4" s="56"/>
      <c r="S4" s="56"/>
      <c r="T4" s="56"/>
      <c r="U4" s="56"/>
      <c r="V4" s="57"/>
    </row>
    <row r="5" spans="1:22" s="50" customFormat="1" ht="12.95" customHeight="1">
      <c r="A5" s="52"/>
      <c r="B5" s="52"/>
      <c r="C5" s="53" t="s">
        <v>461</v>
      </c>
      <c r="D5" s="53" t="s">
        <v>451</v>
      </c>
      <c r="E5" s="78"/>
      <c r="F5" s="55" t="str">
        <f>IF(技術者名簿!$B8="","",1)</f>
        <v/>
      </c>
      <c r="G5" s="55" t="str">
        <f>IF(技術者名簿!$B8="","",技術者名簿!$B8)</f>
        <v/>
      </c>
      <c r="H5" s="55" t="str">
        <f>IF(技術者名簿!$C8="","",技術者名簿!$C8)</f>
        <v/>
      </c>
      <c r="I5" s="55" t="str">
        <f>IF(技術者名簿!$D8="","",技術者名簿!$D8)</f>
        <v/>
      </c>
      <c r="J5" s="55" t="str">
        <f>IF(技術者名簿!$E8="","",技術者名簿!$E8)</f>
        <v/>
      </c>
      <c r="K5" s="55" t="str">
        <f>IF(技術者名簿!$E9="","",技術者名簿!$E9)</f>
        <v/>
      </c>
      <c r="L5" s="55" t="str">
        <f>IF(技術者名簿!$E10="","",技術者名簿!$E10)</f>
        <v/>
      </c>
      <c r="M5" s="55" t="str">
        <f>IF(技術者名簿!$E11="","",技術者名簿!$E11)</f>
        <v/>
      </c>
      <c r="N5" s="55" t="str">
        <f>IF(技術者名簿!$J8="○","1","")</f>
        <v/>
      </c>
      <c r="O5" s="79" t="str">
        <f>IF(技術者名簿!$K8="○","1","")</f>
        <v/>
      </c>
      <c r="P5" s="79" t="str">
        <f>IF(技術者名簿!$L8="○","1","")</f>
        <v/>
      </c>
      <c r="Q5" s="55"/>
      <c r="R5" s="56"/>
      <c r="S5" s="56"/>
      <c r="T5" s="56"/>
      <c r="U5" s="56"/>
      <c r="V5" s="57"/>
    </row>
    <row r="6" spans="1:22" s="50" customFormat="1" ht="12.95" customHeight="1">
      <c r="A6" s="52" t="s">
        <v>462</v>
      </c>
      <c r="B6" s="52"/>
      <c r="C6" s="53" t="s">
        <v>463</v>
      </c>
      <c r="D6" s="53" t="s">
        <v>464</v>
      </c>
      <c r="E6" s="78"/>
      <c r="F6" s="55" t="str">
        <f>IF(技術者名簿!$B12="","",1)</f>
        <v/>
      </c>
      <c r="G6" s="55" t="str">
        <f>IF(技術者名簿!$B12="","",技術者名簿!$B12)</f>
        <v/>
      </c>
      <c r="H6" s="55" t="str">
        <f>IF(技術者名簿!$C12="","",技術者名簿!$C12)</f>
        <v/>
      </c>
      <c r="I6" s="55" t="str">
        <f>IF(技術者名簿!$D12="","",技術者名簿!$D12)</f>
        <v/>
      </c>
      <c r="J6" s="55" t="str">
        <f>IF(技術者名簿!$E12="","",技術者名簿!$E12)</f>
        <v/>
      </c>
      <c r="K6" s="55" t="str">
        <f>IF(技術者名簿!$E13="","",技術者名簿!$E13)</f>
        <v/>
      </c>
      <c r="L6" s="55" t="str">
        <f>IF(技術者名簿!$E14="","",技術者名簿!$E14)</f>
        <v/>
      </c>
      <c r="M6" s="55" t="str">
        <f>IF(技術者名簿!$E15="","",技術者名簿!$E15)</f>
        <v/>
      </c>
      <c r="N6" s="55" t="str">
        <f>IF(技術者名簿!$J12="○","1","")</f>
        <v/>
      </c>
      <c r="O6" s="79" t="str">
        <f>IF(技術者名簿!$K12="○","1","")</f>
        <v/>
      </c>
      <c r="P6" s="79" t="str">
        <f>IF(技術者名簿!$L12="○","1","")</f>
        <v/>
      </c>
      <c r="Q6" s="55"/>
      <c r="R6" s="56"/>
      <c r="S6" s="56"/>
      <c r="T6" s="56"/>
      <c r="U6" s="56"/>
      <c r="V6" s="57"/>
    </row>
    <row r="7" spans="1:22" s="50" customFormat="1" ht="12.95" customHeight="1">
      <c r="A7" s="52" t="s">
        <v>465</v>
      </c>
      <c r="B7" s="52"/>
      <c r="C7" s="53" t="s">
        <v>466</v>
      </c>
      <c r="D7" s="53" t="s">
        <v>467</v>
      </c>
      <c r="E7" s="78"/>
      <c r="F7" s="55" t="str">
        <f>IF(技術者名簿!$B16="","",1)</f>
        <v/>
      </c>
      <c r="G7" s="55" t="str">
        <f>IF(技術者名簿!$B16="","",技術者名簿!$B16)</f>
        <v/>
      </c>
      <c r="H7" s="55" t="str">
        <f>IF(技術者名簿!$C16="","",技術者名簿!$C16)</f>
        <v/>
      </c>
      <c r="I7" s="55" t="str">
        <f>IF(技術者名簿!$D16="","",技術者名簿!$D16)</f>
        <v/>
      </c>
      <c r="J7" s="55" t="str">
        <f>IF(技術者名簿!$E16="","",技術者名簿!$E16)</f>
        <v/>
      </c>
      <c r="K7" s="55" t="str">
        <f>IF(技術者名簿!$E17="","",技術者名簿!$E17)</f>
        <v/>
      </c>
      <c r="L7" s="55" t="str">
        <f>IF(技術者名簿!$E18="","",技術者名簿!$E18)</f>
        <v/>
      </c>
      <c r="M7" s="55" t="str">
        <f>IF(技術者名簿!$E19="","",技術者名簿!$E19)</f>
        <v/>
      </c>
      <c r="N7" s="55" t="str">
        <f>IF(技術者名簿!$J16="○","1","")</f>
        <v/>
      </c>
      <c r="O7" s="79" t="str">
        <f>IF(技術者名簿!$K16="○","1","")</f>
        <v/>
      </c>
      <c r="P7" s="79" t="str">
        <f>IF(技術者名簿!$L16="○","1","")</f>
        <v/>
      </c>
      <c r="Q7" s="55"/>
      <c r="R7" s="56"/>
      <c r="S7" s="56"/>
      <c r="T7" s="56"/>
      <c r="U7" s="56"/>
      <c r="V7" s="57"/>
    </row>
    <row r="8" spans="1:22" s="50" customFormat="1" ht="12.95" customHeight="1">
      <c r="A8" s="52" t="s">
        <v>478</v>
      </c>
      <c r="B8" s="52"/>
      <c r="C8" s="53" t="s">
        <v>214</v>
      </c>
      <c r="D8" s="53" t="s">
        <v>464</v>
      </c>
      <c r="E8" s="78"/>
      <c r="F8" s="55" t="str">
        <f>IF(技術者名簿!$B20="","",1)</f>
        <v/>
      </c>
      <c r="G8" s="55" t="str">
        <f>IF(技術者名簿!$B20="","",技術者名簿!$B20)</f>
        <v/>
      </c>
      <c r="H8" s="55" t="str">
        <f>IF(技術者名簿!$C20="","",技術者名簿!$C20)</f>
        <v/>
      </c>
      <c r="I8" s="55" t="str">
        <f>IF(技術者名簿!$D20="","",技術者名簿!$D20)</f>
        <v/>
      </c>
      <c r="J8" s="55" t="str">
        <f>IF(技術者名簿!$E20="","",技術者名簿!$E20)</f>
        <v/>
      </c>
      <c r="K8" s="55" t="str">
        <f>IF(技術者名簿!$E21="","",技術者名簿!$E21)</f>
        <v/>
      </c>
      <c r="L8" s="55" t="str">
        <f>IF(技術者名簿!$E22="","",技術者名簿!$E22)</f>
        <v/>
      </c>
      <c r="M8" s="55" t="str">
        <f>IF(技術者名簿!$E23="","",技術者名簿!$E23)</f>
        <v/>
      </c>
      <c r="N8" s="55" t="str">
        <f>IF(技術者名簿!$J20="○","1","")</f>
        <v/>
      </c>
      <c r="O8" s="55" t="str">
        <f>IF(技術者名簿!$K20="○","1","")</f>
        <v/>
      </c>
      <c r="P8" s="55" t="str">
        <f>IF(技術者名簿!$L20="○","1","")</f>
        <v/>
      </c>
      <c r="Q8" s="55"/>
      <c r="R8" s="56"/>
      <c r="S8" s="56"/>
      <c r="T8" s="56"/>
      <c r="U8" s="56"/>
      <c r="V8" s="57"/>
    </row>
    <row r="9" spans="1:22" s="50" customFormat="1" ht="12.95" customHeight="1">
      <c r="A9" s="52" t="s">
        <v>479</v>
      </c>
      <c r="B9" s="52"/>
      <c r="C9" s="53" t="s">
        <v>214</v>
      </c>
      <c r="D9" s="53" t="s">
        <v>464</v>
      </c>
      <c r="E9" s="78"/>
      <c r="F9" s="55" t="str">
        <f>IF(技術者名簿!$B24="","",1)</f>
        <v/>
      </c>
      <c r="G9" s="55" t="str">
        <f>IF(技術者名簿!$B24="","",技術者名簿!$B24)</f>
        <v/>
      </c>
      <c r="H9" s="55" t="str">
        <f>IF(技術者名簿!$C24="","",技術者名簿!$C24)</f>
        <v/>
      </c>
      <c r="I9" s="55" t="str">
        <f>IF(技術者名簿!$D24="","",技術者名簿!$D24)</f>
        <v/>
      </c>
      <c r="J9" s="55" t="str">
        <f>IF(技術者名簿!$E24="","",技術者名簿!$E24)</f>
        <v/>
      </c>
      <c r="K9" s="55" t="str">
        <f>IF(技術者名簿!$E25="","",技術者名簿!$E25)</f>
        <v/>
      </c>
      <c r="L9" s="55" t="str">
        <f>IF(技術者名簿!$E26="","",技術者名簿!$E26)</f>
        <v/>
      </c>
      <c r="M9" s="55" t="str">
        <f>IF(技術者名簿!$E27="","",技術者名簿!$E27)</f>
        <v/>
      </c>
      <c r="N9" s="55" t="str">
        <f>IF(技術者名簿!$J24="○","1","")</f>
        <v/>
      </c>
      <c r="O9" s="55" t="str">
        <f>IF(技術者名簿!$K24="○","1","")</f>
        <v/>
      </c>
      <c r="P9" s="55" t="str">
        <f>IF(技術者名簿!$L24="○","1","")</f>
        <v/>
      </c>
      <c r="Q9" s="55"/>
      <c r="R9" s="56"/>
      <c r="S9" s="56"/>
      <c r="T9" s="56"/>
      <c r="U9" s="56"/>
      <c r="V9" s="57"/>
    </row>
    <row r="10" spans="1:22" s="50" customFormat="1" ht="12.95" customHeight="1">
      <c r="A10" s="52" t="s">
        <v>480</v>
      </c>
      <c r="B10" s="52"/>
      <c r="C10" s="53" t="s">
        <v>214</v>
      </c>
      <c r="D10" s="53" t="s">
        <v>464</v>
      </c>
      <c r="E10" s="78"/>
      <c r="F10" s="55" t="str">
        <f>IF(技術者名簿!$B28="","",1)</f>
        <v/>
      </c>
      <c r="G10" s="55" t="str">
        <f>IF(技術者名簿!$B28="","",技術者名簿!$B28)</f>
        <v/>
      </c>
      <c r="H10" s="55" t="str">
        <f>IF(技術者名簿!$C28="","",技術者名簿!$C28)</f>
        <v/>
      </c>
      <c r="I10" s="55" t="str">
        <f>IF(技術者名簿!$D28="","",技術者名簿!$D28)</f>
        <v/>
      </c>
      <c r="J10" s="55" t="str">
        <f>IF(技術者名簿!$E28="","",技術者名簿!$E28)</f>
        <v/>
      </c>
      <c r="K10" s="55" t="str">
        <f>IF(技術者名簿!$E29="","",技術者名簿!$E29)</f>
        <v/>
      </c>
      <c r="L10" s="55" t="str">
        <f>IF(技術者名簿!$E30="","",技術者名簿!$E30)</f>
        <v/>
      </c>
      <c r="M10" s="55" t="str">
        <f>IF(技術者名簿!$E31="","",技術者名簿!$E31)</f>
        <v/>
      </c>
      <c r="N10" s="55" t="str">
        <f>IF(技術者名簿!$J28="○","1","")</f>
        <v/>
      </c>
      <c r="O10" s="55" t="str">
        <f>IF(技術者名簿!$K28="○","1","")</f>
        <v/>
      </c>
      <c r="P10" s="55" t="str">
        <f>IF(技術者名簿!$L28="○","1","")</f>
        <v/>
      </c>
      <c r="Q10" s="55"/>
      <c r="R10" s="56"/>
      <c r="S10" s="56"/>
      <c r="T10" s="56"/>
      <c r="U10" s="56"/>
      <c r="V10" s="57"/>
    </row>
    <row r="11" spans="1:22" s="50" customFormat="1" ht="12.95" customHeight="1">
      <c r="A11" s="52" t="s">
        <v>481</v>
      </c>
      <c r="B11" s="52"/>
      <c r="C11" s="53" t="s">
        <v>214</v>
      </c>
      <c r="D11" s="53" t="s">
        <v>464</v>
      </c>
      <c r="E11" s="78"/>
      <c r="F11" s="55" t="str">
        <f>IF(技術者名簿!$B32="","",1)</f>
        <v/>
      </c>
      <c r="G11" s="55" t="str">
        <f>IF(技術者名簿!$B32="","",技術者名簿!$B32)</f>
        <v/>
      </c>
      <c r="H11" s="55" t="str">
        <f>IF(技術者名簿!$C32="","",技術者名簿!$C32)</f>
        <v/>
      </c>
      <c r="I11" s="55" t="str">
        <f>IF(技術者名簿!$D32="","",技術者名簿!$D32)</f>
        <v/>
      </c>
      <c r="J11" s="55" t="str">
        <f>IF(技術者名簿!$E32="","",技術者名簿!$E32)</f>
        <v/>
      </c>
      <c r="K11" s="55" t="str">
        <f>IF(技術者名簿!$E33="","",技術者名簿!$E33)</f>
        <v/>
      </c>
      <c r="L11" s="55" t="str">
        <f>IF(技術者名簿!$E34="","",技術者名簿!$E34)</f>
        <v/>
      </c>
      <c r="M11" s="55" t="str">
        <f>IF(技術者名簿!$E35="","",技術者名簿!$E35)</f>
        <v/>
      </c>
      <c r="N11" s="55" t="str">
        <f>IF(技術者名簿!$J32="○","1","")</f>
        <v/>
      </c>
      <c r="O11" s="55" t="str">
        <f>IF(技術者名簿!$K32="○","1","")</f>
        <v/>
      </c>
      <c r="P11" s="55" t="str">
        <f>IF(技術者名簿!$L32="○","1","")</f>
        <v/>
      </c>
      <c r="Q11" s="55"/>
      <c r="R11" s="56"/>
      <c r="S11" s="56"/>
      <c r="T11" s="56"/>
      <c r="U11" s="56"/>
      <c r="V11" s="57"/>
    </row>
    <row r="12" spans="1:22" s="50" customFormat="1" ht="12.95" customHeight="1">
      <c r="A12" s="52" t="s">
        <v>482</v>
      </c>
      <c r="B12" s="52"/>
      <c r="C12" s="53" t="s">
        <v>214</v>
      </c>
      <c r="D12" s="53" t="s">
        <v>464</v>
      </c>
      <c r="E12" s="78"/>
      <c r="F12" s="55" t="str">
        <f>IF(技術者名簿!$B36="","",1)</f>
        <v/>
      </c>
      <c r="G12" s="55" t="str">
        <f>IF(技術者名簿!$B36="","",技術者名簿!$B36)</f>
        <v/>
      </c>
      <c r="H12" s="55" t="str">
        <f>IF(技術者名簿!$C36="","",技術者名簿!$C36)</f>
        <v/>
      </c>
      <c r="I12" s="55" t="str">
        <f>IF(技術者名簿!$D36="","",技術者名簿!$D36)</f>
        <v/>
      </c>
      <c r="J12" s="55" t="str">
        <f>IF(技術者名簿!$E36="","",技術者名簿!$E36)</f>
        <v/>
      </c>
      <c r="K12" s="55" t="str">
        <f>IF(技術者名簿!$E37="","",技術者名簿!$E37)</f>
        <v/>
      </c>
      <c r="L12" s="55" t="str">
        <f>IF(技術者名簿!$E38="","",技術者名簿!$E38)</f>
        <v/>
      </c>
      <c r="M12" s="55" t="str">
        <f>IF(技術者名簿!$E39="","",技術者名簿!$E39)</f>
        <v/>
      </c>
      <c r="N12" s="55" t="str">
        <f>IF(技術者名簿!$J36="○","1","")</f>
        <v/>
      </c>
      <c r="O12" s="55" t="str">
        <f>IF(技術者名簿!$K36="○","1","")</f>
        <v/>
      </c>
      <c r="P12" s="55" t="str">
        <f>IF(技術者名簿!$L36="○","1","")</f>
        <v/>
      </c>
      <c r="Q12" s="55"/>
      <c r="R12" s="56"/>
      <c r="S12" s="56"/>
      <c r="T12" s="56"/>
      <c r="U12" s="56"/>
      <c r="V12" s="57"/>
    </row>
    <row r="13" spans="1:22" s="50" customFormat="1" ht="12.95" customHeight="1">
      <c r="A13" s="52" t="s">
        <v>483</v>
      </c>
      <c r="B13" s="52"/>
      <c r="C13" s="53" t="s">
        <v>214</v>
      </c>
      <c r="D13" s="53" t="s">
        <v>464</v>
      </c>
      <c r="E13" s="78"/>
      <c r="F13" s="55" t="str">
        <f>IF(技術者名簿!$B40="","",1)</f>
        <v/>
      </c>
      <c r="G13" s="55" t="str">
        <f>IF(技術者名簿!$B40="","",技術者名簿!$B40)</f>
        <v/>
      </c>
      <c r="H13" s="55" t="str">
        <f>IF(技術者名簿!$C40="","",技術者名簿!$C40)</f>
        <v/>
      </c>
      <c r="I13" s="55" t="str">
        <f>IF(技術者名簿!$D40="","",技術者名簿!$D40)</f>
        <v/>
      </c>
      <c r="J13" s="55" t="str">
        <f>IF(技術者名簿!$E40="","",技術者名簿!$E40)</f>
        <v/>
      </c>
      <c r="K13" s="55" t="str">
        <f>IF(技術者名簿!$E41="","",技術者名簿!$E41)</f>
        <v/>
      </c>
      <c r="L13" s="55" t="str">
        <f>IF(技術者名簿!$E42="","",技術者名簿!$E42)</f>
        <v/>
      </c>
      <c r="M13" s="55" t="str">
        <f>IF(技術者名簿!$E43="","",技術者名簿!$E43)</f>
        <v/>
      </c>
      <c r="N13" s="55" t="str">
        <f>IF(技術者名簿!$J40="○","1","")</f>
        <v/>
      </c>
      <c r="O13" s="55" t="str">
        <f>IF(技術者名簿!$K40="○","1","")</f>
        <v/>
      </c>
      <c r="P13" s="55" t="str">
        <f>IF(技術者名簿!$L40="○","1","")</f>
        <v/>
      </c>
      <c r="Q13" s="55"/>
      <c r="R13" s="56"/>
      <c r="S13" s="56"/>
      <c r="T13" s="56"/>
      <c r="U13" s="56"/>
      <c r="V13" s="57"/>
    </row>
    <row r="14" spans="1:22" s="50" customFormat="1" ht="12.95" customHeight="1">
      <c r="A14" s="52" t="s">
        <v>484</v>
      </c>
      <c r="B14" s="52"/>
      <c r="C14" s="53" t="s">
        <v>214</v>
      </c>
      <c r="D14" s="53" t="s">
        <v>464</v>
      </c>
      <c r="E14" s="78"/>
      <c r="F14" s="55" t="str">
        <f>IF(技術者名簿!$B44="","",1)</f>
        <v/>
      </c>
      <c r="G14" s="55" t="str">
        <f>IF(技術者名簿!$B44="","",技術者名簿!$B44)</f>
        <v/>
      </c>
      <c r="H14" s="55" t="str">
        <f>IF(技術者名簿!$C44="","",技術者名簿!$C44)</f>
        <v/>
      </c>
      <c r="I14" s="55" t="str">
        <f>IF(技術者名簿!$D44="","",技術者名簿!$D44)</f>
        <v/>
      </c>
      <c r="J14" s="55" t="str">
        <f>IF(技術者名簿!$E44="","",技術者名簿!$E44)</f>
        <v/>
      </c>
      <c r="K14" s="55" t="str">
        <f>IF(技術者名簿!$E45="","",技術者名簿!$E45)</f>
        <v/>
      </c>
      <c r="L14" s="55" t="str">
        <f>IF(技術者名簿!$E46="","",技術者名簿!$E46)</f>
        <v/>
      </c>
      <c r="M14" s="55" t="str">
        <f>IF(技術者名簿!$E47="","",技術者名簿!$E47)</f>
        <v/>
      </c>
      <c r="N14" s="55" t="str">
        <f>IF(技術者名簿!$J44="○","1","")</f>
        <v/>
      </c>
      <c r="O14" s="55" t="str">
        <f>IF(技術者名簿!$K44="○","1","")</f>
        <v/>
      </c>
      <c r="P14" s="55" t="str">
        <f>IF(技術者名簿!$L44="○","1","")</f>
        <v/>
      </c>
      <c r="Q14" s="55"/>
      <c r="R14" s="56"/>
      <c r="S14" s="56"/>
      <c r="T14" s="56"/>
      <c r="U14" s="56"/>
      <c r="V14" s="57"/>
    </row>
    <row r="15" spans="1:22" s="50" customFormat="1" ht="12.95" customHeight="1">
      <c r="A15" s="52" t="s">
        <v>485</v>
      </c>
      <c r="B15" s="52"/>
      <c r="C15" s="53" t="s">
        <v>214</v>
      </c>
      <c r="D15" s="53" t="s">
        <v>464</v>
      </c>
      <c r="E15" s="78"/>
      <c r="F15" s="55" t="str">
        <f>IF(技術者名簿!$B48="","",1)</f>
        <v/>
      </c>
      <c r="G15" s="55" t="str">
        <f>IF(技術者名簿!$B48="","",技術者名簿!$B48)</f>
        <v/>
      </c>
      <c r="H15" s="55" t="str">
        <f>IF(技術者名簿!$C48="","",技術者名簿!$C48)</f>
        <v/>
      </c>
      <c r="I15" s="55" t="str">
        <f>IF(技術者名簿!$D48="","",技術者名簿!$D48)</f>
        <v/>
      </c>
      <c r="J15" s="55" t="str">
        <f>IF(技術者名簿!$E48="","",技術者名簿!$E48)</f>
        <v/>
      </c>
      <c r="K15" s="55" t="str">
        <f>IF(技術者名簿!$E49="","",技術者名簿!$E49)</f>
        <v/>
      </c>
      <c r="L15" s="55" t="str">
        <f>IF(技術者名簿!$E50="","",技術者名簿!$E50)</f>
        <v/>
      </c>
      <c r="M15" s="55" t="str">
        <f>IF(技術者名簿!$E51="","",技術者名簿!$E51)</f>
        <v/>
      </c>
      <c r="N15" s="55" t="str">
        <f>IF(技術者名簿!$J48="○","1","")</f>
        <v/>
      </c>
      <c r="O15" s="55" t="str">
        <f>IF(技術者名簿!$K48="○","1","")</f>
        <v/>
      </c>
      <c r="P15" s="55" t="str">
        <f>IF(技術者名簿!$L48="○","1","")</f>
        <v/>
      </c>
      <c r="Q15" s="55"/>
      <c r="R15" s="56"/>
      <c r="S15" s="56"/>
      <c r="T15" s="56"/>
      <c r="U15" s="56"/>
      <c r="V15" s="57"/>
    </row>
    <row r="16" spans="1:22" s="50" customFormat="1" ht="12.95" customHeight="1">
      <c r="A16" s="52" t="s">
        <v>486</v>
      </c>
      <c r="B16" s="52"/>
      <c r="C16" s="53" t="s">
        <v>214</v>
      </c>
      <c r="D16" s="53" t="s">
        <v>464</v>
      </c>
      <c r="E16" s="78"/>
      <c r="F16" s="55" t="str">
        <f>IF(技術者名簿!$B52="","",1)</f>
        <v/>
      </c>
      <c r="G16" s="55" t="str">
        <f>IF(技術者名簿!$B52="","",技術者名簿!$B52)</f>
        <v/>
      </c>
      <c r="H16" s="55" t="str">
        <f>IF(技術者名簿!$C52="","",技術者名簿!$C52)</f>
        <v/>
      </c>
      <c r="I16" s="55" t="str">
        <f>IF(技術者名簿!$D52="","",技術者名簿!$D52)</f>
        <v/>
      </c>
      <c r="J16" s="55" t="str">
        <f>IF(技術者名簿!$E52="","",技術者名簿!$E52)</f>
        <v/>
      </c>
      <c r="K16" s="55" t="str">
        <f>IF(技術者名簿!$E53="","",技術者名簿!$E53)</f>
        <v/>
      </c>
      <c r="L16" s="55" t="str">
        <f>IF(技術者名簿!$E54="","",技術者名簿!$E54)</f>
        <v/>
      </c>
      <c r="M16" s="55" t="str">
        <f>IF(技術者名簿!$E55="","",技術者名簿!$E55)</f>
        <v/>
      </c>
      <c r="N16" s="55" t="str">
        <f>IF(技術者名簿!$J52="○","1","")</f>
        <v/>
      </c>
      <c r="O16" s="55" t="str">
        <f>IF(技術者名簿!$K52="○","1","")</f>
        <v/>
      </c>
      <c r="P16" s="55" t="str">
        <f>IF(技術者名簿!$L52="○","1","")</f>
        <v/>
      </c>
      <c r="Q16" s="55"/>
      <c r="R16" s="56"/>
      <c r="S16" s="56"/>
      <c r="T16" s="56"/>
      <c r="U16" s="56"/>
      <c r="V16" s="57"/>
    </row>
    <row r="17" spans="1:22" s="50" customFormat="1" ht="12.95" customHeight="1">
      <c r="A17" s="52" t="s">
        <v>487</v>
      </c>
      <c r="B17" s="52"/>
      <c r="C17" s="53" t="s">
        <v>214</v>
      </c>
      <c r="D17" s="53" t="s">
        <v>464</v>
      </c>
      <c r="E17" s="78"/>
      <c r="F17" s="55" t="str">
        <f>IF(技術者名簿!$B56="","",1)</f>
        <v/>
      </c>
      <c r="G17" s="55" t="str">
        <f>IF(技術者名簿!$B56="","",技術者名簿!$B56)</f>
        <v/>
      </c>
      <c r="H17" s="55" t="str">
        <f>IF(技術者名簿!$C56="","",技術者名簿!$C56)</f>
        <v/>
      </c>
      <c r="I17" s="55" t="str">
        <f>IF(技術者名簿!$D56="","",技術者名簿!$D56)</f>
        <v/>
      </c>
      <c r="J17" s="55" t="str">
        <f>IF(技術者名簿!$E56="","",技術者名簿!$E56)</f>
        <v/>
      </c>
      <c r="K17" s="55" t="str">
        <f>IF(技術者名簿!$E57="","",技術者名簿!$E57)</f>
        <v/>
      </c>
      <c r="L17" s="55" t="str">
        <f>IF(技術者名簿!$E58="","",技術者名簿!$E58)</f>
        <v/>
      </c>
      <c r="M17" s="55" t="str">
        <f>IF(技術者名簿!$E59="","",技術者名簿!$E59)</f>
        <v/>
      </c>
      <c r="N17" s="55" t="str">
        <f>IF(技術者名簿!$J56="○","1","")</f>
        <v/>
      </c>
      <c r="O17" s="55" t="str">
        <f>IF(技術者名簿!$K56="○","1","")</f>
        <v/>
      </c>
      <c r="P17" s="55" t="str">
        <f>IF(技術者名簿!$L56="○","1","")</f>
        <v/>
      </c>
      <c r="Q17" s="55"/>
      <c r="R17" s="56"/>
      <c r="S17" s="56"/>
      <c r="T17" s="56"/>
      <c r="U17" s="56"/>
      <c r="V17" s="57"/>
    </row>
    <row r="18" spans="1:22" s="50" customFormat="1" ht="12.95" customHeight="1">
      <c r="A18" s="52" t="s">
        <v>488</v>
      </c>
      <c r="B18" s="52"/>
      <c r="C18" s="53" t="s">
        <v>214</v>
      </c>
      <c r="D18" s="53" t="s">
        <v>464</v>
      </c>
      <c r="E18" s="78"/>
      <c r="F18" s="55" t="str">
        <f>IF(技術者名簿!$B60="","",1)</f>
        <v/>
      </c>
      <c r="G18" s="55" t="str">
        <f>IF(技術者名簿!$B60="","",技術者名簿!$B60)</f>
        <v/>
      </c>
      <c r="H18" s="55" t="str">
        <f>IF(技術者名簿!$C60="","",技術者名簿!$C60)</f>
        <v/>
      </c>
      <c r="I18" s="55" t="str">
        <f>IF(技術者名簿!$D60="","",技術者名簿!$D60)</f>
        <v/>
      </c>
      <c r="J18" s="55" t="str">
        <f>IF(技術者名簿!$E60="","",技術者名簿!$E60)</f>
        <v/>
      </c>
      <c r="K18" s="55" t="str">
        <f>IF(技術者名簿!$E61="","",技術者名簿!$E61)</f>
        <v/>
      </c>
      <c r="L18" s="55" t="str">
        <f>IF(技術者名簿!$E62="","",技術者名簿!$E62)</f>
        <v/>
      </c>
      <c r="M18" s="55" t="str">
        <f>IF(技術者名簿!$E63="","",技術者名簿!$E63)</f>
        <v/>
      </c>
      <c r="N18" s="55" t="str">
        <f>IF(技術者名簿!$J60="○","1","")</f>
        <v/>
      </c>
      <c r="O18" s="55" t="str">
        <f>IF(技術者名簿!$K60="○","1","")</f>
        <v/>
      </c>
      <c r="P18" s="55" t="str">
        <f>IF(技術者名簿!$L60="○","1","")</f>
        <v/>
      </c>
      <c r="Q18" s="55"/>
      <c r="R18" s="56"/>
      <c r="S18" s="56"/>
      <c r="T18" s="56"/>
      <c r="U18" s="56"/>
      <c r="V18" s="57"/>
    </row>
    <row r="19" spans="1:22" s="50" customFormat="1" ht="12.95" customHeight="1">
      <c r="A19" s="52" t="s">
        <v>489</v>
      </c>
      <c r="B19" s="52"/>
      <c r="C19" s="53" t="s">
        <v>214</v>
      </c>
      <c r="D19" s="53" t="s">
        <v>464</v>
      </c>
      <c r="E19" s="78"/>
      <c r="F19" s="55" t="str">
        <f>IF(技術者名簿!$B64="","",1)</f>
        <v/>
      </c>
      <c r="G19" s="55" t="str">
        <f>IF(技術者名簿!$B64="","",技術者名簿!$B64)</f>
        <v/>
      </c>
      <c r="H19" s="55" t="str">
        <f>IF(技術者名簿!$C64="","",技術者名簿!$C64)</f>
        <v/>
      </c>
      <c r="I19" s="55" t="str">
        <f>IF(技術者名簿!$D64="","",技術者名簿!$D64)</f>
        <v/>
      </c>
      <c r="J19" s="55" t="str">
        <f>IF(技術者名簿!$E64="","",技術者名簿!$E64)</f>
        <v/>
      </c>
      <c r="K19" s="55" t="str">
        <f>IF(技術者名簿!$E65="","",技術者名簿!$E65)</f>
        <v/>
      </c>
      <c r="L19" s="55" t="str">
        <f>IF(技術者名簿!$E66="","",技術者名簿!$E66)</f>
        <v/>
      </c>
      <c r="M19" s="55" t="str">
        <f>IF(技術者名簿!$E67="","",技術者名簿!$E67)</f>
        <v/>
      </c>
      <c r="N19" s="55" t="str">
        <f>IF(技術者名簿!$J64="○","1","")</f>
        <v/>
      </c>
      <c r="O19" s="55" t="str">
        <f>IF(技術者名簿!$K64="○","1","")</f>
        <v/>
      </c>
      <c r="P19" s="55" t="str">
        <f>IF(技術者名簿!$L64="○","1","")</f>
        <v/>
      </c>
      <c r="Q19" s="55"/>
      <c r="R19" s="56"/>
      <c r="S19" s="56"/>
      <c r="T19" s="56"/>
      <c r="U19" s="56"/>
      <c r="V19" s="57"/>
    </row>
    <row r="20" spans="1:22" s="50" customFormat="1" ht="12.95" customHeight="1">
      <c r="A20" s="52" t="s">
        <v>490</v>
      </c>
      <c r="B20" s="52"/>
      <c r="C20" s="53" t="s">
        <v>214</v>
      </c>
      <c r="D20" s="53" t="s">
        <v>464</v>
      </c>
      <c r="E20" s="78"/>
      <c r="F20" s="55" t="str">
        <f>IF(技術者名簿!$B68="","",1)</f>
        <v/>
      </c>
      <c r="G20" s="55" t="str">
        <f>IF(技術者名簿!$B68="","",技術者名簿!$B68)</f>
        <v/>
      </c>
      <c r="H20" s="55" t="str">
        <f>IF(技術者名簿!$C68="","",技術者名簿!$C68)</f>
        <v/>
      </c>
      <c r="I20" s="55" t="str">
        <f>IF(技術者名簿!$D68="","",技術者名簿!$D68)</f>
        <v/>
      </c>
      <c r="J20" s="55" t="str">
        <f>IF(技術者名簿!$E68="","",技術者名簿!$E68)</f>
        <v/>
      </c>
      <c r="K20" s="55" t="str">
        <f>IF(技術者名簿!$E69="","",技術者名簿!$E69)</f>
        <v/>
      </c>
      <c r="L20" s="55" t="str">
        <f>IF(技術者名簿!$E70="","",技術者名簿!$E70)</f>
        <v/>
      </c>
      <c r="M20" s="55" t="str">
        <f>IF(技術者名簿!$E71="","",技術者名簿!$E71)</f>
        <v/>
      </c>
      <c r="N20" s="55" t="str">
        <f>IF(技術者名簿!$J68="○","1","")</f>
        <v/>
      </c>
      <c r="O20" s="55" t="str">
        <f>IF(技術者名簿!$K68="○","1","")</f>
        <v/>
      </c>
      <c r="P20" s="55" t="str">
        <f>IF(技術者名簿!$L68="○","1","")</f>
        <v/>
      </c>
      <c r="Q20" s="55"/>
      <c r="R20" s="56"/>
      <c r="S20" s="56"/>
      <c r="T20" s="56"/>
      <c r="U20" s="56"/>
      <c r="V20" s="57"/>
    </row>
    <row r="21" spans="1:22" s="50" customFormat="1" ht="12.95" customHeight="1">
      <c r="A21" s="52" t="s">
        <v>491</v>
      </c>
      <c r="B21" s="52"/>
      <c r="C21" s="53" t="s">
        <v>214</v>
      </c>
      <c r="D21" s="53" t="s">
        <v>464</v>
      </c>
      <c r="E21" s="78"/>
      <c r="F21" s="55" t="str">
        <f>IF(技術者名簿!$B72="","",1)</f>
        <v/>
      </c>
      <c r="G21" s="55" t="str">
        <f>IF(技術者名簿!$B72="","",技術者名簿!$B72)</f>
        <v/>
      </c>
      <c r="H21" s="55" t="str">
        <f>IF(技術者名簿!$C72="","",技術者名簿!$C72)</f>
        <v/>
      </c>
      <c r="I21" s="55" t="str">
        <f>IF(技術者名簿!$D72="","",技術者名簿!$D72)</f>
        <v/>
      </c>
      <c r="J21" s="55" t="str">
        <f>IF(技術者名簿!$E72="","",技術者名簿!$E72)</f>
        <v/>
      </c>
      <c r="K21" s="55" t="str">
        <f>IF(技術者名簿!$E73="","",技術者名簿!$E73)</f>
        <v/>
      </c>
      <c r="L21" s="55" t="str">
        <f>IF(技術者名簿!$E74="","",技術者名簿!$E74)</f>
        <v/>
      </c>
      <c r="M21" s="55" t="str">
        <f>IF(技術者名簿!$E75="","",技術者名簿!$E75)</f>
        <v/>
      </c>
      <c r="N21" s="55" t="str">
        <f>IF(技術者名簿!$J72="○","1","")</f>
        <v/>
      </c>
      <c r="O21" s="55" t="str">
        <f>IF(技術者名簿!$K72="○","1","")</f>
        <v/>
      </c>
      <c r="P21" s="55" t="str">
        <f>IF(技術者名簿!$L72="○","1","")</f>
        <v/>
      </c>
      <c r="Q21" s="55"/>
      <c r="R21" s="56"/>
      <c r="S21" s="56"/>
      <c r="T21" s="56"/>
      <c r="U21" s="56"/>
      <c r="V21" s="57"/>
    </row>
    <row r="22" spans="1:22" s="50" customFormat="1" ht="12.95" customHeight="1">
      <c r="A22" s="52" t="s">
        <v>492</v>
      </c>
      <c r="B22" s="52"/>
      <c r="C22" s="53" t="s">
        <v>214</v>
      </c>
      <c r="D22" s="53" t="s">
        <v>464</v>
      </c>
      <c r="E22" s="78"/>
      <c r="F22" s="55" t="str">
        <f>IF(技術者名簿!$B76="","",1)</f>
        <v/>
      </c>
      <c r="G22" s="55" t="str">
        <f>IF(技術者名簿!$B76="","",技術者名簿!$B76)</f>
        <v/>
      </c>
      <c r="H22" s="55" t="str">
        <f>IF(技術者名簿!$C76="","",技術者名簿!$C76)</f>
        <v/>
      </c>
      <c r="I22" s="55" t="str">
        <f>IF(技術者名簿!$D76="","",技術者名簿!$D76)</f>
        <v/>
      </c>
      <c r="J22" s="55" t="str">
        <f>IF(技術者名簿!$E76="","",技術者名簿!$E76)</f>
        <v/>
      </c>
      <c r="K22" s="55" t="str">
        <f>IF(技術者名簿!$E77="","",技術者名簿!$E77)</f>
        <v/>
      </c>
      <c r="L22" s="55" t="str">
        <f>IF(技術者名簿!$E78="","",技術者名簿!$E78)</f>
        <v/>
      </c>
      <c r="M22" s="55" t="str">
        <f>IF(技術者名簿!$E79="","",技術者名簿!$E79)</f>
        <v/>
      </c>
      <c r="N22" s="55" t="str">
        <f>IF(技術者名簿!$J76="○","1","")</f>
        <v/>
      </c>
      <c r="O22" s="55" t="str">
        <f>IF(技術者名簿!$K76="○","1","")</f>
        <v/>
      </c>
      <c r="P22" s="55" t="str">
        <f>IF(技術者名簿!$L76="○","1","")</f>
        <v/>
      </c>
      <c r="Q22" s="55"/>
      <c r="R22" s="56"/>
      <c r="S22" s="56"/>
      <c r="T22" s="56"/>
      <c r="U22" s="56"/>
      <c r="V22" s="57"/>
    </row>
    <row r="23" spans="1:22" s="50" customFormat="1" ht="12.95" customHeight="1">
      <c r="A23" s="52" t="s">
        <v>493</v>
      </c>
      <c r="B23" s="52"/>
      <c r="C23" s="53" t="s">
        <v>214</v>
      </c>
      <c r="D23" s="53" t="s">
        <v>464</v>
      </c>
      <c r="E23" s="78"/>
      <c r="F23" s="55" t="str">
        <f>IF(技術者名簿!$B80="","",1)</f>
        <v/>
      </c>
      <c r="G23" s="55" t="str">
        <f>IF(技術者名簿!$B80="","",技術者名簿!$B80)</f>
        <v/>
      </c>
      <c r="H23" s="55" t="str">
        <f>IF(技術者名簿!$C80="","",技術者名簿!$C80)</f>
        <v/>
      </c>
      <c r="I23" s="55" t="str">
        <f>IF(技術者名簿!$D80="","",技術者名簿!$D80)</f>
        <v/>
      </c>
      <c r="J23" s="55" t="str">
        <f>IF(技術者名簿!$E80="","",技術者名簿!$E80)</f>
        <v/>
      </c>
      <c r="K23" s="55" t="str">
        <f>IF(技術者名簿!$E81="","",技術者名簿!$E81)</f>
        <v/>
      </c>
      <c r="L23" s="55" t="str">
        <f>IF(技術者名簿!$E82="","",技術者名簿!$E82)</f>
        <v/>
      </c>
      <c r="M23" s="55" t="str">
        <f>IF(技術者名簿!$E83="","",技術者名簿!$E83)</f>
        <v/>
      </c>
      <c r="N23" s="55" t="str">
        <f>IF(技術者名簿!$J80="○","1","")</f>
        <v/>
      </c>
      <c r="O23" s="55" t="str">
        <f>IF(技術者名簿!$K80="○","1","")</f>
        <v/>
      </c>
      <c r="P23" s="55" t="str">
        <f>IF(技術者名簿!$L80="○","1","")</f>
        <v/>
      </c>
      <c r="Q23" s="55"/>
      <c r="R23" s="56"/>
      <c r="S23" s="56"/>
      <c r="T23" s="56"/>
      <c r="U23" s="56"/>
      <c r="V23" s="57"/>
    </row>
    <row r="24" spans="1:22" s="50" customFormat="1" ht="12.95" customHeight="1">
      <c r="A24" s="52" t="s">
        <v>494</v>
      </c>
      <c r="B24" s="52"/>
      <c r="C24" s="53" t="s">
        <v>214</v>
      </c>
      <c r="D24" s="53" t="s">
        <v>464</v>
      </c>
      <c r="E24" s="78"/>
      <c r="F24" s="55" t="str">
        <f>IF(技術者名簿!$B84="","",1)</f>
        <v/>
      </c>
      <c r="G24" s="55" t="str">
        <f>IF(技術者名簿!$B84="","",技術者名簿!$B84)</f>
        <v/>
      </c>
      <c r="H24" s="55" t="str">
        <f>IF(技術者名簿!$C84="","",技術者名簿!$C84)</f>
        <v/>
      </c>
      <c r="I24" s="55" t="str">
        <f>IF(技術者名簿!$D84="","",技術者名簿!$D84)</f>
        <v/>
      </c>
      <c r="J24" s="55" t="str">
        <f>IF(技術者名簿!$E84="","",技術者名簿!$E84)</f>
        <v/>
      </c>
      <c r="K24" s="55" t="str">
        <f>IF(技術者名簿!$E85="","",技術者名簿!$E85)</f>
        <v/>
      </c>
      <c r="L24" s="55" t="str">
        <f>IF(技術者名簿!$E86="","",技術者名簿!$E86)</f>
        <v/>
      </c>
      <c r="M24" s="55" t="str">
        <f>IF(技術者名簿!$E87="","",技術者名簿!$E87)</f>
        <v/>
      </c>
      <c r="N24" s="55" t="str">
        <f>IF(技術者名簿!$J84="○","1","")</f>
        <v/>
      </c>
      <c r="O24" s="55" t="str">
        <f>IF(技術者名簿!$K84="○","1","")</f>
        <v/>
      </c>
      <c r="P24" s="55" t="str">
        <f>IF(技術者名簿!$L84="○","1","")</f>
        <v/>
      </c>
      <c r="Q24" s="55"/>
      <c r="R24" s="56"/>
      <c r="S24" s="56"/>
      <c r="T24" s="56"/>
      <c r="U24" s="56"/>
      <c r="V24" s="57"/>
    </row>
    <row r="25" spans="1:22" s="50" customFormat="1" ht="12.95" customHeight="1">
      <c r="A25" s="52" t="s">
        <v>495</v>
      </c>
      <c r="B25" s="52"/>
      <c r="C25" s="53" t="s">
        <v>214</v>
      </c>
      <c r="D25" s="53" t="s">
        <v>464</v>
      </c>
      <c r="E25" s="78"/>
      <c r="F25" s="55" t="str">
        <f>IF(技術者名簿!$B88="","",1)</f>
        <v/>
      </c>
      <c r="G25" s="55" t="str">
        <f>IF(技術者名簿!$B88="","",技術者名簿!$B88)</f>
        <v/>
      </c>
      <c r="H25" s="55" t="str">
        <f>IF(技術者名簿!$C88="","",技術者名簿!$C88)</f>
        <v/>
      </c>
      <c r="I25" s="55" t="str">
        <f>IF(技術者名簿!$D88="","",技術者名簿!$D88)</f>
        <v/>
      </c>
      <c r="J25" s="55" t="str">
        <f>IF(技術者名簿!$E88="","",技術者名簿!$E88)</f>
        <v/>
      </c>
      <c r="K25" s="55" t="str">
        <f>IF(技術者名簿!$E89="","",技術者名簿!$E89)</f>
        <v/>
      </c>
      <c r="L25" s="55" t="str">
        <f>IF(技術者名簿!$E90="","",技術者名簿!$E90)</f>
        <v/>
      </c>
      <c r="M25" s="55" t="str">
        <f>IF(技術者名簿!$E91="","",技術者名簿!$E91)</f>
        <v/>
      </c>
      <c r="N25" s="55" t="str">
        <f>IF(技術者名簿!$J88="○","1","")</f>
        <v/>
      </c>
      <c r="O25" s="55" t="str">
        <f>IF(技術者名簿!$K88="○","1","")</f>
        <v/>
      </c>
      <c r="P25" s="55" t="str">
        <f>IF(技術者名簿!$L88="○","1","")</f>
        <v/>
      </c>
      <c r="Q25" s="55"/>
      <c r="R25" s="56"/>
      <c r="S25" s="56"/>
      <c r="T25" s="56"/>
      <c r="U25" s="56"/>
      <c r="V25" s="57"/>
    </row>
    <row r="26" spans="1:22" s="50" customFormat="1" ht="12.95" customHeight="1">
      <c r="A26" s="52" t="s">
        <v>496</v>
      </c>
      <c r="B26" s="52"/>
      <c r="C26" s="53" t="s">
        <v>214</v>
      </c>
      <c r="D26" s="53" t="s">
        <v>464</v>
      </c>
      <c r="E26" s="78"/>
      <c r="F26" s="55" t="str">
        <f>IF(技術者名簿!$B92="","",1)</f>
        <v/>
      </c>
      <c r="G26" s="55" t="str">
        <f>IF(技術者名簿!$B92="","",技術者名簿!$B92)</f>
        <v/>
      </c>
      <c r="H26" s="55" t="str">
        <f>IF(技術者名簿!$C92="","",技術者名簿!$C92)</f>
        <v/>
      </c>
      <c r="I26" s="55" t="str">
        <f>IF(技術者名簿!$D92="","",技術者名簿!$D92)</f>
        <v/>
      </c>
      <c r="J26" s="55" t="str">
        <f>IF(技術者名簿!$E92="","",技術者名簿!$E92)</f>
        <v/>
      </c>
      <c r="K26" s="55" t="str">
        <f>IF(技術者名簿!$E93="","",技術者名簿!$E93)</f>
        <v/>
      </c>
      <c r="L26" s="55" t="str">
        <f>IF(技術者名簿!$E94="","",技術者名簿!$E94)</f>
        <v/>
      </c>
      <c r="M26" s="55" t="str">
        <f>IF(技術者名簿!$E95="","",技術者名簿!$E95)</f>
        <v/>
      </c>
      <c r="N26" s="55" t="str">
        <f>IF(技術者名簿!$J92="○","1","")</f>
        <v/>
      </c>
      <c r="O26" s="55" t="str">
        <f>IF(技術者名簿!$K92="○","1","")</f>
        <v/>
      </c>
      <c r="P26" s="55" t="str">
        <f>IF(技術者名簿!$L92="○","1","")</f>
        <v/>
      </c>
      <c r="Q26" s="55"/>
      <c r="R26" s="56"/>
      <c r="S26" s="56"/>
      <c r="T26" s="56"/>
      <c r="U26" s="56"/>
      <c r="V26" s="57"/>
    </row>
    <row r="27" spans="1:22" s="50" customFormat="1" ht="12.95" customHeight="1">
      <c r="A27" s="52" t="s">
        <v>497</v>
      </c>
      <c r="B27" s="52"/>
      <c r="C27" s="53" t="s">
        <v>214</v>
      </c>
      <c r="D27" s="53" t="s">
        <v>464</v>
      </c>
      <c r="E27" s="78"/>
      <c r="F27" s="55" t="str">
        <f>IF(技術者名簿!$B96="","",1)</f>
        <v/>
      </c>
      <c r="G27" s="55" t="str">
        <f>IF(技術者名簿!$B96="","",技術者名簿!$B96)</f>
        <v/>
      </c>
      <c r="H27" s="55" t="str">
        <f>IF(技術者名簿!$C96="","",技術者名簿!$C96)</f>
        <v/>
      </c>
      <c r="I27" s="55" t="str">
        <f>IF(技術者名簿!$D96="","",技術者名簿!$D96)</f>
        <v/>
      </c>
      <c r="J27" s="55" t="str">
        <f>IF(技術者名簿!$E96="","",技術者名簿!$E96)</f>
        <v/>
      </c>
      <c r="K27" s="55" t="str">
        <f>IF(技術者名簿!$E97="","",技術者名簿!$E97)</f>
        <v/>
      </c>
      <c r="L27" s="55" t="str">
        <f>IF(技術者名簿!$E98="","",技術者名簿!$E98)</f>
        <v/>
      </c>
      <c r="M27" s="55" t="str">
        <f>IF(技術者名簿!$E99="","",技術者名簿!$E99)</f>
        <v/>
      </c>
      <c r="N27" s="55" t="str">
        <f>IF(技術者名簿!$J96="○","1","")</f>
        <v/>
      </c>
      <c r="O27" s="55" t="str">
        <f>IF(技術者名簿!$K96="○","1","")</f>
        <v/>
      </c>
      <c r="P27" s="55" t="str">
        <f>IF(技術者名簿!$L96="○","1","")</f>
        <v/>
      </c>
      <c r="Q27" s="55"/>
      <c r="R27" s="56"/>
      <c r="S27" s="56"/>
      <c r="T27" s="56"/>
      <c r="U27" s="56"/>
      <c r="V27" s="57"/>
    </row>
    <row r="28" spans="1:22" s="50" customFormat="1" ht="12.95" customHeight="1">
      <c r="A28" s="52" t="s">
        <v>498</v>
      </c>
      <c r="B28" s="52"/>
      <c r="C28" s="53" t="s">
        <v>214</v>
      </c>
      <c r="D28" s="53" t="s">
        <v>464</v>
      </c>
      <c r="E28" s="78"/>
      <c r="F28" s="55" t="str">
        <f>IF(技術者名簿!$B100="","",1)</f>
        <v/>
      </c>
      <c r="G28" s="55" t="str">
        <f>IF(技術者名簿!$B100="","",技術者名簿!$B100)</f>
        <v/>
      </c>
      <c r="H28" s="55" t="str">
        <f>IF(技術者名簿!$C100="","",技術者名簿!$C100)</f>
        <v/>
      </c>
      <c r="I28" s="55" t="str">
        <f>IF(技術者名簿!$D100="","",技術者名簿!$D100)</f>
        <v/>
      </c>
      <c r="J28" s="55" t="str">
        <f>IF(技術者名簿!$E100="","",技術者名簿!$E100)</f>
        <v/>
      </c>
      <c r="K28" s="55" t="str">
        <f>IF(技術者名簿!$E101="","",技術者名簿!$E101)</f>
        <v/>
      </c>
      <c r="L28" s="55" t="str">
        <f>IF(技術者名簿!$E102="","",技術者名簿!$E102)</f>
        <v/>
      </c>
      <c r="M28" s="55" t="str">
        <f>IF(技術者名簿!$E103="","",技術者名簿!$E103)</f>
        <v/>
      </c>
      <c r="N28" s="55" t="str">
        <f>IF(技術者名簿!$J100="○","1","")</f>
        <v/>
      </c>
      <c r="O28" s="55" t="str">
        <f>IF(技術者名簿!$K100="○","1","")</f>
        <v/>
      </c>
      <c r="P28" s="55" t="str">
        <f>IF(技術者名簿!$L100="○","1","")</f>
        <v/>
      </c>
      <c r="Q28" s="55"/>
      <c r="R28" s="56"/>
      <c r="S28" s="56"/>
      <c r="T28" s="56"/>
      <c r="U28" s="56"/>
      <c r="V28" s="57"/>
    </row>
    <row r="29" spans="1:22" s="50" customFormat="1" ht="12.95" customHeight="1">
      <c r="A29" s="52" t="s">
        <v>499</v>
      </c>
      <c r="B29" s="52"/>
      <c r="C29" s="53" t="s">
        <v>214</v>
      </c>
      <c r="D29" s="53" t="s">
        <v>464</v>
      </c>
      <c r="E29" s="78"/>
      <c r="F29" s="55" t="str">
        <f>IF(技術者名簿!$B104="","",1)</f>
        <v/>
      </c>
      <c r="G29" s="55" t="str">
        <f>IF(技術者名簿!$B104="","",技術者名簿!$B104)</f>
        <v/>
      </c>
      <c r="H29" s="55" t="str">
        <f>IF(技術者名簿!$C104="","",技術者名簿!$C104)</f>
        <v/>
      </c>
      <c r="I29" s="55" t="str">
        <f>IF(技術者名簿!$D104="","",技術者名簿!$D104)</f>
        <v/>
      </c>
      <c r="J29" s="55" t="str">
        <f>IF(技術者名簿!$E104="","",技術者名簿!$E104)</f>
        <v/>
      </c>
      <c r="K29" s="55" t="str">
        <f>IF(技術者名簿!$E105="","",技術者名簿!$E105)</f>
        <v/>
      </c>
      <c r="L29" s="55" t="str">
        <f>IF(技術者名簿!$E106="","",技術者名簿!$E106)</f>
        <v/>
      </c>
      <c r="M29" s="55" t="str">
        <f>IF(技術者名簿!$E107="","",技術者名簿!$E107)</f>
        <v/>
      </c>
      <c r="N29" s="55" t="str">
        <f>IF(技術者名簿!$J104="○","1","")</f>
        <v/>
      </c>
      <c r="O29" s="55" t="str">
        <f>IF(技術者名簿!$K104="○","1","")</f>
        <v/>
      </c>
      <c r="P29" s="55" t="str">
        <f>IF(技術者名簿!$L104="○","1","")</f>
        <v/>
      </c>
      <c r="Q29" s="55"/>
      <c r="R29" s="56"/>
      <c r="S29" s="56"/>
      <c r="T29" s="56"/>
      <c r="U29" s="56"/>
      <c r="V29" s="57"/>
    </row>
    <row r="30" spans="1:22" s="50" customFormat="1" ht="12.95" customHeight="1">
      <c r="A30" s="52" t="s">
        <v>500</v>
      </c>
      <c r="B30" s="52"/>
      <c r="C30" s="53" t="s">
        <v>214</v>
      </c>
      <c r="D30" s="53" t="s">
        <v>464</v>
      </c>
      <c r="E30" s="78"/>
      <c r="F30" s="55" t="str">
        <f>IF(技術者名簿!$B108="","",1)</f>
        <v/>
      </c>
      <c r="G30" s="55" t="str">
        <f>IF(技術者名簿!$B108="","",技術者名簿!$B108)</f>
        <v/>
      </c>
      <c r="H30" s="55" t="str">
        <f>IF(技術者名簿!$C108="","",技術者名簿!$C108)</f>
        <v/>
      </c>
      <c r="I30" s="55" t="str">
        <f>IF(技術者名簿!$D108="","",技術者名簿!$D108)</f>
        <v/>
      </c>
      <c r="J30" s="55" t="str">
        <f>IF(技術者名簿!$E108="","",技術者名簿!$E108)</f>
        <v/>
      </c>
      <c r="K30" s="55" t="str">
        <f>IF(技術者名簿!$E109="","",技術者名簿!$E109)</f>
        <v/>
      </c>
      <c r="L30" s="55" t="str">
        <f>IF(技術者名簿!$E110="","",技術者名簿!$E110)</f>
        <v/>
      </c>
      <c r="M30" s="55" t="str">
        <f>IF(技術者名簿!$E111="","",技術者名簿!$E111)</f>
        <v/>
      </c>
      <c r="N30" s="55" t="str">
        <f>IF(技術者名簿!$J108="○","1","")</f>
        <v/>
      </c>
      <c r="O30" s="55" t="str">
        <f>IF(技術者名簿!$K108="○","1","")</f>
        <v/>
      </c>
      <c r="P30" s="55" t="str">
        <f>IF(技術者名簿!$L108="○","1","")</f>
        <v/>
      </c>
      <c r="Q30" s="55"/>
      <c r="R30" s="56"/>
      <c r="S30" s="56"/>
      <c r="T30" s="56"/>
      <c r="U30" s="56"/>
      <c r="V30" s="57"/>
    </row>
    <row r="31" spans="1:22" s="50" customFormat="1" ht="12.95" customHeight="1">
      <c r="A31" s="52" t="s">
        <v>501</v>
      </c>
      <c r="B31" s="52"/>
      <c r="C31" s="53" t="s">
        <v>214</v>
      </c>
      <c r="D31" s="53" t="s">
        <v>464</v>
      </c>
      <c r="E31" s="78"/>
      <c r="F31" s="55" t="str">
        <f>IF(技術者名簿!$B112="","",1)</f>
        <v/>
      </c>
      <c r="G31" s="55" t="str">
        <f>IF(技術者名簿!$B112="","",技術者名簿!$B112)</f>
        <v/>
      </c>
      <c r="H31" s="55" t="str">
        <f>IF(技術者名簿!$C112="","",技術者名簿!$C112)</f>
        <v/>
      </c>
      <c r="I31" s="55" t="str">
        <f>IF(技術者名簿!$D112="","",技術者名簿!$D112)</f>
        <v/>
      </c>
      <c r="J31" s="55" t="str">
        <f>IF(技術者名簿!$E112="","",技術者名簿!$E112)</f>
        <v/>
      </c>
      <c r="K31" s="55" t="str">
        <f>IF(技術者名簿!$E113="","",技術者名簿!$E113)</f>
        <v/>
      </c>
      <c r="L31" s="55" t="str">
        <f>IF(技術者名簿!$E114="","",技術者名簿!$E114)</f>
        <v/>
      </c>
      <c r="M31" s="55" t="str">
        <f>IF(技術者名簿!$E115="","",技術者名簿!$E115)</f>
        <v/>
      </c>
      <c r="N31" s="55" t="str">
        <f>IF(技術者名簿!$J112="○","1","")</f>
        <v/>
      </c>
      <c r="O31" s="55" t="str">
        <f>IF(技術者名簿!$K112="○","1","")</f>
        <v/>
      </c>
      <c r="P31" s="55" t="str">
        <f>IF(技術者名簿!$L112="○","1","")</f>
        <v/>
      </c>
      <c r="Q31" s="55"/>
      <c r="R31" s="56"/>
      <c r="S31" s="56"/>
      <c r="T31" s="56"/>
      <c r="U31" s="56"/>
      <c r="V31" s="57"/>
    </row>
    <row r="32" spans="1:22" s="50" customFormat="1" ht="12.95" customHeight="1">
      <c r="A32" s="52" t="s">
        <v>502</v>
      </c>
      <c r="B32" s="52"/>
      <c r="C32" s="53" t="s">
        <v>214</v>
      </c>
      <c r="D32" s="53" t="s">
        <v>464</v>
      </c>
      <c r="E32" s="78"/>
      <c r="F32" s="55" t="str">
        <f>IF(技術者名簿!$B116="","",1)</f>
        <v/>
      </c>
      <c r="G32" s="55" t="str">
        <f>IF(技術者名簿!$B116="","",技術者名簿!$B116)</f>
        <v/>
      </c>
      <c r="H32" s="55" t="str">
        <f>IF(技術者名簿!$C116="","",技術者名簿!$C116)</f>
        <v/>
      </c>
      <c r="I32" s="55" t="str">
        <f>IF(技術者名簿!$D116="","",技術者名簿!$D116)</f>
        <v/>
      </c>
      <c r="J32" s="55" t="str">
        <f>IF(技術者名簿!$E116="","",技術者名簿!$E116)</f>
        <v/>
      </c>
      <c r="K32" s="55" t="str">
        <f>IF(技術者名簿!$E117="","",技術者名簿!$E117)</f>
        <v/>
      </c>
      <c r="L32" s="55" t="str">
        <f>IF(技術者名簿!$E118="","",技術者名簿!$E118)</f>
        <v/>
      </c>
      <c r="M32" s="55" t="str">
        <f>IF(技術者名簿!$E119="","",技術者名簿!$E119)</f>
        <v/>
      </c>
      <c r="N32" s="55" t="str">
        <f>IF(技術者名簿!$J116="○","1","")</f>
        <v/>
      </c>
      <c r="O32" s="55" t="str">
        <f>IF(技術者名簿!$K116="○","1","")</f>
        <v/>
      </c>
      <c r="P32" s="55" t="str">
        <f>IF(技術者名簿!$L116="○","1","")</f>
        <v/>
      </c>
      <c r="Q32" s="55"/>
      <c r="R32" s="56"/>
      <c r="S32" s="56"/>
      <c r="T32" s="56"/>
      <c r="U32" s="56"/>
      <c r="V32" s="57"/>
    </row>
    <row r="33" spans="1:22" s="50" customFormat="1" ht="12.95" customHeight="1">
      <c r="A33" s="52" t="s">
        <v>503</v>
      </c>
      <c r="B33" s="52"/>
      <c r="C33" s="53" t="s">
        <v>214</v>
      </c>
      <c r="D33" s="53" t="s">
        <v>464</v>
      </c>
      <c r="E33" s="78"/>
      <c r="F33" s="55" t="str">
        <f>IF(技術者名簿!$B120="","",1)</f>
        <v/>
      </c>
      <c r="G33" s="55" t="str">
        <f>IF(技術者名簿!$B120="","",技術者名簿!$B120)</f>
        <v/>
      </c>
      <c r="H33" s="55" t="str">
        <f>IF(技術者名簿!$C120="","",技術者名簿!$C120)</f>
        <v/>
      </c>
      <c r="I33" s="55" t="str">
        <f>IF(技術者名簿!$D120="","",技術者名簿!$D120)</f>
        <v/>
      </c>
      <c r="J33" s="55" t="str">
        <f>IF(技術者名簿!$E120="","",技術者名簿!$E120)</f>
        <v/>
      </c>
      <c r="K33" s="55" t="str">
        <f>IF(技術者名簿!$E121="","",技術者名簿!$E121)</f>
        <v/>
      </c>
      <c r="L33" s="55" t="str">
        <f>IF(技術者名簿!$E122="","",技術者名簿!$E122)</f>
        <v/>
      </c>
      <c r="M33" s="55" t="str">
        <f>IF(技術者名簿!$E123="","",技術者名簿!$E123)</f>
        <v/>
      </c>
      <c r="N33" s="55" t="str">
        <f>IF(技術者名簿!$J120="○","1","")</f>
        <v/>
      </c>
      <c r="O33" s="55" t="str">
        <f>IF(技術者名簿!$K120="○","1","")</f>
        <v/>
      </c>
      <c r="P33" s="55" t="str">
        <f>IF(技術者名簿!$L120="○","1","")</f>
        <v/>
      </c>
      <c r="Q33" s="55"/>
      <c r="R33" s="56"/>
      <c r="S33" s="56"/>
      <c r="T33" s="56"/>
      <c r="U33" s="56"/>
      <c r="V33" s="57"/>
    </row>
    <row r="34" spans="1:22" s="50" customFormat="1" ht="12.95" customHeight="1">
      <c r="A34" s="52" t="s">
        <v>504</v>
      </c>
      <c r="B34" s="52"/>
      <c r="C34" s="53" t="s">
        <v>214</v>
      </c>
      <c r="D34" s="53" t="s">
        <v>464</v>
      </c>
      <c r="E34" s="78"/>
      <c r="F34" s="55" t="str">
        <f>IF(技術者名簿!$B124="","",1)</f>
        <v/>
      </c>
      <c r="G34" s="55" t="str">
        <f>IF(技術者名簿!$B124="","",技術者名簿!$B124)</f>
        <v/>
      </c>
      <c r="H34" s="55" t="str">
        <f>IF(技術者名簿!$C124="","",技術者名簿!$C124)</f>
        <v/>
      </c>
      <c r="I34" s="55" t="str">
        <f>IF(技術者名簿!$D124="","",技術者名簿!$D124)</f>
        <v/>
      </c>
      <c r="J34" s="55" t="str">
        <f>IF(技術者名簿!$E124="","",技術者名簿!$E124)</f>
        <v/>
      </c>
      <c r="K34" s="55" t="str">
        <f>IF(技術者名簿!$E125="","",技術者名簿!$E125)</f>
        <v/>
      </c>
      <c r="L34" s="55" t="str">
        <f>IF(技術者名簿!$E126="","",技術者名簿!$E126)</f>
        <v/>
      </c>
      <c r="M34" s="55" t="str">
        <f>IF(技術者名簿!$E127="","",技術者名簿!$E127)</f>
        <v/>
      </c>
      <c r="N34" s="55" t="str">
        <f>IF(技術者名簿!$J124="○","1","")</f>
        <v/>
      </c>
      <c r="O34" s="55" t="str">
        <f>IF(技術者名簿!$K124="○","1","")</f>
        <v/>
      </c>
      <c r="P34" s="55" t="str">
        <f>IF(技術者名簿!$L124="○","1","")</f>
        <v/>
      </c>
      <c r="Q34" s="55"/>
      <c r="R34" s="56"/>
      <c r="S34" s="56"/>
      <c r="T34" s="56"/>
      <c r="U34" s="56"/>
      <c r="V34" s="57"/>
    </row>
    <row r="35" spans="1:22" s="50" customFormat="1" ht="12.95" customHeight="1">
      <c r="A35" s="52"/>
      <c r="B35" s="52"/>
      <c r="C35" s="53"/>
      <c r="D35" s="53"/>
      <c r="E35" s="78"/>
      <c r="F35" s="55"/>
      <c r="G35" s="55"/>
      <c r="H35" s="55"/>
      <c r="I35" s="55"/>
      <c r="J35" s="55"/>
      <c r="K35" s="55"/>
      <c r="L35" s="55"/>
      <c r="M35" s="55"/>
      <c r="N35" s="55"/>
      <c r="O35" s="55"/>
      <c r="P35" s="55"/>
      <c r="Q35" s="55"/>
      <c r="R35" s="56"/>
      <c r="S35" s="56"/>
      <c r="T35" s="56"/>
      <c r="U35" s="56"/>
      <c r="V35" s="5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マニュアル</vt:lpstr>
      <vt:lpstr>業者カード</vt:lpstr>
      <vt:lpstr>入力例</vt:lpstr>
      <vt:lpstr>資格一覧</vt:lpstr>
      <vt:lpstr>技術者名簿</vt:lpstr>
      <vt:lpstr>Inputval</vt:lpstr>
      <vt:lpstr>InputvalEng</vt:lpstr>
      <vt:lpstr>技術者名簿!Print_Titles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2012-10-29T11:52:01Z</cp:lastPrinted>
  <dcterms:created xsi:type="dcterms:W3CDTF">2006-10-27T01:36:09Z</dcterms:created>
  <dcterms:modified xsi:type="dcterms:W3CDTF">2022-04-15T06:25:59Z</dcterms:modified>
</cp:coreProperties>
</file>