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hara-sb\Desktop\個人用\○統計年報\HP更新済み\"/>
    </mc:Choice>
  </mc:AlternateContent>
  <xr:revisionPtr revIDLastSave="0" documentId="13_ncr:1_{200D8C2D-0D57-4D05-8F2B-60E1A25311B1}" xr6:coauthVersionLast="47" xr6:coauthVersionMax="47" xr10:uidLastSave="{00000000-0000-0000-0000-000000000000}"/>
  <bookViews>
    <workbookView xWindow="2340" yWindow="2340" windowWidth="26430" windowHeight="12810" xr2:uid="{00000000-000D-0000-FFFF-FFFF00000000}"/>
  </bookViews>
  <sheets>
    <sheet name="目次" sheetId="13" r:id="rId1"/>
    <sheet name="A-1 " sheetId="4" r:id="rId2"/>
    <sheet name="A-2" sheetId="5" r:id="rId3"/>
    <sheet name="A-3" sheetId="6" r:id="rId4"/>
    <sheet name="A-4" sheetId="7" r:id="rId5"/>
    <sheet name="A-5.6" sheetId="8" r:id="rId6"/>
    <sheet name="A-7.8" sheetId="9" r:id="rId7"/>
    <sheet name="A-9-1" sheetId="10" r:id="rId8"/>
    <sheet name="A-9-2" sheetId="11" r:id="rId9"/>
    <sheet name="A-10" sheetId="12" r:id="rId10"/>
  </sheets>
  <definedNames>
    <definedName name="_xlnm.Print_Area" localSheetId="4">'A-4'!$A$1:$R$69</definedName>
    <definedName name="_xlnm.Print_Area" localSheetId="7">'A-9-1'!$A$1:$U$107</definedName>
    <definedName name="_xlnm.Print_Area" localSheetId="8">'A-9-2'!$A$1:$S$108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2" l="1"/>
  <c r="U44" i="12" s="1"/>
  <c r="W44" i="12" s="1"/>
  <c r="W43" i="12"/>
  <c r="W42" i="12"/>
  <c r="W41" i="12"/>
  <c r="W40" i="12"/>
  <c r="W39" i="12"/>
  <c r="W38" i="12"/>
  <c r="W37" i="12"/>
  <c r="W36" i="12"/>
  <c r="W35" i="12"/>
  <c r="W34" i="12"/>
  <c r="W32" i="12"/>
  <c r="W31" i="12"/>
  <c r="W30" i="12"/>
  <c r="W29" i="12"/>
  <c r="W28" i="12"/>
  <c r="W27" i="12"/>
  <c r="W26" i="12"/>
  <c r="W25" i="12"/>
  <c r="W24" i="12"/>
  <c r="R54" i="7" l="1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R34" i="7"/>
  <c r="Q34" i="7"/>
  <c r="P34" i="7"/>
  <c r="O34" i="7"/>
  <c r="N34" i="7"/>
  <c r="M34" i="7"/>
  <c r="L34" i="7"/>
  <c r="K34" i="7"/>
  <c r="I34" i="7"/>
  <c r="H34" i="7"/>
  <c r="G34" i="7"/>
  <c r="F34" i="7"/>
  <c r="J33" i="7"/>
  <c r="J34" i="7" s="1"/>
  <c r="E33" i="7"/>
  <c r="E34" i="7" s="1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J31" i="7"/>
  <c r="E31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J29" i="7"/>
  <c r="E29" i="7"/>
  <c r="E30" i="7" s="1"/>
  <c r="R28" i="7"/>
  <c r="Q28" i="7"/>
  <c r="P28" i="7"/>
  <c r="O28" i="7"/>
  <c r="N28" i="7"/>
  <c r="M28" i="7"/>
  <c r="L28" i="7"/>
  <c r="K28" i="7"/>
  <c r="I28" i="7"/>
  <c r="H28" i="7"/>
  <c r="G28" i="7"/>
  <c r="F28" i="7"/>
  <c r="J27" i="7"/>
  <c r="J28" i="7" s="1"/>
  <c r="E27" i="7"/>
  <c r="E28" i="7" s="1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J25" i="7"/>
  <c r="E25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J23" i="7"/>
  <c r="E23" i="7"/>
  <c r="E24" i="7" s="1"/>
  <c r="R22" i="7"/>
  <c r="Q22" i="7"/>
  <c r="P22" i="7"/>
  <c r="O22" i="7"/>
  <c r="N22" i="7"/>
  <c r="M22" i="7"/>
  <c r="L22" i="7"/>
  <c r="I22" i="7"/>
  <c r="H22" i="7"/>
  <c r="G22" i="7"/>
  <c r="F22" i="7"/>
  <c r="K21" i="7"/>
  <c r="K22" i="7" s="1"/>
  <c r="J21" i="7"/>
  <c r="J22" i="7" s="1"/>
  <c r="E21" i="7"/>
  <c r="E22" i="7" s="1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K19" i="7"/>
  <c r="J19" i="7"/>
  <c r="E19" i="7"/>
  <c r="E20" i="7" s="1"/>
  <c r="R18" i="7"/>
  <c r="Q18" i="7"/>
  <c r="P18" i="7"/>
  <c r="O18" i="7"/>
  <c r="N18" i="7"/>
  <c r="M18" i="7"/>
  <c r="L18" i="7"/>
  <c r="K18" i="7"/>
  <c r="I18" i="7"/>
  <c r="H18" i="7"/>
  <c r="G18" i="7"/>
  <c r="F18" i="7"/>
  <c r="K17" i="7"/>
  <c r="J17" i="7"/>
  <c r="J18" i="7" s="1"/>
  <c r="E17" i="7"/>
  <c r="E18" i="7" s="1"/>
  <c r="R16" i="7"/>
  <c r="Q16" i="7"/>
  <c r="L16" i="7"/>
  <c r="K16" i="7"/>
  <c r="J16" i="7"/>
  <c r="I16" i="7"/>
  <c r="H16" i="7"/>
  <c r="G16" i="7"/>
  <c r="F16" i="7"/>
  <c r="E16" i="7"/>
  <c r="P15" i="7"/>
  <c r="P16" i="7" s="1"/>
  <c r="K15" i="7"/>
  <c r="E15" i="7"/>
  <c r="D15" i="7"/>
  <c r="O16" i="7" s="1"/>
  <c r="L14" i="7"/>
  <c r="K14" i="7"/>
  <c r="J14" i="7"/>
  <c r="K13" i="7"/>
  <c r="P13" i="7" s="1"/>
  <c r="P14" i="7" s="1"/>
  <c r="E13" i="7"/>
  <c r="E14" i="7" s="1"/>
  <c r="D13" i="7"/>
  <c r="I14" i="7" s="1"/>
  <c r="R12" i="7"/>
  <c r="Q12" i="7"/>
  <c r="L12" i="7"/>
  <c r="K12" i="7"/>
  <c r="J12" i="7"/>
  <c r="I12" i="7"/>
  <c r="H12" i="7"/>
  <c r="G12" i="7"/>
  <c r="F12" i="7"/>
  <c r="E12" i="7"/>
  <c r="P11" i="7"/>
  <c r="P12" i="7" s="1"/>
  <c r="K11" i="7"/>
  <c r="E11" i="7"/>
  <c r="D11" i="7"/>
  <c r="O12" i="7" s="1"/>
  <c r="M10" i="7"/>
  <c r="L10" i="7"/>
  <c r="K10" i="7"/>
  <c r="J10" i="7"/>
  <c r="K9" i="7"/>
  <c r="P9" i="7" s="1"/>
  <c r="E9" i="7"/>
  <c r="E10" i="7" s="1"/>
  <c r="D9" i="7"/>
  <c r="I10" i="7" s="1"/>
  <c r="R7" i="7"/>
  <c r="Q7" i="7"/>
  <c r="O7" i="7"/>
  <c r="N7" i="7"/>
  <c r="M7" i="7"/>
  <c r="L7" i="7"/>
  <c r="I7" i="7"/>
  <c r="H7" i="7"/>
  <c r="G7" i="7"/>
  <c r="F7" i="7"/>
  <c r="E7" i="7" s="1"/>
  <c r="R8" i="7" l="1"/>
  <c r="E8" i="7"/>
  <c r="P7" i="7"/>
  <c r="P10" i="7"/>
  <c r="H8" i="7"/>
  <c r="I8" i="7"/>
  <c r="L8" i="7"/>
  <c r="M8" i="7"/>
  <c r="N8" i="7"/>
  <c r="O8" i="7"/>
  <c r="N10" i="7"/>
  <c r="O14" i="7"/>
  <c r="N14" i="7"/>
  <c r="K7" i="7"/>
  <c r="K8" i="7" s="1"/>
  <c r="O10" i="7"/>
  <c r="Q14" i="7"/>
  <c r="F8" i="7"/>
  <c r="M14" i="7"/>
  <c r="Q10" i="7"/>
  <c r="F10" i="7"/>
  <c r="R10" i="7"/>
  <c r="F14" i="7"/>
  <c r="R14" i="7"/>
  <c r="G10" i="7"/>
  <c r="M12" i="7"/>
  <c r="G14" i="7"/>
  <c r="M16" i="7"/>
  <c r="D7" i="7"/>
  <c r="Q8" i="7" s="1"/>
  <c r="H10" i="7"/>
  <c r="N12" i="7"/>
  <c r="H14" i="7"/>
  <c r="N16" i="7"/>
  <c r="J7" i="7" l="1"/>
  <c r="J8" i="7" s="1"/>
  <c r="P8" i="7"/>
  <c r="G8" i="7"/>
  <c r="C89" i="6"/>
  <c r="C88" i="6"/>
  <c r="I77" i="6"/>
  <c r="I76" i="6"/>
  <c r="C75" i="6"/>
  <c r="C74" i="6"/>
  <c r="C73" i="6"/>
  <c r="C71" i="6" s="1"/>
  <c r="C72" i="6"/>
  <c r="I71" i="6"/>
  <c r="H71" i="6"/>
  <c r="G71" i="6"/>
  <c r="F71" i="6"/>
  <c r="E71" i="6"/>
  <c r="D71" i="6"/>
  <c r="C70" i="6"/>
  <c r="C69" i="6"/>
  <c r="C68" i="6"/>
  <c r="C67" i="6"/>
  <c r="I66" i="6"/>
  <c r="H66" i="6"/>
  <c r="G66" i="6"/>
  <c r="F66" i="6"/>
  <c r="E66" i="6"/>
  <c r="D66" i="6"/>
  <c r="C66" i="6"/>
  <c r="C65" i="6"/>
  <c r="C61" i="6" s="1"/>
  <c r="C64" i="6"/>
  <c r="C63" i="6"/>
  <c r="C62" i="6"/>
  <c r="I61" i="6"/>
  <c r="H61" i="6"/>
  <c r="G61" i="6"/>
  <c r="F61" i="6"/>
  <c r="E61" i="6"/>
  <c r="D61" i="6"/>
  <c r="C60" i="6"/>
  <c r="C59" i="6"/>
  <c r="C58" i="6"/>
  <c r="C57" i="6"/>
  <c r="C56" i="6" s="1"/>
  <c r="I56" i="6"/>
  <c r="H56" i="6"/>
  <c r="G56" i="6"/>
  <c r="F56" i="6"/>
  <c r="E56" i="6"/>
  <c r="D56" i="6"/>
  <c r="C55" i="6"/>
  <c r="C54" i="6"/>
  <c r="C53" i="6"/>
  <c r="C51" i="6" s="1"/>
  <c r="C52" i="6"/>
  <c r="C50" i="6"/>
  <c r="C49" i="6"/>
  <c r="C48" i="6"/>
  <c r="C47" i="6"/>
  <c r="C46" i="6" s="1"/>
  <c r="I46" i="6"/>
  <c r="H46" i="6"/>
  <c r="G46" i="6"/>
  <c r="F46" i="6"/>
  <c r="E46" i="6"/>
  <c r="D46" i="6"/>
  <c r="C45" i="6"/>
  <c r="C44" i="6"/>
  <c r="C43" i="6"/>
  <c r="K42" i="6"/>
  <c r="C42" i="6"/>
  <c r="C41" i="6" s="1"/>
  <c r="I41" i="6"/>
  <c r="H41" i="6"/>
  <c r="G41" i="6"/>
  <c r="F41" i="6"/>
  <c r="E41" i="6"/>
  <c r="D41" i="6"/>
  <c r="C40" i="6"/>
  <c r="C39" i="6"/>
  <c r="C38" i="6"/>
  <c r="K37" i="6"/>
  <c r="C37" i="6"/>
  <c r="C36" i="6" s="1"/>
  <c r="I36" i="6"/>
  <c r="H36" i="6"/>
  <c r="G36" i="6"/>
  <c r="F36" i="6"/>
  <c r="E36" i="6"/>
  <c r="D36" i="6"/>
  <c r="C35" i="6"/>
  <c r="C34" i="6"/>
  <c r="C33" i="6"/>
  <c r="C32" i="6"/>
  <c r="I31" i="6"/>
  <c r="H31" i="6"/>
  <c r="G31" i="6"/>
  <c r="F31" i="6"/>
  <c r="E31" i="6"/>
  <c r="D31" i="6"/>
  <c r="C31" i="6"/>
  <c r="C30" i="6"/>
  <c r="C29" i="6"/>
  <c r="C28" i="6"/>
  <c r="C27" i="6"/>
  <c r="I26" i="6"/>
  <c r="H26" i="6"/>
  <c r="G26" i="6"/>
  <c r="F26" i="6"/>
  <c r="E26" i="6"/>
  <c r="D26" i="6"/>
  <c r="C26" i="6"/>
  <c r="C25" i="6"/>
  <c r="C24" i="6"/>
  <c r="C23" i="6"/>
  <c r="C21" i="6" s="1"/>
  <c r="C22" i="6"/>
  <c r="I21" i="6"/>
  <c r="H21" i="6"/>
  <c r="G21" i="6"/>
  <c r="F21" i="6"/>
  <c r="E21" i="6"/>
  <c r="D21" i="6"/>
  <c r="C20" i="6"/>
  <c r="C19" i="6"/>
  <c r="C18" i="6"/>
  <c r="C17" i="6"/>
  <c r="C16" i="6" s="1"/>
  <c r="I16" i="6"/>
  <c r="H16" i="6"/>
  <c r="G16" i="6"/>
  <c r="F16" i="6"/>
  <c r="E16" i="6"/>
  <c r="D16" i="6"/>
  <c r="C15" i="6"/>
  <c r="C14" i="6"/>
  <c r="C13" i="6"/>
  <c r="C12" i="6"/>
  <c r="C11" i="6" s="1"/>
  <c r="I11" i="6"/>
  <c r="H11" i="6"/>
  <c r="G11" i="6"/>
  <c r="F11" i="6"/>
  <c r="E11" i="6"/>
  <c r="D11" i="6"/>
  <c r="C10" i="6"/>
  <c r="C9" i="6"/>
  <c r="C8" i="6"/>
  <c r="C7" i="6"/>
  <c r="C6" i="6" s="1"/>
  <c r="I6" i="6"/>
  <c r="H6" i="6"/>
  <c r="G6" i="6"/>
  <c r="F6" i="6"/>
  <c r="E6" i="6"/>
  <c r="D6" i="6"/>
</calcChain>
</file>

<file path=xl/sharedStrings.xml><?xml version="1.0" encoding="utf-8"?>
<sst xmlns="http://schemas.openxmlformats.org/spreadsheetml/2006/main" count="1760" uniqueCount="655">
  <si>
    <t>極　　東</t>
  </si>
  <si>
    <t>極　　北</t>
  </si>
  <si>
    <t>極　　西</t>
  </si>
  <si>
    <t>極　　南</t>
  </si>
  <si>
    <t>坂井市の面積</t>
    <rPh sb="2" eb="3">
      <t>シ</t>
    </rPh>
    <phoneticPr fontId="3"/>
  </si>
  <si>
    <t>坂井市の位置</t>
    <rPh sb="2" eb="3">
      <t>シ</t>
    </rPh>
    <phoneticPr fontId="3"/>
  </si>
  <si>
    <t>※坂井市役所本庁の位置</t>
    <rPh sb="1" eb="3">
      <t>サカイ</t>
    </rPh>
    <rPh sb="3" eb="4">
      <t>シ</t>
    </rPh>
    <rPh sb="4" eb="6">
      <t>ヤクショ</t>
    </rPh>
    <rPh sb="6" eb="8">
      <t>ホンチョウ</t>
    </rPh>
    <rPh sb="9" eb="11">
      <t>イチ</t>
    </rPh>
    <phoneticPr fontId="3"/>
  </si>
  <si>
    <t>東  西</t>
    <phoneticPr fontId="3"/>
  </si>
  <si>
    <t xml:space="preserve">南  北 </t>
    <phoneticPr fontId="3"/>
  </si>
  <si>
    <t>緯度</t>
    <rPh sb="0" eb="2">
      <t>イド</t>
    </rPh>
    <phoneticPr fontId="3"/>
  </si>
  <si>
    <t>地名</t>
    <phoneticPr fontId="3"/>
  </si>
  <si>
    <t>坂井市の広ぼう</t>
    <rPh sb="2" eb="3">
      <t>シ</t>
    </rPh>
    <phoneticPr fontId="3"/>
  </si>
  <si>
    <t xml:space="preserve">東  経 </t>
    <phoneticPr fontId="3"/>
  </si>
  <si>
    <t>北  緯</t>
    <phoneticPr fontId="3"/>
  </si>
  <si>
    <t>方位</t>
    <phoneticPr fontId="3"/>
  </si>
  <si>
    <t>経度</t>
    <phoneticPr fontId="3"/>
  </si>
  <si>
    <t>三国町浜地</t>
    <rPh sb="0" eb="3">
      <t>ミクニチョウ</t>
    </rPh>
    <rPh sb="3" eb="4">
      <t>ハマ</t>
    </rPh>
    <rPh sb="4" eb="5">
      <t>チ</t>
    </rPh>
    <phoneticPr fontId="3"/>
  </si>
  <si>
    <t>三国町米納津</t>
    <rPh sb="0" eb="3">
      <t>ミクニチョウ</t>
    </rPh>
    <rPh sb="3" eb="4">
      <t>コメ</t>
    </rPh>
    <rPh sb="4" eb="5">
      <t>ノウ</t>
    </rPh>
    <rPh sb="5" eb="6">
      <t>ツ</t>
    </rPh>
    <phoneticPr fontId="3"/>
  </si>
  <si>
    <t>丸岡町東二ツ屋</t>
    <rPh sb="0" eb="3">
      <t>マルカチョウ</t>
    </rPh>
    <rPh sb="3" eb="4">
      <t>ヒガシ</t>
    </rPh>
    <rPh sb="4" eb="5">
      <t>フタ</t>
    </rPh>
    <rPh sb="6" eb="7">
      <t>ヤ</t>
    </rPh>
    <phoneticPr fontId="3"/>
  </si>
  <si>
    <t>A-1．市の位置 ・面積</t>
    <phoneticPr fontId="3"/>
  </si>
  <si>
    <t>136度13分54秒</t>
    <phoneticPr fontId="3"/>
  </si>
  <si>
    <t xml:space="preserve">  36度10分 1秒</t>
    <phoneticPr fontId="3"/>
  </si>
  <si>
    <t>36゜15′28</t>
    <phoneticPr fontId="3"/>
  </si>
  <si>
    <t>136゜26′25</t>
    <phoneticPr fontId="3"/>
  </si>
  <si>
    <t>136゜ 6′  1</t>
    <phoneticPr fontId="4"/>
  </si>
  <si>
    <t>36゜  6′ 8</t>
    <phoneticPr fontId="3"/>
  </si>
  <si>
    <t>丸岡町上竹田</t>
    <rPh sb="0" eb="3">
      <t>マルオカチョウ</t>
    </rPh>
    <rPh sb="3" eb="6">
      <t>カミタケダ</t>
    </rPh>
    <phoneticPr fontId="3"/>
  </si>
  <si>
    <t>　坂井市は、福井県の北部に位置し、南北約17km、東西約31kmにおよぶ東西に長い行政区域で、</t>
    <rPh sb="1" eb="3">
      <t>サカイ</t>
    </rPh>
    <phoneticPr fontId="3"/>
  </si>
  <si>
    <t>平成25年面積</t>
    <rPh sb="0" eb="2">
      <t>ヘイセイ</t>
    </rPh>
    <rPh sb="4" eb="5">
      <t>ネン</t>
    </rPh>
    <rPh sb="5" eb="7">
      <t>メンセキ</t>
    </rPh>
    <phoneticPr fontId="3"/>
  </si>
  <si>
    <t>坂井市</t>
    <rPh sb="0" eb="3">
      <t>サカイシ</t>
    </rPh>
    <phoneticPr fontId="3"/>
  </si>
  <si>
    <t>209.91 k㎡</t>
    <phoneticPr fontId="3"/>
  </si>
  <si>
    <t xml:space="preserve"> 46.42 k㎡</t>
    <phoneticPr fontId="3"/>
  </si>
  <si>
    <t xml:space="preserve"> 24.43 k㎡</t>
    <phoneticPr fontId="3"/>
  </si>
  <si>
    <t xml:space="preserve"> 31.70 k㎡</t>
    <phoneticPr fontId="3"/>
  </si>
  <si>
    <t>107.36 k㎡</t>
    <phoneticPr fontId="3"/>
  </si>
  <si>
    <t>（三国町）</t>
    <rPh sb="1" eb="4">
      <t>ミクニチョウ</t>
    </rPh>
    <phoneticPr fontId="3"/>
  </si>
  <si>
    <t>（丸岡町）</t>
    <rPh sb="1" eb="4">
      <t>マルオカチョウ</t>
    </rPh>
    <phoneticPr fontId="3"/>
  </si>
  <si>
    <t>（春江町）</t>
    <rPh sb="1" eb="3">
      <t>ハルエ</t>
    </rPh>
    <rPh sb="3" eb="4">
      <t>チョウ</t>
    </rPh>
    <phoneticPr fontId="3"/>
  </si>
  <si>
    <t>（坂井町）</t>
    <rPh sb="1" eb="3">
      <t>サカイ</t>
    </rPh>
    <rPh sb="3" eb="4">
      <t>チョウ</t>
    </rPh>
    <phoneticPr fontId="3"/>
  </si>
  <si>
    <t>※平成26年面積から国土地理院が測定方法を変更して面積測定を実施</t>
    <rPh sb="1" eb="3">
      <t>ヘイセイ</t>
    </rPh>
    <rPh sb="5" eb="6">
      <t>ネン</t>
    </rPh>
    <rPh sb="6" eb="8">
      <t>メンセキ</t>
    </rPh>
    <rPh sb="10" eb="12">
      <t>コクド</t>
    </rPh>
    <rPh sb="12" eb="14">
      <t>チリ</t>
    </rPh>
    <rPh sb="14" eb="15">
      <t>イン</t>
    </rPh>
    <rPh sb="16" eb="18">
      <t>ソクテイ</t>
    </rPh>
    <rPh sb="18" eb="20">
      <t>ホウホウ</t>
    </rPh>
    <rPh sb="21" eb="23">
      <t>ヘンコウ</t>
    </rPh>
    <rPh sb="25" eb="27">
      <t>メンセキ</t>
    </rPh>
    <rPh sb="27" eb="29">
      <t>ソクテイ</t>
    </rPh>
    <rPh sb="30" eb="32">
      <t>ジッシ</t>
    </rPh>
    <phoneticPr fontId="3"/>
  </si>
  <si>
    <t>資料：国土地理院　「全国都道府県市区町村別面積調」</t>
    <phoneticPr fontId="3"/>
  </si>
  <si>
    <t>資料：国土地理院　「距離と方位角の計算」により算出</t>
    <phoneticPr fontId="3"/>
  </si>
  <si>
    <t>17.3km</t>
    <phoneticPr fontId="3"/>
  </si>
  <si>
    <t>30.6km</t>
    <phoneticPr fontId="3"/>
  </si>
  <si>
    <t>面積は約210ｋ㎡です。西は日本海に面し、東は勝山市、北はあわら市および石川県加賀市、南は</t>
    <rPh sb="43" eb="44">
      <t>ミナミ</t>
    </rPh>
    <phoneticPr fontId="3"/>
  </si>
  <si>
    <t>福井市および永平寺町に接しています。</t>
    <phoneticPr fontId="3"/>
  </si>
  <si>
    <t>209.67 k㎡</t>
    <phoneticPr fontId="3"/>
  </si>
  <si>
    <t>資料：地理院地図</t>
    <rPh sb="3" eb="6">
      <t>チリイン</t>
    </rPh>
    <rPh sb="6" eb="8">
      <t>チズ</t>
    </rPh>
    <phoneticPr fontId="3"/>
  </si>
  <si>
    <t>令和7年面積</t>
    <rPh sb="0" eb="2">
      <t>レイワ</t>
    </rPh>
    <rPh sb="3" eb="4">
      <t>ネン</t>
    </rPh>
    <rPh sb="4" eb="6">
      <t>メンセキ</t>
    </rPh>
    <phoneticPr fontId="3"/>
  </si>
  <si>
    <t>A-2．市の廃置分合</t>
    <phoneticPr fontId="4"/>
  </si>
  <si>
    <t>年　月　日</t>
    <phoneticPr fontId="4"/>
  </si>
  <si>
    <t>合併した町村（集落）名等</t>
    <rPh sb="7" eb="9">
      <t>シュウラク</t>
    </rPh>
    <phoneticPr fontId="4"/>
  </si>
  <si>
    <t>三国町</t>
    <phoneticPr fontId="4"/>
  </si>
  <si>
    <t>丸岡町</t>
    <rPh sb="0" eb="2">
      <t>マルオカ</t>
    </rPh>
    <phoneticPr fontId="4"/>
  </si>
  <si>
    <t>春江町</t>
    <rPh sb="0" eb="3">
      <t>ハルエチョウ</t>
    </rPh>
    <phoneticPr fontId="4"/>
  </si>
  <si>
    <t>坂井町</t>
    <rPh sb="0" eb="2">
      <t>サカイ</t>
    </rPh>
    <phoneticPr fontId="4"/>
  </si>
  <si>
    <t>明治22.</t>
    <phoneticPr fontId="4"/>
  </si>
  <si>
    <t>町制施行</t>
    <rPh sb="0" eb="2">
      <t>チョウセイ</t>
    </rPh>
    <rPh sb="2" eb="4">
      <t>セコウ</t>
    </rPh>
    <phoneticPr fontId="4"/>
  </si>
  <si>
    <t>春江村制施行</t>
    <rPh sb="0" eb="2">
      <t>ハルエ</t>
    </rPh>
    <rPh sb="2" eb="3">
      <t>ムラ</t>
    </rPh>
    <rPh sb="3" eb="4">
      <t>セイ</t>
    </rPh>
    <rPh sb="4" eb="6">
      <t>セコウ</t>
    </rPh>
    <phoneticPr fontId="4"/>
  </si>
  <si>
    <t>昭和17.</t>
    <rPh sb="0" eb="2">
      <t>ショウワ</t>
    </rPh>
    <phoneticPr fontId="4"/>
  </si>
  <si>
    <t>春江町に改称</t>
    <rPh sb="0" eb="3">
      <t>ハルエチョウ</t>
    </rPh>
    <rPh sb="4" eb="6">
      <t>カイショウ</t>
    </rPh>
    <phoneticPr fontId="4"/>
  </si>
  <si>
    <t>昭和29.</t>
    <rPh sb="0" eb="2">
      <t>ショウワ</t>
    </rPh>
    <phoneticPr fontId="4"/>
  </si>
  <si>
    <t>三国町、雄島村、</t>
    <rPh sb="4" eb="5">
      <t>オ</t>
    </rPh>
    <rPh sb="5" eb="6">
      <t>シマ</t>
    </rPh>
    <rPh sb="6" eb="7">
      <t>ムラ</t>
    </rPh>
    <phoneticPr fontId="4"/>
  </si>
  <si>
    <t>加戸村、新保村合体</t>
  </si>
  <si>
    <t>昭和30.</t>
    <rPh sb="0" eb="2">
      <t>ショウワ</t>
    </rPh>
    <phoneticPr fontId="4"/>
  </si>
  <si>
    <t>磯部村境界変更</t>
    <rPh sb="0" eb="2">
      <t>イソベ</t>
    </rPh>
    <rPh sb="2" eb="3">
      <t>ムラ</t>
    </rPh>
    <rPh sb="3" eb="5">
      <t>キョウカイ</t>
    </rPh>
    <rPh sb="5" eb="7">
      <t>ヘンコウ</t>
    </rPh>
    <phoneticPr fontId="4"/>
  </si>
  <si>
    <t>丸岡町、長畝村、竹田村、</t>
    <rPh sb="0" eb="3">
      <t>マルオカチョウ</t>
    </rPh>
    <rPh sb="4" eb="6">
      <t>ノウネ</t>
    </rPh>
    <rPh sb="6" eb="7">
      <t>ムラ</t>
    </rPh>
    <phoneticPr fontId="4"/>
  </si>
  <si>
    <t>春江町、大石村合体</t>
    <rPh sb="0" eb="3">
      <t>ハルエチョウ</t>
    </rPh>
    <rPh sb="4" eb="6">
      <t>オオイシ</t>
    </rPh>
    <rPh sb="6" eb="7">
      <t>ムラ</t>
    </rPh>
    <rPh sb="7" eb="9">
      <t>ガッタイ</t>
    </rPh>
    <phoneticPr fontId="4"/>
  </si>
  <si>
    <t>東十郷村、兵庫村、大関村</t>
    <rPh sb="0" eb="1">
      <t>ヒガシ</t>
    </rPh>
    <rPh sb="1" eb="3">
      <t>ソゴウ</t>
    </rPh>
    <rPh sb="3" eb="4">
      <t>ムラ</t>
    </rPh>
    <rPh sb="5" eb="7">
      <t>ヒョウゴ</t>
    </rPh>
    <rPh sb="7" eb="8">
      <t>ムラ</t>
    </rPh>
    <rPh sb="9" eb="11">
      <t>オオゼキ</t>
    </rPh>
    <rPh sb="11" eb="12">
      <t>ムラ</t>
    </rPh>
    <phoneticPr fontId="4"/>
  </si>
  <si>
    <t>高椋村、鳴鹿村、磯部村</t>
    <rPh sb="0" eb="1">
      <t>タカ</t>
    </rPh>
    <rPh sb="1" eb="2">
      <t>ムク</t>
    </rPh>
    <rPh sb="2" eb="3">
      <t>ムラ</t>
    </rPh>
    <rPh sb="4" eb="6">
      <t>ナルカ</t>
    </rPh>
    <rPh sb="6" eb="7">
      <t>ムラ</t>
    </rPh>
    <rPh sb="8" eb="10">
      <t>イソベ</t>
    </rPh>
    <rPh sb="10" eb="11">
      <t>ムラ</t>
    </rPh>
    <phoneticPr fontId="4"/>
  </si>
  <si>
    <t>合体により坂井村制施行</t>
    <rPh sb="0" eb="2">
      <t>ガッタイ</t>
    </rPh>
    <rPh sb="5" eb="7">
      <t>サカイ</t>
    </rPh>
    <rPh sb="7" eb="8">
      <t>ムラ</t>
    </rPh>
    <rPh sb="8" eb="9">
      <t>セイ</t>
    </rPh>
    <rPh sb="9" eb="11">
      <t>セコウ</t>
    </rPh>
    <phoneticPr fontId="4"/>
  </si>
  <si>
    <t>合体</t>
  </si>
  <si>
    <t>大字竹松、西今市、藤沢</t>
    <rPh sb="0" eb="2">
      <t>オオアザ</t>
    </rPh>
    <rPh sb="2" eb="4">
      <t>タケマツ</t>
    </rPh>
    <rPh sb="5" eb="6">
      <t>ニシ</t>
    </rPh>
    <rPh sb="6" eb="8">
      <t>イマイチ</t>
    </rPh>
    <rPh sb="9" eb="11">
      <t>フジサワ</t>
    </rPh>
    <phoneticPr fontId="4"/>
  </si>
  <si>
    <t>玉ノ江境界変更</t>
    <rPh sb="0" eb="1">
      <t>トウ</t>
    </rPh>
    <rPh sb="2" eb="3">
      <t>エ</t>
    </rPh>
    <rPh sb="3" eb="5">
      <t>キョウカイ</t>
    </rPh>
    <rPh sb="5" eb="7">
      <t>ヘンコウ</t>
    </rPh>
    <phoneticPr fontId="4"/>
  </si>
  <si>
    <t>昭和31.</t>
    <rPh sb="0" eb="2">
      <t>ショウワ</t>
    </rPh>
    <phoneticPr fontId="4"/>
  </si>
  <si>
    <t>木部村編入</t>
    <rPh sb="0" eb="2">
      <t>キベ</t>
    </rPh>
    <rPh sb="2" eb="3">
      <t>ムラ</t>
    </rPh>
    <rPh sb="3" eb="5">
      <t>ヘンニュウ</t>
    </rPh>
    <phoneticPr fontId="4"/>
  </si>
  <si>
    <t>昭和32.</t>
    <rPh sb="0" eb="2">
      <t>ショウワ</t>
    </rPh>
    <phoneticPr fontId="4"/>
  </si>
  <si>
    <t>坂井村大字石丸、野中、</t>
    <rPh sb="0" eb="3">
      <t>サカイムラ</t>
    </rPh>
    <rPh sb="3" eb="5">
      <t>オオアザ</t>
    </rPh>
    <rPh sb="5" eb="7">
      <t>イシマル</t>
    </rPh>
    <rPh sb="8" eb="9">
      <t>ノ</t>
    </rPh>
    <rPh sb="9" eb="10">
      <t>ナカ</t>
    </rPh>
    <phoneticPr fontId="4"/>
  </si>
  <si>
    <t>境界変更により木部村一部</t>
    <phoneticPr fontId="4"/>
  </si>
  <si>
    <t>油屋、川崎、池見、楽円</t>
    <rPh sb="6" eb="8">
      <t>イケミ</t>
    </rPh>
    <rPh sb="9" eb="10">
      <t>ラク</t>
    </rPh>
    <rPh sb="10" eb="11">
      <t>エン</t>
    </rPh>
    <phoneticPr fontId="4"/>
  </si>
  <si>
    <t>三国町編入</t>
    <phoneticPr fontId="4"/>
  </si>
  <si>
    <t>境界変更により編入</t>
    <rPh sb="7" eb="9">
      <t>ヘンニュウ</t>
    </rPh>
    <phoneticPr fontId="4"/>
  </si>
  <si>
    <t>浜四郷村大字横越、下野、</t>
    <rPh sb="0" eb="1">
      <t>ハマ</t>
    </rPh>
    <rPh sb="1" eb="3">
      <t>ヨゴウ</t>
    </rPh>
    <rPh sb="3" eb="4">
      <t>ムラ</t>
    </rPh>
    <rPh sb="4" eb="6">
      <t>オオアザ</t>
    </rPh>
    <rPh sb="6" eb="8">
      <t>ヨコゴシ</t>
    </rPh>
    <rPh sb="9" eb="11">
      <t>シモノ</t>
    </rPh>
    <phoneticPr fontId="4"/>
  </si>
  <si>
    <t>西野中、山岸、黒目、</t>
    <rPh sb="4" eb="6">
      <t>ヤマギシ</t>
    </rPh>
    <rPh sb="7" eb="9">
      <t>クロメ</t>
    </rPh>
    <phoneticPr fontId="4"/>
  </si>
  <si>
    <t>米納津、沖野々編入</t>
    <rPh sb="7" eb="9">
      <t>ヘンニュウ</t>
    </rPh>
    <phoneticPr fontId="4"/>
  </si>
  <si>
    <t>昭和35.</t>
    <rPh sb="0" eb="2">
      <t>ショウワ</t>
    </rPh>
    <phoneticPr fontId="4"/>
  </si>
  <si>
    <t>大字鳴鹿山鹿境界変更</t>
    <rPh sb="0" eb="2">
      <t>オオアザ</t>
    </rPh>
    <rPh sb="2" eb="4">
      <t>ナルカ</t>
    </rPh>
    <rPh sb="4" eb="6">
      <t>ヤマガ</t>
    </rPh>
    <rPh sb="6" eb="8">
      <t>キョウカイ</t>
    </rPh>
    <rPh sb="8" eb="10">
      <t>ヘンコウ</t>
    </rPh>
    <phoneticPr fontId="4"/>
  </si>
  <si>
    <t>昭和36.</t>
    <rPh sb="0" eb="2">
      <t>ショウワ</t>
    </rPh>
    <phoneticPr fontId="4"/>
  </si>
  <si>
    <t>坂井町改称</t>
    <rPh sb="0" eb="2">
      <t>サカイ</t>
    </rPh>
    <rPh sb="2" eb="3">
      <t>チョウ</t>
    </rPh>
    <rPh sb="3" eb="5">
      <t>カイショウ</t>
    </rPh>
    <phoneticPr fontId="4"/>
  </si>
  <si>
    <t>平成18.</t>
    <rPh sb="0" eb="2">
      <t>ヘイセイ</t>
    </rPh>
    <phoneticPr fontId="4"/>
  </si>
  <si>
    <t>４町合併により坂井市市制施行</t>
    <rPh sb="1" eb="2">
      <t>マチ</t>
    </rPh>
    <rPh sb="2" eb="4">
      <t>ガッペイ</t>
    </rPh>
    <rPh sb="7" eb="9">
      <t>サカイ</t>
    </rPh>
    <rPh sb="9" eb="10">
      <t>シ</t>
    </rPh>
    <rPh sb="10" eb="12">
      <t>シセイ</t>
    </rPh>
    <rPh sb="12" eb="14">
      <t>シコウ</t>
    </rPh>
    <phoneticPr fontId="4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</si>
  <si>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4"/>
  </si>
  <si>
    <t>A-3．地目別土地面積</t>
    <rPh sb="4" eb="6">
      <t>チモク</t>
    </rPh>
    <rPh sb="6" eb="7">
      <t>ベツ</t>
    </rPh>
    <rPh sb="7" eb="9">
      <t>トチ</t>
    </rPh>
    <rPh sb="9" eb="11">
      <t>メンセキ</t>
    </rPh>
    <phoneticPr fontId="3"/>
  </si>
  <si>
    <t>各年1月1日現在</t>
    <phoneticPr fontId="3"/>
  </si>
  <si>
    <t>単位：ha</t>
    <phoneticPr fontId="3"/>
  </si>
  <si>
    <t>年次</t>
    <rPh sb="1" eb="2">
      <t>ジ</t>
    </rPh>
    <phoneticPr fontId="3"/>
  </si>
  <si>
    <t>総数</t>
  </si>
  <si>
    <t>地目</t>
    <rPh sb="0" eb="2">
      <t>チモク</t>
    </rPh>
    <phoneticPr fontId="3"/>
  </si>
  <si>
    <t>宅地</t>
  </si>
  <si>
    <t>田</t>
    <rPh sb="0" eb="1">
      <t>タ</t>
    </rPh>
    <phoneticPr fontId="4"/>
  </si>
  <si>
    <t>畑</t>
  </si>
  <si>
    <t>山林</t>
  </si>
  <si>
    <t>原野</t>
  </si>
  <si>
    <t>雑種地・
その他</t>
    <rPh sb="7" eb="8">
      <t>タ</t>
    </rPh>
    <phoneticPr fontId="3"/>
  </si>
  <si>
    <t>平成10年</t>
    <rPh sb="0" eb="2">
      <t>ヘイセイ</t>
    </rPh>
    <phoneticPr fontId="3"/>
  </si>
  <si>
    <t>三国町</t>
    <rPh sb="0" eb="2">
      <t>ミクニ</t>
    </rPh>
    <rPh sb="2" eb="3">
      <t>マチ</t>
    </rPh>
    <phoneticPr fontId="3"/>
  </si>
  <si>
    <t>丸岡町</t>
    <rPh sb="0" eb="2">
      <t>マルオカ</t>
    </rPh>
    <rPh sb="2" eb="3">
      <t>マチ</t>
    </rPh>
    <phoneticPr fontId="3"/>
  </si>
  <si>
    <t>春江町</t>
    <rPh sb="0" eb="2">
      <t>ハルエ</t>
    </rPh>
    <rPh sb="2" eb="3">
      <t>マチ</t>
    </rPh>
    <phoneticPr fontId="3"/>
  </si>
  <si>
    <t>坂井町</t>
    <rPh sb="0" eb="2">
      <t>サカイ</t>
    </rPh>
    <rPh sb="2" eb="3">
      <t>マチ</t>
    </rPh>
    <phoneticPr fontId="3"/>
  </si>
  <si>
    <t>平成11年</t>
    <rPh sb="0" eb="2">
      <t>ヘイセイ</t>
    </rPh>
    <phoneticPr fontId="3"/>
  </si>
  <si>
    <t>平成12年</t>
    <rPh sb="0" eb="2">
      <t>ヘイセイ</t>
    </rPh>
    <phoneticPr fontId="3"/>
  </si>
  <si>
    <t>平成13年</t>
    <rPh sb="0" eb="2">
      <t>ヘイセイ</t>
    </rPh>
    <phoneticPr fontId="3"/>
  </si>
  <si>
    <t>平成14年</t>
    <rPh sb="0" eb="2">
      <t>ヘイセイ</t>
    </rPh>
    <phoneticPr fontId="3"/>
  </si>
  <si>
    <t>平成15年</t>
    <rPh sb="0" eb="2">
      <t>ヘイセイ</t>
    </rPh>
    <phoneticPr fontId="3"/>
  </si>
  <si>
    <t>平成16年</t>
    <rPh sb="0" eb="2">
      <t>ヘイセイ</t>
    </rPh>
    <phoneticPr fontId="3"/>
  </si>
  <si>
    <t>平成17年</t>
    <rPh sb="0" eb="2">
      <t>ヘイセイ</t>
    </rPh>
    <phoneticPr fontId="3"/>
  </si>
  <si>
    <t>平成18年</t>
    <rPh sb="0" eb="2">
      <t>ヘイセイ</t>
    </rPh>
    <phoneticPr fontId="3"/>
  </si>
  <si>
    <t>平成19年</t>
    <rPh sb="0" eb="2">
      <t>ヘイセイ</t>
    </rPh>
    <phoneticPr fontId="3"/>
  </si>
  <si>
    <t>平成20年</t>
    <rPh sb="0" eb="2">
      <t>ヘイセイ</t>
    </rPh>
    <phoneticPr fontId="3"/>
  </si>
  <si>
    <t>平成21年</t>
    <rPh sb="0" eb="2">
      <t>ヘイセイ</t>
    </rPh>
    <phoneticPr fontId="3"/>
  </si>
  <si>
    <t>平成22年</t>
    <rPh sb="0" eb="2">
      <t>ヘイセイ</t>
    </rPh>
    <phoneticPr fontId="3"/>
  </si>
  <si>
    <t>平成23年</t>
    <rPh sb="0" eb="2">
      <t>ヘイセイ</t>
    </rPh>
    <phoneticPr fontId="3"/>
  </si>
  <si>
    <t>平成24年</t>
    <rPh sb="0" eb="2">
      <t>ヘイセイ</t>
    </rPh>
    <phoneticPr fontId="3"/>
  </si>
  <si>
    <t>平成25年</t>
    <rPh sb="0" eb="2">
      <t>ヘイセイ</t>
    </rPh>
    <phoneticPr fontId="3"/>
  </si>
  <si>
    <t>平成26年</t>
    <rPh sb="0" eb="2">
      <t>ヘイセイ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</si>
  <si>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</si>
  <si>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</si>
  <si>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</si>
  <si>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</si>
  <si>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</si>
  <si>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</si>
  <si>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</si>
  <si>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</si>
  <si>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</si>
  <si>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</si>
  <si>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</si>
  <si>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※平成28年まで…面積は道路河川を除く非課税地を含めたもの。</t>
    <rPh sb="1" eb="3">
      <t>ヘイセイ</t>
    </rPh>
    <rPh sb="5" eb="6">
      <t>ネン</t>
    </rPh>
    <phoneticPr fontId="3"/>
  </si>
  <si>
    <t>※平成29年から…面積は河川を除く非課税地を含めたもの。</t>
    <rPh sb="1" eb="3">
      <t>ヘイセイ</t>
    </rPh>
    <rPh sb="5" eb="6">
      <t>ネン</t>
    </rPh>
    <phoneticPr fontId="3"/>
  </si>
  <si>
    <t>資料：税務課　「固定資産税概要調書」</t>
  </si>
  <si>
    <t>A-4．用途別土地面積</t>
    <rPh sb="4" eb="6">
      <t>ヨウト</t>
    </rPh>
    <rPh sb="6" eb="7">
      <t>ベツ</t>
    </rPh>
    <rPh sb="7" eb="9">
      <t>トチ</t>
    </rPh>
    <rPh sb="9" eb="11">
      <t>メンセキ</t>
    </rPh>
    <phoneticPr fontId="3"/>
  </si>
  <si>
    <t>上段：面積(ha)、下段：構成比(%)</t>
    <rPh sb="0" eb="2">
      <t>ジョウダン</t>
    </rPh>
    <rPh sb="3" eb="5">
      <t>メンセキ</t>
    </rPh>
    <rPh sb="10" eb="12">
      <t>カダン</t>
    </rPh>
    <rPh sb="13" eb="16">
      <t>コウセイヒ</t>
    </rPh>
    <phoneticPr fontId="3"/>
  </si>
  <si>
    <t>年別</t>
  </si>
  <si>
    <t>総面積</t>
    <rPh sb="1" eb="3">
      <t>メンセキ</t>
    </rPh>
    <phoneticPr fontId="3"/>
  </si>
  <si>
    <t>自然的土地利用</t>
    <rPh sb="0" eb="3">
      <t>シゼンテキ</t>
    </rPh>
    <rPh sb="3" eb="5">
      <t>トチ</t>
    </rPh>
    <rPh sb="5" eb="7">
      <t>リヨウ</t>
    </rPh>
    <phoneticPr fontId="3"/>
  </si>
  <si>
    <t>都市的土地利用</t>
    <rPh sb="0" eb="3">
      <t>トシテキ</t>
    </rPh>
    <rPh sb="3" eb="5">
      <t>トチ</t>
    </rPh>
    <rPh sb="5" eb="7">
      <t>リヨウ</t>
    </rPh>
    <phoneticPr fontId="3"/>
  </si>
  <si>
    <t>可住地</t>
    <rPh sb="0" eb="2">
      <t>カジュウ</t>
    </rPh>
    <rPh sb="2" eb="3">
      <t>チ</t>
    </rPh>
    <phoneticPr fontId="3"/>
  </si>
  <si>
    <t>非可住地</t>
    <rPh sb="0" eb="1">
      <t>ヒ</t>
    </rPh>
    <rPh sb="1" eb="3">
      <t>カジュウ</t>
    </rPh>
    <rPh sb="3" eb="4">
      <t>チ</t>
    </rPh>
    <phoneticPr fontId="3"/>
  </si>
  <si>
    <t>計</t>
    <rPh sb="0" eb="1">
      <t>ケイ</t>
    </rPh>
    <phoneticPr fontId="3"/>
  </si>
  <si>
    <t>農地</t>
    <rPh sb="0" eb="2">
      <t>ノウチ</t>
    </rPh>
    <phoneticPr fontId="3"/>
  </si>
  <si>
    <t>山林</t>
    <rPh sb="0" eb="2">
      <t>サンリン</t>
    </rPh>
    <phoneticPr fontId="3"/>
  </si>
  <si>
    <t>水面</t>
    <rPh sb="0" eb="2">
      <t>スイメン</t>
    </rPh>
    <phoneticPr fontId="3"/>
  </si>
  <si>
    <t>その他</t>
    <rPh sb="2" eb="3">
      <t>タ</t>
    </rPh>
    <phoneticPr fontId="3"/>
  </si>
  <si>
    <t>宅 地</t>
    <rPh sb="0" eb="1">
      <t>タク</t>
    </rPh>
    <rPh sb="2" eb="3">
      <t>チ</t>
    </rPh>
    <phoneticPr fontId="3"/>
  </si>
  <si>
    <t>道路</t>
    <rPh sb="0" eb="2">
      <t>ドウロ</t>
    </rPh>
    <phoneticPr fontId="3"/>
  </si>
  <si>
    <t>小計</t>
    <rPh sb="0" eb="1">
      <t>ショウ</t>
    </rPh>
    <rPh sb="1" eb="2">
      <t>ケイ</t>
    </rPh>
    <phoneticPr fontId="3"/>
  </si>
  <si>
    <t>住宅</t>
    <rPh sb="0" eb="2">
      <t>ジュウタク</t>
    </rPh>
    <phoneticPr fontId="3"/>
  </si>
  <si>
    <t>商業</t>
    <rPh sb="0" eb="2">
      <t>ショウギョウ</t>
    </rPh>
    <phoneticPr fontId="4"/>
  </si>
  <si>
    <t>工業</t>
    <rPh sb="0" eb="2">
      <t>コウギョウ</t>
    </rPh>
    <phoneticPr fontId="3"/>
  </si>
  <si>
    <t>平成17年</t>
  </si>
  <si>
    <t>三国町</t>
  </si>
  <si>
    <t>丸岡町</t>
  </si>
  <si>
    <t>春江町</t>
  </si>
  <si>
    <t>坂井町</t>
  </si>
  <si>
    <t>平成19年</t>
    <phoneticPr fontId="3"/>
  </si>
  <si>
    <t>平成20年</t>
    <phoneticPr fontId="3"/>
  </si>
  <si>
    <t>平成21年</t>
    <phoneticPr fontId="3"/>
  </si>
  <si>
    <t>平成22年</t>
    <phoneticPr fontId="3"/>
  </si>
  <si>
    <t>平成23年</t>
    <phoneticPr fontId="3"/>
  </si>
  <si>
    <t>平成24年</t>
    <phoneticPr fontId="3"/>
  </si>
  <si>
    <t>平成25年</t>
    <phoneticPr fontId="3"/>
  </si>
  <si>
    <t>平成26年</t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</si>
  <si>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</si>
  <si>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 2年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</si>
  <si>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</si>
  <si>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</si>
  <si>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</si>
  <si>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</si>
  <si>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令和 7年</t>
    <rPh sb="0" eb="2">
      <t>レイワ</t>
    </rPh>
    <rPh sb="4" eb="5">
      <t>ネン</t>
    </rPh>
    <phoneticPr fontId="3"/>
  </si>
  <si>
    <t>※嶺北北部都市計画区域内に限る</t>
    <phoneticPr fontId="3"/>
  </si>
  <si>
    <t>資料：都市計画課</t>
    <phoneticPr fontId="3"/>
  </si>
  <si>
    <t>A-5．主要河川</t>
    <rPh sb="4" eb="6">
      <t>シュヨウ</t>
    </rPh>
    <rPh sb="6" eb="8">
      <t>カセン</t>
    </rPh>
    <phoneticPr fontId="3"/>
  </si>
  <si>
    <t>一級河川</t>
    <rPh sb="0" eb="2">
      <t>１キュウ</t>
    </rPh>
    <rPh sb="2" eb="4">
      <t>カセン</t>
    </rPh>
    <phoneticPr fontId="3"/>
  </si>
  <si>
    <t>単位：km</t>
    <rPh sb="0" eb="2">
      <t>タンイ</t>
    </rPh>
    <phoneticPr fontId="3"/>
  </si>
  <si>
    <t>河川名</t>
    <rPh sb="0" eb="2">
      <t>カセン</t>
    </rPh>
    <rPh sb="2" eb="3">
      <t>メイ</t>
    </rPh>
    <phoneticPr fontId="3"/>
  </si>
  <si>
    <t>延長</t>
    <rPh sb="0" eb="2">
      <t>エンチョウ</t>
    </rPh>
    <phoneticPr fontId="3"/>
  </si>
  <si>
    <t>上流端</t>
    <rPh sb="0" eb="2">
      <t>ジョウリュウ</t>
    </rPh>
    <rPh sb="2" eb="3">
      <t>タン</t>
    </rPh>
    <phoneticPr fontId="3"/>
  </si>
  <si>
    <t>下流端</t>
    <rPh sb="0" eb="2">
      <t>カリュウ</t>
    </rPh>
    <rPh sb="2" eb="3">
      <t>タン</t>
    </rPh>
    <phoneticPr fontId="3"/>
  </si>
  <si>
    <t>総延長</t>
    <rPh sb="0" eb="3">
      <t>ソウエンチョウ</t>
    </rPh>
    <phoneticPr fontId="3"/>
  </si>
  <si>
    <t>市内</t>
    <rPh sb="0" eb="2">
      <t>シナイ</t>
    </rPh>
    <phoneticPr fontId="3"/>
  </si>
  <si>
    <t>九頭竜川</t>
    <rPh sb="0" eb="3">
      <t>クズリュウ</t>
    </rPh>
    <rPh sb="3" eb="4">
      <t>カワ</t>
    </rPh>
    <phoneticPr fontId="4"/>
  </si>
  <si>
    <t>大野市和泉村</t>
    <phoneticPr fontId="3"/>
  </si>
  <si>
    <t>坂井市丸岡町</t>
    <phoneticPr fontId="3"/>
  </si>
  <si>
    <t>海に至る</t>
    <rPh sb="0" eb="1">
      <t>ウミ</t>
    </rPh>
    <rPh sb="2" eb="3">
      <t>イタ</t>
    </rPh>
    <phoneticPr fontId="3"/>
  </si>
  <si>
    <t>坂井市</t>
    <phoneticPr fontId="3"/>
  </si>
  <si>
    <t>三国町宿</t>
    <rPh sb="0" eb="3">
      <t>ミクニチョウ</t>
    </rPh>
    <rPh sb="3" eb="4">
      <t>シュク</t>
    </rPh>
    <phoneticPr fontId="3"/>
  </si>
  <si>
    <t>大字上半原</t>
    <rPh sb="0" eb="2">
      <t>オオアザ</t>
    </rPh>
    <phoneticPr fontId="4"/>
  </si>
  <si>
    <t>東二ツ屋</t>
    <rPh sb="0" eb="1">
      <t>ヒガシ</t>
    </rPh>
    <rPh sb="1" eb="2">
      <t>フタ</t>
    </rPh>
    <rPh sb="3" eb="4">
      <t>ヤ</t>
    </rPh>
    <phoneticPr fontId="4"/>
  </si>
  <si>
    <t>竹田川</t>
    <rPh sb="0" eb="2">
      <t>タケダ</t>
    </rPh>
    <rPh sb="2" eb="3">
      <t>ガワ</t>
    </rPh>
    <phoneticPr fontId="4"/>
  </si>
  <si>
    <t>九頭竜川への合流地点</t>
    <rPh sb="0" eb="4">
      <t>クズリュウガワ</t>
    </rPh>
    <rPh sb="6" eb="8">
      <t>ゴウリュウ</t>
    </rPh>
    <rPh sb="8" eb="10">
      <t>チテン</t>
    </rPh>
    <phoneticPr fontId="3"/>
  </si>
  <si>
    <t>三国町南本町</t>
    <rPh sb="0" eb="3">
      <t>ミクニチョウ</t>
    </rPh>
    <rPh sb="3" eb="6">
      <t>ミナミホンマチ</t>
    </rPh>
    <phoneticPr fontId="3"/>
  </si>
  <si>
    <t>上竹田</t>
    <phoneticPr fontId="4"/>
  </si>
  <si>
    <t>兵庫川</t>
    <rPh sb="0" eb="2">
      <t>ヒョウゴ</t>
    </rPh>
    <rPh sb="2" eb="3">
      <t>ガワ</t>
    </rPh>
    <phoneticPr fontId="4"/>
  </si>
  <si>
    <t>竹田川への合流地点</t>
    <rPh sb="0" eb="2">
      <t>タケダ</t>
    </rPh>
    <rPh sb="2" eb="3">
      <t>カワ</t>
    </rPh>
    <rPh sb="5" eb="7">
      <t>ゴウリュウ</t>
    </rPh>
    <rPh sb="7" eb="9">
      <t>チテン</t>
    </rPh>
    <phoneticPr fontId="3"/>
  </si>
  <si>
    <t>坂井市</t>
    <rPh sb="0" eb="2">
      <t>サカイ</t>
    </rPh>
    <rPh sb="2" eb="3">
      <t>シ</t>
    </rPh>
    <phoneticPr fontId="3"/>
  </si>
  <si>
    <t>三国町竹松</t>
    <rPh sb="0" eb="3">
      <t>ミクニチョウ</t>
    </rPh>
    <rPh sb="3" eb="5">
      <t>タケマツ</t>
    </rPh>
    <phoneticPr fontId="3"/>
  </si>
  <si>
    <t>牛ヶ島,儀間</t>
    <phoneticPr fontId="3"/>
  </si>
  <si>
    <t>三国町竹松</t>
    <phoneticPr fontId="3"/>
  </si>
  <si>
    <t>田島川</t>
    <rPh sb="0" eb="2">
      <t>タジマ</t>
    </rPh>
    <rPh sb="2" eb="3">
      <t>ガワ</t>
    </rPh>
    <phoneticPr fontId="4"/>
  </si>
  <si>
    <t>あわら市</t>
    <rPh sb="3" eb="4">
      <t>シ</t>
    </rPh>
    <phoneticPr fontId="3"/>
  </si>
  <si>
    <t>坂井町長屋</t>
    <rPh sb="0" eb="2">
      <t>サカイ</t>
    </rPh>
    <rPh sb="2" eb="3">
      <t>チョウ</t>
    </rPh>
    <rPh sb="3" eb="5">
      <t>ナガヤ</t>
    </rPh>
    <phoneticPr fontId="3"/>
  </si>
  <si>
    <t>曽々木,内田</t>
    <phoneticPr fontId="3"/>
  </si>
  <si>
    <t>曽々木,内田</t>
  </si>
  <si>
    <t>古屋石塚地籍</t>
    <rPh sb="0" eb="2">
      <t>フルヤ</t>
    </rPh>
    <rPh sb="2" eb="4">
      <t>イシヅカ</t>
    </rPh>
    <rPh sb="4" eb="6">
      <t>チセキ</t>
    </rPh>
    <phoneticPr fontId="3"/>
  </si>
  <si>
    <t>※延長が10ｋｍ以上の河川</t>
    <rPh sb="1" eb="3">
      <t>エンチョウ</t>
    </rPh>
    <rPh sb="8" eb="10">
      <t>イジョウ</t>
    </rPh>
    <rPh sb="11" eb="13">
      <t>カセン</t>
    </rPh>
    <phoneticPr fontId="3"/>
  </si>
  <si>
    <t>二級河川</t>
    <rPh sb="0" eb="2">
      <t>ニキュウ</t>
    </rPh>
    <rPh sb="2" eb="4">
      <t>カセン</t>
    </rPh>
    <phoneticPr fontId="3"/>
  </si>
  <si>
    <t>該当河川なし</t>
    <rPh sb="0" eb="2">
      <t>ガイトウ</t>
    </rPh>
    <rPh sb="2" eb="4">
      <t>カセン</t>
    </rPh>
    <phoneticPr fontId="3"/>
  </si>
  <si>
    <t>資料：建設課</t>
    <phoneticPr fontId="3"/>
  </si>
  <si>
    <t>A-6．主要山岳</t>
    <rPh sb="4" eb="6">
      <t>シュヨウ</t>
    </rPh>
    <rPh sb="6" eb="8">
      <t>サンガク</t>
    </rPh>
    <phoneticPr fontId="3"/>
  </si>
  <si>
    <t>単位：m</t>
    <rPh sb="0" eb="2">
      <t>タンイ</t>
    </rPh>
    <phoneticPr fontId="3"/>
  </si>
  <si>
    <t>名     称</t>
    <rPh sb="0" eb="1">
      <t>ナ</t>
    </rPh>
    <rPh sb="6" eb="7">
      <t>ショウ</t>
    </rPh>
    <phoneticPr fontId="3"/>
  </si>
  <si>
    <t>標     高</t>
    <rPh sb="0" eb="1">
      <t>ヒョウ</t>
    </rPh>
    <rPh sb="6" eb="7">
      <t>コウ</t>
    </rPh>
    <phoneticPr fontId="3"/>
  </si>
  <si>
    <t>所   在   地</t>
    <rPh sb="0" eb="1">
      <t>トコロ</t>
    </rPh>
    <rPh sb="4" eb="5">
      <t>ザイ</t>
    </rPh>
    <rPh sb="8" eb="9">
      <t>チ</t>
    </rPh>
    <phoneticPr fontId="3"/>
  </si>
  <si>
    <t>浄法寺山</t>
    <rPh sb="0" eb="3">
      <t>ジョウホウジ</t>
    </rPh>
    <rPh sb="3" eb="4">
      <t>ヤマ</t>
    </rPh>
    <phoneticPr fontId="3"/>
  </si>
  <si>
    <t>坂井市丸岡町山竹田、勝山市、永平寺町</t>
    <rPh sb="10" eb="13">
      <t>カツヤマシ</t>
    </rPh>
    <rPh sb="14" eb="18">
      <t>エイヘイジチョウ</t>
    </rPh>
    <phoneticPr fontId="3"/>
  </si>
  <si>
    <t>丈競山</t>
    <rPh sb="0" eb="1">
      <t>タケ</t>
    </rPh>
    <rPh sb="1" eb="2">
      <t>セリ</t>
    </rPh>
    <rPh sb="2" eb="3">
      <t>ヤマ</t>
    </rPh>
    <phoneticPr fontId="3"/>
  </si>
  <si>
    <t>坂井市丸岡町山竹田</t>
    <rPh sb="0" eb="3">
      <t>サカイシ</t>
    </rPh>
    <rPh sb="3" eb="6">
      <t>マルオカチョウ</t>
    </rPh>
    <rPh sb="6" eb="7">
      <t>ヤマ</t>
    </rPh>
    <rPh sb="7" eb="9">
      <t>タケダ</t>
    </rPh>
    <phoneticPr fontId="3"/>
  </si>
  <si>
    <t>資料：福井県統計年鑑</t>
    <rPh sb="0" eb="2">
      <t>シリョウ</t>
    </rPh>
    <phoneticPr fontId="3"/>
  </si>
  <si>
    <t>A-7．温泉</t>
    <rPh sb="4" eb="6">
      <t>オンセン</t>
    </rPh>
    <phoneticPr fontId="3"/>
  </si>
  <si>
    <t>温泉地名</t>
    <rPh sb="0" eb="3">
      <t>オンセンチ</t>
    </rPh>
    <rPh sb="3" eb="4">
      <t>メイ</t>
    </rPh>
    <phoneticPr fontId="3"/>
  </si>
  <si>
    <t>所在地</t>
    <rPh sb="0" eb="2">
      <t>ショザイ</t>
    </rPh>
    <rPh sb="2" eb="3">
      <t>チ</t>
    </rPh>
    <phoneticPr fontId="3"/>
  </si>
  <si>
    <t>源泉
総数</t>
    <rPh sb="0" eb="2">
      <t>ゲンセン</t>
    </rPh>
    <rPh sb="3" eb="5">
      <t>ソウスウ</t>
    </rPh>
    <phoneticPr fontId="3"/>
  </si>
  <si>
    <t>利用源泉数</t>
    <rPh sb="0" eb="2">
      <t>リヨウ</t>
    </rPh>
    <rPh sb="2" eb="4">
      <t>ゲンセン</t>
    </rPh>
    <rPh sb="4" eb="5">
      <t>スウ</t>
    </rPh>
    <phoneticPr fontId="3"/>
  </si>
  <si>
    <t>未利用源泉数</t>
    <rPh sb="0" eb="1">
      <t>ミ</t>
    </rPh>
    <rPh sb="1" eb="3">
      <t>リヨウ</t>
    </rPh>
    <rPh sb="3" eb="5">
      <t>ゲンセン</t>
    </rPh>
    <rPh sb="5" eb="6">
      <t>スウ</t>
    </rPh>
    <phoneticPr fontId="3"/>
  </si>
  <si>
    <t>温度別源泉数</t>
    <rPh sb="0" eb="2">
      <t>オンド</t>
    </rPh>
    <rPh sb="2" eb="3">
      <t>ベツ</t>
    </rPh>
    <rPh sb="3" eb="5">
      <t>ゲンセン</t>
    </rPh>
    <rPh sb="5" eb="6">
      <t>スウ</t>
    </rPh>
    <phoneticPr fontId="3"/>
  </si>
  <si>
    <t>湧出量</t>
    <rPh sb="0" eb="2">
      <t>ユウシュツ</t>
    </rPh>
    <rPh sb="2" eb="3">
      <t>リョウ</t>
    </rPh>
    <phoneticPr fontId="3"/>
  </si>
  <si>
    <t>主たる泉質名</t>
    <rPh sb="0" eb="1">
      <t>シュ</t>
    </rPh>
    <rPh sb="3" eb="5">
      <t>センシツ</t>
    </rPh>
    <rPh sb="5" eb="6">
      <t>メイ</t>
    </rPh>
    <phoneticPr fontId="3"/>
  </si>
  <si>
    <t>(A)</t>
    <phoneticPr fontId="3"/>
  </si>
  <si>
    <t>(B)</t>
    <phoneticPr fontId="3"/>
  </si>
  <si>
    <t>(ℓ/分)</t>
    <rPh sb="3" eb="4">
      <t>フン</t>
    </rPh>
    <phoneticPr fontId="3"/>
  </si>
  <si>
    <t>自噴</t>
    <rPh sb="0" eb="1">
      <t>ジ</t>
    </rPh>
    <rPh sb="1" eb="2">
      <t>フン</t>
    </rPh>
    <phoneticPr fontId="3"/>
  </si>
  <si>
    <t>動力</t>
    <rPh sb="0" eb="2">
      <t>ドウリョク</t>
    </rPh>
    <phoneticPr fontId="3"/>
  </si>
  <si>
    <t>25℃未満</t>
    <rPh sb="3" eb="5">
      <t>ミマン</t>
    </rPh>
    <phoneticPr fontId="3"/>
  </si>
  <si>
    <t>25℃以上</t>
    <rPh sb="3" eb="5">
      <t>イジョウ</t>
    </rPh>
    <phoneticPr fontId="3"/>
  </si>
  <si>
    <t>42℃以上</t>
    <rPh sb="3" eb="5">
      <t>イジョウ</t>
    </rPh>
    <phoneticPr fontId="3"/>
  </si>
  <si>
    <t>水蒸気</t>
    <phoneticPr fontId="3"/>
  </si>
  <si>
    <t>(A+B)</t>
    <phoneticPr fontId="3"/>
  </si>
  <si>
    <t>42℃未満</t>
    <rPh sb="3" eb="5">
      <t>ミマン</t>
    </rPh>
    <phoneticPr fontId="3"/>
  </si>
  <si>
    <t>及びガス</t>
  </si>
  <si>
    <t>東尋坊</t>
    <rPh sb="0" eb="3">
      <t>トウジンボウ</t>
    </rPh>
    <phoneticPr fontId="3"/>
  </si>
  <si>
    <t>三国町緑ケ丘</t>
    <rPh sb="0" eb="3">
      <t>ミクニチョウ</t>
    </rPh>
    <rPh sb="3" eb="6">
      <t>ミドリガオカ</t>
    </rPh>
    <phoneticPr fontId="3"/>
  </si>
  <si>
    <t>単純温泉</t>
    <rPh sb="0" eb="2">
      <t>タンジュン</t>
    </rPh>
    <rPh sb="2" eb="4">
      <t>オンセン</t>
    </rPh>
    <phoneticPr fontId="3"/>
  </si>
  <si>
    <t>宿</t>
    <rPh sb="0" eb="1">
      <t>シュク</t>
    </rPh>
    <phoneticPr fontId="3"/>
  </si>
  <si>
    <t>Na･Ca-Cl泉</t>
    <rPh sb="8" eb="9">
      <t>イズミ</t>
    </rPh>
    <phoneticPr fontId="3"/>
  </si>
  <si>
    <t>安島</t>
    <rPh sb="0" eb="2">
      <t>アントウ</t>
    </rPh>
    <phoneticPr fontId="3"/>
  </si>
  <si>
    <t>三国町安島</t>
    <rPh sb="0" eb="3">
      <t>ミクニチョウ</t>
    </rPh>
    <rPh sb="3" eb="5">
      <t>アントウ</t>
    </rPh>
    <phoneticPr fontId="3"/>
  </si>
  <si>
    <t>山竹田</t>
    <rPh sb="0" eb="3">
      <t>ヤマタケダ</t>
    </rPh>
    <phoneticPr fontId="3"/>
  </si>
  <si>
    <t>丸岡町山竹田</t>
    <rPh sb="0" eb="3">
      <t>マルオカチョウ</t>
    </rPh>
    <rPh sb="3" eb="6">
      <t>ヤマタケダ</t>
    </rPh>
    <phoneticPr fontId="3"/>
  </si>
  <si>
    <r>
      <t>Ca-SO</t>
    </r>
    <r>
      <rPr>
        <sz val="6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泉</t>
    </r>
    <rPh sb="6" eb="7">
      <t>イズミ</t>
    </rPh>
    <phoneticPr fontId="3"/>
  </si>
  <si>
    <t>八ケ郷</t>
    <rPh sb="0" eb="3">
      <t>ハッカゴウ</t>
    </rPh>
    <phoneticPr fontId="3"/>
  </si>
  <si>
    <t>丸岡町八ケ郷</t>
    <rPh sb="0" eb="3">
      <t>マルオカチョウ</t>
    </rPh>
    <rPh sb="3" eb="6">
      <t>ハッカゴウ</t>
    </rPh>
    <phoneticPr fontId="3"/>
  </si>
  <si>
    <r>
      <t>Ca･Na-SO</t>
    </r>
    <r>
      <rPr>
        <sz val="6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泉</t>
    </r>
    <phoneticPr fontId="3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</si>
  <si>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3"/>
  </si>
  <si>
    <t>A-8．観測所</t>
    <rPh sb="4" eb="6">
      <t>カンソク</t>
    </rPh>
    <rPh sb="6" eb="7">
      <t>ショ</t>
    </rPh>
    <phoneticPr fontId="3"/>
  </si>
  <si>
    <t>種  別</t>
    <rPh sb="0" eb="4">
      <t>シュベツ</t>
    </rPh>
    <phoneticPr fontId="3"/>
  </si>
  <si>
    <t>地点</t>
    <rPh sb="0" eb="2">
      <t>チテン</t>
    </rPh>
    <phoneticPr fontId="3"/>
  </si>
  <si>
    <t>観　　　測　　　種　　　目</t>
  </si>
  <si>
    <t>所在地</t>
    <phoneticPr fontId="3"/>
  </si>
  <si>
    <t>位置</t>
    <phoneticPr fontId="3"/>
  </si>
  <si>
    <t>海面上の</t>
    <phoneticPr fontId="3"/>
  </si>
  <si>
    <t>風向・風速計</t>
    <phoneticPr fontId="3"/>
  </si>
  <si>
    <t>降水量</t>
  </si>
  <si>
    <t>気温</t>
    <phoneticPr fontId="3"/>
  </si>
  <si>
    <t>風向
風速</t>
    <rPh sb="0" eb="2">
      <t>フウコウ</t>
    </rPh>
    <rPh sb="3" eb="5">
      <t>フウソク</t>
    </rPh>
    <phoneticPr fontId="3"/>
  </si>
  <si>
    <t>日照</t>
    <phoneticPr fontId="3"/>
  </si>
  <si>
    <t>積雪</t>
    <phoneticPr fontId="3"/>
  </si>
  <si>
    <t>降雪</t>
    <phoneticPr fontId="3"/>
  </si>
  <si>
    <t>大気
現象</t>
    <phoneticPr fontId="3"/>
  </si>
  <si>
    <t>地震</t>
    <rPh sb="0" eb="2">
      <t>ジシン</t>
    </rPh>
    <phoneticPr fontId="3"/>
  </si>
  <si>
    <t xml:space="preserve">緯度 </t>
    <rPh sb="0" eb="1">
      <t>イ</t>
    </rPh>
    <rPh sb="1" eb="2">
      <t>ド</t>
    </rPh>
    <phoneticPr fontId="3"/>
  </si>
  <si>
    <t>経度</t>
    <rPh sb="0" eb="2">
      <t>ケイド</t>
    </rPh>
    <phoneticPr fontId="3"/>
  </si>
  <si>
    <t>高さ  m</t>
    <rPh sb="0" eb="1">
      <t>タカ</t>
    </rPh>
    <phoneticPr fontId="3"/>
  </si>
  <si>
    <t>地上高 m</t>
    <phoneticPr fontId="3"/>
  </si>
  <si>
    <t>度</t>
    <rPh sb="0" eb="1">
      <t>ド</t>
    </rPh>
    <phoneticPr fontId="3"/>
  </si>
  <si>
    <t>分</t>
    <rPh sb="0" eb="1">
      <t>ブン</t>
    </rPh>
    <phoneticPr fontId="3"/>
  </si>
  <si>
    <t>地域気象観測所</t>
    <rPh sb="0" eb="2">
      <t>チイキ</t>
    </rPh>
    <rPh sb="2" eb="4">
      <t>キショウ</t>
    </rPh>
    <rPh sb="4" eb="6">
      <t>カンソク</t>
    </rPh>
    <rPh sb="6" eb="7">
      <t>ジョ</t>
    </rPh>
    <phoneticPr fontId="3"/>
  </si>
  <si>
    <t>三国</t>
    <rPh sb="0" eb="2">
      <t>ミクニ</t>
    </rPh>
    <phoneticPr fontId="3"/>
  </si>
  <si>
    <t>○</t>
  </si>
  <si>
    <t>△</t>
    <phoneticPr fontId="3"/>
  </si>
  <si>
    <t>三国町平山</t>
    <rPh sb="3" eb="5">
      <t>ヒラヤマ</t>
    </rPh>
    <phoneticPr fontId="3"/>
  </si>
  <si>
    <t>春江</t>
    <rPh sb="0" eb="2">
      <t>ハルエ</t>
    </rPh>
    <phoneticPr fontId="3"/>
  </si>
  <si>
    <t>春江町江留中</t>
    <rPh sb="0" eb="3">
      <t>ハルエチョウ</t>
    </rPh>
    <rPh sb="3" eb="4">
      <t>エ</t>
    </rPh>
    <rPh sb="4" eb="5">
      <t>ト</t>
    </rPh>
    <rPh sb="5" eb="6">
      <t>ナカ</t>
    </rPh>
    <phoneticPr fontId="3"/>
  </si>
  <si>
    <t>08.5</t>
    <phoneticPr fontId="3"/>
  </si>
  <si>
    <t>計測震度</t>
    <rPh sb="0" eb="2">
      <t>ケイソク</t>
    </rPh>
    <rPh sb="2" eb="4">
      <t>シンド</t>
    </rPh>
    <phoneticPr fontId="3"/>
  </si>
  <si>
    <t>☆</t>
    <phoneticPr fontId="3"/>
  </si>
  <si>
    <t>三国町陣ケ岡</t>
    <rPh sb="0" eb="3">
      <t>ミクニチョウ</t>
    </rPh>
    <rPh sb="3" eb="6">
      <t>ジンガオカ</t>
    </rPh>
    <phoneticPr fontId="3"/>
  </si>
  <si>
    <t>08.5</t>
    <phoneticPr fontId="11"/>
  </si>
  <si>
    <t>-</t>
    <phoneticPr fontId="4"/>
  </si>
  <si>
    <t>-</t>
    <phoneticPr fontId="3"/>
  </si>
  <si>
    <t>観 測 所</t>
    <rPh sb="0" eb="1">
      <t>カン</t>
    </rPh>
    <rPh sb="2" eb="3">
      <t>ハカリ</t>
    </rPh>
    <rPh sb="4" eb="5">
      <t>ショ</t>
    </rPh>
    <phoneticPr fontId="3"/>
  </si>
  <si>
    <t>（注）☆印：計測震度計</t>
    <rPh sb="1" eb="2">
      <t>チュウ</t>
    </rPh>
    <phoneticPr fontId="3"/>
  </si>
  <si>
    <t>　　　△印：令和3年3月2日より気象衛星観測データを用いた「推計気象分布（日照時間）」から得た推計値。</t>
    <rPh sb="4" eb="5">
      <t>シルシ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キショウ</t>
    </rPh>
    <rPh sb="18" eb="20">
      <t>エイセイ</t>
    </rPh>
    <rPh sb="20" eb="22">
      <t>カンソク</t>
    </rPh>
    <rPh sb="26" eb="27">
      <t>モチ</t>
    </rPh>
    <rPh sb="30" eb="32">
      <t>スイケイ</t>
    </rPh>
    <rPh sb="32" eb="34">
      <t>キショウ</t>
    </rPh>
    <rPh sb="34" eb="36">
      <t>ブンプ</t>
    </rPh>
    <rPh sb="37" eb="39">
      <t>ニッショウ</t>
    </rPh>
    <rPh sb="39" eb="41">
      <t>ジカン</t>
    </rPh>
    <rPh sb="45" eb="46">
      <t>エ</t>
    </rPh>
    <rPh sb="47" eb="50">
      <t>スイケイチ</t>
    </rPh>
    <phoneticPr fontId="3"/>
  </si>
  <si>
    <t>資料：福井県統計年鑑・気象庁ホームページ</t>
    <rPh sb="0" eb="2">
      <t>シリョウ</t>
    </rPh>
    <rPh sb="3" eb="6">
      <t>フクイケン</t>
    </rPh>
    <rPh sb="6" eb="8">
      <t>トウケイ</t>
    </rPh>
    <rPh sb="8" eb="10">
      <t>ネンカン</t>
    </rPh>
    <rPh sb="11" eb="14">
      <t>キショウチョウ</t>
    </rPh>
    <phoneticPr fontId="3"/>
  </si>
  <si>
    <t>A-9．気象概況</t>
    <rPh sb="4" eb="6">
      <t>キショウ</t>
    </rPh>
    <rPh sb="6" eb="8">
      <t>ガイキョウ</t>
    </rPh>
    <phoneticPr fontId="3"/>
  </si>
  <si>
    <t>気温・降水量・日照時間</t>
    <rPh sb="0" eb="2">
      <t>キオン</t>
    </rPh>
    <rPh sb="3" eb="6">
      <t>コウスイリョウ</t>
    </rPh>
    <rPh sb="7" eb="9">
      <t>ニッショウ</t>
    </rPh>
    <rPh sb="9" eb="11">
      <t>ジカン</t>
    </rPh>
    <phoneticPr fontId="3"/>
  </si>
  <si>
    <t>　</t>
    <phoneticPr fontId="3"/>
  </si>
  <si>
    <t>年次</t>
    <rPh sb="0" eb="2">
      <t>ネンジ</t>
    </rPh>
    <phoneticPr fontId="11"/>
  </si>
  <si>
    <t>観測
地点</t>
    <rPh sb="0" eb="2">
      <t>カンソク</t>
    </rPh>
    <rPh sb="3" eb="5">
      <t>チテン</t>
    </rPh>
    <phoneticPr fontId="11"/>
  </si>
  <si>
    <t>降水量</t>
    <rPh sb="0" eb="3">
      <t>コウスイリョウ</t>
    </rPh>
    <phoneticPr fontId="11"/>
  </si>
  <si>
    <t>気温</t>
    <rPh sb="0" eb="2">
      <t>キオン</t>
    </rPh>
    <phoneticPr fontId="11"/>
  </si>
  <si>
    <t>年間日照時間</t>
    <rPh sb="0" eb="2">
      <t>ネンカン</t>
    </rPh>
    <phoneticPr fontId="11"/>
  </si>
  <si>
    <t>年間</t>
    <rPh sb="1" eb="2">
      <t>アイダ</t>
    </rPh>
    <phoneticPr fontId="3"/>
  </si>
  <si>
    <t>1日あたり最大</t>
    <rPh sb="1" eb="2">
      <t>ヒ</t>
    </rPh>
    <rPh sb="5" eb="7">
      <t>サイダイ</t>
    </rPh>
    <phoneticPr fontId="11"/>
  </si>
  <si>
    <t>1時間あたり最大</t>
    <rPh sb="1" eb="2">
      <t>ジ</t>
    </rPh>
    <rPh sb="2" eb="3">
      <t>カン</t>
    </rPh>
    <rPh sb="6" eb="8">
      <t>サイダイ</t>
    </rPh>
    <phoneticPr fontId="11"/>
  </si>
  <si>
    <t>平均</t>
    <phoneticPr fontId="11"/>
  </si>
  <si>
    <t>最高</t>
    <phoneticPr fontId="11"/>
  </si>
  <si>
    <t>最低</t>
    <phoneticPr fontId="11"/>
  </si>
  <si>
    <t>(mm)</t>
    <phoneticPr fontId="11"/>
  </si>
  <si>
    <t>起日</t>
  </si>
  <si>
    <t>(℃)</t>
    <phoneticPr fontId="11"/>
  </si>
  <si>
    <t>(時間)</t>
    <phoneticPr fontId="11"/>
  </si>
  <si>
    <t>昭和54年</t>
    <rPh sb="0" eb="2">
      <t>ショウワ</t>
    </rPh>
    <phoneticPr fontId="3"/>
  </si>
  <si>
    <t/>
  </si>
  <si>
    <t>8月21日</t>
  </si>
  <si>
    <t>10月1日</t>
    <phoneticPr fontId="11"/>
  </si>
  <si>
    <t>8月17日</t>
    <rPh sb="1" eb="2">
      <t>ガツ</t>
    </rPh>
    <rPh sb="4" eb="5">
      <t>ニチ</t>
    </rPh>
    <phoneticPr fontId="11"/>
  </si>
  <si>
    <t>1月20日</t>
    <rPh sb="1" eb="2">
      <t>ガツ</t>
    </rPh>
    <rPh sb="4" eb="5">
      <t>ニチ</t>
    </rPh>
    <phoneticPr fontId="11"/>
  </si>
  <si>
    <t>昭和55年</t>
    <rPh sb="0" eb="2">
      <t>ショウワ</t>
    </rPh>
    <phoneticPr fontId="3"/>
  </si>
  <si>
    <t>10月13日</t>
  </si>
  <si>
    <t>8月23日</t>
    <phoneticPr fontId="11"/>
  </si>
  <si>
    <t>8月14日</t>
    <rPh sb="1" eb="2">
      <t>ガツ</t>
    </rPh>
    <rPh sb="4" eb="5">
      <t>ニチ</t>
    </rPh>
    <phoneticPr fontId="11"/>
  </si>
  <si>
    <t>2月23日</t>
    <rPh sb="1" eb="2">
      <t>ガツ</t>
    </rPh>
    <rPh sb="4" eb="5">
      <t>ニチ</t>
    </rPh>
    <phoneticPr fontId="11"/>
  </si>
  <si>
    <t>昭和56年</t>
    <rPh sb="0" eb="2">
      <t>ショウワ</t>
    </rPh>
    <phoneticPr fontId="3"/>
  </si>
  <si>
    <t>7月2日</t>
  </si>
  <si>
    <t>7月2日</t>
    <phoneticPr fontId="11"/>
  </si>
  <si>
    <t>8月30日</t>
    <rPh sb="1" eb="2">
      <t>ガツ</t>
    </rPh>
    <rPh sb="4" eb="5">
      <t>ニチ</t>
    </rPh>
    <phoneticPr fontId="11"/>
  </si>
  <si>
    <t>2月26日</t>
    <rPh sb="1" eb="2">
      <t>ガツ</t>
    </rPh>
    <rPh sb="4" eb="5">
      <t>ニチ</t>
    </rPh>
    <phoneticPr fontId="11"/>
  </si>
  <si>
    <t>昭和57年</t>
    <rPh sb="0" eb="2">
      <t>ショウワ</t>
    </rPh>
    <phoneticPr fontId="3"/>
  </si>
  <si>
    <t>9月9日</t>
  </si>
  <si>
    <t>11月11日</t>
    <phoneticPr fontId="11"/>
  </si>
  <si>
    <t>8月28日</t>
    <rPh sb="1" eb="2">
      <t>ガツ</t>
    </rPh>
    <rPh sb="4" eb="5">
      <t>ニチ</t>
    </rPh>
    <phoneticPr fontId="11"/>
  </si>
  <si>
    <t>1月31日</t>
    <rPh sb="1" eb="2">
      <t>ツキ</t>
    </rPh>
    <rPh sb="4" eb="5">
      <t>ニチ</t>
    </rPh>
    <phoneticPr fontId="11"/>
  </si>
  <si>
    <t>昭和58年</t>
    <rPh sb="0" eb="2">
      <t>ショウワ</t>
    </rPh>
    <phoneticPr fontId="3"/>
  </si>
  <si>
    <t>9月28日</t>
  </si>
  <si>
    <t>9月21日</t>
    <phoneticPr fontId="11"/>
  </si>
  <si>
    <t>8月29日</t>
    <rPh sb="1" eb="2">
      <t>ガツ</t>
    </rPh>
    <rPh sb="4" eb="5">
      <t>ニチ</t>
    </rPh>
    <phoneticPr fontId="11"/>
  </si>
  <si>
    <t>2月14日</t>
    <rPh sb="1" eb="2">
      <t>ツキ</t>
    </rPh>
    <rPh sb="4" eb="5">
      <t>ニチ</t>
    </rPh>
    <phoneticPr fontId="11"/>
  </si>
  <si>
    <t>昭和59年</t>
    <rPh sb="0" eb="2">
      <t>ショウワ</t>
    </rPh>
    <phoneticPr fontId="3"/>
  </si>
  <si>
    <t>*</t>
  </si>
  <si>
    <t>6月26日</t>
    <phoneticPr fontId="11"/>
  </si>
  <si>
    <t>6月20日</t>
    <phoneticPr fontId="11"/>
  </si>
  <si>
    <t>8月21日</t>
    <rPh sb="1" eb="2">
      <t>ガツ</t>
    </rPh>
    <rPh sb="4" eb="5">
      <t>ニチ</t>
    </rPh>
    <phoneticPr fontId="11"/>
  </si>
  <si>
    <t>2月12日</t>
    <rPh sb="1" eb="2">
      <t>ツキ</t>
    </rPh>
    <rPh sb="4" eb="5">
      <t>ニチ</t>
    </rPh>
    <phoneticPr fontId="11"/>
  </si>
  <si>
    <t>昭和60年</t>
    <rPh sb="0" eb="2">
      <t>ショウワ</t>
    </rPh>
    <phoneticPr fontId="3"/>
  </si>
  <si>
    <t>9月7日</t>
    <phoneticPr fontId="11"/>
  </si>
  <si>
    <t>9月1日</t>
    <rPh sb="1" eb="2">
      <t>ガツ</t>
    </rPh>
    <rPh sb="3" eb="4">
      <t>ニチ</t>
    </rPh>
    <phoneticPr fontId="11"/>
  </si>
  <si>
    <t>1月19日</t>
    <rPh sb="1" eb="2">
      <t>ツキ</t>
    </rPh>
    <rPh sb="4" eb="5">
      <t>ニチ</t>
    </rPh>
    <phoneticPr fontId="11"/>
  </si>
  <si>
    <t>昭和61年</t>
    <rPh sb="0" eb="2">
      <t>ショウワ</t>
    </rPh>
    <phoneticPr fontId="3"/>
  </si>
  <si>
    <t>6月30日</t>
    <phoneticPr fontId="11"/>
  </si>
  <si>
    <t>10月12日</t>
    <phoneticPr fontId="11"/>
  </si>
  <si>
    <t>8月22日</t>
    <rPh sb="1" eb="2">
      <t>ガツ</t>
    </rPh>
    <rPh sb="4" eb="5">
      <t>ニチ</t>
    </rPh>
    <phoneticPr fontId="11"/>
  </si>
  <si>
    <t>2月11日</t>
    <rPh sb="1" eb="2">
      <t>ツキ</t>
    </rPh>
    <rPh sb="4" eb="5">
      <t>ニチ</t>
    </rPh>
    <phoneticPr fontId="11"/>
  </si>
  <si>
    <t>昭和62年</t>
    <rPh sb="0" eb="2">
      <t>ショウワ</t>
    </rPh>
    <phoneticPr fontId="3"/>
  </si>
  <si>
    <t>8月5日</t>
    <phoneticPr fontId="11"/>
  </si>
  <si>
    <t>9月4日</t>
    <phoneticPr fontId="11"/>
  </si>
  <si>
    <t>7月23日</t>
    <rPh sb="1" eb="2">
      <t>ガツ</t>
    </rPh>
    <rPh sb="4" eb="5">
      <t>ニチ</t>
    </rPh>
    <phoneticPr fontId="11"/>
  </si>
  <si>
    <t>1月21日</t>
    <rPh sb="1" eb="2">
      <t>ツキ</t>
    </rPh>
    <rPh sb="4" eb="5">
      <t>ニチ</t>
    </rPh>
    <phoneticPr fontId="11"/>
  </si>
  <si>
    <t>昭和63年</t>
    <rPh sb="0" eb="2">
      <t>ショウワ</t>
    </rPh>
    <phoneticPr fontId="3"/>
  </si>
  <si>
    <t>9月11日</t>
    <phoneticPr fontId="11"/>
  </si>
  <si>
    <t>9月20日</t>
    <phoneticPr fontId="11"/>
  </si>
  <si>
    <t>8月5日</t>
    <rPh sb="1" eb="2">
      <t>ガツ</t>
    </rPh>
    <rPh sb="3" eb="4">
      <t>ニチ</t>
    </rPh>
    <phoneticPr fontId="11"/>
  </si>
  <si>
    <t>2月18日</t>
    <rPh sb="1" eb="2">
      <t>ツキ</t>
    </rPh>
    <rPh sb="4" eb="5">
      <t>ニチ</t>
    </rPh>
    <phoneticPr fontId="11"/>
  </si>
  <si>
    <t>平成元年</t>
    <rPh sb="0" eb="2">
      <t>ヘイセイ</t>
    </rPh>
    <rPh sb="2" eb="3">
      <t>モト</t>
    </rPh>
    <rPh sb="3" eb="4">
      <t>ネン</t>
    </rPh>
    <phoneticPr fontId="3"/>
  </si>
  <si>
    <t>9月6日</t>
    <phoneticPr fontId="11"/>
  </si>
  <si>
    <t>7月16日</t>
    <phoneticPr fontId="11"/>
  </si>
  <si>
    <t>7月28日</t>
    <rPh sb="1" eb="2">
      <t>ガツ</t>
    </rPh>
    <rPh sb="4" eb="5">
      <t>ニチ</t>
    </rPh>
    <phoneticPr fontId="11"/>
  </si>
  <si>
    <t>3月9日</t>
    <rPh sb="1" eb="2">
      <t>ツキ</t>
    </rPh>
    <rPh sb="3" eb="4">
      <t>ニチ</t>
    </rPh>
    <phoneticPr fontId="11"/>
  </si>
  <si>
    <t>平成 2年</t>
    <rPh sb="0" eb="2">
      <t>ヘイセイ</t>
    </rPh>
    <rPh sb="4" eb="5">
      <t>ネン</t>
    </rPh>
    <phoneticPr fontId="3"/>
  </si>
  <si>
    <t>11月4日</t>
    <phoneticPr fontId="11"/>
  </si>
  <si>
    <t>8月17日</t>
    <phoneticPr fontId="11"/>
  </si>
  <si>
    <t>8月15日</t>
    <rPh sb="1" eb="2">
      <t>ガツ</t>
    </rPh>
    <rPh sb="4" eb="5">
      <t>ニチ</t>
    </rPh>
    <phoneticPr fontId="11"/>
  </si>
  <si>
    <t>1月28日</t>
    <rPh sb="1" eb="2">
      <t>ツキ</t>
    </rPh>
    <rPh sb="4" eb="5">
      <t>ニチ</t>
    </rPh>
    <phoneticPr fontId="11"/>
  </si>
  <si>
    <t>平成 3年</t>
    <rPh sb="0" eb="2">
      <t>ヘイセイ</t>
    </rPh>
    <rPh sb="4" eb="5">
      <t>ネン</t>
    </rPh>
    <phoneticPr fontId="3"/>
  </si>
  <si>
    <t>7月12日</t>
    <phoneticPr fontId="11"/>
  </si>
  <si>
    <t>7月13日</t>
    <phoneticPr fontId="11"/>
  </si>
  <si>
    <t>*</t>
    <phoneticPr fontId="11"/>
  </si>
  <si>
    <t>8月1日</t>
    <rPh sb="1" eb="2">
      <t>ガツ</t>
    </rPh>
    <rPh sb="3" eb="4">
      <t>ニチ</t>
    </rPh>
    <phoneticPr fontId="11"/>
  </si>
  <si>
    <t>1月24日</t>
    <rPh sb="1" eb="2">
      <t>ツキ</t>
    </rPh>
    <rPh sb="4" eb="5">
      <t>ニチ</t>
    </rPh>
    <phoneticPr fontId="11"/>
  </si>
  <si>
    <t>平成 4年</t>
    <rPh sb="0" eb="2">
      <t>ヘイセイ</t>
    </rPh>
    <rPh sb="4" eb="5">
      <t>ネン</t>
    </rPh>
    <phoneticPr fontId="3"/>
  </si>
  <si>
    <t>9月2日</t>
    <rPh sb="1" eb="2">
      <t>ガツ</t>
    </rPh>
    <rPh sb="3" eb="4">
      <t>ニチ</t>
    </rPh>
    <phoneticPr fontId="11"/>
  </si>
  <si>
    <t>2月6日</t>
    <rPh sb="1" eb="2">
      <t>ツキ</t>
    </rPh>
    <rPh sb="3" eb="4">
      <t>ニチ</t>
    </rPh>
    <phoneticPr fontId="11"/>
  </si>
  <si>
    <t>平成 5年</t>
    <rPh sb="0" eb="2">
      <t>ヘイセイ</t>
    </rPh>
    <rPh sb="4" eb="5">
      <t>ネン</t>
    </rPh>
    <phoneticPr fontId="3"/>
  </si>
  <si>
    <t>9月14日</t>
    <phoneticPr fontId="11"/>
  </si>
  <si>
    <t>7月25日</t>
    <rPh sb="1" eb="2">
      <t>ガツ</t>
    </rPh>
    <rPh sb="4" eb="5">
      <t>ニチ</t>
    </rPh>
    <phoneticPr fontId="11"/>
  </si>
  <si>
    <t>12月30日</t>
    <rPh sb="2" eb="3">
      <t>ツキ</t>
    </rPh>
    <rPh sb="5" eb="6">
      <t>ニチ</t>
    </rPh>
    <phoneticPr fontId="11"/>
  </si>
  <si>
    <t>平成 6年</t>
    <rPh sb="0" eb="2">
      <t>ヘイセイ</t>
    </rPh>
    <rPh sb="4" eb="5">
      <t>ネン</t>
    </rPh>
    <phoneticPr fontId="3"/>
  </si>
  <si>
    <t>9月16日</t>
    <phoneticPr fontId="11"/>
  </si>
  <si>
    <t>7月7日</t>
    <phoneticPr fontId="11"/>
  </si>
  <si>
    <t>8月12日</t>
    <rPh sb="1" eb="2">
      <t>ガツ</t>
    </rPh>
    <rPh sb="4" eb="5">
      <t>ニチ</t>
    </rPh>
    <phoneticPr fontId="11"/>
  </si>
  <si>
    <t>平成 7年</t>
    <rPh sb="0" eb="2">
      <t>ヘイセイ</t>
    </rPh>
    <rPh sb="4" eb="5">
      <t>ネン</t>
    </rPh>
    <phoneticPr fontId="3"/>
  </si>
  <si>
    <t>8月31日</t>
    <phoneticPr fontId="11"/>
  </si>
  <si>
    <t>8月30日</t>
    <phoneticPr fontId="11"/>
  </si>
  <si>
    <t>7月24日</t>
    <rPh sb="1" eb="2">
      <t>ガツ</t>
    </rPh>
    <rPh sb="4" eb="5">
      <t>ニチ</t>
    </rPh>
    <phoneticPr fontId="11"/>
  </si>
  <si>
    <t>12月28日</t>
    <rPh sb="2" eb="3">
      <t>ツキ</t>
    </rPh>
    <rPh sb="5" eb="6">
      <t>ニチ</t>
    </rPh>
    <phoneticPr fontId="11"/>
  </si>
  <si>
    <t>平成 8年</t>
    <rPh sb="0" eb="2">
      <t>ヘイセイ</t>
    </rPh>
    <rPh sb="4" eb="5">
      <t>ネン</t>
    </rPh>
    <phoneticPr fontId="3"/>
  </si>
  <si>
    <t>6月25日</t>
    <phoneticPr fontId="11"/>
  </si>
  <si>
    <t>2月20日</t>
    <rPh sb="1" eb="2">
      <t>ツキ</t>
    </rPh>
    <rPh sb="4" eb="5">
      <t>ニチ</t>
    </rPh>
    <phoneticPr fontId="11"/>
  </si>
  <si>
    <t>平成 9年</t>
    <rPh sb="0" eb="2">
      <t>ヘイセイ</t>
    </rPh>
    <rPh sb="4" eb="5">
      <t>ネン</t>
    </rPh>
    <phoneticPr fontId="3"/>
  </si>
  <si>
    <t>8月9日</t>
    <rPh sb="1" eb="2">
      <t>ガツ</t>
    </rPh>
    <rPh sb="3" eb="4">
      <t>ニチ</t>
    </rPh>
    <phoneticPr fontId="11"/>
  </si>
  <si>
    <t>1月22日</t>
    <rPh sb="1" eb="2">
      <t>ツキ</t>
    </rPh>
    <rPh sb="4" eb="5">
      <t>ニチ</t>
    </rPh>
    <phoneticPr fontId="11"/>
  </si>
  <si>
    <t>平成10年</t>
    <rPh sb="0" eb="2">
      <t>ヘイセイ</t>
    </rPh>
    <rPh sb="4" eb="5">
      <t>ネン</t>
    </rPh>
    <phoneticPr fontId="3"/>
  </si>
  <si>
    <t>9月22日</t>
    <phoneticPr fontId="11"/>
  </si>
  <si>
    <t>平成11年</t>
    <rPh sb="0" eb="2">
      <t>ヘイセイ</t>
    </rPh>
    <rPh sb="4" eb="5">
      <t>ネン</t>
    </rPh>
    <phoneticPr fontId="3"/>
  </si>
  <si>
    <t>8月7日</t>
    <rPh sb="1" eb="2">
      <t>ガツ</t>
    </rPh>
    <rPh sb="3" eb="4">
      <t>ニチ</t>
    </rPh>
    <phoneticPr fontId="11"/>
  </si>
  <si>
    <t>2月3日</t>
    <rPh sb="1" eb="2">
      <t>ツキ</t>
    </rPh>
    <rPh sb="3" eb="4">
      <t>ニチ</t>
    </rPh>
    <phoneticPr fontId="11"/>
  </si>
  <si>
    <t>平成12年</t>
    <rPh sb="0" eb="2">
      <t>ヘイセイ</t>
    </rPh>
    <rPh sb="4" eb="5">
      <t>ネン</t>
    </rPh>
    <phoneticPr fontId="3"/>
  </si>
  <si>
    <t>9月10日</t>
    <phoneticPr fontId="11"/>
  </si>
  <si>
    <t>平成13年</t>
    <rPh sb="0" eb="2">
      <t>ヘイセイ</t>
    </rPh>
    <rPh sb="4" eb="5">
      <t>ネン</t>
    </rPh>
    <phoneticPr fontId="3"/>
  </si>
  <si>
    <t>6月19日</t>
    <phoneticPr fontId="11"/>
  </si>
  <si>
    <t>11月2日</t>
    <phoneticPr fontId="11"/>
  </si>
  <si>
    <t>8月8日</t>
    <rPh sb="1" eb="2">
      <t>ガツ</t>
    </rPh>
    <rPh sb="3" eb="4">
      <t>ニチ</t>
    </rPh>
    <phoneticPr fontId="11"/>
  </si>
  <si>
    <t>1月20日</t>
    <rPh sb="1" eb="2">
      <t>ツキ</t>
    </rPh>
    <rPh sb="4" eb="5">
      <t>ニチ</t>
    </rPh>
    <phoneticPr fontId="11"/>
  </si>
  <si>
    <t>平成14年</t>
    <rPh sb="0" eb="2">
      <t>ヘイセイ</t>
    </rPh>
    <rPh sb="4" eb="5">
      <t>ネン</t>
    </rPh>
    <phoneticPr fontId="3"/>
  </si>
  <si>
    <t>7月10日</t>
    <phoneticPr fontId="11"/>
  </si>
  <si>
    <t>8月10日</t>
    <rPh sb="1" eb="2">
      <t>ガツ</t>
    </rPh>
    <rPh sb="4" eb="5">
      <t>ニチ</t>
    </rPh>
    <phoneticPr fontId="11"/>
  </si>
  <si>
    <t>平成15年</t>
    <rPh sb="0" eb="2">
      <t>ヘイセイ</t>
    </rPh>
    <rPh sb="4" eb="5">
      <t>ネン</t>
    </rPh>
    <phoneticPr fontId="3"/>
  </si>
  <si>
    <t>7月23日</t>
    <phoneticPr fontId="11"/>
  </si>
  <si>
    <t>6月24日</t>
    <phoneticPr fontId="11"/>
  </si>
  <si>
    <t>1月29日</t>
    <rPh sb="1" eb="2">
      <t>ツキ</t>
    </rPh>
    <rPh sb="4" eb="5">
      <t>ニチ</t>
    </rPh>
    <phoneticPr fontId="11"/>
  </si>
  <si>
    <t>平成16年</t>
    <rPh sb="0" eb="2">
      <t>ヘイセイ</t>
    </rPh>
    <rPh sb="4" eb="5">
      <t>ネン</t>
    </rPh>
    <phoneticPr fontId="3"/>
  </si>
  <si>
    <t>10月20日</t>
    <phoneticPr fontId="11"/>
  </si>
  <si>
    <t>9月29日</t>
    <phoneticPr fontId="11"/>
  </si>
  <si>
    <t>8月19日</t>
    <rPh sb="1" eb="2">
      <t>ガツ</t>
    </rPh>
    <rPh sb="4" eb="5">
      <t>ニチ</t>
    </rPh>
    <phoneticPr fontId="11"/>
  </si>
  <si>
    <t>平成17年</t>
    <rPh sb="0" eb="2">
      <t>ヘイセイ</t>
    </rPh>
    <rPh sb="4" eb="5">
      <t>ネン</t>
    </rPh>
    <phoneticPr fontId="3"/>
  </si>
  <si>
    <t>6月28日</t>
    <phoneticPr fontId="11"/>
  </si>
  <si>
    <t>7月4日</t>
    <phoneticPr fontId="11"/>
  </si>
  <si>
    <t>8月2日</t>
    <rPh sb="1" eb="2">
      <t>ガツ</t>
    </rPh>
    <rPh sb="3" eb="4">
      <t>ニチ</t>
    </rPh>
    <phoneticPr fontId="11"/>
  </si>
  <si>
    <t>12月22日</t>
    <rPh sb="2" eb="3">
      <t>ツキ</t>
    </rPh>
    <rPh sb="5" eb="6">
      <t>ニチ</t>
    </rPh>
    <phoneticPr fontId="11"/>
  </si>
  <si>
    <t>平成18年</t>
    <rPh sb="0" eb="2">
      <t>ヘイセイ</t>
    </rPh>
    <rPh sb="4" eb="5">
      <t>ネン</t>
    </rPh>
    <phoneticPr fontId="3"/>
  </si>
  <si>
    <t>三国</t>
    <rPh sb="0" eb="2">
      <t>ミクニ</t>
    </rPh>
    <phoneticPr fontId="11"/>
  </si>
  <si>
    <t>7月17日</t>
    <phoneticPr fontId="11"/>
  </si>
  <si>
    <t>8月20日</t>
    <rPh sb="1" eb="2">
      <t>ガツ</t>
    </rPh>
    <rPh sb="4" eb="5">
      <t>ニチ</t>
    </rPh>
    <phoneticPr fontId="11"/>
  </si>
  <si>
    <t>1月9日</t>
    <rPh sb="1" eb="2">
      <t>ツキ</t>
    </rPh>
    <rPh sb="3" eb="4">
      <t>ニチ</t>
    </rPh>
    <phoneticPr fontId="11"/>
  </si>
  <si>
    <t>春江</t>
    <rPh sb="0" eb="2">
      <t>ハルエ</t>
    </rPh>
    <phoneticPr fontId="11"/>
  </si>
  <si>
    <t>平成19年</t>
    <rPh sb="0" eb="2">
      <t>ヘイセイ</t>
    </rPh>
    <rPh sb="4" eb="5">
      <t>ネン</t>
    </rPh>
    <phoneticPr fontId="3"/>
  </si>
  <si>
    <t>6月22日</t>
    <phoneticPr fontId="11"/>
  </si>
  <si>
    <t>8月28日</t>
    <phoneticPr fontId="11"/>
  </si>
  <si>
    <t>2月5日</t>
    <rPh sb="1" eb="2">
      <t>ツキ</t>
    </rPh>
    <rPh sb="3" eb="4">
      <t>ニチ</t>
    </rPh>
    <phoneticPr fontId="11"/>
  </si>
  <si>
    <t>平成20年</t>
    <rPh sb="0" eb="2">
      <t>ヘイセイ</t>
    </rPh>
    <rPh sb="4" eb="5">
      <t>ネン</t>
    </rPh>
    <phoneticPr fontId="3"/>
  </si>
  <si>
    <t>］</t>
    <phoneticPr fontId="11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</si>
  <si>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</si>
  <si>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</si>
  <si>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</si>
  <si>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</si>
  <si>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</si>
  <si>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</si>
  <si>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11"/>
  </si>
  <si>
    <t>平成28年</t>
    <phoneticPr fontId="11"/>
  </si>
  <si>
    <t>平成29年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</si>
  <si>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</si>
  <si>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</si>
  <si>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令和 2年</t>
    <rPh sb="0" eb="2">
      <t>レイワ</t>
    </rPh>
    <rPh sb="4" eb="5">
      <t>ネン</t>
    </rPh>
    <phoneticPr fontId="11"/>
  </si>
  <si>
    <t>令和 3年</t>
    <rPh sb="0" eb="2">
      <t>レイワ</t>
    </rPh>
    <rPh sb="4" eb="5">
      <t>ネン</t>
    </rPh>
    <phoneticPr fontId="11"/>
  </si>
  <si>
    <t>令和 4年</t>
    <rPh sb="0" eb="2">
      <t>レイワ</t>
    </rPh>
    <rPh sb="4" eb="5">
      <t>ネン</t>
    </rPh>
    <phoneticPr fontId="11"/>
  </si>
  <si>
    <t>令和 5年</t>
    <rPh sb="0" eb="2">
      <t>レイワ</t>
    </rPh>
    <rPh sb="4" eb="5">
      <t>ネン</t>
    </rPh>
    <phoneticPr fontId="11"/>
  </si>
  <si>
    <t>令和 6年</t>
    <rPh sb="0" eb="2">
      <t>レイワ</t>
    </rPh>
    <rPh sb="4" eb="5">
      <t>ネン</t>
    </rPh>
    <phoneticPr fontId="11"/>
  </si>
  <si>
    <t>令和 7年</t>
    <rPh sb="0" eb="2">
      <t>レイワ</t>
    </rPh>
    <rPh sb="4" eb="5">
      <t>ネン</t>
    </rPh>
    <phoneticPr fontId="11"/>
  </si>
  <si>
    <t xml:space="preserve"> ] …統計のもととなるデータに20％を超える欠損があることを示します。</t>
    <rPh sb="5" eb="7">
      <t>トウケイ</t>
    </rPh>
    <rPh sb="21" eb="22">
      <t>チョウ</t>
    </rPh>
    <rPh sb="24" eb="26">
      <t>ケッソン</t>
    </rPh>
    <rPh sb="32" eb="33">
      <t>シメ</t>
    </rPh>
    <phoneticPr fontId="11"/>
  </si>
  <si>
    <t>※           　　     は、観測場所の移転、観測方法の変更等をした場合に、その前後で観測データが均質でないことを示します。</t>
    <rPh sb="34" eb="36">
      <t>ヘンコウ</t>
    </rPh>
    <rPh sb="36" eb="37">
      <t>トウ</t>
    </rPh>
    <rPh sb="40" eb="42">
      <t>バアイ</t>
    </rPh>
    <rPh sb="46" eb="48">
      <t>ゼンゴ</t>
    </rPh>
    <rPh sb="63" eb="64">
      <t>シメ</t>
    </rPh>
    <phoneticPr fontId="11"/>
  </si>
  <si>
    <t>月間日照時間</t>
    <rPh sb="2" eb="4">
      <t>ニッショウ</t>
    </rPh>
    <phoneticPr fontId="11"/>
  </si>
  <si>
    <t>月間</t>
    <rPh sb="0" eb="1">
      <t>ツキ</t>
    </rPh>
    <rPh sb="1" eb="2">
      <t>アイダ</t>
    </rPh>
    <phoneticPr fontId="3"/>
  </si>
  <si>
    <t>月</t>
    <rPh sb="0" eb="1">
      <t>ツキ</t>
    </rPh>
    <phoneticPr fontId="11"/>
  </si>
  <si>
    <t>1月</t>
  </si>
  <si>
    <t>2月</t>
  </si>
  <si>
    <t>3月</t>
  </si>
  <si>
    <t>4月</t>
  </si>
  <si>
    <t>5月</t>
  </si>
  <si>
    <t>6月</t>
    <phoneticPr fontId="11"/>
  </si>
  <si>
    <t>7月</t>
  </si>
  <si>
    <t>8月</t>
  </si>
  <si>
    <t>9月</t>
    <phoneticPr fontId="11"/>
  </si>
  <si>
    <t>三国</t>
    <phoneticPr fontId="11"/>
  </si>
  <si>
    <t>10月</t>
  </si>
  <si>
    <t>)</t>
    <phoneticPr fontId="11"/>
  </si>
  <si>
    <t>11月</t>
  </si>
  <si>
    <t>12月</t>
    <phoneticPr fontId="11"/>
  </si>
  <si>
    <t>年間</t>
    <rPh sb="1" eb="2">
      <t>カン</t>
    </rPh>
    <phoneticPr fontId="11"/>
  </si>
  <si>
    <t>資料：気象庁ホームページ</t>
    <rPh sb="0" eb="2">
      <t>シリョウ</t>
    </rPh>
    <phoneticPr fontId="11"/>
  </si>
  <si>
    <t xml:space="preserve"> ） …統計のもととなるデータに許容範囲で欠損があることを示します。</t>
    <rPh sb="4" eb="6">
      <t>トウケイ</t>
    </rPh>
    <rPh sb="16" eb="20">
      <t>キョヨウハンイ</t>
    </rPh>
    <rPh sb="21" eb="23">
      <t>ケッソン</t>
    </rPh>
    <rPh sb="29" eb="30">
      <t>シメ</t>
    </rPh>
    <phoneticPr fontId="11"/>
  </si>
  <si>
    <t>各日数</t>
    <rPh sb="0" eb="1">
      <t>カク</t>
    </rPh>
    <rPh sb="1" eb="3">
      <t>ニッスウ</t>
    </rPh>
    <phoneticPr fontId="3"/>
  </si>
  <si>
    <t>日数</t>
    <rPh sb="0" eb="2">
      <t>ニッスウ</t>
    </rPh>
    <phoneticPr fontId="11"/>
  </si>
  <si>
    <t>冬日</t>
    <phoneticPr fontId="11"/>
  </si>
  <si>
    <t>真冬日</t>
    <phoneticPr fontId="11"/>
  </si>
  <si>
    <t>夏日</t>
    <phoneticPr fontId="11"/>
  </si>
  <si>
    <t>真夏日</t>
    <phoneticPr fontId="11"/>
  </si>
  <si>
    <t>猛暑日</t>
    <rPh sb="0" eb="3">
      <t>モウショビ</t>
    </rPh>
    <phoneticPr fontId="11"/>
  </si>
  <si>
    <t>日最低気温</t>
    <rPh sb="3" eb="5">
      <t>キオン</t>
    </rPh>
    <phoneticPr fontId="11"/>
  </si>
  <si>
    <t>日降水量</t>
    <phoneticPr fontId="11"/>
  </si>
  <si>
    <t>（日最低気温0℃未満）</t>
    <phoneticPr fontId="11"/>
  </si>
  <si>
    <t>（日最高気温0℃未満）</t>
    <phoneticPr fontId="11"/>
  </si>
  <si>
    <t>（日最高気温25℃以上）</t>
    <rPh sb="9" eb="11">
      <t>イジョウ</t>
    </rPh>
    <phoneticPr fontId="11"/>
  </si>
  <si>
    <t>（日最高気温30℃以上）</t>
    <rPh sb="9" eb="11">
      <t>イジョウ</t>
    </rPh>
    <phoneticPr fontId="11"/>
  </si>
  <si>
    <t>（日最高気温35℃以上）</t>
    <phoneticPr fontId="11"/>
  </si>
  <si>
    <t>25℃以上</t>
    <phoneticPr fontId="11"/>
  </si>
  <si>
    <t>1mm以上</t>
    <phoneticPr fontId="11"/>
  </si>
  <si>
    <t>10mm以上</t>
  </si>
  <si>
    <t>平成20年</t>
  </si>
  <si>
    <t>平成29年</t>
    <rPh sb="4" eb="5">
      <t>ネン</t>
    </rPh>
    <phoneticPr fontId="11"/>
  </si>
  <si>
    <t>平成30年</t>
    <rPh sb="4" eb="5">
      <t>ネン</t>
    </rPh>
    <phoneticPr fontId="11"/>
  </si>
  <si>
    <t xml:space="preserve"> ] …統計のもととなるデータに20％を超える欠損があることを示します。</t>
    <rPh sb="4" eb="6">
      <t>トウケイ</t>
    </rPh>
    <rPh sb="20" eb="21">
      <t>チョウ</t>
    </rPh>
    <rPh sb="23" eb="25">
      <t>ケッソン</t>
    </rPh>
    <rPh sb="31" eb="32">
      <t>シメ</t>
    </rPh>
    <phoneticPr fontId="11"/>
  </si>
  <si>
    <t>※                は、観測場所の移転、観測方法の変更等をした場合に、その前後で観測データが均質でないことを示します。</t>
    <rPh sb="32" eb="34">
      <t>ヘンコウ</t>
    </rPh>
    <rPh sb="34" eb="35">
      <t>トウ</t>
    </rPh>
    <rPh sb="38" eb="40">
      <t>バアイ</t>
    </rPh>
    <rPh sb="44" eb="46">
      <t>ゼンゴ</t>
    </rPh>
    <rPh sb="61" eb="62">
      <t>シメ</t>
    </rPh>
    <phoneticPr fontId="11"/>
  </si>
  <si>
    <t>日降水量</t>
  </si>
  <si>
    <t>1mm以上</t>
  </si>
  <si>
    <t>6月</t>
  </si>
  <si>
    <t>9月</t>
  </si>
  <si>
    <t>)</t>
  </si>
  <si>
    <t>12月</t>
    <rPh sb="2" eb="3">
      <t>ガツ</t>
    </rPh>
    <phoneticPr fontId="11"/>
  </si>
  <si>
    <t>A-10．積雪状況</t>
    <rPh sb="5" eb="7">
      <t>セキセツ</t>
    </rPh>
    <rPh sb="7" eb="9">
      <t>ジョウキョウ</t>
    </rPh>
    <phoneticPr fontId="3"/>
  </si>
  <si>
    <t>単位：cm</t>
    <rPh sb="0" eb="2">
      <t>タンイ</t>
    </rPh>
    <phoneticPr fontId="4"/>
  </si>
  <si>
    <t>年度</t>
    <phoneticPr fontId="4"/>
  </si>
  <si>
    <t>最深積雪量</t>
    <rPh sb="0" eb="2">
      <t>サイシン</t>
    </rPh>
    <rPh sb="2" eb="4">
      <t>セキセツ</t>
    </rPh>
    <rPh sb="4" eb="5">
      <t>リョウ</t>
    </rPh>
    <phoneticPr fontId="4"/>
  </si>
  <si>
    <t>１日最高降雪量</t>
  </si>
  <si>
    <t>降雪累計</t>
    <rPh sb="2" eb="4">
      <t>ルイケイ</t>
    </rPh>
    <phoneticPr fontId="4"/>
  </si>
  <si>
    <t>12月</t>
    <phoneticPr fontId="26"/>
  </si>
  <si>
    <t>１月</t>
    <rPh sb="1" eb="2">
      <t>ガツ</t>
    </rPh>
    <phoneticPr fontId="26"/>
  </si>
  <si>
    <t>２月</t>
  </si>
  <si>
    <t>３月</t>
  </si>
  <si>
    <t>累計</t>
    <rPh sb="0" eb="2">
      <t>ルイケイ</t>
    </rPh>
    <phoneticPr fontId="26"/>
  </si>
  <si>
    <t>積雪量</t>
    <rPh sb="0" eb="2">
      <t>セキセツ</t>
    </rPh>
    <rPh sb="2" eb="3">
      <t>リョウ</t>
    </rPh>
    <phoneticPr fontId="4"/>
  </si>
  <si>
    <t>起日</t>
    <rPh sb="0" eb="1">
      <t>オコシ</t>
    </rPh>
    <rPh sb="1" eb="2">
      <t>ビ</t>
    </rPh>
    <phoneticPr fontId="4"/>
  </si>
  <si>
    <t>降雪量</t>
    <rPh sb="0" eb="2">
      <t>コウセツ</t>
    </rPh>
    <rPh sb="2" eb="3">
      <t>リョウ</t>
    </rPh>
    <phoneticPr fontId="4"/>
  </si>
  <si>
    <t>昭和62年度</t>
    <rPh sb="0" eb="2">
      <t>ショウワ</t>
    </rPh>
    <phoneticPr fontId="4"/>
  </si>
  <si>
    <t>3日</t>
    <rPh sb="1" eb="2">
      <t>ニチ</t>
    </rPh>
    <phoneticPr fontId="4"/>
  </si>
  <si>
    <t>25日</t>
    <rPh sb="2" eb="3">
      <t>ニチ</t>
    </rPh>
    <phoneticPr fontId="4"/>
  </si>
  <si>
    <t>10日</t>
    <rPh sb="2" eb="3">
      <t>ニチ</t>
    </rPh>
    <phoneticPr fontId="4"/>
  </si>
  <si>
    <t>8日</t>
    <rPh sb="1" eb="2">
      <t>ニチ</t>
    </rPh>
    <phoneticPr fontId="4"/>
  </si>
  <si>
    <t>16日</t>
    <rPh sb="2" eb="3">
      <t>ニチ</t>
    </rPh>
    <phoneticPr fontId="4"/>
  </si>
  <si>
    <t>昭和63年度</t>
    <rPh sb="0" eb="2">
      <t>ショウワ</t>
    </rPh>
    <phoneticPr fontId="4"/>
  </si>
  <si>
    <t>29日</t>
    <rPh sb="2" eb="3">
      <t>ニチ</t>
    </rPh>
    <phoneticPr fontId="4"/>
  </si>
  <si>
    <t>28日</t>
    <rPh sb="2" eb="3">
      <t>ニチ</t>
    </rPh>
    <phoneticPr fontId="4"/>
  </si>
  <si>
    <t>平成元年度</t>
    <rPh sb="0" eb="2">
      <t>ヘイセイ</t>
    </rPh>
    <phoneticPr fontId="4"/>
  </si>
  <si>
    <t>9日</t>
    <rPh sb="1" eb="2">
      <t>ニチ</t>
    </rPh>
    <phoneticPr fontId="4"/>
  </si>
  <si>
    <t>26日</t>
    <rPh sb="2" eb="3">
      <t>ニチ</t>
    </rPh>
    <phoneticPr fontId="4"/>
  </si>
  <si>
    <t>1日</t>
    <rPh sb="1" eb="2">
      <t>ニチ</t>
    </rPh>
    <phoneticPr fontId="4"/>
  </si>
  <si>
    <t>平成 2年度</t>
    <rPh sb="0" eb="2">
      <t>ヘイセイ</t>
    </rPh>
    <phoneticPr fontId="4"/>
  </si>
  <si>
    <t>24日</t>
    <rPh sb="2" eb="3">
      <t>ニチ</t>
    </rPh>
    <phoneticPr fontId="4"/>
  </si>
  <si>
    <t>15日</t>
    <rPh sb="2" eb="3">
      <t>ニチ</t>
    </rPh>
    <phoneticPr fontId="4"/>
  </si>
  <si>
    <t>平成 3年度</t>
    <rPh sb="0" eb="2">
      <t>ヘイセイ</t>
    </rPh>
    <phoneticPr fontId="4"/>
  </si>
  <si>
    <t>13日</t>
    <rPh sb="2" eb="3">
      <t>ニチ</t>
    </rPh>
    <phoneticPr fontId="4"/>
  </si>
  <si>
    <t>20日</t>
    <rPh sb="2" eb="3">
      <t>ニチ</t>
    </rPh>
    <phoneticPr fontId="4"/>
  </si>
  <si>
    <t>22日</t>
    <rPh sb="2" eb="3">
      <t>ニチ</t>
    </rPh>
    <phoneticPr fontId="4"/>
  </si>
  <si>
    <t>23日</t>
    <rPh sb="2" eb="3">
      <t>ニチ</t>
    </rPh>
    <phoneticPr fontId="4"/>
  </si>
  <si>
    <t>平成 4年度</t>
    <rPh sb="0" eb="2">
      <t>ヘイセイ</t>
    </rPh>
    <phoneticPr fontId="4"/>
  </si>
  <si>
    <t>21日</t>
    <rPh sb="2" eb="3">
      <t>ニチ</t>
    </rPh>
    <phoneticPr fontId="4"/>
  </si>
  <si>
    <t>2日</t>
    <rPh sb="1" eb="2">
      <t>ニチ</t>
    </rPh>
    <phoneticPr fontId="4"/>
  </si>
  <si>
    <t>平成 5年度</t>
    <rPh sb="0" eb="2">
      <t>ヘイセイ</t>
    </rPh>
    <phoneticPr fontId="4"/>
  </si>
  <si>
    <t>18日</t>
    <rPh sb="2" eb="3">
      <t>ニチ</t>
    </rPh>
    <phoneticPr fontId="4"/>
  </si>
  <si>
    <t>14日</t>
    <rPh sb="2" eb="3">
      <t>ニチ</t>
    </rPh>
    <phoneticPr fontId="4"/>
  </si>
  <si>
    <t>平成 6年度</t>
    <rPh sb="0" eb="2">
      <t>ヘイセイ</t>
    </rPh>
    <phoneticPr fontId="4"/>
  </si>
  <si>
    <t>6日</t>
    <rPh sb="1" eb="2">
      <t>ニチ</t>
    </rPh>
    <phoneticPr fontId="4"/>
  </si>
  <si>
    <t>平成 7年度</t>
    <rPh sb="0" eb="2">
      <t>ヘイセイ</t>
    </rPh>
    <phoneticPr fontId="4"/>
  </si>
  <si>
    <t>27日</t>
    <rPh sb="2" eb="3">
      <t>ニチ</t>
    </rPh>
    <phoneticPr fontId="4"/>
  </si>
  <si>
    <t>30日</t>
    <rPh sb="2" eb="3">
      <t>ニチ</t>
    </rPh>
    <phoneticPr fontId="4"/>
  </si>
  <si>
    <t>12日</t>
    <rPh sb="2" eb="3">
      <t>ニチ</t>
    </rPh>
    <phoneticPr fontId="4"/>
  </si>
  <si>
    <t>平成 8年度</t>
    <rPh sb="0" eb="2">
      <t>ヘイセイ</t>
    </rPh>
    <phoneticPr fontId="4"/>
  </si>
  <si>
    <t>19日</t>
    <rPh sb="2" eb="3">
      <t>ニチ</t>
    </rPh>
    <phoneticPr fontId="4"/>
  </si>
  <si>
    <t>平成 9年度</t>
    <rPh sb="0" eb="2">
      <t>ヘイセイ</t>
    </rPh>
    <phoneticPr fontId="4"/>
  </si>
  <si>
    <t>4日</t>
    <rPh sb="1" eb="2">
      <t>ニチ</t>
    </rPh>
    <phoneticPr fontId="4"/>
  </si>
  <si>
    <t>平成10年度</t>
    <rPh sb="0" eb="2">
      <t>ヘイセイ</t>
    </rPh>
    <phoneticPr fontId="4"/>
  </si>
  <si>
    <t>5日</t>
    <rPh sb="1" eb="2">
      <t>ニチ</t>
    </rPh>
    <phoneticPr fontId="4"/>
  </si>
  <si>
    <t>平成11年度</t>
    <rPh sb="0" eb="2">
      <t>ヘイセイ</t>
    </rPh>
    <phoneticPr fontId="4"/>
  </si>
  <si>
    <t>平成12年度</t>
    <rPh sb="0" eb="2">
      <t>ヘイセイ</t>
    </rPh>
    <phoneticPr fontId="4"/>
  </si>
  <si>
    <t>17日</t>
    <rPh sb="2" eb="3">
      <t>ニチ</t>
    </rPh>
    <phoneticPr fontId="4"/>
  </si>
  <si>
    <t>平成13年度</t>
    <rPh sb="0" eb="2">
      <t>ヘイセイ</t>
    </rPh>
    <phoneticPr fontId="4"/>
  </si>
  <si>
    <t>11日</t>
    <rPh sb="2" eb="3">
      <t>ニチ</t>
    </rPh>
    <phoneticPr fontId="4"/>
  </si>
  <si>
    <t>平成14年度</t>
    <rPh sb="0" eb="2">
      <t>ヘイセイ</t>
    </rPh>
    <phoneticPr fontId="4"/>
  </si>
  <si>
    <t>平成15年度</t>
    <rPh sb="0" eb="2">
      <t>ヘイセイ</t>
    </rPh>
    <phoneticPr fontId="4"/>
  </si>
  <si>
    <t>7日</t>
    <rPh sb="1" eb="2">
      <t>ニチ</t>
    </rPh>
    <phoneticPr fontId="4"/>
  </si>
  <si>
    <t>平成16年度</t>
    <rPh sb="0" eb="2">
      <t>ヘイセイ</t>
    </rPh>
    <phoneticPr fontId="4"/>
  </si>
  <si>
    <t>10日
13日</t>
    <rPh sb="2" eb="3">
      <t>ニチ</t>
    </rPh>
    <rPh sb="6" eb="7">
      <t>ニチ</t>
    </rPh>
    <phoneticPr fontId="4"/>
  </si>
  <si>
    <t>平成17年度</t>
    <rPh sb="0" eb="2">
      <t>ヘイセイ</t>
    </rPh>
    <phoneticPr fontId="4"/>
  </si>
  <si>
    <t>10日</t>
    <rPh sb="2" eb="3">
      <t>カ</t>
    </rPh>
    <phoneticPr fontId="4"/>
  </si>
  <si>
    <t>5日</t>
    <rPh sb="1" eb="2">
      <t>カ</t>
    </rPh>
    <phoneticPr fontId="4"/>
  </si>
  <si>
    <t>14日</t>
    <rPh sb="2" eb="3">
      <t>カ</t>
    </rPh>
    <phoneticPr fontId="4"/>
  </si>
  <si>
    <t>平成18年度</t>
    <rPh sb="0" eb="2">
      <t>ヘイセイ</t>
    </rPh>
    <phoneticPr fontId="4"/>
  </si>
  <si>
    <t>平成19年度</t>
    <rPh sb="0" eb="2">
      <t>ヘイセイ</t>
    </rPh>
    <phoneticPr fontId="4"/>
  </si>
  <si>
    <t>31日</t>
    <rPh sb="2" eb="3">
      <t>ニチ</t>
    </rPh>
    <phoneticPr fontId="4"/>
  </si>
  <si>
    <t>平成20年度</t>
    <rPh sb="0" eb="2">
      <t>ヘイセイ</t>
    </rPh>
    <phoneticPr fontId="4"/>
  </si>
  <si>
    <t>平成21年度</t>
    <rPh sb="0" eb="2">
      <t>ヘイセイ</t>
    </rPh>
    <phoneticPr fontId="4"/>
  </si>
  <si>
    <t>20日</t>
    <phoneticPr fontId="4"/>
  </si>
  <si>
    <t>15日</t>
    <phoneticPr fontId="4"/>
  </si>
  <si>
    <t>19日</t>
    <phoneticPr fontId="4"/>
  </si>
  <si>
    <t>19日
21日</t>
    <phoneticPr fontId="4"/>
  </si>
  <si>
    <t>14日</t>
    <phoneticPr fontId="4"/>
  </si>
  <si>
    <t>17日</t>
    <phoneticPr fontId="4"/>
  </si>
  <si>
    <t>10日</t>
    <phoneticPr fontId="4"/>
  </si>
  <si>
    <t>平成22年度</t>
    <rPh sb="0" eb="2">
      <t>ヘイセイ</t>
    </rPh>
    <phoneticPr fontId="4"/>
  </si>
  <si>
    <t>平成23年度</t>
    <rPh sb="0" eb="2">
      <t>ヘイセイ</t>
    </rPh>
    <phoneticPr fontId="4"/>
  </si>
  <si>
    <t>平成24年度</t>
    <rPh sb="0" eb="2">
      <t>ヘイセイ</t>
    </rPh>
    <phoneticPr fontId="4"/>
  </si>
  <si>
    <t>　1日</t>
    <rPh sb="2" eb="3">
      <t>ニチ</t>
    </rPh>
    <phoneticPr fontId="4"/>
  </si>
  <si>
    <t>10日
16日</t>
    <rPh sb="2" eb="3">
      <t>ニチ</t>
    </rPh>
    <rPh sb="6" eb="7">
      <t>ニチ</t>
    </rPh>
    <phoneticPr fontId="4"/>
  </si>
  <si>
    <t xml:space="preserve"> 9日
16日</t>
    <rPh sb="2" eb="3">
      <t>ニチ</t>
    </rPh>
    <rPh sb="6" eb="7">
      <t>ニチ</t>
    </rPh>
    <phoneticPr fontId="4"/>
  </si>
  <si>
    <t>平成25年度</t>
    <rPh sb="0" eb="2">
      <t>ヘイセイ</t>
    </rPh>
    <phoneticPr fontId="4"/>
  </si>
  <si>
    <t>5日</t>
    <rPh sb="1" eb="2">
      <t>ヒ</t>
    </rPh>
    <phoneticPr fontId="4"/>
  </si>
  <si>
    <t>10日</t>
    <rPh sb="2" eb="3">
      <t>ヒ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</si>
  <si>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</si>
  <si>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</si>
  <si>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1日
2日</t>
    <rPh sb="1" eb="2">
      <t>ニチ</t>
    </rPh>
    <rPh sb="4" eb="5">
      <t>ニチ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</si>
  <si>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</si>
  <si>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</si>
  <si>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14日
18日</t>
    <rPh sb="2" eb="3">
      <t>ニチ</t>
    </rPh>
    <rPh sb="6" eb="7">
      <t>ニチ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</si>
  <si>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</si>
  <si>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29日
30日</t>
    <rPh sb="2" eb="3">
      <t>ニチ</t>
    </rPh>
    <rPh sb="6" eb="7">
      <t>ニチ</t>
    </rPh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</si>
  <si>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</si>
  <si>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令和 2年度</t>
    <rPh sb="0" eb="2">
      <t>レイワ</t>
    </rPh>
    <rPh sb="4" eb="5">
      <t>ネン</t>
    </rPh>
    <rPh sb="5" eb="6">
      <t>ド</t>
    </rPh>
    <phoneticPr fontId="4"/>
  </si>
  <si>
    <t>令和 3年度</t>
    <rPh sb="0" eb="2">
      <t>レイワ</t>
    </rPh>
    <rPh sb="4" eb="5">
      <t>ネン</t>
    </rPh>
    <rPh sb="5" eb="6">
      <t>ド</t>
    </rPh>
    <phoneticPr fontId="4"/>
  </si>
  <si>
    <t>令和 4年度</t>
    <rPh sb="0" eb="2">
      <t>レイワ</t>
    </rPh>
    <rPh sb="4" eb="5">
      <t>ネン</t>
    </rPh>
    <rPh sb="5" eb="6">
      <t>ド</t>
    </rPh>
    <phoneticPr fontId="4"/>
  </si>
  <si>
    <t>令和 5年度</t>
    <rPh sb="0" eb="2">
      <t>レイワ</t>
    </rPh>
    <rPh sb="4" eb="6">
      <t>ネンド</t>
    </rPh>
    <phoneticPr fontId="4"/>
  </si>
  <si>
    <t>24日
25日</t>
    <rPh sb="2" eb="3">
      <t>ニチ</t>
    </rPh>
    <rPh sb="6" eb="7">
      <t>ニチ</t>
    </rPh>
    <phoneticPr fontId="4"/>
  </si>
  <si>
    <t>令和 6年度</t>
    <rPh sb="0" eb="2">
      <t>レイワ</t>
    </rPh>
    <rPh sb="4" eb="6">
      <t>ネンド</t>
    </rPh>
    <phoneticPr fontId="4"/>
  </si>
  <si>
    <t>10日</t>
  </si>
  <si>
    <t>-</t>
  </si>
  <si>
    <t>令和 7年度</t>
    <rPh sb="0" eb="2">
      <t>レイワ</t>
    </rPh>
    <rPh sb="4" eb="6">
      <t>ネンド</t>
    </rPh>
    <phoneticPr fontId="4"/>
  </si>
  <si>
    <t xml:space="preserve">※観測地点：坂井町宮領  ただし平成7年度以前は観測地点坂井町長畑                       </t>
    <rPh sb="21" eb="23">
      <t>イゼン</t>
    </rPh>
    <phoneticPr fontId="4"/>
  </si>
  <si>
    <t>資料：福井県三国土木事務所</t>
    <rPh sb="0" eb="2">
      <t>シリョウ</t>
    </rPh>
    <rPh sb="3" eb="6">
      <t>フクイケン</t>
    </rPh>
    <rPh sb="6" eb="8">
      <t>ミクニ</t>
    </rPh>
    <rPh sb="8" eb="10">
      <t>ドボク</t>
    </rPh>
    <rPh sb="10" eb="12">
      <t>ジム</t>
    </rPh>
    <rPh sb="12" eb="13">
      <t>ショ</t>
    </rPh>
    <phoneticPr fontId="26"/>
  </si>
  <si>
    <t>１.土地・気象</t>
    <rPh sb="2" eb="4">
      <t>トチ</t>
    </rPh>
    <rPh sb="5" eb="7">
      <t>キショウ</t>
    </rPh>
    <phoneticPr fontId="30"/>
  </si>
  <si>
    <t>A-1</t>
  </si>
  <si>
    <t>市の位置･面積</t>
    <rPh sb="0" eb="1">
      <t>シ</t>
    </rPh>
    <rPh sb="2" eb="4">
      <t>イチ</t>
    </rPh>
    <rPh sb="5" eb="7">
      <t>メンセキ</t>
    </rPh>
    <phoneticPr fontId="4"/>
  </si>
  <si>
    <t>A-1</t>
    <phoneticPr fontId="11"/>
  </si>
  <si>
    <t>A-2</t>
  </si>
  <si>
    <t>市の廃置分合</t>
    <rPh sb="0" eb="1">
      <t>シ</t>
    </rPh>
    <rPh sb="2" eb="3">
      <t>ハイ</t>
    </rPh>
    <rPh sb="3" eb="4">
      <t>オキ</t>
    </rPh>
    <rPh sb="4" eb="6">
      <t>ブンゴウ</t>
    </rPh>
    <phoneticPr fontId="4"/>
  </si>
  <si>
    <t>A-3</t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</si>
  <si>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4"/>
  </si>
  <si>
    <t>A-4</t>
  </si>
  <si>
    <t>用途別土地面積</t>
    <rPh sb="0" eb="2">
      <t>ヨウト</t>
    </rPh>
    <rPh sb="2" eb="3">
      <t>ベツ</t>
    </rPh>
    <rPh sb="3" eb="5">
      <t>トチ</t>
    </rPh>
    <rPh sb="5" eb="7">
      <t>メンセキ</t>
    </rPh>
    <phoneticPr fontId="4"/>
  </si>
  <si>
    <t>A-5</t>
  </si>
  <si>
    <t>主要河川</t>
    <rPh sb="0" eb="2">
      <t>シュヨウ</t>
    </rPh>
    <rPh sb="2" eb="4">
      <t>カセン</t>
    </rPh>
    <phoneticPr fontId="4"/>
  </si>
  <si>
    <t>A-6</t>
    <phoneticPr fontId="4"/>
  </si>
  <si>
    <t>主要山岳</t>
    <rPh sb="0" eb="2">
      <t>シュヨウ</t>
    </rPh>
    <rPh sb="2" eb="4">
      <t>サンガク</t>
    </rPh>
    <phoneticPr fontId="4"/>
  </si>
  <si>
    <t>A-6</t>
  </si>
  <si>
    <t>A-7</t>
    <phoneticPr fontId="4"/>
  </si>
  <si>
    <t>温泉</t>
    <rPh sb="0" eb="2">
      <t>オンセン</t>
    </rPh>
    <phoneticPr fontId="4"/>
  </si>
  <si>
    <t>A-7</t>
  </si>
  <si>
    <t>A-8</t>
    <phoneticPr fontId="4"/>
  </si>
  <si>
    <t>観測所</t>
    <rPh sb="0" eb="2">
      <t>カンソク</t>
    </rPh>
    <rPh sb="2" eb="3">
      <t>ショ</t>
    </rPh>
    <phoneticPr fontId="4"/>
  </si>
  <si>
    <t>A-8</t>
  </si>
  <si>
    <t>A-9</t>
    <phoneticPr fontId="4"/>
  </si>
  <si>
    <t>気象概況</t>
    <rPh sb="0" eb="2">
      <t>キショウ</t>
    </rPh>
    <rPh sb="2" eb="4">
      <t>ガイキョウ</t>
    </rPh>
    <phoneticPr fontId="4"/>
  </si>
  <si>
    <t>気温・降水量・日照時間</t>
    <phoneticPr fontId="4"/>
  </si>
  <si>
    <t>A-9-1</t>
    <phoneticPr fontId="11"/>
  </si>
  <si>
    <t>各日数</t>
    <rPh sb="0" eb="1">
      <t>カク</t>
    </rPh>
    <rPh sb="1" eb="3">
      <t>ニッスウ</t>
    </rPh>
    <phoneticPr fontId="4"/>
  </si>
  <si>
    <t>A-9-2</t>
    <phoneticPr fontId="11"/>
  </si>
  <si>
    <t>A-10</t>
    <phoneticPr fontId="4"/>
  </si>
  <si>
    <t>積雪状況</t>
    <rPh sb="0" eb="2">
      <t>セキセツ</t>
    </rPh>
    <rPh sb="2" eb="4">
      <t>ジョウキョウ</t>
    </rPh>
    <phoneticPr fontId="4"/>
  </si>
  <si>
    <t>A-10</t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</si>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</sst>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&quot;　&quot;;&quot;△&quot;#,##0&quot;　&quot;"/>
    <numFmt numFmtId="177" formatCode="0.00;&quot;△ &quot;0.00"/>
    <numFmt numFmtId="178" formatCode="0.00_);[Red]\(0.00\)"/>
    <numFmt numFmtId="179" formatCode="#,##0&quot;.&quot;"/>
    <numFmt numFmtId="180" formatCode="#,##0.0;&quot;△ &quot;#,##0.0"/>
    <numFmt numFmtId="181" formatCode="#,##0.000;&quot;△ &quot;#,##0.000"/>
    <numFmt numFmtId="182" formatCode="&quot;(&quot;#,##0.0&quot;)&quot;;&quot;△ &quot;#,##0.0"/>
    <numFmt numFmtId="183" formatCode="0.0;&quot;△ &quot;0.0"/>
    <numFmt numFmtId="184" formatCode="#,##0_ "/>
    <numFmt numFmtId="185" formatCode="#,##0.0_);[Red]\(#,##0.0\)"/>
    <numFmt numFmtId="186" formatCode="0.0_ "/>
    <numFmt numFmtId="187" formatCode="00.0"/>
    <numFmt numFmtId="188" formatCode="0.0"/>
    <numFmt numFmtId="189" formatCode="0;&quot;△ &quot;0"/>
    <numFmt numFmtId="190" formatCode="m&quot;月&quot;d&quot;日&quot;;@"/>
  </numFmts>
  <fonts count="36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color theme="10"/>
      <name val="Osaka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u/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2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7" fillId="0" borderId="0"/>
    <xf numFmtId="38" fontId="12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907">
    <xf numFmtId="0" fontId="0" fillId="0" borderId="0" xfId="0"/>
    <xf numFmtId="176" fontId="9" fillId="0" borderId="0" xfId="3" applyNumberFormat="1" applyFont="1" applyFill="1" applyAlignment="1" applyProtection="1">
      <alignment horizontal="centerContinuous"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centerContinuous"/>
      <protection locked="0"/>
    </xf>
    <xf numFmtId="0" fontId="5" fillId="0" borderId="0" xfId="4" applyFont="1" applyProtection="1">
      <protection locked="0"/>
    </xf>
    <xf numFmtId="0" fontId="6" fillId="0" borderId="0" xfId="4" applyFont="1" applyAlignment="1" applyProtection="1">
      <alignment horizontal="centerContinuous"/>
      <protection locked="0"/>
    </xf>
    <xf numFmtId="0" fontId="6" fillId="0" borderId="0" xfId="4" applyFont="1" applyProtection="1">
      <protection locked="0"/>
    </xf>
    <xf numFmtId="0" fontId="7" fillId="0" borderId="0" xfId="4" applyFont="1" applyAlignment="1" applyProtection="1">
      <alignment vertical="center"/>
      <protection locked="0"/>
    </xf>
    <xf numFmtId="0" fontId="7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centerContinuous"/>
      <protection locked="0"/>
    </xf>
    <xf numFmtId="0" fontId="7" fillId="0" borderId="0" xfId="4" applyFont="1" applyProtection="1">
      <protection locked="0"/>
    </xf>
    <xf numFmtId="0" fontId="6" fillId="0" borderId="0" xfId="4" applyFont="1" applyAlignment="1" applyProtection="1">
      <alignment vertical="center"/>
      <protection locked="0"/>
    </xf>
    <xf numFmtId="0" fontId="7" fillId="0" borderId="0" xfId="4" applyFont="1"/>
    <xf numFmtId="0" fontId="6" fillId="0" borderId="0" xfId="4" applyFont="1" applyAlignment="1" applyProtection="1">
      <alignment horizontal="center" vertical="center"/>
      <protection locked="0"/>
    </xf>
    <xf numFmtId="0" fontId="8" fillId="0" borderId="0" xfId="4" applyFont="1"/>
    <xf numFmtId="0" fontId="6" fillId="0" borderId="0" xfId="4" applyFont="1"/>
    <xf numFmtId="0" fontId="8" fillId="0" borderId="0" xfId="4" applyFont="1" applyAlignment="1" applyProtection="1">
      <alignment vertical="center"/>
      <protection locked="0"/>
    </xf>
    <xf numFmtId="0" fontId="10" fillId="0" borderId="0" xfId="4" applyFont="1" applyAlignment="1" applyProtection="1">
      <alignment horizontal="left" vertical="top"/>
      <protection locked="0"/>
    </xf>
    <xf numFmtId="0" fontId="8" fillId="0" borderId="0" xfId="4" applyFont="1" applyProtection="1">
      <protection locked="0"/>
    </xf>
    <xf numFmtId="0" fontId="8" fillId="0" borderId="1" xfId="4" applyFont="1" applyBorder="1" applyAlignment="1" applyProtection="1">
      <alignment horizontal="distributed" vertical="center" justifyLastLine="1"/>
      <protection locked="0"/>
    </xf>
    <xf numFmtId="0" fontId="8" fillId="0" borderId="2" xfId="4" applyFont="1" applyBorder="1" applyAlignment="1" applyProtection="1">
      <alignment horizontal="distributed" vertical="center" justifyLastLine="1"/>
      <protection locked="0"/>
    </xf>
    <xf numFmtId="0" fontId="8" fillId="0" borderId="3" xfId="4" applyFont="1" applyBorder="1" applyAlignment="1" applyProtection="1">
      <alignment horizontal="center" vertical="center"/>
      <protection locked="0"/>
    </xf>
    <xf numFmtId="0" fontId="8" fillId="0" borderId="8" xfId="4" applyFont="1" applyBorder="1" applyAlignment="1" applyProtection="1">
      <alignment horizontal="center" vertical="center"/>
      <protection locked="0"/>
    </xf>
    <xf numFmtId="0" fontId="8" fillId="0" borderId="4" xfId="4" applyFont="1" applyBorder="1" applyAlignment="1" applyProtection="1">
      <alignment horizontal="center" vertical="center"/>
      <protection locked="0"/>
    </xf>
    <xf numFmtId="0" fontId="8" fillId="0" borderId="5" xfId="4" applyFont="1" applyBorder="1" applyAlignment="1" applyProtection="1">
      <alignment horizontal="center" vertical="center"/>
      <protection locked="0"/>
    </xf>
    <xf numFmtId="0" fontId="8" fillId="0" borderId="7" xfId="4" applyFont="1" applyBorder="1" applyAlignment="1" applyProtection="1">
      <alignment horizontal="center" vertical="center"/>
      <protection locked="0"/>
    </xf>
    <xf numFmtId="0" fontId="8" fillId="0" borderId="6" xfId="4" applyFont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vertical="center"/>
      <protection locked="0"/>
    </xf>
    <xf numFmtId="0" fontId="10" fillId="0" borderId="0" xfId="4" applyFont="1" applyAlignment="1" applyProtection="1">
      <alignment horizontal="right" vertical="top"/>
      <protection locked="0"/>
    </xf>
    <xf numFmtId="0" fontId="8" fillId="0" borderId="1" xfId="4" applyFont="1" applyBorder="1" applyAlignment="1" applyProtection="1">
      <alignment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Continuous"/>
      <protection locked="0"/>
    </xf>
    <xf numFmtId="0" fontId="10" fillId="0" borderId="0" xfId="4" applyFont="1" applyAlignment="1" applyProtection="1">
      <alignment horizontal="left"/>
      <protection locked="0"/>
    </xf>
    <xf numFmtId="0" fontId="10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right" vertical="center"/>
      <protection locked="0"/>
    </xf>
    <xf numFmtId="0" fontId="10" fillId="0" borderId="0" xfId="4" applyFont="1" applyAlignment="1" applyProtection="1">
      <alignment horizontal="right"/>
      <protection locked="0"/>
    </xf>
    <xf numFmtId="177" fontId="7" fillId="0" borderId="0" xfId="4" applyNumberFormat="1" applyFont="1" applyProtection="1">
      <protection locked="0"/>
    </xf>
    <xf numFmtId="0" fontId="8" fillId="0" borderId="0" xfId="4" applyFont="1" applyAlignment="1" applyProtection="1">
      <alignment horizontal="right"/>
      <protection locked="0"/>
    </xf>
    <xf numFmtId="0" fontId="10" fillId="0" borderId="0" xfId="4" applyFont="1" applyProtection="1">
      <protection locked="0"/>
    </xf>
    <xf numFmtId="0" fontId="10" fillId="0" borderId="0" xfId="4" applyFont="1" applyAlignment="1" applyProtection="1">
      <alignment vertical="top"/>
      <protection locked="0"/>
    </xf>
    <xf numFmtId="0" fontId="8" fillId="0" borderId="0" xfId="4" applyFont="1" applyAlignment="1" applyProtection="1">
      <alignment horizontal="right" vertical="top"/>
      <protection locked="0"/>
    </xf>
    <xf numFmtId="176" fontId="5" fillId="0" borderId="0" xfId="3" applyNumberFormat="1" applyFont="1" applyFill="1" applyAlignment="1" applyProtection="1">
      <alignment vertical="center"/>
      <protection locked="0"/>
    </xf>
    <xf numFmtId="0" fontId="10" fillId="0" borderId="0" xfId="6" applyFont="1" applyAlignment="1" applyProtection="1">
      <alignment horizontal="right" vertical="center"/>
      <protection locked="0"/>
    </xf>
    <xf numFmtId="0" fontId="10" fillId="0" borderId="0" xfId="6" applyFont="1" applyAlignment="1" applyProtection="1">
      <alignment horizontal="centerContinuous" vertical="center"/>
      <protection locked="0"/>
    </xf>
    <xf numFmtId="2" fontId="10" fillId="0" borderId="0" xfId="6" applyNumberFormat="1" applyFont="1" applyAlignment="1" applyProtection="1">
      <alignment horizontal="centerContinuous" vertical="center"/>
      <protection locked="0"/>
    </xf>
    <xf numFmtId="0" fontId="10" fillId="0" borderId="0" xfId="6" applyFont="1" applyAlignment="1" applyProtection="1">
      <alignment vertical="center"/>
      <protection locked="0"/>
    </xf>
    <xf numFmtId="0" fontId="10" fillId="0" borderId="0" xfId="6" applyFont="1" applyAlignment="1" applyProtection="1">
      <alignment horizontal="centerContinuous"/>
      <protection locked="0"/>
    </xf>
    <xf numFmtId="2" fontId="10" fillId="0" borderId="0" xfId="6" applyNumberFormat="1" applyFont="1" applyAlignment="1" applyProtection="1">
      <alignment horizontal="centerContinuous"/>
      <protection locked="0"/>
    </xf>
    <xf numFmtId="0" fontId="8" fillId="0" borderId="0" xfId="6" applyFont="1" applyAlignment="1" applyProtection="1">
      <alignment horizontal="center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0" fillId="0" borderId="11" xfId="6" applyFont="1" applyBorder="1" applyAlignment="1" applyProtection="1">
      <alignment vertical="center"/>
      <protection locked="0"/>
    </xf>
    <xf numFmtId="57" fontId="10" fillId="0" borderId="0" xfId="6" applyNumberFormat="1" applyFont="1" applyAlignment="1" applyProtection="1">
      <alignment horizontal="right" vertical="center" shrinkToFit="1"/>
      <protection locked="0"/>
    </xf>
    <xf numFmtId="179" fontId="10" fillId="0" borderId="0" xfId="6" applyNumberFormat="1" applyFont="1" applyAlignment="1" applyProtection="1">
      <alignment horizontal="right" vertical="center" shrinkToFit="1"/>
      <protection locked="0"/>
    </xf>
    <xf numFmtId="3" fontId="10" fillId="0" borderId="0" xfId="6" applyNumberFormat="1" applyFont="1" applyAlignment="1" applyProtection="1">
      <alignment horizontal="right" vertical="center" shrinkToFit="1"/>
      <protection locked="0"/>
    </xf>
    <xf numFmtId="0" fontId="10" fillId="0" borderId="13" xfId="6" applyFont="1" applyBorder="1" applyAlignment="1" applyProtection="1">
      <alignment horizontal="right" vertical="center"/>
      <protection locked="0"/>
    </xf>
    <xf numFmtId="3" fontId="10" fillId="0" borderId="8" xfId="6" applyNumberFormat="1" applyFont="1" applyBorder="1" applyAlignment="1" applyProtection="1">
      <alignment horizontal="right" vertical="center"/>
      <protection locked="0"/>
    </xf>
    <xf numFmtId="0" fontId="14" fillId="0" borderId="13" xfId="6" applyFont="1" applyBorder="1" applyAlignment="1" applyProtection="1">
      <alignment vertical="center"/>
      <protection locked="0"/>
    </xf>
    <xf numFmtId="0" fontId="14" fillId="0" borderId="8" xfId="6" applyFont="1" applyBorder="1" applyAlignment="1" applyProtection="1">
      <alignment vertical="center"/>
      <protection locked="0"/>
    </xf>
    <xf numFmtId="0" fontId="10" fillId="0" borderId="8" xfId="6" applyFont="1" applyBorder="1" applyAlignment="1" applyProtection="1">
      <alignment vertical="center"/>
      <protection locked="0"/>
    </xf>
    <xf numFmtId="0" fontId="14" fillId="0" borderId="13" xfId="6" applyFont="1" applyBorder="1" applyAlignment="1" applyProtection="1">
      <alignment vertical="center" wrapText="1"/>
      <protection locked="0"/>
    </xf>
    <xf numFmtId="0" fontId="15" fillId="0" borderId="0" xfId="6" applyFont="1" applyAlignment="1">
      <alignment horizontal="justify" vertical="center"/>
    </xf>
    <xf numFmtId="3" fontId="10" fillId="0" borderId="7" xfId="6" applyNumberFormat="1" applyFont="1" applyBorder="1" applyAlignment="1" applyProtection="1">
      <alignment horizontal="right" vertical="center"/>
      <protection locked="0"/>
    </xf>
    <xf numFmtId="0" fontId="14" fillId="0" borderId="14" xfId="6" applyFont="1" applyBorder="1" applyAlignment="1" applyProtection="1">
      <alignment vertical="center"/>
      <protection locked="0"/>
    </xf>
    <xf numFmtId="0" fontId="14" fillId="0" borderId="7" xfId="6" applyFont="1" applyBorder="1" applyAlignment="1" applyProtection="1">
      <alignment vertical="center"/>
      <protection locked="0"/>
    </xf>
    <xf numFmtId="0" fontId="10" fillId="0" borderId="7" xfId="6" applyFont="1" applyBorder="1" applyAlignment="1" applyProtection="1">
      <alignment vertical="center"/>
      <protection locked="0"/>
    </xf>
    <xf numFmtId="57" fontId="10" fillId="0" borderId="19" xfId="6" applyNumberFormat="1" applyFont="1" applyBorder="1" applyAlignment="1" applyProtection="1">
      <alignment horizontal="right" vertical="center"/>
      <protection locked="0"/>
    </xf>
    <xf numFmtId="179" fontId="10" fillId="0" borderId="19" xfId="6" applyNumberFormat="1" applyFont="1" applyBorder="1" applyAlignment="1" applyProtection="1">
      <alignment horizontal="right" vertical="center" shrinkToFit="1"/>
      <protection locked="0"/>
    </xf>
    <xf numFmtId="3" fontId="10" fillId="0" borderId="19" xfId="6" applyNumberFormat="1" applyFont="1" applyBorder="1" applyAlignment="1" applyProtection="1">
      <alignment horizontal="right" vertical="center" shrinkToFit="1"/>
      <protection locked="0"/>
    </xf>
    <xf numFmtId="0" fontId="10" fillId="0" borderId="14" xfId="6" applyFont="1" applyBorder="1" applyAlignment="1" applyProtection="1">
      <alignment vertical="center"/>
      <protection locked="0"/>
    </xf>
    <xf numFmtId="3" fontId="8" fillId="0" borderId="7" xfId="6" applyNumberFormat="1" applyFont="1" applyBorder="1" applyAlignment="1" applyProtection="1">
      <alignment horizontal="right" vertical="center"/>
      <protection locked="0"/>
    </xf>
    <xf numFmtId="2" fontId="10" fillId="0" borderId="0" xfId="6" applyNumberFormat="1" applyFont="1" applyAlignment="1" applyProtection="1">
      <alignment vertical="center"/>
      <protection locked="0"/>
    </xf>
    <xf numFmtId="2" fontId="10" fillId="0" borderId="0" xfId="6" applyNumberFormat="1" applyFont="1" applyAlignment="1" applyProtection="1">
      <alignment horizontal="right" vertical="center"/>
      <protection locked="0"/>
    </xf>
    <xf numFmtId="0" fontId="5" fillId="0" borderId="0" xfId="3" applyFont="1" applyFill="1" applyAlignment="1">
      <alignment vertical="center"/>
    </xf>
    <xf numFmtId="38" fontId="17" fillId="0" borderId="0" xfId="7" applyFont="1" applyFill="1" applyAlignment="1" applyProtection="1">
      <alignment vertical="center"/>
    </xf>
    <xf numFmtId="38" fontId="6" fillId="0" borderId="0" xfId="7" applyFont="1" applyFill="1" applyAlignment="1" applyProtection="1">
      <alignment vertical="center"/>
    </xf>
    <xf numFmtId="0" fontId="7" fillId="0" borderId="0" xfId="4" applyFont="1" applyAlignment="1">
      <alignment vertical="center"/>
    </xf>
    <xf numFmtId="38" fontId="17" fillId="0" borderId="0" xfId="7" applyFont="1" applyFill="1" applyAlignment="1" applyProtection="1">
      <alignment horizontal="centerContinuous"/>
    </xf>
    <xf numFmtId="38" fontId="18" fillId="0" borderId="0" xfId="7" applyFont="1" applyFill="1" applyAlignment="1" applyProtection="1">
      <alignment horizontal="centerContinuous"/>
    </xf>
    <xf numFmtId="38" fontId="10" fillId="0" borderId="0" xfId="7" applyFont="1" applyFill="1" applyAlignment="1" applyProtection="1">
      <alignment horizontal="right"/>
    </xf>
    <xf numFmtId="38" fontId="10" fillId="0" borderId="24" xfId="7" applyFont="1" applyFill="1" applyBorder="1" applyAlignment="1" applyProtection="1">
      <alignment horizontal="distributed" vertical="center" justifyLastLine="1"/>
    </xf>
    <xf numFmtId="38" fontId="10" fillId="0" borderId="25" xfId="7" applyFont="1" applyFill="1" applyBorder="1" applyAlignment="1" applyProtection="1">
      <alignment horizontal="center" vertical="center"/>
    </xf>
    <xf numFmtId="38" fontId="10" fillId="0" borderId="25" xfId="7" applyFont="1" applyFill="1" applyBorder="1" applyAlignment="1" applyProtection="1">
      <alignment horizontal="distributed" vertical="center" justifyLastLine="1"/>
    </xf>
    <xf numFmtId="49" fontId="10" fillId="0" borderId="26" xfId="7" applyNumberFormat="1" applyFont="1" applyFill="1" applyBorder="1" applyAlignment="1" applyProtection="1">
      <alignment horizontal="distributed" vertical="center" wrapText="1" justifyLastLine="1" shrinkToFit="1"/>
    </xf>
    <xf numFmtId="0" fontId="10" fillId="0" borderId="0" xfId="4" applyFont="1" applyAlignment="1" applyProtection="1">
      <alignment horizontal="center"/>
      <protection locked="0"/>
    </xf>
    <xf numFmtId="0" fontId="17" fillId="0" borderId="10" xfId="4" applyFont="1" applyBorder="1" applyAlignment="1">
      <alignment horizontal="center" vertical="center"/>
    </xf>
    <xf numFmtId="180" fontId="17" fillId="0" borderId="10" xfId="7" applyNumberFormat="1" applyFont="1" applyFill="1" applyBorder="1" applyAlignment="1" applyProtection="1">
      <alignment vertical="center" justifyLastLine="1"/>
    </xf>
    <xf numFmtId="180" fontId="17" fillId="0" borderId="27" xfId="7" applyNumberFormat="1" applyFont="1" applyFill="1" applyBorder="1" applyAlignment="1" applyProtection="1">
      <alignment vertical="center" justifyLastLine="1"/>
    </xf>
    <xf numFmtId="180" fontId="17" fillId="0" borderId="28" xfId="7" applyNumberFormat="1" applyFont="1" applyFill="1" applyBorder="1" applyAlignment="1" applyProtection="1">
      <alignment vertical="center" justifyLastLine="1"/>
    </xf>
    <xf numFmtId="180" fontId="17" fillId="0" borderId="29" xfId="7" applyNumberFormat="1" applyFont="1" applyFill="1" applyBorder="1" applyAlignment="1" applyProtection="1">
      <alignment vertical="center" justifyLastLine="1"/>
    </xf>
    <xf numFmtId="180" fontId="10" fillId="0" borderId="3" xfId="4" applyNumberFormat="1" applyFont="1" applyBorder="1" applyAlignment="1">
      <alignment horizontal="right" vertical="center"/>
    </xf>
    <xf numFmtId="180" fontId="10" fillId="0" borderId="3" xfId="7" applyNumberFormat="1" applyFont="1" applyFill="1" applyBorder="1" applyAlignment="1" applyProtection="1">
      <alignment vertical="center"/>
    </xf>
    <xf numFmtId="180" fontId="10" fillId="0" borderId="30" xfId="7" applyNumberFormat="1" applyFont="1" applyFill="1" applyBorder="1" applyAlignment="1" applyProtection="1">
      <alignment vertical="center"/>
    </xf>
    <xf numFmtId="180" fontId="10" fillId="0" borderId="31" xfId="7" applyNumberFormat="1" applyFont="1" applyFill="1" applyBorder="1" applyAlignment="1" applyProtection="1">
      <alignment vertical="center"/>
    </xf>
    <xf numFmtId="180" fontId="10" fillId="0" borderId="32" xfId="7" applyNumberFormat="1" applyFont="1" applyFill="1" applyBorder="1" applyAlignment="1" applyProtection="1">
      <alignment vertical="center"/>
    </xf>
    <xf numFmtId="180" fontId="10" fillId="0" borderId="5" xfId="4" applyNumberFormat="1" applyFont="1" applyBorder="1" applyAlignment="1">
      <alignment horizontal="right" vertical="center"/>
    </xf>
    <xf numFmtId="180" fontId="10" fillId="0" borderId="5" xfId="7" applyNumberFormat="1" applyFont="1" applyFill="1" applyBorder="1" applyAlignment="1" applyProtection="1">
      <alignment vertical="center"/>
    </xf>
    <xf numFmtId="180" fontId="10" fillId="0" borderId="24" xfId="4" applyNumberFormat="1" applyFont="1" applyBorder="1" applyAlignment="1">
      <alignment vertical="center"/>
    </xf>
    <xf numFmtId="180" fontId="10" fillId="0" borderId="25" xfId="7" applyNumberFormat="1" applyFont="1" applyFill="1" applyBorder="1" applyAlignment="1" applyProtection="1">
      <alignment vertical="center"/>
    </xf>
    <xf numFmtId="180" fontId="10" fillId="0" borderId="26" xfId="7" applyNumberFormat="1" applyFont="1" applyFill="1" applyBorder="1" applyAlignment="1" applyProtection="1">
      <alignment vertical="center"/>
    </xf>
    <xf numFmtId="180" fontId="10" fillId="0" borderId="0" xfId="4" applyNumberFormat="1" applyFont="1" applyAlignment="1" applyProtection="1">
      <alignment vertical="center"/>
      <protection locked="0"/>
    </xf>
    <xf numFmtId="180" fontId="10" fillId="0" borderId="0" xfId="4" applyNumberFormat="1" applyFont="1" applyAlignment="1" applyProtection="1">
      <alignment vertical="center" wrapText="1"/>
      <protection locked="0"/>
    </xf>
    <xf numFmtId="180" fontId="17" fillId="0" borderId="10" xfId="7" applyNumberFormat="1" applyFont="1" applyFill="1" applyBorder="1" applyAlignment="1" applyProtection="1">
      <alignment vertical="center"/>
    </xf>
    <xf numFmtId="180" fontId="17" fillId="0" borderId="27" xfId="7" applyNumberFormat="1" applyFont="1" applyFill="1" applyBorder="1" applyAlignment="1" applyProtection="1">
      <alignment vertical="center"/>
    </xf>
    <xf numFmtId="180" fontId="17" fillId="0" borderId="28" xfId="7" applyNumberFormat="1" applyFont="1" applyFill="1" applyBorder="1" applyAlignment="1" applyProtection="1">
      <alignment vertical="center"/>
    </xf>
    <xf numFmtId="180" fontId="17" fillId="0" borderId="29" xfId="7" applyNumberFormat="1" applyFont="1" applyFill="1" applyBorder="1" applyAlignment="1" applyProtection="1">
      <alignment vertical="center"/>
    </xf>
    <xf numFmtId="180" fontId="10" fillId="0" borderId="3" xfId="4" applyNumberFormat="1" applyFont="1" applyBorder="1" applyAlignment="1">
      <alignment horizontal="right" vertical="center" justifyLastLine="1"/>
    </xf>
    <xf numFmtId="180" fontId="10" fillId="0" borderId="31" xfId="7" applyNumberFormat="1" applyFont="1" applyFill="1" applyBorder="1" applyAlignment="1" applyProtection="1">
      <alignment vertical="center" wrapText="1"/>
    </xf>
    <xf numFmtId="180" fontId="10" fillId="0" borderId="30" xfId="4" applyNumberFormat="1" applyFont="1" applyBorder="1" applyAlignment="1">
      <alignment vertical="center"/>
    </xf>
    <xf numFmtId="180" fontId="19" fillId="0" borderId="3" xfId="7" applyNumberFormat="1" applyFont="1" applyFill="1" applyBorder="1" applyAlignment="1" applyProtection="1">
      <alignment vertical="center"/>
    </xf>
    <xf numFmtId="180" fontId="10" fillId="0" borderId="25" xfId="7" applyNumberFormat="1" applyFont="1" applyFill="1" applyBorder="1" applyAlignment="1" applyProtection="1">
      <alignment vertical="center" wrapText="1"/>
    </xf>
    <xf numFmtId="180" fontId="20" fillId="0" borderId="10" xfId="7" applyNumberFormat="1" applyFont="1" applyFill="1" applyBorder="1" applyAlignment="1" applyProtection="1">
      <alignment vertical="center"/>
    </xf>
    <xf numFmtId="180" fontId="17" fillId="0" borderId="27" xfId="4" applyNumberFormat="1" applyFont="1" applyBorder="1" applyAlignment="1">
      <alignment vertical="center"/>
    </xf>
    <xf numFmtId="180" fontId="17" fillId="0" borderId="28" xfId="7" applyNumberFormat="1" applyFont="1" applyFill="1" applyBorder="1" applyAlignment="1" applyProtection="1">
      <alignment vertical="center" wrapText="1"/>
    </xf>
    <xf numFmtId="180" fontId="10" fillId="0" borderId="5" xfId="4" applyNumberFormat="1" applyFont="1" applyBorder="1" applyAlignment="1">
      <alignment horizontal="right" vertical="center" justifyLastLine="1"/>
    </xf>
    <xf numFmtId="180" fontId="10" fillId="0" borderId="24" xfId="7" applyNumberFormat="1" applyFont="1" applyFill="1" applyBorder="1" applyAlignment="1" applyProtection="1">
      <alignment vertical="center"/>
    </xf>
    <xf numFmtId="0" fontId="17" fillId="0" borderId="1" xfId="4" applyFont="1" applyBorder="1" applyAlignment="1">
      <alignment horizontal="center" vertical="center"/>
    </xf>
    <xf numFmtId="180" fontId="20" fillId="0" borderId="1" xfId="7" applyNumberFormat="1" applyFont="1" applyFill="1" applyBorder="1" applyAlignment="1" applyProtection="1">
      <alignment vertical="center"/>
    </xf>
    <xf numFmtId="180" fontId="17" fillId="0" borderId="33" xfId="4" applyNumberFormat="1" applyFont="1" applyBorder="1" applyAlignment="1">
      <alignment vertical="center"/>
    </xf>
    <xf numFmtId="180" fontId="17" fillId="0" borderId="34" xfId="7" applyNumberFormat="1" applyFont="1" applyFill="1" applyBorder="1" applyAlignment="1" applyProtection="1">
      <alignment vertical="center" wrapText="1"/>
    </xf>
    <xf numFmtId="180" fontId="17" fillId="0" borderId="35" xfId="7" applyNumberFormat="1" applyFont="1" applyFill="1" applyBorder="1" applyAlignment="1" applyProtection="1">
      <alignment vertical="center"/>
    </xf>
    <xf numFmtId="180" fontId="17" fillId="0" borderId="2" xfId="4" applyNumberFormat="1" applyFont="1" applyBorder="1" applyAlignment="1">
      <alignment vertical="center"/>
    </xf>
    <xf numFmtId="180" fontId="17" fillId="0" borderId="9" xfId="7" applyNumberFormat="1" applyFont="1" applyFill="1" applyBorder="1" applyAlignment="1" applyProtection="1">
      <alignment vertical="center" wrapText="1"/>
    </xf>
    <xf numFmtId="180" fontId="17" fillId="0" borderId="15" xfId="7" applyNumberFormat="1" applyFont="1" applyFill="1" applyBorder="1" applyAlignment="1" applyProtection="1">
      <alignment vertical="center"/>
    </xf>
    <xf numFmtId="0" fontId="10" fillId="0" borderId="0" xfId="4" applyFont="1" applyAlignment="1">
      <alignment vertical="center"/>
    </xf>
    <xf numFmtId="38" fontId="10" fillId="0" borderId="0" xfId="7" applyFont="1" applyFill="1" applyAlignment="1" applyProtection="1">
      <alignment horizontal="right" vertical="center"/>
    </xf>
    <xf numFmtId="38" fontId="17" fillId="0" borderId="0" xfId="7" applyFont="1" applyFill="1" applyProtection="1">
      <protection locked="0"/>
    </xf>
    <xf numFmtId="38" fontId="6" fillId="0" borderId="0" xfId="7" applyFont="1" applyFill="1" applyProtection="1">
      <protection locked="0"/>
    </xf>
    <xf numFmtId="180" fontId="21" fillId="0" borderId="0" xfId="7" applyNumberFormat="1" applyFont="1" applyFill="1" applyProtection="1">
      <protection locked="0"/>
    </xf>
    <xf numFmtId="180" fontId="10" fillId="0" borderId="0" xfId="7" applyNumberFormat="1" applyFont="1" applyFill="1" applyProtection="1">
      <protection locked="0"/>
    </xf>
    <xf numFmtId="180" fontId="17" fillId="0" borderId="0" xfId="7" applyNumberFormat="1" applyFont="1" applyFill="1" applyProtection="1">
      <protection locked="0"/>
    </xf>
    <xf numFmtId="181" fontId="10" fillId="0" borderId="0" xfId="7" applyNumberFormat="1" applyFont="1" applyFill="1" applyProtection="1">
      <protection locked="0"/>
    </xf>
    <xf numFmtId="38" fontId="17" fillId="0" borderId="0" xfId="7" applyFont="1" applyFill="1" applyAlignment="1" applyProtection="1">
      <alignment horizontal="centerContinuous" vertical="center"/>
    </xf>
    <xf numFmtId="38" fontId="6" fillId="0" borderId="0" xfId="7" applyFont="1" applyFill="1" applyAlignment="1" applyProtection="1">
      <alignment horizontal="centerContinuous" vertical="center"/>
    </xf>
    <xf numFmtId="38" fontId="10" fillId="0" borderId="0" xfId="7" applyFont="1" applyFill="1" applyAlignment="1" applyProtection="1">
      <alignment vertical="center"/>
    </xf>
    <xf numFmtId="38" fontId="8" fillId="0" borderId="0" xfId="7" applyFont="1" applyFill="1" applyBorder="1" applyAlignment="1" applyProtection="1">
      <alignment horizontal="distributed" vertical="center" justifyLastLine="1"/>
    </xf>
    <xf numFmtId="0" fontId="8" fillId="0" borderId="0" xfId="4" applyFont="1" applyAlignment="1" applyProtection="1">
      <alignment horizontal="center"/>
      <protection locked="0"/>
    </xf>
    <xf numFmtId="38" fontId="10" fillId="0" borderId="30" xfId="7" applyFont="1" applyFill="1" applyBorder="1" applyAlignment="1" applyProtection="1">
      <alignment horizontal="distributed" vertical="center" justifyLastLine="1"/>
    </xf>
    <xf numFmtId="38" fontId="10" fillId="0" borderId="37" xfId="7" applyFont="1" applyFill="1" applyBorder="1" applyAlignment="1" applyProtection="1">
      <alignment horizontal="center" vertical="center" justifyLastLine="1"/>
    </xf>
    <xf numFmtId="38" fontId="10" fillId="0" borderId="38" xfId="7" applyFont="1" applyFill="1" applyBorder="1" applyAlignment="1" applyProtection="1">
      <alignment horizontal="center" vertical="center" justifyLastLine="1"/>
    </xf>
    <xf numFmtId="180" fontId="8" fillId="0" borderId="0" xfId="4" applyNumberFormat="1" applyFont="1" applyAlignment="1" applyProtection="1">
      <alignment vertical="center"/>
      <protection locked="0"/>
    </xf>
    <xf numFmtId="180" fontId="10" fillId="0" borderId="10" xfId="7" applyNumberFormat="1" applyFont="1" applyFill="1" applyBorder="1" applyAlignment="1" applyProtection="1">
      <alignment vertical="center"/>
    </xf>
    <xf numFmtId="180" fontId="10" fillId="0" borderId="11" xfId="7" applyNumberFormat="1" applyFont="1" applyFill="1" applyBorder="1" applyAlignment="1" applyProtection="1">
      <alignment vertical="center"/>
    </xf>
    <xf numFmtId="180" fontId="10" fillId="0" borderId="28" xfId="7" applyNumberFormat="1" applyFont="1" applyFill="1" applyBorder="1" applyAlignment="1" applyProtection="1">
      <alignment vertical="center"/>
    </xf>
    <xf numFmtId="180" fontId="10" fillId="0" borderId="29" xfId="7" applyNumberFormat="1" applyFont="1" applyFill="1" applyBorder="1" applyAlignment="1" applyProtection="1">
      <alignment vertical="center"/>
    </xf>
    <xf numFmtId="180" fontId="10" fillId="0" borderId="39" xfId="7" applyNumberFormat="1" applyFont="1" applyFill="1" applyBorder="1" applyAlignment="1" applyProtection="1">
      <alignment vertical="center"/>
    </xf>
    <xf numFmtId="182" fontId="10" fillId="0" borderId="39" xfId="7" applyNumberFormat="1" applyFont="1" applyFill="1" applyBorder="1" applyAlignment="1" applyProtection="1">
      <alignment vertical="center"/>
    </xf>
    <xf numFmtId="182" fontId="10" fillId="0" borderId="40" xfId="7" applyNumberFormat="1" applyFont="1" applyFill="1" applyBorder="1" applyAlignment="1" applyProtection="1">
      <alignment vertical="center"/>
    </xf>
    <xf numFmtId="182" fontId="10" fillId="0" borderId="41" xfId="7" applyNumberFormat="1" applyFont="1" applyFill="1" applyBorder="1" applyAlignment="1" applyProtection="1">
      <alignment vertical="center"/>
    </xf>
    <xf numFmtId="182" fontId="10" fillId="0" borderId="42" xfId="7" applyNumberFormat="1" applyFont="1" applyFill="1" applyBorder="1" applyAlignment="1" applyProtection="1">
      <alignment vertical="center"/>
    </xf>
    <xf numFmtId="180" fontId="8" fillId="0" borderId="30" xfId="4" applyNumberFormat="1" applyFont="1" applyBorder="1" applyAlignment="1" applyProtection="1">
      <alignment vertical="center"/>
      <protection locked="0"/>
    </xf>
    <xf numFmtId="180" fontId="14" fillId="0" borderId="8" xfId="7" applyNumberFormat="1" applyFont="1" applyFill="1" applyBorder="1" applyAlignment="1" applyProtection="1">
      <alignment vertical="center"/>
    </xf>
    <xf numFmtId="180" fontId="14" fillId="0" borderId="31" xfId="7" applyNumberFormat="1" applyFont="1" applyFill="1" applyBorder="1" applyAlignment="1" applyProtection="1">
      <alignment vertical="center"/>
    </xf>
    <xf numFmtId="180" fontId="14" fillId="0" borderId="32" xfId="7" applyNumberFormat="1" applyFont="1" applyFill="1" applyBorder="1" applyAlignment="1" applyProtection="1">
      <alignment vertical="center"/>
    </xf>
    <xf numFmtId="180" fontId="14" fillId="0" borderId="3" xfId="7" applyNumberFormat="1" applyFont="1" applyFill="1" applyBorder="1" applyAlignment="1" applyProtection="1">
      <alignment vertical="center"/>
    </xf>
    <xf numFmtId="182" fontId="14" fillId="0" borderId="39" xfId="7" applyNumberFormat="1" applyFont="1" applyFill="1" applyBorder="1" applyAlignment="1" applyProtection="1">
      <alignment vertical="center"/>
    </xf>
    <xf numFmtId="182" fontId="14" fillId="0" borderId="40" xfId="7" applyNumberFormat="1" applyFont="1" applyFill="1" applyBorder="1" applyAlignment="1" applyProtection="1">
      <alignment vertical="center"/>
    </xf>
    <xf numFmtId="182" fontId="14" fillId="0" borderId="41" xfId="7" applyNumberFormat="1" applyFont="1" applyFill="1" applyBorder="1" applyAlignment="1" applyProtection="1">
      <alignment vertical="center"/>
    </xf>
    <xf numFmtId="182" fontId="14" fillId="0" borderId="42" xfId="7" applyNumberFormat="1" applyFont="1" applyFill="1" applyBorder="1" applyAlignment="1" applyProtection="1">
      <alignment vertical="center"/>
    </xf>
    <xf numFmtId="180" fontId="14" fillId="0" borderId="44" xfId="7" applyNumberFormat="1" applyFont="1" applyFill="1" applyBorder="1" applyAlignment="1" applyProtection="1">
      <alignment vertical="center"/>
    </xf>
    <xf numFmtId="180" fontId="14" fillId="0" borderId="45" xfId="7" applyNumberFormat="1" applyFont="1" applyFill="1" applyBorder="1" applyAlignment="1" applyProtection="1">
      <alignment vertical="center"/>
    </xf>
    <xf numFmtId="180" fontId="14" fillId="0" borderId="43" xfId="7" applyNumberFormat="1" applyFont="1" applyFill="1" applyBorder="1" applyAlignment="1" applyProtection="1">
      <alignment vertical="center"/>
    </xf>
    <xf numFmtId="180" fontId="14" fillId="0" borderId="46" xfId="7" applyNumberFormat="1" applyFont="1" applyFill="1" applyBorder="1" applyAlignment="1" applyProtection="1">
      <alignment vertical="center"/>
    </xf>
    <xf numFmtId="180" fontId="14" fillId="0" borderId="39" xfId="7" applyNumberFormat="1" applyFont="1" applyFill="1" applyBorder="1" applyAlignment="1" applyProtection="1">
      <alignment vertical="center"/>
    </xf>
    <xf numFmtId="180" fontId="8" fillId="0" borderId="24" xfId="4" applyNumberFormat="1" applyFont="1" applyBorder="1" applyAlignment="1" applyProtection="1">
      <alignment vertical="center"/>
      <protection locked="0"/>
    </xf>
    <xf numFmtId="180" fontId="14" fillId="0" borderId="5" xfId="7" applyNumberFormat="1" applyFont="1" applyFill="1" applyBorder="1" applyAlignment="1" applyProtection="1">
      <alignment vertical="center"/>
    </xf>
    <xf numFmtId="182" fontId="14" fillId="0" borderId="7" xfId="7" applyNumberFormat="1" applyFont="1" applyFill="1" applyBorder="1" applyAlignment="1" applyProtection="1">
      <alignment vertical="center"/>
    </xf>
    <xf numFmtId="182" fontId="14" fillId="0" borderId="25" xfId="7" applyNumberFormat="1" applyFont="1" applyFill="1" applyBorder="1" applyAlignment="1" applyProtection="1">
      <alignment vertical="center"/>
    </xf>
    <xf numFmtId="182" fontId="14" fillId="0" borderId="26" xfId="7" applyNumberFormat="1" applyFont="1" applyFill="1" applyBorder="1" applyAlignment="1" applyProtection="1">
      <alignment vertical="center"/>
    </xf>
    <xf numFmtId="182" fontId="14" fillId="0" borderId="5" xfId="7" applyNumberFormat="1" applyFont="1" applyFill="1" applyBorder="1" applyAlignment="1" applyProtection="1">
      <alignment vertical="center"/>
    </xf>
    <xf numFmtId="180" fontId="10" fillId="0" borderId="7" xfId="7" applyNumberFormat="1" applyFont="1" applyFill="1" applyBorder="1" applyAlignment="1" applyProtection="1">
      <alignment vertical="center"/>
    </xf>
    <xf numFmtId="182" fontId="10" fillId="0" borderId="7" xfId="7" applyNumberFormat="1" applyFont="1" applyFill="1" applyBorder="1" applyAlignment="1" applyProtection="1">
      <alignment vertical="center"/>
    </xf>
    <xf numFmtId="182" fontId="10" fillId="0" borderId="25" xfId="7" applyNumberFormat="1" applyFont="1" applyFill="1" applyBorder="1" applyAlignment="1" applyProtection="1">
      <alignment vertical="center"/>
    </xf>
    <xf numFmtId="182" fontId="10" fillId="0" borderId="26" xfId="7" applyNumberFormat="1" applyFont="1" applyFill="1" applyBorder="1" applyAlignment="1" applyProtection="1">
      <alignment vertical="center"/>
    </xf>
    <xf numFmtId="182" fontId="10" fillId="0" borderId="5" xfId="7" applyNumberFormat="1" applyFont="1" applyFill="1" applyBorder="1" applyAlignment="1" applyProtection="1">
      <alignment vertical="center"/>
    </xf>
    <xf numFmtId="182" fontId="10" fillId="0" borderId="24" xfId="7" applyNumberFormat="1" applyFont="1" applyFill="1" applyBorder="1" applyAlignment="1" applyProtection="1">
      <alignment vertical="center"/>
    </xf>
    <xf numFmtId="0" fontId="10" fillId="0" borderId="0" xfId="4" applyFont="1" applyAlignment="1" applyProtection="1">
      <alignment horizontal="right" vertical="center"/>
      <protection locked="0"/>
    </xf>
    <xf numFmtId="40" fontId="10" fillId="0" borderId="0" xfId="7" applyNumberFormat="1" applyFont="1" applyFill="1" applyProtection="1">
      <protection locked="0"/>
    </xf>
    <xf numFmtId="38" fontId="10" fillId="0" borderId="0" xfId="7" applyFont="1" applyFill="1" applyAlignment="1" applyProtection="1">
      <alignment horizontal="centerContinuous" vertical="center"/>
    </xf>
    <xf numFmtId="0" fontId="10" fillId="0" borderId="1" xfId="4" applyFont="1" applyBorder="1" applyAlignment="1" applyProtection="1">
      <alignment horizontal="distributed" vertical="center" justifyLastLine="1"/>
      <protection locked="0"/>
    </xf>
    <xf numFmtId="0" fontId="10" fillId="0" borderId="2" xfId="4" applyFont="1" applyBorder="1" applyAlignment="1">
      <alignment horizontal="distributed" vertical="center" justifyLastLine="1"/>
    </xf>
    <xf numFmtId="0" fontId="14" fillId="0" borderId="11" xfId="4" applyFont="1" applyBorder="1" applyProtection="1">
      <protection locked="0"/>
    </xf>
    <xf numFmtId="0" fontId="14" fillId="0" borderId="12" xfId="4" applyFont="1" applyBorder="1" applyAlignment="1" applyProtection="1">
      <alignment horizontal="distributed"/>
      <protection locked="0"/>
    </xf>
    <xf numFmtId="0" fontId="14" fillId="0" borderId="11" xfId="4" applyFont="1" applyBorder="1"/>
    <xf numFmtId="0" fontId="14" fillId="0" borderId="48" xfId="4" applyFont="1" applyBorder="1" applyAlignment="1">
      <alignment horizontal="distributed" vertical="center" justifyLastLine="1"/>
    </xf>
    <xf numFmtId="0" fontId="14" fillId="0" borderId="29" xfId="4" applyFont="1" applyBorder="1" applyProtection="1">
      <protection locked="0"/>
    </xf>
    <xf numFmtId="0" fontId="14" fillId="0" borderId="26" xfId="4" applyFont="1" applyBorder="1" applyAlignment="1" applyProtection="1">
      <alignment horizontal="left" vertical="top" wrapText="1" shrinkToFit="1"/>
      <protection locked="0"/>
    </xf>
    <xf numFmtId="0" fontId="14" fillId="0" borderId="12" xfId="4" applyFont="1" applyBorder="1"/>
    <xf numFmtId="0" fontId="14" fillId="0" borderId="29" xfId="4" applyFont="1" applyBorder="1" applyAlignment="1" applyProtection="1">
      <alignment horizontal="left" wrapText="1" shrinkToFit="1"/>
      <protection locked="0"/>
    </xf>
    <xf numFmtId="0" fontId="14" fillId="0" borderId="26" xfId="4" applyFont="1" applyBorder="1" applyAlignment="1" applyProtection="1">
      <alignment horizontal="left" vertical="top" shrinkToFit="1"/>
      <protection locked="0"/>
    </xf>
    <xf numFmtId="184" fontId="14" fillId="0" borderId="11" xfId="7" applyNumberFormat="1" applyFont="1" applyFill="1" applyBorder="1" applyAlignment="1" applyProtection="1"/>
    <xf numFmtId="184" fontId="14" fillId="0" borderId="12" xfId="7" applyNumberFormat="1" applyFont="1" applyFill="1" applyBorder="1" applyAlignment="1" applyProtection="1"/>
    <xf numFmtId="184" fontId="14" fillId="0" borderId="48" xfId="7" applyNumberFormat="1" applyFont="1" applyFill="1" applyBorder="1" applyAlignment="1" applyProtection="1"/>
    <xf numFmtId="0" fontId="14" fillId="0" borderId="29" xfId="4" applyFont="1" applyBorder="1" applyAlignment="1" applyProtection="1">
      <alignment wrapText="1" shrinkToFit="1"/>
      <protection locked="0"/>
    </xf>
    <xf numFmtId="184" fontId="14" fillId="0" borderId="7" xfId="7" applyNumberFormat="1" applyFont="1" applyFill="1" applyBorder="1" applyAlignment="1" applyProtection="1">
      <alignment vertical="top"/>
    </xf>
    <xf numFmtId="184" fontId="14" fillId="0" borderId="14" xfId="7" applyNumberFormat="1" applyFont="1" applyFill="1" applyBorder="1" applyAlignment="1" applyProtection="1">
      <alignment vertical="top"/>
    </xf>
    <xf numFmtId="184" fontId="14" fillId="0" borderId="18" xfId="7" applyNumberFormat="1" applyFont="1" applyFill="1" applyBorder="1" applyAlignment="1" applyProtection="1">
      <alignment vertical="top"/>
    </xf>
    <xf numFmtId="0" fontId="14" fillId="0" borderId="26" xfId="4" applyFont="1" applyBorder="1" applyAlignment="1" applyProtection="1">
      <alignment vertical="top" shrinkToFit="1"/>
      <protection locked="0"/>
    </xf>
    <xf numFmtId="0" fontId="10" fillId="0" borderId="0" xfId="4" applyFont="1" applyAlignment="1">
      <alignment horizontal="left" vertical="center"/>
    </xf>
    <xf numFmtId="184" fontId="14" fillId="0" borderId="12" xfId="7" applyNumberFormat="1" applyFont="1" applyFill="1" applyBorder="1" applyAlignment="1" applyProtection="1">
      <alignment wrapText="1"/>
    </xf>
    <xf numFmtId="184" fontId="14" fillId="0" borderId="48" xfId="7" applyNumberFormat="1" applyFont="1" applyFill="1" applyBorder="1" applyAlignment="1" applyProtection="1">
      <alignment wrapText="1"/>
    </xf>
    <xf numFmtId="38" fontId="10" fillId="0" borderId="0" xfId="7" applyFont="1" applyFill="1" applyProtection="1">
      <protection locked="0"/>
    </xf>
    <xf numFmtId="38" fontId="6" fillId="0" borderId="0" xfId="7" applyFont="1" applyFill="1" applyAlignment="1" applyProtection="1">
      <protection locked="0"/>
    </xf>
    <xf numFmtId="0" fontId="18" fillId="0" borderId="0" xfId="4" applyFont="1" applyProtection="1">
      <protection locked="0"/>
    </xf>
    <xf numFmtId="0" fontId="10" fillId="0" borderId="0" xfId="4" applyFont="1" applyAlignment="1">
      <alignment horizontal="right"/>
    </xf>
    <xf numFmtId="38" fontId="10" fillId="0" borderId="15" xfId="7" applyFont="1" applyFill="1" applyBorder="1" applyAlignment="1" applyProtection="1">
      <alignment vertical="center"/>
    </xf>
    <xf numFmtId="0" fontId="10" fillId="0" borderId="1" xfId="4" applyFont="1" applyBorder="1" applyAlignment="1">
      <alignment vertical="center"/>
    </xf>
    <xf numFmtId="38" fontId="6" fillId="0" borderId="9" xfId="7" applyFont="1" applyFill="1" applyBorder="1" applyProtection="1">
      <protection locked="0"/>
    </xf>
    <xf numFmtId="0" fontId="6" fillId="0" borderId="9" xfId="4" applyFont="1" applyBorder="1" applyProtection="1">
      <protection locked="0"/>
    </xf>
    <xf numFmtId="0" fontId="6" fillId="0" borderId="15" xfId="4" applyFont="1" applyBorder="1" applyProtection="1">
      <protection locked="0"/>
    </xf>
    <xf numFmtId="0" fontId="5" fillId="0" borderId="0" xfId="3" applyFont="1" applyFill="1" applyAlignment="1">
      <alignment vertical="center" shrinkToFit="1"/>
    </xf>
    <xf numFmtId="0" fontId="10" fillId="0" borderId="0" xfId="4" applyFont="1" applyAlignment="1">
      <alignment vertical="center" shrinkToFit="1"/>
    </xf>
    <xf numFmtId="0" fontId="10" fillId="0" borderId="0" xfId="4" applyFont="1" applyAlignment="1">
      <alignment horizontal="right" vertical="center"/>
    </xf>
    <xf numFmtId="0" fontId="10" fillId="0" borderId="3" xfId="4" applyFont="1" applyBorder="1" applyAlignment="1">
      <alignment horizontal="center" vertical="center" justifyLastLine="1"/>
    </xf>
    <xf numFmtId="0" fontId="10" fillId="0" borderId="12" xfId="4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center" vertical="center" shrinkToFit="1"/>
    </xf>
    <xf numFmtId="0" fontId="10" fillId="0" borderId="5" xfId="4" applyFont="1" applyBorder="1" applyAlignment="1">
      <alignment horizontal="center" vertical="center" justifyLastLine="1"/>
    </xf>
    <xf numFmtId="0" fontId="10" fillId="0" borderId="5" xfId="4" applyFont="1" applyBorder="1" applyAlignment="1">
      <alignment horizontal="distributed" vertical="center" justifyLastLine="1"/>
    </xf>
    <xf numFmtId="0" fontId="10" fillId="0" borderId="5" xfId="4" applyFont="1" applyBorder="1" applyAlignment="1">
      <alignment vertical="center" shrinkToFit="1"/>
    </xf>
    <xf numFmtId="0" fontId="10" fillId="0" borderId="7" xfId="4" applyFont="1" applyBorder="1" applyAlignment="1">
      <alignment horizontal="center" vertical="center" shrinkToFit="1"/>
    </xf>
    <xf numFmtId="38" fontId="10" fillId="0" borderId="5" xfId="7" applyFont="1" applyFill="1" applyBorder="1" applyAlignment="1" applyProtection="1">
      <alignment vertical="center"/>
    </xf>
    <xf numFmtId="38" fontId="10" fillId="0" borderId="5" xfId="7" applyFont="1" applyFill="1" applyBorder="1" applyAlignment="1" applyProtection="1">
      <alignment vertical="center" shrinkToFit="1"/>
    </xf>
    <xf numFmtId="0" fontId="10" fillId="0" borderId="0" xfId="4" applyFont="1" applyAlignment="1" applyProtection="1">
      <alignment shrinkToFit="1"/>
      <protection locked="0"/>
    </xf>
    <xf numFmtId="0" fontId="10" fillId="0" borderId="0" xfId="4" applyFont="1" applyAlignment="1" applyProtection="1">
      <alignment horizontal="centerContinuous" vertical="center"/>
      <protection locked="0"/>
    </xf>
    <xf numFmtId="0" fontId="10" fillId="0" borderId="19" xfId="4" applyFont="1" applyBorder="1" applyAlignment="1" applyProtection="1">
      <alignment vertical="center"/>
      <protection locked="0"/>
    </xf>
    <xf numFmtId="0" fontId="10" fillId="0" borderId="2" xfId="4" applyFont="1" applyBorder="1" applyAlignment="1" applyProtection="1">
      <alignment horizontal="centerContinuous" vertical="center"/>
      <protection locked="0"/>
    </xf>
    <xf numFmtId="0" fontId="10" fillId="0" borderId="9" xfId="4" applyFont="1" applyBorder="1" applyAlignment="1" applyProtection="1">
      <alignment horizontal="centerContinuous" vertical="center"/>
      <protection locked="0"/>
    </xf>
    <xf numFmtId="0" fontId="10" fillId="0" borderId="15" xfId="4" applyFont="1" applyBorder="1" applyAlignment="1" applyProtection="1">
      <alignment horizontal="centerContinuous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10" fillId="0" borderId="11" xfId="4" applyFont="1" applyBorder="1" applyAlignment="1" applyProtection="1">
      <alignment horizontal="center" vertical="center" wrapText="1"/>
      <protection locked="0"/>
    </xf>
    <xf numFmtId="0" fontId="10" fillId="0" borderId="20" xfId="4" applyFont="1" applyBorder="1" applyAlignment="1" applyProtection="1">
      <alignment horizontal="center" vertical="center" wrapText="1"/>
      <protection locked="0"/>
    </xf>
    <xf numFmtId="0" fontId="14" fillId="0" borderId="10" xfId="4" applyFont="1" applyBorder="1" applyAlignment="1" applyProtection="1">
      <alignment horizontal="center" vertical="center"/>
      <protection locked="0"/>
    </xf>
    <xf numFmtId="0" fontId="14" fillId="0" borderId="12" xfId="4" applyFont="1" applyBorder="1" applyAlignment="1" applyProtection="1">
      <alignment horizontal="center" vertical="center"/>
      <protection locked="0"/>
    </xf>
    <xf numFmtId="0" fontId="14" fillId="0" borderId="10" xfId="4" applyFont="1" applyBorder="1" applyAlignment="1" applyProtection="1">
      <alignment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14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vertical="center"/>
      <protection locked="0"/>
    </xf>
    <xf numFmtId="0" fontId="14" fillId="0" borderId="3" xfId="4" applyFont="1" applyBorder="1" applyAlignment="1" applyProtection="1">
      <alignment horizontal="center" vertical="center"/>
      <protection locked="0"/>
    </xf>
    <xf numFmtId="0" fontId="14" fillId="0" borderId="13" xfId="4" applyFont="1" applyBorder="1" applyAlignment="1" applyProtection="1">
      <alignment horizontal="center" vertical="center"/>
      <protection locked="0"/>
    </xf>
    <xf numFmtId="0" fontId="14" fillId="0" borderId="3" xfId="4" applyFont="1" applyBorder="1" applyAlignment="1" applyProtection="1">
      <alignment vertical="center"/>
      <protection locked="0"/>
    </xf>
    <xf numFmtId="0" fontId="10" fillId="0" borderId="3" xfId="4" applyFont="1" applyBorder="1" applyAlignment="1" applyProtection="1">
      <alignment horizontal="center" vertical="center"/>
      <protection locked="0"/>
    </xf>
    <xf numFmtId="0" fontId="10" fillId="0" borderId="5" xfId="4" applyFont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shrinkToFit="1"/>
      <protection locked="0"/>
    </xf>
    <xf numFmtId="187" fontId="10" fillId="0" borderId="0" xfId="4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 shrinkToFi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7" fillId="0" borderId="0" xfId="0" applyFont="1" applyAlignment="1" applyProtection="1">
      <alignment vertical="center"/>
      <protection locked="0"/>
    </xf>
    <xf numFmtId="0" fontId="10" fillId="0" borderId="65" xfId="0" applyFont="1" applyBorder="1" applyAlignment="1">
      <alignment horizontal="right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0" fontId="10" fillId="0" borderId="19" xfId="7" applyNumberFormat="1" applyFont="1" applyFill="1" applyBorder="1" applyAlignment="1">
      <alignment horizontal="right" vertical="center"/>
    </xf>
    <xf numFmtId="180" fontId="10" fillId="0" borderId="14" xfId="0" applyNumberFormat="1" applyFont="1" applyBorder="1" applyAlignment="1">
      <alignment horizontal="center" vertical="center" shrinkToFit="1"/>
    </xf>
    <xf numFmtId="180" fontId="10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 shrinkToFit="1"/>
    </xf>
    <xf numFmtId="56" fontId="10" fillId="0" borderId="5" xfId="0" quotePrefix="1" applyNumberFormat="1" applyFont="1" applyBorder="1" applyAlignment="1">
      <alignment horizontal="right" vertical="center" shrinkToFit="1"/>
    </xf>
    <xf numFmtId="188" fontId="10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183" fontId="10" fillId="0" borderId="19" xfId="0" applyNumberFormat="1" applyFont="1" applyBorder="1" applyAlignment="1">
      <alignment horizontal="right" vertical="center"/>
    </xf>
    <xf numFmtId="183" fontId="10" fillId="0" borderId="5" xfId="0" applyNumberFormat="1" applyFont="1" applyBorder="1" applyAlignment="1">
      <alignment horizontal="right" vertical="center"/>
    </xf>
    <xf numFmtId="56" fontId="10" fillId="0" borderId="19" xfId="0" quotePrefix="1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 shrinkToFit="1"/>
    </xf>
    <xf numFmtId="180" fontId="10" fillId="0" borderId="7" xfId="0" applyNumberFormat="1" applyFont="1" applyBorder="1" applyAlignment="1">
      <alignment horizontal="right" vertical="center"/>
    </xf>
    <xf numFmtId="0" fontId="10" fillId="0" borderId="75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80" fontId="10" fillId="0" borderId="0" xfId="7" applyNumberFormat="1" applyFont="1" applyFill="1" applyBorder="1" applyAlignment="1">
      <alignment horizontal="right" vertical="center"/>
    </xf>
    <xf numFmtId="180" fontId="10" fillId="0" borderId="13" xfId="0" applyNumberFormat="1" applyFont="1" applyBorder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/>
    </xf>
    <xf numFmtId="56" fontId="10" fillId="0" borderId="3" xfId="0" quotePrefix="1" applyNumberFormat="1" applyFont="1" applyBorder="1" applyAlignment="1">
      <alignment horizontal="right" vertical="center" shrinkToFit="1"/>
    </xf>
    <xf numFmtId="18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3" fontId="10" fillId="0" borderId="0" xfId="0" applyNumberFormat="1" applyFont="1" applyAlignment="1">
      <alignment horizontal="right" vertical="center"/>
    </xf>
    <xf numFmtId="183" fontId="10" fillId="0" borderId="3" xfId="0" applyNumberFormat="1" applyFont="1" applyBorder="1" applyAlignment="1">
      <alignment horizontal="right" vertical="center"/>
    </xf>
    <xf numFmtId="56" fontId="10" fillId="0" borderId="0" xfId="0" quotePrefix="1" applyNumberFormat="1" applyFont="1" applyAlignment="1">
      <alignment horizontal="right" vertical="center" shrinkToFit="1"/>
    </xf>
    <xf numFmtId="0" fontId="10" fillId="0" borderId="2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shrinkToFit="1"/>
    </xf>
    <xf numFmtId="180" fontId="10" fillId="0" borderId="8" xfId="0" applyNumberFormat="1" applyFont="1" applyBorder="1" applyAlignment="1">
      <alignment horizontal="right" vertical="center"/>
    </xf>
    <xf numFmtId="0" fontId="10" fillId="0" borderId="7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0" fontId="10" fillId="0" borderId="9" xfId="7" applyNumberFormat="1" applyFont="1" applyFill="1" applyBorder="1" applyAlignment="1">
      <alignment horizontal="right" vertical="center"/>
    </xf>
    <xf numFmtId="180" fontId="10" fillId="0" borderId="15" xfId="0" applyNumberFormat="1" applyFont="1" applyBorder="1" applyAlignment="1">
      <alignment horizontal="center" vertical="center" shrinkToFit="1"/>
    </xf>
    <xf numFmtId="180" fontId="10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shrinkToFit="1"/>
    </xf>
    <xf numFmtId="56" fontId="10" fillId="0" borderId="1" xfId="0" quotePrefix="1" applyNumberFormat="1" applyFont="1" applyBorder="1" applyAlignment="1">
      <alignment horizontal="right" vertical="center" shrinkToFit="1"/>
    </xf>
    <xf numFmtId="188" fontId="10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183" fontId="10" fillId="0" borderId="9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>
      <alignment horizontal="right" vertical="center"/>
    </xf>
    <xf numFmtId="56" fontId="10" fillId="0" borderId="9" xfId="0" quotePrefix="1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180" fontId="10" fillId="0" borderId="2" xfId="0" applyNumberFormat="1" applyFont="1" applyBorder="1" applyAlignment="1">
      <alignment horizontal="right" vertical="center"/>
    </xf>
    <xf numFmtId="0" fontId="10" fillId="0" borderId="77" xfId="0" applyFont="1" applyBorder="1" applyAlignment="1">
      <alignment horizontal="center" vertical="center" shrinkToFit="1"/>
    </xf>
    <xf numFmtId="183" fontId="10" fillId="0" borderId="11" xfId="0" applyNumberFormat="1" applyFont="1" applyBorder="1" applyAlignment="1">
      <alignment horizontal="right" vertical="center"/>
    </xf>
    <xf numFmtId="183" fontId="10" fillId="0" borderId="12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183" fontId="10" fillId="0" borderId="15" xfId="0" applyNumberFormat="1" applyFont="1" applyBorder="1" applyAlignment="1">
      <alignment horizontal="right" vertical="center"/>
    </xf>
    <xf numFmtId="180" fontId="10" fillId="0" borderId="78" xfId="0" applyNumberFormat="1" applyFont="1" applyBorder="1" applyAlignment="1">
      <alignment horizontal="right" vertical="center"/>
    </xf>
    <xf numFmtId="0" fontId="10" fillId="0" borderId="79" xfId="0" applyFont="1" applyBorder="1" applyAlignment="1">
      <alignment horizontal="center" vertical="center" shrinkToFit="1"/>
    </xf>
    <xf numFmtId="183" fontId="10" fillId="0" borderId="8" xfId="0" applyNumberFormat="1" applyFont="1" applyBorder="1" applyAlignment="1">
      <alignment horizontal="right" vertical="center"/>
    </xf>
    <xf numFmtId="183" fontId="10" fillId="0" borderId="13" xfId="0" applyNumberFormat="1" applyFont="1" applyBorder="1" applyAlignment="1">
      <alignment horizontal="right" vertical="center"/>
    </xf>
    <xf numFmtId="188" fontId="10" fillId="0" borderId="78" xfId="0" applyNumberFormat="1" applyFont="1" applyBorder="1" applyAlignment="1">
      <alignment horizontal="right" vertical="center"/>
    </xf>
    <xf numFmtId="0" fontId="10" fillId="0" borderId="80" xfId="0" applyFont="1" applyBorder="1" applyAlignment="1">
      <alignment horizontal="right" vertical="center"/>
    </xf>
    <xf numFmtId="183" fontId="10" fillId="0" borderId="78" xfId="0" applyNumberFormat="1" applyFont="1" applyBorder="1" applyAlignment="1">
      <alignment horizontal="right" vertical="center"/>
    </xf>
    <xf numFmtId="183" fontId="10" fillId="0" borderId="80" xfId="0" applyNumberFormat="1" applyFont="1" applyBorder="1" applyAlignment="1">
      <alignment horizontal="right" vertical="center"/>
    </xf>
    <xf numFmtId="56" fontId="10" fillId="0" borderId="81" xfId="0" quotePrefix="1" applyNumberFormat="1" applyFont="1" applyBorder="1" applyAlignment="1">
      <alignment horizontal="right" vertical="center" shrinkToFit="1"/>
    </xf>
    <xf numFmtId="0" fontId="10" fillId="0" borderId="78" xfId="0" applyFont="1" applyBorder="1" applyAlignment="1">
      <alignment horizontal="right" vertical="center"/>
    </xf>
    <xf numFmtId="0" fontId="10" fillId="0" borderId="80" xfId="0" applyFont="1" applyBorder="1" applyAlignment="1">
      <alignment horizontal="center" vertical="center" shrinkToFit="1"/>
    </xf>
    <xf numFmtId="56" fontId="10" fillId="0" borderId="80" xfId="0" quotePrefix="1" applyNumberFormat="1" applyFont="1" applyBorder="1" applyAlignment="1">
      <alignment horizontal="right" vertical="center" shrinkToFit="1"/>
    </xf>
    <xf numFmtId="188" fontId="10" fillId="0" borderId="7" xfId="0" applyNumberFormat="1" applyFont="1" applyBorder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/>
    </xf>
    <xf numFmtId="183" fontId="10" fillId="0" borderId="14" xfId="0" applyNumberFormat="1" applyFont="1" applyBorder="1" applyAlignment="1">
      <alignment horizontal="right" vertical="center"/>
    </xf>
    <xf numFmtId="188" fontId="10" fillId="0" borderId="11" xfId="0" applyNumberFormat="1" applyFont="1" applyBorder="1" applyAlignment="1">
      <alignment horizontal="right" vertical="center"/>
    </xf>
    <xf numFmtId="0" fontId="10" fillId="0" borderId="8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0" fontId="10" fillId="0" borderId="20" xfId="7" applyNumberFormat="1" applyFont="1" applyFill="1" applyBorder="1" applyAlignment="1">
      <alignment horizontal="right" vertical="center"/>
    </xf>
    <xf numFmtId="180" fontId="10" fillId="0" borderId="12" xfId="0" applyNumberFormat="1" applyFont="1" applyBorder="1" applyAlignment="1">
      <alignment horizontal="center" vertical="center" shrinkToFit="1"/>
    </xf>
    <xf numFmtId="180" fontId="10" fillId="0" borderId="20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 shrinkToFit="1"/>
    </xf>
    <xf numFmtId="56" fontId="10" fillId="0" borderId="10" xfId="0" quotePrefix="1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right" vertical="center"/>
    </xf>
    <xf numFmtId="183" fontId="10" fillId="0" borderId="20" xfId="0" applyNumberFormat="1" applyFont="1" applyBorder="1" applyAlignment="1">
      <alignment horizontal="right" vertical="center"/>
    </xf>
    <xf numFmtId="56" fontId="10" fillId="0" borderId="20" xfId="0" quotePrefix="1" applyNumberFormat="1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 shrinkToFit="1"/>
    </xf>
    <xf numFmtId="180" fontId="10" fillId="0" borderId="11" xfId="0" applyNumberFormat="1" applyFont="1" applyBorder="1" applyAlignment="1">
      <alignment horizontal="right" vertical="center"/>
    </xf>
    <xf numFmtId="0" fontId="10" fillId="0" borderId="83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/>
    </xf>
    <xf numFmtId="180" fontId="10" fillId="0" borderId="52" xfId="7" applyNumberFormat="1" applyFont="1" applyFill="1" applyBorder="1" applyAlignment="1">
      <alignment horizontal="right" vertical="center"/>
    </xf>
    <xf numFmtId="0" fontId="10" fillId="0" borderId="53" xfId="0" applyFont="1" applyBorder="1" applyAlignment="1">
      <alignment horizontal="left" vertical="center" shrinkToFit="1"/>
    </xf>
    <xf numFmtId="180" fontId="10" fillId="0" borderId="54" xfId="0" applyNumberFormat="1" applyFont="1" applyBorder="1" applyAlignment="1">
      <alignment horizontal="right" vertical="center"/>
    </xf>
    <xf numFmtId="0" fontId="10" fillId="0" borderId="53" xfId="0" applyFont="1" applyBorder="1" applyAlignment="1">
      <alignment horizontal="center" vertical="center" shrinkToFit="1"/>
    </xf>
    <xf numFmtId="56" fontId="14" fillId="0" borderId="84" xfId="0" quotePrefix="1" applyNumberFormat="1" applyFont="1" applyBorder="1" applyAlignment="1">
      <alignment horizontal="right" vertical="center"/>
    </xf>
    <xf numFmtId="188" fontId="10" fillId="0" borderId="54" xfId="0" applyNumberFormat="1" applyFont="1" applyBorder="1" applyAlignment="1">
      <alignment horizontal="right" vertical="center"/>
    </xf>
    <xf numFmtId="0" fontId="10" fillId="0" borderId="53" xfId="0" applyFont="1" applyBorder="1" applyAlignment="1">
      <alignment horizontal="left" vertical="center"/>
    </xf>
    <xf numFmtId="56" fontId="14" fillId="0" borderId="84" xfId="0" quotePrefix="1" applyNumberFormat="1" applyFont="1" applyBorder="1" applyAlignment="1">
      <alignment horizontal="right" vertical="center" shrinkToFit="1"/>
    </xf>
    <xf numFmtId="183" fontId="10" fillId="0" borderId="54" xfId="0" applyNumberFormat="1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56" fontId="14" fillId="0" borderId="52" xfId="0" quotePrefix="1" applyNumberFormat="1" applyFont="1" applyBorder="1" applyAlignment="1">
      <alignment horizontal="right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180" fontId="22" fillId="0" borderId="81" xfId="7" applyNumberFormat="1" applyFont="1" applyFill="1" applyBorder="1" applyAlignment="1">
      <alignment horizontal="right" vertical="center"/>
    </xf>
    <xf numFmtId="0" fontId="22" fillId="0" borderId="80" xfId="0" applyFont="1" applyBorder="1" applyAlignment="1">
      <alignment horizontal="left" vertical="center" shrinkToFit="1"/>
    </xf>
    <xf numFmtId="180" fontId="22" fillId="0" borderId="78" xfId="0" applyNumberFormat="1" applyFont="1" applyBorder="1" applyAlignment="1">
      <alignment horizontal="right" vertical="center"/>
    </xf>
    <xf numFmtId="0" fontId="22" fillId="0" borderId="80" xfId="0" applyFont="1" applyBorder="1" applyAlignment="1">
      <alignment horizontal="center" vertical="center" shrinkToFit="1"/>
    </xf>
    <xf numFmtId="56" fontId="23" fillId="0" borderId="68" xfId="0" quotePrefix="1" applyNumberFormat="1" applyFont="1" applyBorder="1" applyAlignment="1">
      <alignment horizontal="right" vertical="center"/>
    </xf>
    <xf numFmtId="188" fontId="22" fillId="0" borderId="78" xfId="0" applyNumberFormat="1" applyFont="1" applyBorder="1" applyAlignment="1">
      <alignment horizontal="right" vertical="center"/>
    </xf>
    <xf numFmtId="0" fontId="22" fillId="0" borderId="80" xfId="0" applyFont="1" applyBorder="1" applyAlignment="1">
      <alignment horizontal="left" vertical="center"/>
    </xf>
    <xf numFmtId="56" fontId="23" fillId="0" borderId="68" xfId="0" quotePrefix="1" applyNumberFormat="1" applyFont="1" applyBorder="1" applyAlignment="1">
      <alignment horizontal="right" vertical="center" shrinkToFit="1"/>
    </xf>
    <xf numFmtId="183" fontId="22" fillId="0" borderId="78" xfId="0" applyNumberFormat="1" applyFont="1" applyBorder="1" applyAlignment="1">
      <alignment horizontal="right" vertical="center"/>
    </xf>
    <xf numFmtId="0" fontId="22" fillId="0" borderId="80" xfId="0" applyFont="1" applyBorder="1" applyAlignment="1">
      <alignment horizontal="right" vertical="center"/>
    </xf>
    <xf numFmtId="56" fontId="23" fillId="0" borderId="81" xfId="0" quotePrefix="1" applyNumberFormat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center" vertical="center"/>
    </xf>
    <xf numFmtId="180" fontId="22" fillId="0" borderId="19" xfId="7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 vertical="center" shrinkToFit="1"/>
    </xf>
    <xf numFmtId="180" fontId="22" fillId="0" borderId="7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 shrinkToFit="1"/>
    </xf>
    <xf numFmtId="56" fontId="23" fillId="0" borderId="14" xfId="0" quotePrefix="1" applyNumberFormat="1" applyFont="1" applyBorder="1" applyAlignment="1">
      <alignment horizontal="right" vertical="center"/>
    </xf>
    <xf numFmtId="188" fontId="22" fillId="3" borderId="7" xfId="0" applyNumberFormat="1" applyFont="1" applyFill="1" applyBorder="1" applyAlignment="1">
      <alignment horizontal="right" vertical="center"/>
    </xf>
    <xf numFmtId="189" fontId="22" fillId="3" borderId="14" xfId="0" applyNumberFormat="1" applyFont="1" applyFill="1" applyBorder="1" applyAlignment="1">
      <alignment horizontal="left" vertical="center"/>
    </xf>
    <xf numFmtId="56" fontId="23" fillId="3" borderId="14" xfId="0" quotePrefix="1" applyNumberFormat="1" applyFont="1" applyFill="1" applyBorder="1" applyAlignment="1">
      <alignment horizontal="right" vertical="center" shrinkToFit="1"/>
    </xf>
    <xf numFmtId="183" fontId="22" fillId="0" borderId="7" xfId="0" applyNumberFormat="1" applyFont="1" applyBorder="1" applyAlignment="1">
      <alignment horizontal="right" vertical="center"/>
    </xf>
    <xf numFmtId="0" fontId="22" fillId="3" borderId="14" xfId="0" applyFont="1" applyFill="1" applyBorder="1" applyAlignment="1">
      <alignment horizontal="right" vertical="center"/>
    </xf>
    <xf numFmtId="0" fontId="22" fillId="3" borderId="14" xfId="0" applyFont="1" applyFill="1" applyBorder="1" applyAlignment="1">
      <alignment horizontal="center" vertical="center" shrinkToFit="1"/>
    </xf>
    <xf numFmtId="180" fontId="22" fillId="3" borderId="7" xfId="0" applyNumberFormat="1" applyFont="1" applyFill="1" applyBorder="1" applyAlignment="1">
      <alignment horizontal="right" vertical="center"/>
    </xf>
    <xf numFmtId="0" fontId="24" fillId="3" borderId="75" xfId="0" applyFont="1" applyFill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/>
    </xf>
    <xf numFmtId="180" fontId="22" fillId="0" borderId="65" xfId="7" applyNumberFormat="1" applyFont="1" applyFill="1" applyBorder="1" applyAlignment="1">
      <alignment horizontal="right" vertical="center"/>
    </xf>
    <xf numFmtId="0" fontId="22" fillId="0" borderId="66" xfId="0" applyFont="1" applyBorder="1" applyAlignment="1">
      <alignment horizontal="left" vertical="center" shrinkToFit="1"/>
    </xf>
    <xf numFmtId="180" fontId="22" fillId="0" borderId="67" xfId="0" applyNumberFormat="1" applyFont="1" applyBorder="1" applyAlignment="1">
      <alignment horizontal="right" vertical="center"/>
    </xf>
    <xf numFmtId="0" fontId="22" fillId="0" borderId="66" xfId="0" applyFont="1" applyBorder="1" applyAlignment="1">
      <alignment horizontal="center" vertical="center" shrinkToFit="1"/>
    </xf>
    <xf numFmtId="56" fontId="23" fillId="0" borderId="66" xfId="0" quotePrefix="1" applyNumberFormat="1" applyFont="1" applyBorder="1" applyAlignment="1">
      <alignment horizontal="right" vertical="center"/>
    </xf>
    <xf numFmtId="183" fontId="22" fillId="3" borderId="78" xfId="0" applyNumberFormat="1" applyFont="1" applyFill="1" applyBorder="1" applyAlignment="1">
      <alignment horizontal="right" vertical="center"/>
    </xf>
    <xf numFmtId="189" fontId="22" fillId="3" borderId="80" xfId="0" applyNumberFormat="1" applyFont="1" applyFill="1" applyBorder="1" applyAlignment="1">
      <alignment horizontal="left" vertical="center"/>
    </xf>
    <xf numFmtId="56" fontId="23" fillId="3" borderId="66" xfId="0" quotePrefix="1" applyNumberFormat="1" applyFont="1" applyFill="1" applyBorder="1" applyAlignment="1">
      <alignment horizontal="right" vertical="center" shrinkToFit="1"/>
    </xf>
    <xf numFmtId="183" fontId="22" fillId="0" borderId="67" xfId="0" applyNumberFormat="1" applyFont="1" applyBorder="1" applyAlignment="1">
      <alignment horizontal="right" vertical="center"/>
    </xf>
    <xf numFmtId="188" fontId="22" fillId="3" borderId="67" xfId="0" applyNumberFormat="1" applyFont="1" applyFill="1" applyBorder="1" applyAlignment="1">
      <alignment horizontal="right" vertical="center"/>
    </xf>
    <xf numFmtId="0" fontId="22" fillId="3" borderId="66" xfId="0" applyFont="1" applyFill="1" applyBorder="1" applyAlignment="1">
      <alignment horizontal="right" vertical="center"/>
    </xf>
    <xf numFmtId="188" fontId="22" fillId="3" borderId="78" xfId="0" applyNumberFormat="1" applyFont="1" applyFill="1" applyBorder="1" applyAlignment="1">
      <alignment horizontal="right" vertical="center"/>
    </xf>
    <xf numFmtId="0" fontId="22" fillId="3" borderId="80" xfId="0" applyFont="1" applyFill="1" applyBorder="1" applyAlignment="1">
      <alignment horizontal="center" vertical="center" shrinkToFit="1"/>
    </xf>
    <xf numFmtId="180" fontId="22" fillId="0" borderId="52" xfId="0" applyNumberFormat="1" applyFont="1" applyBorder="1" applyAlignment="1">
      <alignment horizontal="right" vertical="center"/>
    </xf>
    <xf numFmtId="180" fontId="22" fillId="0" borderId="53" xfId="0" applyNumberFormat="1" applyFont="1" applyBorder="1" applyAlignment="1">
      <alignment horizontal="left" vertical="center" shrinkToFit="1"/>
    </xf>
    <xf numFmtId="180" fontId="22" fillId="0" borderId="54" xfId="0" applyNumberFormat="1" applyFont="1" applyBorder="1" applyAlignment="1">
      <alignment horizontal="right" vertical="center"/>
    </xf>
    <xf numFmtId="0" fontId="22" fillId="0" borderId="53" xfId="0" applyFont="1" applyBorder="1" applyAlignment="1">
      <alignment horizontal="center" vertical="center" shrinkToFit="1"/>
    </xf>
    <xf numFmtId="56" fontId="23" fillId="0" borderId="84" xfId="0" quotePrefix="1" applyNumberFormat="1" applyFont="1" applyBorder="1" applyAlignment="1">
      <alignment horizontal="right" vertical="center"/>
    </xf>
    <xf numFmtId="183" fontId="22" fillId="0" borderId="54" xfId="0" applyNumberFormat="1" applyFont="1" applyBorder="1" applyAlignment="1">
      <alignment horizontal="right" vertical="center"/>
    </xf>
    <xf numFmtId="189" fontId="22" fillId="0" borderId="53" xfId="0" applyNumberFormat="1" applyFont="1" applyBorder="1" applyAlignment="1">
      <alignment horizontal="left" vertical="center"/>
    </xf>
    <xf numFmtId="56" fontId="23" fillId="0" borderId="53" xfId="0" applyNumberFormat="1" applyFont="1" applyBorder="1" applyAlignment="1">
      <alignment horizontal="right" vertical="center"/>
    </xf>
    <xf numFmtId="188" fontId="22" fillId="0" borderId="54" xfId="0" applyNumberFormat="1" applyFont="1" applyBorder="1" applyAlignment="1">
      <alignment horizontal="right" vertical="center"/>
    </xf>
    <xf numFmtId="0" fontId="22" fillId="0" borderId="53" xfId="0" applyFont="1" applyBorder="1" applyAlignment="1">
      <alignment horizontal="right" vertical="center"/>
    </xf>
    <xf numFmtId="56" fontId="23" fillId="0" borderId="52" xfId="0" quotePrefix="1" applyNumberFormat="1" applyFont="1" applyBorder="1" applyAlignment="1">
      <alignment horizontal="right" vertical="center" shrinkToFit="1"/>
    </xf>
    <xf numFmtId="188" fontId="22" fillId="0" borderId="7" xfId="0" applyNumberFormat="1" applyFont="1" applyBorder="1" applyAlignment="1">
      <alignment horizontal="right" vertical="center"/>
    </xf>
    <xf numFmtId="56" fontId="23" fillId="0" borderId="52" xfId="0" applyNumberFormat="1" applyFont="1" applyBorder="1" applyAlignment="1">
      <alignment horizontal="right" vertical="center" shrinkToFit="1"/>
    </xf>
    <xf numFmtId="0" fontId="22" fillId="0" borderId="85" xfId="0" applyFont="1" applyBorder="1" applyAlignment="1">
      <alignment horizontal="center" vertical="center" shrinkToFit="1"/>
    </xf>
    <xf numFmtId="180" fontId="22" fillId="0" borderId="65" xfId="0" applyNumberFormat="1" applyFont="1" applyBorder="1" applyAlignment="1">
      <alignment horizontal="right" vertical="center"/>
    </xf>
    <xf numFmtId="180" fontId="22" fillId="0" borderId="80" xfId="0" applyNumberFormat="1" applyFont="1" applyBorder="1" applyAlignment="1">
      <alignment horizontal="left" vertical="center" shrinkToFit="1"/>
    </xf>
    <xf numFmtId="189" fontId="22" fillId="0" borderId="66" xfId="0" applyNumberFormat="1" applyFont="1" applyBorder="1" applyAlignment="1">
      <alignment horizontal="left" vertical="center"/>
    </xf>
    <xf numFmtId="56" fontId="23" fillId="0" borderId="64" xfId="0" applyNumberFormat="1" applyFont="1" applyBorder="1" applyAlignment="1">
      <alignment horizontal="right" vertical="center"/>
    </xf>
    <xf numFmtId="188" fontId="22" fillId="0" borderId="67" xfId="0" applyNumberFormat="1" applyFont="1" applyBorder="1" applyAlignment="1">
      <alignment horizontal="right" vertical="center"/>
    </xf>
    <xf numFmtId="0" fontId="22" fillId="0" borderId="66" xfId="0" applyFont="1" applyBorder="1" applyAlignment="1">
      <alignment horizontal="right" vertical="center"/>
    </xf>
    <xf numFmtId="56" fontId="23" fillId="0" borderId="65" xfId="0" quotePrefix="1" applyNumberFormat="1" applyFont="1" applyBorder="1" applyAlignment="1">
      <alignment horizontal="right" vertical="center" shrinkToFit="1"/>
    </xf>
    <xf numFmtId="56" fontId="23" fillId="0" borderId="65" xfId="0" applyNumberFormat="1" applyFont="1" applyBorder="1" applyAlignment="1">
      <alignment horizontal="right" vertical="center" shrinkToFit="1"/>
    </xf>
    <xf numFmtId="56" fontId="23" fillId="0" borderId="84" xfId="0" applyNumberFormat="1" applyFont="1" applyBorder="1" applyAlignment="1">
      <alignment horizontal="right" vertical="center"/>
    </xf>
    <xf numFmtId="189" fontId="22" fillId="0" borderId="80" xfId="0" applyNumberFormat="1" applyFont="1" applyBorder="1" applyAlignment="1">
      <alignment horizontal="left" vertical="center"/>
    </xf>
    <xf numFmtId="56" fontId="23" fillId="0" borderId="68" xfId="0" applyNumberFormat="1" applyFont="1" applyBorder="1" applyAlignment="1">
      <alignment horizontal="right" vertical="center"/>
    </xf>
    <xf numFmtId="56" fontId="23" fillId="0" borderId="81" xfId="0" applyNumberFormat="1" applyFont="1" applyBorder="1" applyAlignment="1">
      <alignment horizontal="right" vertical="center" shrinkToFit="1"/>
    </xf>
    <xf numFmtId="183" fontId="22" fillId="0" borderId="53" xfId="0" applyNumberFormat="1" applyFont="1" applyBorder="1" applyAlignment="1">
      <alignment horizontal="left" vertical="center"/>
    </xf>
    <xf numFmtId="183" fontId="22" fillId="0" borderId="80" xfId="0" applyNumberFormat="1" applyFont="1" applyBorder="1" applyAlignment="1">
      <alignment horizontal="left" vertical="center"/>
    </xf>
    <xf numFmtId="56" fontId="23" fillId="0" borderId="53" xfId="0" quotePrefix="1" applyNumberFormat="1" applyFont="1" applyBorder="1" applyAlignment="1">
      <alignment horizontal="right" vertical="center" shrinkToFit="1"/>
    </xf>
    <xf numFmtId="56" fontId="23" fillId="0" borderId="84" xfId="0" applyNumberFormat="1" applyFont="1" applyBorder="1" applyAlignment="1">
      <alignment horizontal="right" vertical="center" shrinkToFit="1"/>
    </xf>
    <xf numFmtId="180" fontId="22" fillId="0" borderId="81" xfId="0" applyNumberFormat="1" applyFont="1" applyBorder="1" applyAlignment="1">
      <alignment horizontal="right" vertical="center"/>
    </xf>
    <xf numFmtId="56" fontId="23" fillId="0" borderId="80" xfId="0" quotePrefix="1" applyNumberFormat="1" applyFont="1" applyBorder="1" applyAlignment="1">
      <alignment horizontal="right" vertical="center" shrinkToFit="1"/>
    </xf>
    <xf numFmtId="56" fontId="23" fillId="0" borderId="68" xfId="0" applyNumberFormat="1" applyFont="1" applyBorder="1" applyAlignment="1">
      <alignment horizontal="right" vertical="center" shrinkToFit="1"/>
    </xf>
    <xf numFmtId="0" fontId="14" fillId="0" borderId="10" xfId="0" applyFont="1" applyBorder="1" applyAlignment="1">
      <alignment horizontal="center" vertical="center"/>
    </xf>
    <xf numFmtId="180" fontId="22" fillId="0" borderId="20" xfId="0" applyNumberFormat="1" applyFont="1" applyBorder="1" applyAlignment="1">
      <alignment horizontal="right" vertical="center"/>
    </xf>
    <xf numFmtId="180" fontId="22" fillId="0" borderId="12" xfId="0" applyNumberFormat="1" applyFont="1" applyBorder="1" applyAlignment="1">
      <alignment horizontal="left" vertical="center" shrinkToFit="1"/>
    </xf>
    <xf numFmtId="180" fontId="22" fillId="0" borderId="11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 shrinkToFit="1"/>
    </xf>
    <xf numFmtId="56" fontId="23" fillId="0" borderId="10" xfId="0" quotePrefix="1" applyNumberFormat="1" applyFont="1" applyBorder="1" applyAlignment="1">
      <alignment horizontal="right" vertical="center"/>
    </xf>
    <xf numFmtId="183" fontId="22" fillId="0" borderId="11" xfId="0" applyNumberFormat="1" applyFont="1" applyBorder="1" applyAlignment="1">
      <alignment horizontal="right" vertical="center"/>
    </xf>
    <xf numFmtId="183" fontId="22" fillId="0" borderId="12" xfId="0" applyNumberFormat="1" applyFont="1" applyBorder="1" applyAlignment="1">
      <alignment horizontal="left" vertical="center"/>
    </xf>
    <xf numFmtId="56" fontId="23" fillId="0" borderId="10" xfId="0" applyNumberFormat="1" applyFont="1" applyBorder="1" applyAlignment="1">
      <alignment horizontal="right" vertical="center"/>
    </xf>
    <xf numFmtId="188" fontId="22" fillId="0" borderId="11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56" fontId="23" fillId="0" borderId="12" xfId="0" quotePrefix="1" applyNumberFormat="1" applyFont="1" applyBorder="1" applyAlignment="1">
      <alignment horizontal="right" vertical="center" shrinkToFit="1"/>
    </xf>
    <xf numFmtId="56" fontId="23" fillId="0" borderId="10" xfId="0" applyNumberFormat="1" applyFont="1" applyBorder="1" applyAlignment="1">
      <alignment horizontal="right" vertical="center" shrinkToFit="1"/>
    </xf>
    <xf numFmtId="56" fontId="23" fillId="0" borderId="54" xfId="0" applyNumberFormat="1" applyFont="1" applyBorder="1" applyAlignment="1">
      <alignment horizontal="right" vertical="center" shrinkToFit="1"/>
    </xf>
    <xf numFmtId="180" fontId="22" fillId="0" borderId="19" xfId="0" applyNumberFormat="1" applyFont="1" applyBorder="1" applyAlignment="1">
      <alignment horizontal="right" vertical="center"/>
    </xf>
    <xf numFmtId="180" fontId="22" fillId="0" borderId="14" xfId="0" applyNumberFormat="1" applyFont="1" applyBorder="1" applyAlignment="1">
      <alignment horizontal="left" vertical="center" shrinkToFit="1"/>
    </xf>
    <xf numFmtId="56" fontId="23" fillId="0" borderId="5" xfId="0" quotePrefix="1" applyNumberFormat="1" applyFont="1" applyBorder="1" applyAlignment="1">
      <alignment horizontal="right" vertical="center"/>
    </xf>
    <xf numFmtId="183" fontId="22" fillId="0" borderId="14" xfId="0" applyNumberFormat="1" applyFont="1" applyBorder="1" applyAlignment="1">
      <alignment horizontal="left" vertical="center"/>
    </xf>
    <xf numFmtId="56" fontId="23" fillId="0" borderId="5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56" fontId="23" fillId="0" borderId="14" xfId="0" quotePrefix="1" applyNumberFormat="1" applyFont="1" applyBorder="1" applyAlignment="1">
      <alignment horizontal="right" vertical="center" shrinkToFit="1"/>
    </xf>
    <xf numFmtId="56" fontId="23" fillId="0" borderId="5" xfId="0" applyNumberFormat="1" applyFont="1" applyBorder="1" applyAlignment="1">
      <alignment horizontal="right" vertical="center" shrinkToFit="1"/>
    </xf>
    <xf numFmtId="0" fontId="22" fillId="0" borderId="75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0" fillId="0" borderId="8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183" fontId="22" fillId="0" borderId="52" xfId="0" applyNumberFormat="1" applyFont="1" applyBorder="1" applyAlignment="1">
      <alignment horizontal="right" vertical="center"/>
    </xf>
    <xf numFmtId="190" fontId="23" fillId="0" borderId="84" xfId="0" applyNumberFormat="1" applyFont="1" applyBorder="1" applyAlignment="1">
      <alignment horizontal="right" vertical="center"/>
    </xf>
    <xf numFmtId="186" fontId="22" fillId="0" borderId="53" xfId="0" applyNumberFormat="1" applyFont="1" applyBorder="1" applyAlignment="1">
      <alignment horizontal="right" vertical="center"/>
    </xf>
    <xf numFmtId="183" fontId="22" fillId="0" borderId="53" xfId="0" applyNumberFormat="1" applyFont="1" applyBorder="1" applyAlignment="1">
      <alignment horizontal="right" vertical="center"/>
    </xf>
    <xf numFmtId="183" fontId="22" fillId="0" borderId="81" xfId="0" applyNumberFormat="1" applyFont="1" applyBorder="1" applyAlignment="1">
      <alignment horizontal="right" vertical="center"/>
    </xf>
    <xf numFmtId="190" fontId="23" fillId="0" borderId="68" xfId="0" applyNumberFormat="1" applyFont="1" applyBorder="1" applyAlignment="1">
      <alignment horizontal="right" vertical="center"/>
    </xf>
    <xf numFmtId="186" fontId="22" fillId="0" borderId="80" xfId="0" applyNumberFormat="1" applyFont="1" applyBorder="1" applyAlignment="1">
      <alignment horizontal="right" vertical="center"/>
    </xf>
    <xf numFmtId="183" fontId="22" fillId="0" borderId="80" xfId="0" applyNumberFormat="1" applyFont="1" applyBorder="1" applyAlignment="1">
      <alignment horizontal="right" vertical="center"/>
    </xf>
    <xf numFmtId="0" fontId="22" fillId="0" borderId="52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/>
    </xf>
    <xf numFmtId="183" fontId="22" fillId="0" borderId="92" xfId="0" applyNumberFormat="1" applyFont="1" applyBorder="1" applyAlignment="1">
      <alignment horizontal="right" vertical="center"/>
    </xf>
    <xf numFmtId="0" fontId="22" fillId="0" borderId="93" xfId="0" applyFont="1" applyBorder="1" applyAlignment="1">
      <alignment horizontal="center" vertical="center" shrinkToFit="1"/>
    </xf>
    <xf numFmtId="190" fontId="23" fillId="0" borderId="91" xfId="0" applyNumberFormat="1" applyFont="1" applyBorder="1" applyAlignment="1">
      <alignment horizontal="right" vertical="center"/>
    </xf>
    <xf numFmtId="183" fontId="22" fillId="0" borderId="94" xfId="0" applyNumberFormat="1" applyFont="1" applyBorder="1" applyAlignment="1">
      <alignment horizontal="right" vertical="center"/>
    </xf>
    <xf numFmtId="186" fontId="22" fillId="0" borderId="93" xfId="0" applyNumberFormat="1" applyFont="1" applyBorder="1" applyAlignment="1">
      <alignment horizontal="right" vertical="center"/>
    </xf>
    <xf numFmtId="183" fontId="22" fillId="0" borderId="93" xfId="0" applyNumberFormat="1" applyFont="1" applyBorder="1" applyAlignment="1">
      <alignment horizontal="right" vertical="center"/>
    </xf>
    <xf numFmtId="56" fontId="23" fillId="0" borderId="91" xfId="0" applyNumberFormat="1" applyFont="1" applyBorder="1" applyAlignment="1">
      <alignment horizontal="right" vertical="center" shrinkToFit="1"/>
    </xf>
    <xf numFmtId="188" fontId="22" fillId="0" borderId="94" xfId="0" applyNumberFormat="1" applyFont="1" applyBorder="1" applyAlignment="1">
      <alignment horizontal="right" vertical="center"/>
    </xf>
    <xf numFmtId="183" fontId="22" fillId="0" borderId="14" xfId="0" applyNumberFormat="1" applyFont="1" applyBorder="1" applyAlignment="1">
      <alignment horizontal="right" vertical="center"/>
    </xf>
    <xf numFmtId="188" fontId="22" fillId="0" borderId="7" xfId="5" applyNumberFormat="1" applyFont="1" applyFill="1" applyBorder="1" applyAlignment="1">
      <alignment horizontal="right" vertical="center"/>
    </xf>
    <xf numFmtId="188" fontId="22" fillId="0" borderId="78" xfId="5" applyNumberFormat="1" applyFont="1" applyFill="1" applyBorder="1" applyAlignment="1">
      <alignment horizontal="right" vertical="center"/>
    </xf>
    <xf numFmtId="186" fontId="10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4" applyFont="1" applyAlignment="1" applyProtection="1">
      <alignment horizontal="center" shrinkToFit="1"/>
      <protection locked="0"/>
    </xf>
    <xf numFmtId="0" fontId="17" fillId="0" borderId="0" xfId="4" applyFont="1" applyAlignment="1" applyProtection="1">
      <alignment vertical="center"/>
      <protection locked="0"/>
    </xf>
    <xf numFmtId="0" fontId="8" fillId="0" borderId="97" xfId="4" applyFont="1" applyBorder="1" applyAlignment="1">
      <alignment horizontal="center" vertical="center"/>
    </xf>
    <xf numFmtId="0" fontId="8" fillId="0" borderId="98" xfId="4" applyFont="1" applyBorder="1" applyAlignment="1">
      <alignment horizontal="center" vertical="center"/>
    </xf>
    <xf numFmtId="0" fontId="7" fillId="0" borderId="99" xfId="4" applyFont="1" applyBorder="1" applyAlignment="1">
      <alignment horizontal="right" vertical="center"/>
    </xf>
    <xf numFmtId="0" fontId="7" fillId="0" borderId="99" xfId="4" applyFont="1" applyBorder="1" applyAlignment="1">
      <alignment horizontal="center" vertical="center" shrinkToFit="1"/>
    </xf>
    <xf numFmtId="0" fontId="7" fillId="0" borderId="100" xfId="4" applyFont="1" applyBorder="1" applyAlignment="1">
      <alignment horizontal="right" vertical="center"/>
    </xf>
    <xf numFmtId="0" fontId="7" fillId="0" borderId="101" xfId="4" applyFont="1" applyBorder="1" applyAlignment="1">
      <alignment horizontal="center" vertical="center"/>
    </xf>
    <xf numFmtId="0" fontId="7" fillId="0" borderId="99" xfId="4" applyFont="1" applyBorder="1" applyAlignment="1">
      <alignment horizontal="center" vertical="center"/>
    </xf>
    <xf numFmtId="0" fontId="7" fillId="0" borderId="101" xfId="4" applyFont="1" applyBorder="1" applyAlignment="1">
      <alignment horizontal="center" vertical="center" shrinkToFit="1"/>
    </xf>
    <xf numFmtId="0" fontId="7" fillId="0" borderId="102" xfId="4" applyFont="1" applyBorder="1" applyAlignment="1">
      <alignment horizontal="center" vertical="center" shrinkToFit="1"/>
    </xf>
    <xf numFmtId="0" fontId="8" fillId="0" borderId="57" xfId="4" applyFont="1" applyBorder="1" applyAlignment="1">
      <alignment horizontal="center" vertical="center"/>
    </xf>
    <xf numFmtId="0" fontId="8" fillId="0" borderId="64" xfId="4" applyFont="1" applyBorder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 shrinkToFit="1"/>
    </xf>
    <xf numFmtId="0" fontId="7" fillId="0" borderId="8" xfId="4" applyFont="1" applyBorder="1" applyAlignment="1">
      <alignment horizontal="right" vertical="center"/>
    </xf>
    <xf numFmtId="0" fontId="7" fillId="0" borderId="13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3" xfId="4" applyFont="1" applyBorder="1" applyAlignment="1">
      <alignment horizontal="center" vertical="center" shrinkToFit="1"/>
    </xf>
    <xf numFmtId="0" fontId="7" fillId="0" borderId="62" xfId="4" applyFont="1" applyBorder="1" applyAlignment="1">
      <alignment horizontal="center" vertical="center" shrinkToFit="1"/>
    </xf>
    <xf numFmtId="0" fontId="8" fillId="0" borderId="54" xfId="4" applyFont="1" applyBorder="1" applyAlignment="1">
      <alignment horizontal="center" vertical="center"/>
    </xf>
    <xf numFmtId="0" fontId="25" fillId="0" borderId="54" xfId="4" applyFont="1" applyBorder="1" applyAlignment="1">
      <alignment horizontal="right" vertical="center"/>
    </xf>
    <xf numFmtId="0" fontId="25" fillId="0" borderId="53" xfId="4" applyFont="1" applyBorder="1" applyAlignment="1">
      <alignment horizontal="center" vertical="center" shrinkToFit="1"/>
    </xf>
    <xf numFmtId="0" fontId="25" fillId="0" borderId="53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 shrinkToFit="1"/>
    </xf>
    <xf numFmtId="0" fontId="8" fillId="0" borderId="78" xfId="4" applyFont="1" applyBorder="1" applyAlignment="1">
      <alignment horizontal="center" vertical="center"/>
    </xf>
    <xf numFmtId="0" fontId="25" fillId="0" borderId="78" xfId="4" applyFont="1" applyBorder="1" applyAlignment="1">
      <alignment horizontal="right" vertical="center"/>
    </xf>
    <xf numFmtId="0" fontId="25" fillId="0" borderId="80" xfId="4" applyFont="1" applyBorder="1" applyAlignment="1">
      <alignment horizontal="center" vertical="center" shrinkToFit="1"/>
    </xf>
    <xf numFmtId="0" fontId="25" fillId="0" borderId="80" xfId="4" applyFont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shrinkToFit="1"/>
    </xf>
    <xf numFmtId="0" fontId="25" fillId="0" borderId="105" xfId="4" applyFont="1" applyBorder="1" applyAlignment="1">
      <alignment horizontal="right" vertical="center"/>
    </xf>
    <xf numFmtId="0" fontId="25" fillId="0" borderId="106" xfId="4" applyFont="1" applyBorder="1" applyAlignment="1">
      <alignment horizontal="center" vertical="center" shrinkToFit="1"/>
    </xf>
    <xf numFmtId="0" fontId="25" fillId="0" borderId="106" xfId="4" applyFont="1" applyBorder="1" applyAlignment="1">
      <alignment horizontal="center" vertical="center"/>
    </xf>
    <xf numFmtId="0" fontId="25" fillId="0" borderId="56" xfId="4" applyFont="1" applyBorder="1" applyAlignment="1">
      <alignment horizontal="center" vertical="center" shrinkToFit="1"/>
    </xf>
    <xf numFmtId="0" fontId="25" fillId="3" borderId="78" xfId="4" applyFont="1" applyFill="1" applyBorder="1" applyAlignment="1">
      <alignment horizontal="right" vertical="center"/>
    </xf>
    <xf numFmtId="0" fontId="25" fillId="3" borderId="80" xfId="4" applyFont="1" applyFill="1" applyBorder="1" applyAlignment="1">
      <alignment horizontal="center" vertical="center" shrinkToFit="1"/>
    </xf>
    <xf numFmtId="0" fontId="25" fillId="3" borderId="80" xfId="4" applyFont="1" applyFill="1" applyBorder="1" applyAlignment="1">
      <alignment horizontal="center" vertical="center"/>
    </xf>
    <xf numFmtId="0" fontId="25" fillId="0" borderId="67" xfId="4" applyFont="1" applyBorder="1" applyAlignment="1">
      <alignment horizontal="right" vertical="center"/>
    </xf>
    <xf numFmtId="0" fontId="25" fillId="0" borderId="66" xfId="4" applyFont="1" applyBorder="1" applyAlignment="1">
      <alignment horizontal="center" vertical="center" shrinkToFit="1"/>
    </xf>
    <xf numFmtId="0" fontId="25" fillId="0" borderId="66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25" fillId="0" borderId="7" xfId="4" applyFont="1" applyBorder="1" applyAlignment="1">
      <alignment horizontal="right" vertical="center"/>
    </xf>
    <xf numFmtId="0" fontId="25" fillId="0" borderId="14" xfId="4" applyFont="1" applyBorder="1" applyAlignment="1">
      <alignment horizontal="center" vertical="center" shrinkToFit="1"/>
    </xf>
    <xf numFmtId="0" fontId="25" fillId="0" borderId="14" xfId="4" applyFont="1" applyBorder="1" applyAlignment="1">
      <alignment horizontal="center" vertical="center"/>
    </xf>
    <xf numFmtId="0" fontId="25" fillId="0" borderId="75" xfId="4" applyFont="1" applyBorder="1" applyAlignment="1">
      <alignment horizontal="center" vertical="center" shrinkToFit="1"/>
    </xf>
    <xf numFmtId="0" fontId="10" fillId="0" borderId="89" xfId="4" applyFont="1" applyBorder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shrinkToFit="1"/>
    </xf>
    <xf numFmtId="0" fontId="8" fillId="0" borderId="2" xfId="4" applyFont="1" applyBorder="1" applyAlignment="1">
      <alignment horizontal="center" vertical="center"/>
    </xf>
    <xf numFmtId="0" fontId="25" fillId="0" borderId="8" xfId="4" applyFont="1" applyBorder="1" applyAlignment="1">
      <alignment horizontal="right" vertical="center"/>
    </xf>
    <xf numFmtId="0" fontId="25" fillId="0" borderId="13" xfId="4" applyFont="1" applyBorder="1" applyAlignment="1">
      <alignment horizontal="center" vertical="center" shrinkToFit="1"/>
    </xf>
    <xf numFmtId="0" fontId="25" fillId="0" borderId="13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 shrinkToFit="1"/>
    </xf>
    <xf numFmtId="0" fontId="8" fillId="0" borderId="110" xfId="4" applyFont="1" applyBorder="1" applyAlignment="1">
      <alignment horizontal="center" vertical="center"/>
    </xf>
    <xf numFmtId="0" fontId="25" fillId="0" borderId="110" xfId="4" applyFont="1" applyBorder="1" applyAlignment="1">
      <alignment horizontal="right" vertical="center"/>
    </xf>
    <xf numFmtId="0" fontId="25" fillId="0" borderId="111" xfId="4" applyFont="1" applyBorder="1" applyAlignment="1">
      <alignment horizontal="center" vertical="center" shrinkToFit="1"/>
    </xf>
    <xf numFmtId="0" fontId="25" fillId="0" borderId="111" xfId="4" applyFont="1" applyBorder="1" applyAlignment="1">
      <alignment horizontal="center" vertical="center"/>
    </xf>
    <xf numFmtId="0" fontId="25" fillId="0" borderId="112" xfId="4" applyFont="1" applyBorder="1" applyAlignment="1">
      <alignment horizontal="center" vertical="center" shrinkToFit="1"/>
    </xf>
    <xf numFmtId="0" fontId="8" fillId="0" borderId="67" xfId="4" applyFont="1" applyBorder="1" applyAlignment="1">
      <alignment horizontal="center" vertical="center"/>
    </xf>
    <xf numFmtId="0" fontId="25" fillId="0" borderId="73" xfId="4" applyFont="1" applyBorder="1" applyAlignment="1">
      <alignment horizontal="center" vertical="center" shrinkToFit="1"/>
    </xf>
    <xf numFmtId="0" fontId="10" fillId="0" borderId="55" xfId="4" applyFont="1" applyBorder="1" applyAlignment="1" applyProtection="1">
      <alignment vertical="center"/>
      <protection locked="0"/>
    </xf>
    <xf numFmtId="0" fontId="7" fillId="0" borderId="55" xfId="4" applyFont="1" applyBorder="1" applyAlignment="1" applyProtection="1">
      <alignment vertical="center"/>
      <protection locked="0"/>
    </xf>
    <xf numFmtId="0" fontId="6" fillId="0" borderId="0" xfId="4" applyFont="1" applyAlignment="1">
      <alignment horizontal="center" shrinkToFit="1"/>
    </xf>
    <xf numFmtId="0" fontId="6" fillId="0" borderId="0" xfId="4" applyFont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10" fillId="0" borderId="0" xfId="2" applyFont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0" xfId="2" applyFont="1">
      <alignment vertical="center"/>
    </xf>
    <xf numFmtId="0" fontId="10" fillId="0" borderId="0" xfId="2" applyFont="1" applyAlignment="1">
      <alignment horizontal="right"/>
    </xf>
    <xf numFmtId="0" fontId="10" fillId="0" borderId="0" xfId="8" applyFont="1"/>
    <xf numFmtId="0" fontId="10" fillId="0" borderId="0" xfId="9" applyFont="1"/>
    <xf numFmtId="0" fontId="10" fillId="0" borderId="2" xfId="8" applyFont="1" applyBorder="1" applyAlignment="1">
      <alignment horizontal="center" vertical="center" shrinkToFit="1"/>
    </xf>
    <xf numFmtId="0" fontId="10" fillId="0" borderId="15" xfId="8" applyFont="1" applyBorder="1" applyAlignment="1">
      <alignment horizontal="center" vertical="center" shrinkToFit="1"/>
    </xf>
    <xf numFmtId="0" fontId="10" fillId="0" borderId="0" xfId="8" applyFont="1" applyAlignment="1">
      <alignment vertical="center"/>
    </xf>
    <xf numFmtId="0" fontId="10" fillId="0" borderId="7" xfId="8" applyFont="1" applyBorder="1" applyAlignment="1">
      <alignment horizontal="center" vertical="center" shrinkToFit="1"/>
    </xf>
    <xf numFmtId="0" fontId="10" fillId="0" borderId="26" xfId="8" applyFont="1" applyBorder="1" applyAlignment="1">
      <alignment horizontal="center" vertical="center" shrinkToFit="1"/>
    </xf>
    <xf numFmtId="0" fontId="10" fillId="0" borderId="35" xfId="8" applyFont="1" applyBorder="1" applyAlignment="1">
      <alignment horizontal="center" vertical="center" shrinkToFit="1"/>
    </xf>
    <xf numFmtId="0" fontId="10" fillId="0" borderId="33" xfId="8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2" xfId="8" applyFont="1" applyBorder="1" applyAlignment="1">
      <alignment horizontal="right" vertical="center" shrinkToFit="1"/>
    </xf>
    <xf numFmtId="0" fontId="10" fillId="0" borderId="35" xfId="8" applyFont="1" applyBorder="1" applyAlignment="1">
      <alignment horizontal="right" vertical="center" shrinkToFit="1"/>
    </xf>
    <xf numFmtId="0" fontId="10" fillId="0" borderId="33" xfId="8" applyFont="1" applyBorder="1" applyAlignment="1">
      <alignment horizontal="right" vertical="center" shrinkToFit="1"/>
    </xf>
    <xf numFmtId="0" fontId="10" fillId="0" borderId="15" xfId="8" applyFont="1" applyBorder="1" applyAlignment="1">
      <alignment horizontal="right" vertical="center" shrinkToFit="1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horizontal="right" vertical="center" shrinkToFit="1"/>
    </xf>
    <xf numFmtId="49" fontId="10" fillId="0" borderId="15" xfId="8" applyNumberFormat="1" applyFont="1" applyBorder="1" applyAlignment="1">
      <alignment horizontal="right" vertical="center" shrinkToFit="1"/>
    </xf>
    <xf numFmtId="49" fontId="10" fillId="0" borderId="35" xfId="8" applyNumberFormat="1" applyFont="1" applyBorder="1" applyAlignment="1">
      <alignment horizontal="right" vertical="center" wrapText="1" shrinkToFit="1"/>
    </xf>
    <xf numFmtId="49" fontId="10" fillId="0" borderId="0" xfId="8" applyNumberFormat="1" applyFont="1" applyAlignment="1">
      <alignment horizontal="center" vertical="center"/>
    </xf>
    <xf numFmtId="49" fontId="10" fillId="0" borderId="35" xfId="8" applyNumberFormat="1" applyFont="1" applyBorder="1" applyAlignment="1">
      <alignment horizontal="right" vertical="center" shrinkToFit="1"/>
    </xf>
    <xf numFmtId="0" fontId="10" fillId="0" borderId="15" xfId="8" applyFont="1" applyBorder="1" applyAlignment="1">
      <alignment horizontal="right" vertical="center" wrapText="1" shrinkToFit="1"/>
    </xf>
    <xf numFmtId="0" fontId="10" fillId="0" borderId="35" xfId="8" applyFont="1" applyBorder="1" applyAlignment="1">
      <alignment horizontal="right" vertical="center" wrapText="1" shrinkToFit="1"/>
    </xf>
    <xf numFmtId="49" fontId="10" fillId="0" borderId="35" xfId="8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/>
    </xf>
    <xf numFmtId="0" fontId="10" fillId="0" borderId="0" xfId="8" applyFont="1" applyAlignment="1">
      <alignment horizontal="right" vertical="center"/>
    </xf>
    <xf numFmtId="0" fontId="29" fillId="0" borderId="0" xfId="11" applyFont="1">
      <alignment vertical="center"/>
    </xf>
    <xf numFmtId="0" fontId="31" fillId="0" borderId="0" xfId="11" applyFont="1">
      <alignment vertical="center"/>
    </xf>
    <xf numFmtId="0" fontId="32" fillId="0" borderId="1" xfId="11" applyFont="1" applyBorder="1" applyAlignment="1">
      <alignment horizontal="center" vertical="center"/>
    </xf>
    <xf numFmtId="0" fontId="32" fillId="0" borderId="1" xfId="11" applyFont="1" applyBorder="1">
      <alignment vertical="center"/>
    </xf>
    <xf numFmtId="0" fontId="6" fillId="0" borderId="1" xfId="11" applyFont="1" applyBorder="1">
      <alignment vertical="center"/>
    </xf>
    <xf numFmtId="0" fontId="33" fillId="0" borderId="1" xfId="10" applyFont="1" applyFill="1" applyBorder="1" applyAlignment="1">
      <alignment horizontal="center" vertical="center"/>
    </xf>
    <xf numFmtId="0" fontId="32" fillId="0" borderId="2" xfId="11" applyFont="1" applyBorder="1">
      <alignment vertical="center"/>
    </xf>
    <xf numFmtId="0" fontId="6" fillId="0" borderId="15" xfId="11" applyFont="1" applyBorder="1">
      <alignment vertical="center"/>
    </xf>
    <xf numFmtId="0" fontId="32" fillId="0" borderId="1" xfId="12" applyFont="1" applyBorder="1" applyAlignment="1" applyProtection="1">
      <alignment vertical="center"/>
    </xf>
    <xf numFmtId="0" fontId="35" fillId="0" borderId="113" xfId="11" applyFont="1" applyBorder="1" applyAlignment="1">
      <alignment horizontal="center" vertical="center"/>
    </xf>
    <xf numFmtId="0" fontId="32" fillId="0" borderId="15" xfId="11" applyFont="1" applyBorder="1">
      <alignment vertical="center"/>
    </xf>
    <xf numFmtId="0" fontId="32" fillId="0" borderId="10" xfId="11" applyFont="1" applyBorder="1" applyAlignment="1">
      <alignment horizontal="center" vertical="center"/>
    </xf>
    <xf numFmtId="0" fontId="32" fillId="0" borderId="3" xfId="11" applyFont="1" applyBorder="1" applyAlignment="1">
      <alignment horizontal="center" vertical="center"/>
    </xf>
    <xf numFmtId="0" fontId="32" fillId="0" borderId="5" xfId="1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178" fontId="6" fillId="0" borderId="2" xfId="4" applyNumberFormat="1" applyFont="1" applyBorder="1" applyAlignment="1" applyProtection="1">
      <alignment horizontal="center" vertical="center"/>
      <protection locked="0"/>
    </xf>
    <xf numFmtId="178" fontId="6" fillId="0" borderId="15" xfId="4" applyNumberFormat="1" applyFont="1" applyBorder="1" applyAlignment="1" applyProtection="1">
      <alignment horizontal="center" vertical="center"/>
      <protection locked="0"/>
    </xf>
    <xf numFmtId="177" fontId="6" fillId="0" borderId="11" xfId="4" applyNumberFormat="1" applyFont="1" applyBorder="1" applyAlignment="1" applyProtection="1">
      <alignment horizontal="center" vertical="center"/>
      <protection locked="0"/>
    </xf>
    <xf numFmtId="177" fontId="6" fillId="0" borderId="12" xfId="4" applyNumberFormat="1" applyFont="1" applyBorder="1" applyAlignment="1" applyProtection="1">
      <alignment horizontal="center" vertical="center"/>
      <protection locked="0"/>
    </xf>
    <xf numFmtId="177" fontId="6" fillId="0" borderId="8" xfId="4" applyNumberFormat="1" applyFont="1" applyBorder="1" applyAlignment="1" applyProtection="1">
      <alignment horizontal="center" vertical="center"/>
      <protection locked="0"/>
    </xf>
    <xf numFmtId="177" fontId="6" fillId="0" borderId="13" xfId="4" applyNumberFormat="1" applyFont="1" applyBorder="1" applyAlignment="1" applyProtection="1">
      <alignment horizontal="center" vertical="center"/>
      <protection locked="0"/>
    </xf>
    <xf numFmtId="177" fontId="6" fillId="0" borderId="7" xfId="4" applyNumberFormat="1" applyFont="1" applyBorder="1" applyAlignment="1" applyProtection="1">
      <alignment horizontal="center" vertical="center"/>
      <protection locked="0"/>
    </xf>
    <xf numFmtId="177" fontId="6" fillId="0" borderId="14" xfId="4" applyNumberFormat="1" applyFont="1" applyBorder="1" applyAlignment="1" applyProtection="1">
      <alignment horizontal="center" vertical="center"/>
      <protection locked="0"/>
    </xf>
    <xf numFmtId="177" fontId="6" fillId="0" borderId="0" xfId="4" applyNumberFormat="1" applyFont="1" applyAlignment="1" applyProtection="1">
      <alignment horizontal="center" vertical="center"/>
      <protection locked="0"/>
    </xf>
    <xf numFmtId="0" fontId="8" fillId="0" borderId="2" xfId="4" applyFont="1" applyBorder="1" applyAlignment="1" applyProtection="1">
      <alignment horizontal="distributed" vertical="center" justifyLastLine="1"/>
      <protection locked="0"/>
    </xf>
    <xf numFmtId="0" fontId="8" fillId="0" borderId="16" xfId="4" applyFont="1" applyBorder="1" applyAlignment="1" applyProtection="1">
      <alignment horizontal="distributed" vertical="center" justifyLastLine="1"/>
      <protection locked="0"/>
    </xf>
    <xf numFmtId="0" fontId="8" fillId="0" borderId="15" xfId="4" applyFont="1" applyBorder="1" applyAlignment="1" applyProtection="1">
      <alignment horizontal="distributed" vertical="center" justifyLastLine="1"/>
      <protection locked="0"/>
    </xf>
    <xf numFmtId="0" fontId="8" fillId="0" borderId="8" xfId="4" applyFont="1" applyBorder="1" applyAlignment="1" applyProtection="1">
      <alignment horizontal="center" vertical="center"/>
      <protection locked="0"/>
    </xf>
    <xf numFmtId="0" fontId="8" fillId="0" borderId="17" xfId="4" applyFont="1" applyBorder="1" applyAlignment="1" applyProtection="1">
      <alignment horizontal="center" vertical="center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8" fillId="0" borderId="12" xfId="4" applyFont="1" applyBorder="1" applyAlignment="1" applyProtection="1">
      <alignment horizontal="center" vertical="center"/>
      <protection locked="0"/>
    </xf>
    <xf numFmtId="0" fontId="8" fillId="0" borderId="7" xfId="4" applyFont="1" applyBorder="1" applyAlignment="1" applyProtection="1">
      <alignment horizontal="center" vertical="center"/>
      <protection locked="0"/>
    </xf>
    <xf numFmtId="0" fontId="8" fillId="0" borderId="18" xfId="4" applyFont="1" applyBorder="1" applyAlignment="1" applyProtection="1">
      <alignment horizontal="center" vertical="center"/>
      <protection locked="0"/>
    </xf>
    <xf numFmtId="0" fontId="8" fillId="0" borderId="14" xfId="4" applyFont="1" applyBorder="1" applyAlignment="1" applyProtection="1">
      <alignment horizontal="center" vertical="center"/>
      <protection locked="0"/>
    </xf>
    <xf numFmtId="3" fontId="16" fillId="0" borderId="11" xfId="6" applyNumberFormat="1" applyFont="1" applyBorder="1" applyAlignment="1" applyProtection="1">
      <alignment vertical="center"/>
      <protection locked="0"/>
    </xf>
    <xf numFmtId="3" fontId="16" fillId="0" borderId="20" xfId="6" applyNumberFormat="1" applyFont="1" applyBorder="1" applyAlignment="1" applyProtection="1">
      <alignment vertical="center"/>
      <protection locked="0"/>
    </xf>
    <xf numFmtId="3" fontId="16" fillId="0" borderId="12" xfId="6" applyNumberFormat="1" applyFont="1" applyBorder="1" applyAlignment="1" applyProtection="1">
      <alignment vertical="center"/>
      <protection locked="0"/>
    </xf>
    <xf numFmtId="0" fontId="8" fillId="0" borderId="19" xfId="6" applyFont="1" applyBorder="1" applyAlignment="1" applyProtection="1">
      <alignment horizontal="center" vertical="center"/>
      <protection locked="0"/>
    </xf>
    <xf numFmtId="0" fontId="8" fillId="0" borderId="14" xfId="6" applyFont="1" applyBorder="1" applyAlignment="1" applyProtection="1">
      <alignment horizontal="center" vertical="center"/>
      <protection locked="0"/>
    </xf>
    <xf numFmtId="0" fontId="7" fillId="0" borderId="19" xfId="6" applyBorder="1" applyAlignment="1" applyProtection="1">
      <alignment vertical="center"/>
      <protection locked="0"/>
    </xf>
    <xf numFmtId="0" fontId="10" fillId="0" borderId="1" xfId="6" applyFont="1" applyBorder="1" applyAlignment="1" applyProtection="1">
      <alignment horizontal="center" vertical="center"/>
      <protection locked="0"/>
    </xf>
    <xf numFmtId="0" fontId="8" fillId="0" borderId="2" xfId="6" applyFont="1" applyBorder="1" applyAlignment="1" applyProtection="1">
      <alignment horizontal="center" vertical="center"/>
      <protection locked="0"/>
    </xf>
    <xf numFmtId="0" fontId="8" fillId="0" borderId="9" xfId="6" applyFont="1" applyBorder="1" applyAlignment="1" applyProtection="1">
      <alignment horizontal="center" vertical="center"/>
      <protection locked="0"/>
    </xf>
    <xf numFmtId="0" fontId="8" fillId="0" borderId="15" xfId="6" applyFont="1" applyBorder="1" applyAlignment="1" applyProtection="1">
      <alignment horizontal="center" vertical="center"/>
      <protection locked="0"/>
    </xf>
    <xf numFmtId="0" fontId="8" fillId="0" borderId="2" xfId="6" applyFont="1" applyBorder="1" applyAlignment="1" applyProtection="1">
      <alignment horizontal="distributed" vertical="center" justifyLastLine="1"/>
      <protection locked="0"/>
    </xf>
    <xf numFmtId="0" fontId="8" fillId="0" borderId="15" xfId="6" applyFont="1" applyBorder="1" applyAlignment="1" applyProtection="1">
      <alignment horizontal="distributed" vertical="center" justifyLastLine="1"/>
      <protection locked="0"/>
    </xf>
    <xf numFmtId="0" fontId="10" fillId="0" borderId="1" xfId="4" applyFont="1" applyBorder="1" applyAlignment="1">
      <alignment horizontal="distributed" vertical="center" justifyLastLine="1"/>
    </xf>
    <xf numFmtId="38" fontId="10" fillId="0" borderId="1" xfId="7" applyFont="1" applyFill="1" applyBorder="1" applyAlignment="1" applyProtection="1">
      <alignment horizontal="distributed" vertical="center" justifyLastLine="1"/>
    </xf>
    <xf numFmtId="38" fontId="10" fillId="0" borderId="21" xfId="7" applyFont="1" applyFill="1" applyBorder="1" applyAlignment="1" applyProtection="1">
      <alignment horizontal="distributed" vertical="center" justifyLastLine="1"/>
    </xf>
    <xf numFmtId="38" fontId="10" fillId="0" borderId="22" xfId="7" applyFont="1" applyFill="1" applyBorder="1" applyAlignment="1" applyProtection="1">
      <alignment horizontal="distributed" vertical="center" justifyLastLine="1"/>
    </xf>
    <xf numFmtId="38" fontId="10" fillId="0" borderId="23" xfId="7" applyFont="1" applyFill="1" applyBorder="1" applyAlignment="1" applyProtection="1">
      <alignment horizontal="distributed" vertical="center" justifyLastLine="1"/>
    </xf>
    <xf numFmtId="180" fontId="10" fillId="0" borderId="11" xfId="4" applyNumberFormat="1" applyFont="1" applyBorder="1" applyAlignment="1">
      <alignment horizontal="center" vertical="center" shrinkToFit="1"/>
    </xf>
    <xf numFmtId="0" fontId="12" fillId="0" borderId="12" xfId="4" applyBorder="1" applyAlignment="1">
      <alignment horizontal="center" vertical="center" shrinkToFit="1"/>
    </xf>
    <xf numFmtId="0" fontId="12" fillId="0" borderId="7" xfId="4" applyBorder="1" applyAlignment="1">
      <alignment horizontal="center" vertical="center" shrinkToFit="1"/>
    </xf>
    <xf numFmtId="0" fontId="12" fillId="0" borderId="14" xfId="4" applyBorder="1" applyAlignment="1">
      <alignment horizontal="center" vertical="center" shrinkToFit="1"/>
    </xf>
    <xf numFmtId="180" fontId="10" fillId="0" borderId="12" xfId="4" applyNumberFormat="1" applyFont="1" applyBorder="1" applyAlignment="1">
      <alignment horizontal="center" vertical="center" shrinkToFit="1"/>
    </xf>
    <xf numFmtId="180" fontId="10" fillId="0" borderId="7" xfId="4" applyNumberFormat="1" applyFont="1" applyBorder="1" applyAlignment="1">
      <alignment horizontal="center" vertical="center" shrinkToFit="1"/>
    </xf>
    <xf numFmtId="180" fontId="10" fillId="0" borderId="14" xfId="4" applyNumberFormat="1" applyFont="1" applyBorder="1" applyAlignment="1">
      <alignment horizontal="center" vertical="center" shrinkToFit="1"/>
    </xf>
    <xf numFmtId="38" fontId="10" fillId="0" borderId="29" xfId="7" applyFont="1" applyFill="1" applyBorder="1" applyAlignment="1" applyProtection="1">
      <alignment horizontal="center" vertical="center" shrinkToFit="1"/>
    </xf>
    <xf numFmtId="38" fontId="10" fillId="0" borderId="26" xfId="7" applyFont="1" applyFill="1" applyBorder="1" applyAlignment="1" applyProtection="1">
      <alignment horizontal="center" vertical="center" shrinkToFit="1"/>
    </xf>
    <xf numFmtId="38" fontId="10" fillId="0" borderId="3" xfId="7" applyFont="1" applyFill="1" applyBorder="1" applyAlignment="1" applyProtection="1">
      <alignment horizontal="center" vertical="center" justifyLastLine="1"/>
    </xf>
    <xf numFmtId="38" fontId="10" fillId="0" borderId="5" xfId="7" applyFont="1" applyFill="1" applyBorder="1" applyAlignment="1" applyProtection="1">
      <alignment horizontal="center" vertical="center" justifyLastLine="1"/>
    </xf>
    <xf numFmtId="38" fontId="10" fillId="0" borderId="27" xfId="7" applyFont="1" applyFill="1" applyBorder="1" applyAlignment="1" applyProtection="1">
      <alignment horizontal="center" vertical="center" justifyLastLine="1"/>
    </xf>
    <xf numFmtId="38" fontId="10" fillId="0" borderId="28" xfId="7" applyFont="1" applyFill="1" applyBorder="1" applyAlignment="1" applyProtection="1">
      <alignment horizontal="center" vertical="center" justifyLastLine="1"/>
    </xf>
    <xf numFmtId="38" fontId="10" fillId="0" borderId="36" xfId="7" applyFont="1" applyFill="1" applyBorder="1" applyAlignment="1" applyProtection="1">
      <alignment horizontal="center" vertical="center" justifyLastLine="1"/>
    </xf>
    <xf numFmtId="38" fontId="10" fillId="0" borderId="25" xfId="7" applyFont="1" applyFill="1" applyBorder="1" applyAlignment="1" applyProtection="1">
      <alignment horizontal="center" vertical="center" justifyLastLine="1"/>
    </xf>
    <xf numFmtId="180" fontId="10" fillId="0" borderId="43" xfId="4" applyNumberFormat="1" applyFont="1" applyBorder="1" applyAlignment="1">
      <alignment horizontal="right" vertical="center" shrinkToFit="1"/>
    </xf>
    <xf numFmtId="180" fontId="10" fillId="0" borderId="32" xfId="4" applyNumberFormat="1" applyFont="1" applyBorder="1" applyAlignment="1">
      <alignment horizontal="right" vertical="center" shrinkToFit="1"/>
    </xf>
    <xf numFmtId="180" fontId="10" fillId="0" borderId="41" xfId="4" applyNumberFormat="1" applyFont="1" applyBorder="1" applyAlignment="1">
      <alignment horizontal="right" vertical="center" shrinkToFit="1"/>
    </xf>
    <xf numFmtId="180" fontId="10" fillId="0" borderId="13" xfId="4" applyNumberFormat="1" applyFont="1" applyBorder="1" applyAlignment="1">
      <alignment horizontal="right" vertical="center" shrinkToFit="1"/>
    </xf>
    <xf numFmtId="180" fontId="10" fillId="0" borderId="26" xfId="4" applyNumberFormat="1" applyFont="1" applyBorder="1" applyAlignment="1">
      <alignment horizontal="right" vertical="center" shrinkToFit="1"/>
    </xf>
    <xf numFmtId="180" fontId="10" fillId="0" borderId="8" xfId="4" applyNumberFormat="1" applyFont="1" applyBorder="1" applyAlignment="1">
      <alignment horizontal="center" vertical="center" shrinkToFit="1"/>
    </xf>
    <xf numFmtId="180" fontId="10" fillId="0" borderId="13" xfId="4" applyNumberFormat="1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center" vertical="center" justifyLastLine="1"/>
    </xf>
    <xf numFmtId="0" fontId="10" fillId="0" borderId="12" xfId="4" applyFont="1" applyBorder="1" applyAlignment="1">
      <alignment horizontal="center" vertical="center" justifyLastLine="1"/>
    </xf>
    <xf numFmtId="0" fontId="10" fillId="0" borderId="8" xfId="4" applyFont="1" applyBorder="1" applyAlignment="1">
      <alignment horizontal="center" vertical="center" justifyLastLine="1"/>
    </xf>
    <xf numFmtId="0" fontId="10" fillId="0" borderId="13" xfId="4" applyFont="1" applyBorder="1" applyAlignment="1">
      <alignment horizontal="center" vertical="center" justifyLastLine="1"/>
    </xf>
    <xf numFmtId="0" fontId="10" fillId="0" borderId="7" xfId="4" applyFont="1" applyBorder="1" applyAlignment="1">
      <alignment horizontal="center" vertical="center" justifyLastLine="1"/>
    </xf>
    <xf numFmtId="0" fontId="10" fillId="0" borderId="14" xfId="4" applyFont="1" applyBorder="1" applyAlignment="1">
      <alignment horizontal="center" vertical="center" justifyLastLine="1"/>
    </xf>
    <xf numFmtId="38" fontId="10" fillId="0" borderId="1" xfId="7" applyFont="1" applyFill="1" applyBorder="1" applyAlignment="1" applyProtection="1">
      <alignment horizontal="center" vertical="center" justifyLastLine="1"/>
    </xf>
    <xf numFmtId="38" fontId="10" fillId="0" borderId="2" xfId="7" applyFont="1" applyFill="1" applyBorder="1" applyAlignment="1" applyProtection="1">
      <alignment horizontal="center" vertical="center" justifyLastLine="1"/>
    </xf>
    <xf numFmtId="38" fontId="10" fillId="0" borderId="11" xfId="7" applyFont="1" applyFill="1" applyBorder="1" applyAlignment="1" applyProtection="1">
      <alignment horizontal="center" vertical="center" wrapText="1" justifyLastLine="1"/>
    </xf>
    <xf numFmtId="38" fontId="10" fillId="0" borderId="20" xfId="7" applyFont="1" applyFill="1" applyBorder="1" applyAlignment="1" applyProtection="1">
      <alignment horizontal="center" vertical="center" justifyLastLine="1"/>
    </xf>
    <xf numFmtId="38" fontId="10" fillId="0" borderId="12" xfId="7" applyFont="1" applyFill="1" applyBorder="1" applyAlignment="1" applyProtection="1">
      <alignment horizontal="center" vertical="center" justifyLastLine="1"/>
    </xf>
    <xf numFmtId="38" fontId="10" fillId="0" borderId="11" xfId="7" applyFont="1" applyFill="1" applyBorder="1" applyAlignment="1" applyProtection="1">
      <alignment horizontal="center" vertical="center" justifyLastLine="1"/>
    </xf>
    <xf numFmtId="38" fontId="10" fillId="0" borderId="10" xfId="7" applyFont="1" applyFill="1" applyBorder="1" applyAlignment="1" applyProtection="1">
      <alignment horizontal="center" vertical="center" shrinkToFit="1"/>
    </xf>
    <xf numFmtId="38" fontId="10" fillId="0" borderId="3" xfId="7" applyFont="1" applyFill="1" applyBorder="1" applyAlignment="1" applyProtection="1">
      <alignment horizontal="center" vertical="center" shrinkToFit="1"/>
    </xf>
    <xf numFmtId="38" fontId="10" fillId="0" borderId="5" xfId="7" applyFont="1" applyFill="1" applyBorder="1" applyAlignment="1" applyProtection="1">
      <alignment horizontal="center" vertical="center" shrinkToFit="1"/>
    </xf>
    <xf numFmtId="38" fontId="10" fillId="0" borderId="1" xfId="7" applyFont="1" applyFill="1" applyBorder="1" applyAlignment="1" applyProtection="1">
      <alignment horizontal="center" vertical="center" shrinkToFit="1"/>
    </xf>
    <xf numFmtId="38" fontId="10" fillId="0" borderId="27" xfId="7" applyFont="1" applyFill="1" applyBorder="1" applyAlignment="1" applyProtection="1">
      <alignment horizontal="distributed" vertical="center" justifyLastLine="1"/>
    </xf>
    <xf numFmtId="38" fontId="10" fillId="0" borderId="24" xfId="7" applyFont="1" applyFill="1" applyBorder="1" applyAlignment="1" applyProtection="1">
      <alignment horizontal="distributed" vertical="center" justifyLastLine="1"/>
    </xf>
    <xf numFmtId="38" fontId="10" fillId="0" borderId="28" xfId="7" applyFont="1" applyFill="1" applyBorder="1" applyAlignment="1" applyProtection="1">
      <alignment horizontal="distributed" vertical="center" justifyLastLine="1"/>
    </xf>
    <xf numFmtId="38" fontId="10" fillId="0" borderId="25" xfId="7" applyFont="1" applyFill="1" applyBorder="1" applyAlignment="1" applyProtection="1">
      <alignment horizontal="distributed" vertical="center" justifyLastLine="1"/>
    </xf>
    <xf numFmtId="38" fontId="10" fillId="0" borderId="29" xfId="7" applyFont="1" applyFill="1" applyBorder="1" applyAlignment="1" applyProtection="1">
      <alignment horizontal="center" vertical="center" justifyLastLine="1"/>
    </xf>
    <xf numFmtId="38" fontId="10" fillId="0" borderId="26" xfId="7" applyFont="1" applyFill="1" applyBorder="1" applyAlignment="1" applyProtection="1">
      <alignment horizontal="center" vertical="center" justifyLastLine="1"/>
    </xf>
    <xf numFmtId="38" fontId="10" fillId="0" borderId="2" xfId="7" applyFont="1" applyFill="1" applyBorder="1" applyAlignment="1" applyProtection="1">
      <alignment horizontal="right" vertical="center"/>
    </xf>
    <xf numFmtId="38" fontId="10" fillId="0" borderId="9" xfId="7" applyFont="1" applyFill="1" applyBorder="1" applyAlignment="1" applyProtection="1">
      <alignment horizontal="right" vertical="center"/>
    </xf>
    <xf numFmtId="0" fontId="10" fillId="0" borderId="2" xfId="4" applyFont="1" applyBorder="1" applyAlignment="1">
      <alignment horizontal="center" vertical="center" justifyLastLine="1"/>
    </xf>
    <xf numFmtId="0" fontId="10" fillId="0" borderId="9" xfId="4" applyFont="1" applyBorder="1" applyAlignment="1">
      <alignment horizontal="center" vertical="center" justifyLastLine="1"/>
    </xf>
    <xf numFmtId="0" fontId="10" fillId="0" borderId="15" xfId="4" applyFont="1" applyBorder="1" applyAlignment="1">
      <alignment horizontal="center" vertical="center" justifyLastLine="1"/>
    </xf>
    <xf numFmtId="0" fontId="14" fillId="0" borderId="49" xfId="4" applyFont="1" applyBorder="1" applyAlignment="1" applyProtection="1">
      <alignment vertical="center" wrapText="1"/>
      <protection locked="0"/>
    </xf>
    <xf numFmtId="0" fontId="14" fillId="0" borderId="6" xfId="4" applyFont="1" applyBorder="1" applyAlignment="1" applyProtection="1">
      <alignment vertical="center" wrapText="1"/>
      <protection locked="0"/>
    </xf>
    <xf numFmtId="0" fontId="14" fillId="0" borderId="27" xfId="4" applyFont="1" applyBorder="1" applyAlignment="1" applyProtection="1">
      <alignment vertical="center" wrapText="1"/>
      <protection locked="0"/>
    </xf>
    <xf numFmtId="0" fontId="14" fillId="0" borderId="24" xfId="4" applyFont="1" applyBorder="1" applyAlignment="1" applyProtection="1">
      <alignment vertical="center" wrapText="1"/>
      <protection locked="0"/>
    </xf>
    <xf numFmtId="0" fontId="14" fillId="0" borderId="12" xfId="4" applyFont="1" applyBorder="1" applyAlignment="1" applyProtection="1">
      <alignment horizontal="left" vertical="center" shrinkToFit="1"/>
      <protection locked="0"/>
    </xf>
    <xf numFmtId="0" fontId="14" fillId="0" borderId="14" xfId="4" applyFont="1" applyBorder="1" applyAlignment="1" applyProtection="1">
      <alignment horizontal="left" vertical="center" shrinkToFit="1"/>
      <protection locked="0"/>
    </xf>
    <xf numFmtId="0" fontId="10" fillId="0" borderId="1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0" xfId="4" applyFont="1" applyBorder="1" applyAlignment="1">
      <alignment horizontal="distributed" vertical="center" justifyLastLine="1"/>
    </xf>
    <xf numFmtId="0" fontId="6" fillId="0" borderId="5" xfId="4" applyFont="1" applyBorder="1"/>
    <xf numFmtId="183" fontId="10" fillId="0" borderId="10" xfId="4" applyNumberFormat="1" applyFont="1" applyBorder="1" applyAlignment="1">
      <alignment vertical="center"/>
    </xf>
    <xf numFmtId="183" fontId="10" fillId="0" borderId="5" xfId="4" applyNumberFormat="1" applyFont="1" applyBorder="1" applyAlignment="1">
      <alignment vertical="center"/>
    </xf>
    <xf numFmtId="183" fontId="10" fillId="0" borderId="10" xfId="7" applyNumberFormat="1" applyFont="1" applyFill="1" applyBorder="1" applyAlignment="1" applyProtection="1">
      <alignment vertical="center"/>
    </xf>
    <xf numFmtId="183" fontId="10" fillId="0" borderId="5" xfId="7" applyNumberFormat="1" applyFont="1" applyFill="1" applyBorder="1" applyAlignment="1" applyProtection="1">
      <alignment vertical="center"/>
    </xf>
    <xf numFmtId="0" fontId="14" fillId="0" borderId="12" xfId="4" applyFont="1" applyBorder="1" applyAlignment="1" applyProtection="1">
      <alignment vertical="center" wrapText="1"/>
      <protection locked="0"/>
    </xf>
    <xf numFmtId="0" fontId="14" fillId="0" borderId="14" xfId="4" applyFont="1" applyBorder="1" applyAlignment="1" applyProtection="1">
      <alignment vertical="center" wrapText="1"/>
      <protection locked="0"/>
    </xf>
    <xf numFmtId="0" fontId="10" fillId="0" borderId="20" xfId="4" applyFont="1" applyBorder="1" applyAlignment="1">
      <alignment horizontal="center" vertical="center" justifyLastLine="1"/>
    </xf>
    <xf numFmtId="0" fontId="10" fillId="0" borderId="19" xfId="4" applyFont="1" applyBorder="1" applyAlignment="1">
      <alignment horizontal="center" vertical="center" justifyLastLine="1"/>
    </xf>
    <xf numFmtId="0" fontId="14" fillId="0" borderId="7" xfId="4" applyFont="1" applyBorder="1" applyAlignment="1">
      <alignment vertical="top"/>
    </xf>
    <xf numFmtId="0" fontId="14" fillId="0" borderId="14" xfId="4" applyFont="1" applyBorder="1" applyAlignment="1">
      <alignment vertical="top"/>
    </xf>
    <xf numFmtId="0" fontId="14" fillId="0" borderId="18" xfId="4" applyFont="1" applyBorder="1" applyAlignment="1">
      <alignment vertical="top"/>
    </xf>
    <xf numFmtId="0" fontId="14" fillId="0" borderId="12" xfId="4" applyFont="1" applyBorder="1" applyAlignment="1" applyProtection="1">
      <alignment vertical="center" shrinkToFit="1"/>
      <protection locked="0"/>
    </xf>
    <xf numFmtId="0" fontId="14" fillId="0" borderId="14" xfId="4" applyFont="1" applyBorder="1" applyAlignment="1" applyProtection="1">
      <alignment vertical="center" shrinkToFit="1"/>
      <protection locked="0"/>
    </xf>
    <xf numFmtId="0" fontId="14" fillId="0" borderId="7" xfId="4" applyFont="1" applyBorder="1" applyAlignment="1">
      <alignment vertical="top" wrapText="1"/>
    </xf>
    <xf numFmtId="0" fontId="14" fillId="0" borderId="14" xfId="4" applyFont="1" applyBorder="1" applyAlignment="1">
      <alignment vertical="top" wrapText="1"/>
    </xf>
    <xf numFmtId="0" fontId="14" fillId="0" borderId="18" xfId="4" applyFont="1" applyBorder="1" applyAlignment="1">
      <alignment vertical="top" wrapText="1"/>
    </xf>
    <xf numFmtId="183" fontId="22" fillId="0" borderId="10" xfId="7" applyNumberFormat="1" applyFont="1" applyFill="1" applyBorder="1" applyAlignment="1" applyProtection="1">
      <alignment vertical="center"/>
    </xf>
    <xf numFmtId="183" fontId="22" fillId="0" borderId="5" xfId="7" applyNumberFormat="1" applyFont="1" applyFill="1" applyBorder="1" applyAlignment="1" applyProtection="1">
      <alignment vertical="center"/>
    </xf>
    <xf numFmtId="0" fontId="10" fillId="0" borderId="10" xfId="4" applyFont="1" applyBorder="1" applyAlignment="1">
      <alignment horizontal="center" vertical="center" justifyLastLine="1"/>
    </xf>
    <xf numFmtId="183" fontId="10" fillId="0" borderId="3" xfId="4" applyNumberFormat="1" applyFont="1" applyBorder="1" applyAlignment="1">
      <alignment vertical="center"/>
    </xf>
    <xf numFmtId="183" fontId="10" fillId="0" borderId="10" xfId="4" applyNumberFormat="1" applyFont="1" applyBorder="1" applyAlignment="1">
      <alignment vertical="center" justifyLastLine="1"/>
    </xf>
    <xf numFmtId="183" fontId="10" fillId="0" borderId="5" xfId="4" applyNumberFormat="1" applyFont="1" applyBorder="1" applyAlignment="1">
      <alignment vertical="center" justifyLastLine="1"/>
    </xf>
    <xf numFmtId="38" fontId="10" fillId="0" borderId="2" xfId="7" applyFont="1" applyFill="1" applyBorder="1" applyAlignment="1" applyProtection="1">
      <alignment horizontal="distributed" vertical="center" wrapText="1" justifyLastLine="1"/>
    </xf>
    <xf numFmtId="38" fontId="10" fillId="0" borderId="9" xfId="7" applyFont="1" applyFill="1" applyBorder="1" applyAlignment="1" applyProtection="1">
      <alignment horizontal="distributed" vertical="center" wrapText="1" justifyLastLine="1"/>
    </xf>
    <xf numFmtId="38" fontId="10" fillId="0" borderId="47" xfId="7" applyFont="1" applyFill="1" applyBorder="1" applyAlignment="1" applyProtection="1">
      <alignment horizontal="distributed" vertical="center" justifyLastLine="1"/>
    </xf>
    <xf numFmtId="0" fontId="10" fillId="0" borderId="2" xfId="4" applyFont="1" applyBorder="1" applyAlignment="1" applyProtection="1">
      <alignment horizontal="distributed" vertical="center" justifyLastLine="1"/>
      <protection locked="0"/>
    </xf>
    <xf numFmtId="0" fontId="10" fillId="0" borderId="15" xfId="4" applyFont="1" applyBorder="1" applyAlignment="1" applyProtection="1">
      <alignment horizontal="distributed" vertical="center" justifyLastLine="1"/>
      <protection locked="0"/>
    </xf>
    <xf numFmtId="0" fontId="10" fillId="0" borderId="2" xfId="4" applyFont="1" applyBorder="1" applyAlignment="1">
      <alignment horizontal="distributed" vertical="center" justifyLastLine="1"/>
    </xf>
    <xf numFmtId="0" fontId="10" fillId="0" borderId="9" xfId="4" applyFont="1" applyBorder="1" applyAlignment="1">
      <alignment horizontal="distributed" vertical="center" justifyLastLine="1"/>
    </xf>
    <xf numFmtId="0" fontId="10" fillId="0" borderId="47" xfId="4" applyFont="1" applyBorder="1" applyAlignment="1" applyProtection="1">
      <alignment horizontal="distributed" vertical="center" justifyLastLine="1"/>
      <protection locked="0"/>
    </xf>
    <xf numFmtId="0" fontId="10" fillId="0" borderId="1" xfId="4" applyFont="1" applyBorder="1" applyAlignment="1" applyProtection="1">
      <alignment horizontal="distributed" vertical="center" justifyLastLine="1"/>
      <protection locked="0"/>
    </xf>
    <xf numFmtId="0" fontId="10" fillId="0" borderId="11" xfId="4" applyFont="1" applyBorder="1" applyAlignment="1" applyProtection="1">
      <alignment vertical="center"/>
      <protection locked="0"/>
    </xf>
    <xf numFmtId="0" fontId="10" fillId="0" borderId="12" xfId="4" applyFont="1" applyBorder="1" applyAlignment="1" applyProtection="1">
      <alignment vertical="center"/>
      <protection locked="0"/>
    </xf>
    <xf numFmtId="0" fontId="10" fillId="0" borderId="7" xfId="4" applyFont="1" applyBorder="1" applyAlignment="1" applyProtection="1">
      <alignment vertical="center"/>
      <protection locked="0"/>
    </xf>
    <xf numFmtId="0" fontId="10" fillId="0" borderId="14" xfId="4" applyFont="1" applyBorder="1" applyAlignment="1" applyProtection="1">
      <alignment vertical="center"/>
      <protection locked="0"/>
    </xf>
    <xf numFmtId="188" fontId="10" fillId="0" borderId="11" xfId="4" applyNumberFormat="1" applyFont="1" applyBorder="1" applyAlignment="1" applyProtection="1">
      <alignment vertical="center"/>
      <protection locked="0"/>
    </xf>
    <xf numFmtId="188" fontId="10" fillId="0" borderId="12" xfId="4" applyNumberFormat="1" applyFont="1" applyBorder="1" applyAlignment="1" applyProtection="1">
      <alignment vertical="center"/>
      <protection locked="0"/>
    </xf>
    <xf numFmtId="188" fontId="10" fillId="0" borderId="7" xfId="4" applyNumberFormat="1" applyFont="1" applyBorder="1" applyAlignment="1" applyProtection="1">
      <alignment vertical="center"/>
      <protection locked="0"/>
    </xf>
    <xf numFmtId="188" fontId="10" fillId="0" borderId="14" xfId="4" applyNumberFormat="1" applyFont="1" applyBorder="1" applyAlignment="1" applyProtection="1">
      <alignment vertical="center"/>
      <protection locked="0"/>
    </xf>
    <xf numFmtId="0" fontId="10" fillId="0" borderId="10" xfId="4" applyFont="1" applyBorder="1" applyAlignment="1" applyProtection="1">
      <alignment horizontal="center" vertical="center" shrinkToFit="1"/>
      <protection locked="0"/>
    </xf>
    <xf numFmtId="0" fontId="10" fillId="0" borderId="5" xfId="4" applyFont="1" applyBorder="1" applyAlignment="1" applyProtection="1">
      <alignment horizontal="center" vertical="center" shrinkToFit="1"/>
      <protection locked="0"/>
    </xf>
    <xf numFmtId="0" fontId="14" fillId="0" borderId="10" xfId="4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 applyProtection="1">
      <alignment horizontal="center" vertical="center"/>
      <protection locked="0"/>
    </xf>
    <xf numFmtId="0" fontId="14" fillId="0" borderId="11" xfId="4" applyFont="1" applyBorder="1" applyAlignment="1" applyProtection="1">
      <alignment horizontal="center" vertical="center" shrinkToFit="1"/>
      <protection locked="0"/>
    </xf>
    <xf numFmtId="0" fontId="14" fillId="0" borderId="20" xfId="4" applyFont="1" applyBorder="1" applyAlignment="1" applyProtection="1">
      <alignment horizontal="center" vertical="center" shrinkToFit="1"/>
      <protection locked="0"/>
    </xf>
    <xf numFmtId="0" fontId="14" fillId="0" borderId="12" xfId="4" applyFont="1" applyBorder="1" applyAlignment="1" applyProtection="1">
      <alignment horizontal="center" vertical="center" shrinkToFit="1"/>
      <protection locked="0"/>
    </xf>
    <xf numFmtId="0" fontId="14" fillId="0" borderId="7" xfId="4" applyFont="1" applyBorder="1" applyAlignment="1" applyProtection="1">
      <alignment horizontal="center" vertical="center" shrinkToFit="1"/>
      <protection locked="0"/>
    </xf>
    <xf numFmtId="0" fontId="14" fillId="0" borderId="19" xfId="4" applyFont="1" applyBorder="1" applyAlignment="1" applyProtection="1">
      <alignment horizontal="center" vertical="center" shrinkToFit="1"/>
      <protection locked="0"/>
    </xf>
    <xf numFmtId="0" fontId="14" fillId="0" borderId="14" xfId="4" applyFont="1" applyBorder="1" applyAlignment="1" applyProtection="1">
      <alignment horizontal="center" vertical="center" shrinkToFit="1"/>
      <protection locked="0"/>
    </xf>
    <xf numFmtId="187" fontId="10" fillId="0" borderId="12" xfId="4" applyNumberFormat="1" applyFont="1" applyBorder="1" applyAlignment="1" applyProtection="1">
      <alignment horizontal="center" vertical="center"/>
      <protection locked="0"/>
    </xf>
    <xf numFmtId="187" fontId="10" fillId="0" borderId="14" xfId="4" applyNumberFormat="1" applyFont="1" applyBorder="1" applyAlignment="1" applyProtection="1">
      <alignment horizontal="center" vertical="center"/>
      <protection locked="0"/>
    </xf>
    <xf numFmtId="49" fontId="10" fillId="0" borderId="12" xfId="4" applyNumberFormat="1" applyFont="1" applyBorder="1" applyAlignment="1" applyProtection="1">
      <alignment horizontal="right" vertical="center"/>
      <protection locked="0"/>
    </xf>
    <xf numFmtId="49" fontId="10" fillId="0" borderId="14" xfId="4" applyNumberFormat="1" applyFont="1" applyBorder="1" applyAlignment="1" applyProtection="1">
      <alignment horizontal="right" vertical="center"/>
      <protection locked="0"/>
    </xf>
    <xf numFmtId="0" fontId="10" fillId="0" borderId="11" xfId="4" applyFont="1" applyBorder="1" applyAlignment="1" applyProtection="1">
      <alignment horizontal="right" vertical="center"/>
      <protection locked="0"/>
    </xf>
    <xf numFmtId="0" fontId="10" fillId="0" borderId="12" xfId="4" applyFont="1" applyBorder="1" applyAlignment="1" applyProtection="1">
      <alignment horizontal="right" vertical="center"/>
      <protection locked="0"/>
    </xf>
    <xf numFmtId="0" fontId="10" fillId="0" borderId="7" xfId="4" applyFont="1" applyBorder="1" applyAlignment="1" applyProtection="1">
      <alignment horizontal="right" vertical="center"/>
      <protection locked="0"/>
    </xf>
    <xf numFmtId="0" fontId="10" fillId="0" borderId="14" xfId="4" applyFont="1" applyBorder="1" applyAlignment="1" applyProtection="1">
      <alignment horizontal="right" vertical="center"/>
      <protection locked="0"/>
    </xf>
    <xf numFmtId="49" fontId="10" fillId="0" borderId="12" xfId="4" applyNumberFormat="1" applyFont="1" applyBorder="1" applyAlignment="1" applyProtection="1">
      <alignment horizontal="center" vertical="center"/>
      <protection locked="0"/>
    </xf>
    <xf numFmtId="49" fontId="10" fillId="0" borderId="14" xfId="4" applyNumberFormat="1" applyFont="1" applyBorder="1" applyAlignment="1" applyProtection="1">
      <alignment horizontal="center" vertical="center"/>
      <protection locked="0"/>
    </xf>
    <xf numFmtId="187" fontId="10" fillId="0" borderId="12" xfId="4" applyNumberFormat="1" applyFont="1" applyBorder="1" applyAlignment="1" applyProtection="1">
      <alignment vertical="center"/>
      <protection locked="0"/>
    </xf>
    <xf numFmtId="187" fontId="10" fillId="0" borderId="14" xfId="4" applyNumberFormat="1" applyFont="1" applyBorder="1" applyAlignment="1" applyProtection="1">
      <alignment vertical="center"/>
      <protection locked="0"/>
    </xf>
    <xf numFmtId="186" fontId="10" fillId="0" borderId="12" xfId="4" applyNumberFormat="1" applyFont="1" applyBorder="1" applyAlignment="1" applyProtection="1">
      <alignment horizontal="right" vertical="center"/>
      <protection locked="0"/>
    </xf>
    <xf numFmtId="186" fontId="10" fillId="0" borderId="14" xfId="4" applyNumberFormat="1" applyFont="1" applyBorder="1" applyAlignment="1" applyProtection="1">
      <alignment horizontal="right" vertical="center"/>
      <protection locked="0"/>
    </xf>
    <xf numFmtId="0" fontId="10" fillId="0" borderId="3" xfId="4" applyFont="1" applyBorder="1" applyAlignment="1" applyProtection="1">
      <alignment horizontal="center" vertical="center" shrinkToFit="1"/>
      <protection locked="0"/>
    </xf>
    <xf numFmtId="0" fontId="4" fillId="0" borderId="10" xfId="4" applyFont="1" applyBorder="1" applyAlignment="1" applyProtection="1">
      <alignment horizontal="center" vertical="center" wrapText="1" shrinkToFit="1"/>
      <protection locked="0"/>
    </xf>
    <xf numFmtId="0" fontId="4" fillId="0" borderId="3" xfId="4" applyFont="1" applyBorder="1" applyAlignment="1" applyProtection="1">
      <alignment horizontal="center" vertical="center" wrapText="1" shrinkToFit="1"/>
      <protection locked="0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0" borderId="15" xfId="4" applyFont="1" applyBorder="1" applyAlignment="1" applyProtection="1">
      <alignment horizontal="center" vertical="center" wrapText="1"/>
      <protection locked="0"/>
    </xf>
    <xf numFmtId="0" fontId="10" fillId="0" borderId="10" xfId="4" applyFont="1" applyBorder="1" applyAlignment="1" applyProtection="1">
      <alignment horizontal="center" vertical="center" wrapText="1"/>
      <protection locked="0"/>
    </xf>
    <xf numFmtId="0" fontId="10" fillId="0" borderId="3" xfId="4" applyFont="1" applyBorder="1" applyAlignment="1" applyProtection="1">
      <alignment horizontal="center" vertical="center" wrapText="1"/>
      <protection locked="0"/>
    </xf>
    <xf numFmtId="0" fontId="10" fillId="0" borderId="5" xfId="4" applyFont="1" applyBorder="1" applyAlignment="1" applyProtection="1">
      <alignment horizontal="center" vertical="center" wrapText="1"/>
      <protection locked="0"/>
    </xf>
    <xf numFmtId="0" fontId="10" fillId="0" borderId="10" xfId="4" applyFont="1" applyBorder="1" applyAlignment="1" applyProtection="1">
      <alignment horizontal="center" vertical="center" justifyLastLine="1"/>
      <protection locked="0"/>
    </xf>
    <xf numFmtId="0" fontId="10" fillId="0" borderId="3" xfId="4" applyFont="1" applyBorder="1" applyAlignment="1" applyProtection="1">
      <alignment horizontal="center" vertical="center" justifyLastLine="1"/>
      <protection locked="0"/>
    </xf>
    <xf numFmtId="0" fontId="10" fillId="0" borderId="5" xfId="4" applyFont="1" applyBorder="1" applyAlignment="1" applyProtection="1">
      <alignment horizontal="center" vertical="center" justifyLastLine="1"/>
      <protection locked="0"/>
    </xf>
    <xf numFmtId="0" fontId="10" fillId="0" borderId="2" xfId="4" applyFont="1" applyBorder="1" applyAlignment="1" applyProtection="1">
      <alignment horizontal="center" vertical="center"/>
      <protection locked="0"/>
    </xf>
    <xf numFmtId="0" fontId="10" fillId="0" borderId="9" xfId="4" applyFont="1" applyBorder="1" applyAlignment="1" applyProtection="1">
      <alignment horizontal="center" vertical="center"/>
      <protection locked="0"/>
    </xf>
    <xf numFmtId="0" fontId="10" fillId="0" borderId="15" xfId="4" applyFont="1" applyBorder="1" applyAlignment="1" applyProtection="1">
      <alignment horizontal="center" vertical="center"/>
      <protection locked="0"/>
    </xf>
    <xf numFmtId="0" fontId="10" fillId="0" borderId="11" xfId="4" applyFont="1" applyBorder="1" applyAlignment="1" applyProtection="1">
      <alignment horizontal="center" vertical="center" justifyLastLine="1"/>
      <protection locked="0"/>
    </xf>
    <xf numFmtId="0" fontId="10" fillId="0" borderId="20" xfId="4" applyFont="1" applyBorder="1" applyAlignment="1" applyProtection="1">
      <alignment horizontal="center" vertical="center" justifyLastLine="1"/>
      <protection locked="0"/>
    </xf>
    <xf numFmtId="0" fontId="10" fillId="0" borderId="12" xfId="4" applyFont="1" applyBorder="1" applyAlignment="1" applyProtection="1">
      <alignment horizontal="center" vertical="center" justifyLastLine="1"/>
      <protection locked="0"/>
    </xf>
    <xf numFmtId="0" fontId="10" fillId="0" borderId="8" xfId="4" applyFont="1" applyBorder="1" applyAlignment="1" applyProtection="1">
      <alignment horizontal="center" vertical="center" justifyLastLine="1"/>
      <protection locked="0"/>
    </xf>
    <xf numFmtId="0" fontId="10" fillId="0" borderId="0" xfId="4" applyFont="1" applyAlignment="1" applyProtection="1">
      <alignment horizontal="center" vertical="center" justifyLastLine="1"/>
      <protection locked="0"/>
    </xf>
    <xf numFmtId="0" fontId="10" fillId="0" borderId="13" xfId="4" applyFont="1" applyBorder="1" applyAlignment="1" applyProtection="1">
      <alignment horizontal="center" vertical="center" justifyLastLine="1"/>
      <protection locked="0"/>
    </xf>
    <xf numFmtId="0" fontId="10" fillId="0" borderId="7" xfId="4" applyFont="1" applyBorder="1" applyAlignment="1" applyProtection="1">
      <alignment horizontal="center" vertical="center" justifyLastLine="1"/>
      <protection locked="0"/>
    </xf>
    <xf numFmtId="0" fontId="10" fillId="0" borderId="19" xfId="4" applyFont="1" applyBorder="1" applyAlignment="1" applyProtection="1">
      <alignment horizontal="center" vertical="center" justifyLastLine="1"/>
      <protection locked="0"/>
    </xf>
    <xf numFmtId="0" fontId="10" fillId="0" borderId="14" xfId="4" applyFont="1" applyBorder="1" applyAlignment="1" applyProtection="1">
      <alignment horizontal="center" vertical="center" justifyLastLine="1"/>
      <protection locked="0"/>
    </xf>
    <xf numFmtId="0" fontId="10" fillId="0" borderId="11" xfId="4" applyFont="1" applyBorder="1" applyAlignment="1" applyProtection="1">
      <alignment horizontal="center" shrinkToFit="1"/>
      <protection locked="0"/>
    </xf>
    <xf numFmtId="0" fontId="10" fillId="0" borderId="12" xfId="4" applyFont="1" applyBorder="1" applyAlignment="1" applyProtection="1">
      <alignment horizontal="center" shrinkToFit="1"/>
      <protection locked="0"/>
    </xf>
    <xf numFmtId="0" fontId="10" fillId="0" borderId="8" xfId="4" applyFont="1" applyBorder="1" applyAlignment="1" applyProtection="1">
      <alignment horizontal="center" vertical="center" shrinkToFit="1"/>
      <protection locked="0"/>
    </xf>
    <xf numFmtId="0" fontId="10" fillId="0" borderId="13" xfId="4" applyFont="1" applyBorder="1" applyAlignment="1" applyProtection="1">
      <alignment horizontal="center" vertical="center" shrinkToFit="1"/>
      <protection locked="0"/>
    </xf>
    <xf numFmtId="0" fontId="10" fillId="0" borderId="7" xfId="4" applyFont="1" applyBorder="1" applyAlignment="1" applyProtection="1">
      <alignment horizontal="center" vertical="center" shrinkToFit="1"/>
      <protection locked="0"/>
    </xf>
    <xf numFmtId="0" fontId="10" fillId="0" borderId="14" xfId="4" applyFont="1" applyBorder="1" applyAlignment="1" applyProtection="1">
      <alignment horizontal="center" vertical="center" shrinkToFit="1"/>
      <protection locked="0"/>
    </xf>
    <xf numFmtId="0" fontId="4" fillId="0" borderId="5" xfId="4" applyFont="1" applyBorder="1" applyAlignment="1" applyProtection="1">
      <alignment horizontal="center" vertical="center" wrapText="1" shrinkToFit="1"/>
      <protection locked="0"/>
    </xf>
    <xf numFmtId="38" fontId="10" fillId="0" borderId="2" xfId="7" applyFont="1" applyFill="1" applyBorder="1" applyAlignment="1" applyProtection="1">
      <alignment horizontal="center" vertical="center" shrinkToFit="1"/>
    </xf>
    <xf numFmtId="38" fontId="10" fillId="0" borderId="9" xfId="7" applyFont="1" applyFill="1" applyBorder="1" applyAlignment="1" applyProtection="1">
      <alignment horizontal="center" vertical="center" shrinkToFit="1"/>
    </xf>
    <xf numFmtId="38" fontId="10" fillId="0" borderId="15" xfId="7" applyFont="1" applyFill="1" applyBorder="1" applyAlignment="1" applyProtection="1">
      <alignment horizontal="center" vertical="center" shrinkToFit="1"/>
    </xf>
    <xf numFmtId="185" fontId="10" fillId="0" borderId="11" xfId="7" applyNumberFormat="1" applyFont="1" applyFill="1" applyBorder="1" applyAlignment="1" applyProtection="1">
      <alignment vertical="center"/>
    </xf>
    <xf numFmtId="185" fontId="10" fillId="0" borderId="12" xfId="7" applyNumberFormat="1" applyFont="1" applyFill="1" applyBorder="1" applyAlignment="1" applyProtection="1">
      <alignment vertical="center"/>
    </xf>
    <xf numFmtId="185" fontId="10" fillId="0" borderId="1" xfId="7" applyNumberFormat="1" applyFont="1" applyFill="1" applyBorder="1" applyAlignment="1" applyProtection="1">
      <alignment vertical="center"/>
    </xf>
    <xf numFmtId="0" fontId="10" fillId="0" borderId="2" xfId="4" applyFont="1" applyBorder="1" applyAlignment="1">
      <alignment vertical="center" wrapText="1"/>
    </xf>
    <xf numFmtId="0" fontId="10" fillId="0" borderId="9" xfId="4" applyFont="1" applyBorder="1" applyAlignment="1">
      <alignment vertical="center" wrapText="1"/>
    </xf>
    <xf numFmtId="0" fontId="10" fillId="0" borderId="15" xfId="4" applyFont="1" applyBorder="1" applyAlignment="1">
      <alignment vertical="center" wrapText="1"/>
    </xf>
    <xf numFmtId="185" fontId="10" fillId="0" borderId="2" xfId="7" applyNumberFormat="1" applyFont="1" applyFill="1" applyBorder="1" applyAlignment="1" applyProtection="1">
      <alignment vertical="center"/>
    </xf>
    <xf numFmtId="185" fontId="10" fillId="0" borderId="15" xfId="7" applyNumberFormat="1" applyFont="1" applyFill="1" applyBorder="1" applyAlignment="1" applyProtection="1">
      <alignment vertical="center"/>
    </xf>
    <xf numFmtId="185" fontId="10" fillId="0" borderId="2" xfId="7" applyNumberFormat="1" applyFont="1" applyFill="1" applyBorder="1" applyAlignment="1" applyProtection="1">
      <alignment horizontal="center" vertical="center"/>
    </xf>
    <xf numFmtId="185" fontId="10" fillId="0" borderId="15" xfId="7" applyNumberFormat="1" applyFont="1" applyFill="1" applyBorder="1" applyAlignment="1" applyProtection="1">
      <alignment horizontal="center" vertical="center"/>
    </xf>
    <xf numFmtId="185" fontId="10" fillId="0" borderId="1" xfId="7" applyNumberFormat="1" applyFont="1" applyFill="1" applyBorder="1" applyAlignment="1" applyProtection="1">
      <alignment horizontal="center" vertical="center"/>
    </xf>
    <xf numFmtId="0" fontId="14" fillId="0" borderId="2" xfId="4" applyFont="1" applyBorder="1" applyAlignment="1">
      <alignment horizontal="left" vertical="center" shrinkToFit="1"/>
    </xf>
    <xf numFmtId="0" fontId="14" fillId="0" borderId="9" xfId="4" applyFont="1" applyBorder="1" applyAlignment="1">
      <alignment horizontal="left" vertical="center" shrinkToFit="1"/>
    </xf>
    <xf numFmtId="0" fontId="14" fillId="0" borderId="15" xfId="4" applyFont="1" applyBorder="1" applyAlignment="1">
      <alignment horizontal="left" vertical="center" shrinkToFit="1"/>
    </xf>
    <xf numFmtId="0" fontId="10" fillId="0" borderId="11" xfId="4" applyFont="1" applyBorder="1" applyAlignment="1">
      <alignment horizontal="center" vertical="center" justifyLastLine="1" shrinkToFit="1"/>
    </xf>
    <xf numFmtId="0" fontId="10" fillId="0" borderId="20" xfId="4" applyFont="1" applyBorder="1" applyAlignment="1">
      <alignment horizontal="center" vertical="center" justifyLastLine="1" shrinkToFit="1"/>
    </xf>
    <xf numFmtId="0" fontId="10" fillId="0" borderId="12" xfId="4" applyFont="1" applyBorder="1" applyAlignment="1">
      <alignment horizontal="center" vertical="center" justifyLastLine="1" shrinkToFit="1"/>
    </xf>
    <xf numFmtId="0" fontId="10" fillId="0" borderId="8" xfId="4" applyFont="1" applyBorder="1" applyAlignment="1">
      <alignment horizontal="center" vertical="center" justifyLastLine="1" shrinkToFit="1"/>
    </xf>
    <xf numFmtId="0" fontId="10" fillId="0" borderId="0" xfId="4" applyFont="1" applyAlignment="1">
      <alignment horizontal="center" vertical="center" justifyLastLine="1" shrinkToFit="1"/>
    </xf>
    <xf numFmtId="0" fontId="10" fillId="0" borderId="13" xfId="4" applyFont="1" applyBorder="1" applyAlignment="1">
      <alignment horizontal="center" vertical="center" justifyLastLine="1" shrinkToFit="1"/>
    </xf>
    <xf numFmtId="0" fontId="10" fillId="0" borderId="7" xfId="4" applyFont="1" applyBorder="1" applyAlignment="1">
      <alignment horizontal="center" vertical="center" justifyLastLine="1" shrinkToFit="1"/>
    </xf>
    <xf numFmtId="0" fontId="10" fillId="0" borderId="19" xfId="4" applyFont="1" applyBorder="1" applyAlignment="1">
      <alignment horizontal="center" vertical="center" justifyLastLine="1" shrinkToFit="1"/>
    </xf>
    <xf numFmtId="0" fontId="10" fillId="0" borderId="14" xfId="4" applyFont="1" applyBorder="1" applyAlignment="1">
      <alignment horizontal="center" vertical="center" justifyLastLine="1" shrinkToFit="1"/>
    </xf>
    <xf numFmtId="0" fontId="10" fillId="0" borderId="11" xfId="4" applyFont="1" applyBorder="1" applyAlignment="1">
      <alignment horizontal="distributed" vertical="center" justifyLastLine="1"/>
    </xf>
    <xf numFmtId="0" fontId="10" fillId="0" borderId="7" xfId="4" applyFont="1" applyBorder="1" applyAlignment="1">
      <alignment horizontal="distributed" vertical="center" justifyLastLine="1"/>
    </xf>
    <xf numFmtId="0" fontId="10" fillId="0" borderId="5" xfId="4" applyFont="1" applyBorder="1" applyAlignment="1">
      <alignment horizontal="distributed" vertical="center" justifyLastLine="1"/>
    </xf>
    <xf numFmtId="0" fontId="10" fillId="0" borderId="10" xfId="4" applyFont="1" applyBorder="1" applyAlignment="1">
      <alignment horizontal="center" vertical="center" shrinkToFit="1"/>
    </xf>
    <xf numFmtId="0" fontId="10" fillId="0" borderId="5" xfId="4" applyFont="1" applyBorder="1" applyAlignment="1">
      <alignment horizontal="center" vertical="center" shrinkToFit="1"/>
    </xf>
    <xf numFmtId="0" fontId="10" fillId="0" borderId="1" xfId="4" applyFont="1" applyBorder="1" applyAlignment="1">
      <alignment horizontal="center" vertical="center" justifyLastLine="1"/>
    </xf>
    <xf numFmtId="0" fontId="10" fillId="0" borderId="3" xfId="4" applyFont="1" applyBorder="1" applyAlignment="1">
      <alignment horizontal="center" vertical="center" shrinkToFit="1"/>
    </xf>
    <xf numFmtId="0" fontId="10" fillId="0" borderId="0" xfId="4" applyFont="1" applyAlignment="1">
      <alignment horizontal="center" vertical="center" justifyLastLine="1"/>
    </xf>
    <xf numFmtId="0" fontId="10" fillId="0" borderId="10" xfId="4" applyFont="1" applyBorder="1" applyAlignment="1">
      <alignment horizontal="center" vertical="center" wrapText="1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12" xfId="4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180" fontId="22" fillId="0" borderId="86" xfId="0" applyNumberFormat="1" applyFont="1" applyBorder="1" applyAlignment="1">
      <alignment horizontal="center" vertical="center"/>
    </xf>
    <xf numFmtId="180" fontId="22" fillId="0" borderId="87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180" fontId="22" fillId="0" borderId="95" xfId="0" applyNumberFormat="1" applyFont="1" applyBorder="1" applyAlignment="1">
      <alignment horizontal="center" vertical="center"/>
    </xf>
    <xf numFmtId="180" fontId="22" fillId="0" borderId="9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0" fillId="0" borderId="58" xfId="0" applyFont="1" applyBorder="1" applyAlignment="1">
      <alignment horizontal="distributed" vertical="center" justifyLastLine="1"/>
    </xf>
    <xf numFmtId="0" fontId="10" fillId="0" borderId="5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10" fillId="0" borderId="60" xfId="0" applyFont="1" applyBorder="1" applyAlignment="1">
      <alignment horizontal="distributed" vertical="center" justifyLastLine="1" shrinkToFit="1"/>
    </xf>
    <xf numFmtId="0" fontId="10" fillId="0" borderId="61" xfId="0" applyFont="1" applyBorder="1" applyAlignment="1">
      <alignment horizontal="distributed" vertical="center" justifyLastLine="1"/>
    </xf>
    <xf numFmtId="0" fontId="10" fillId="0" borderId="65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69" xfId="0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 shrinkToFit="1"/>
    </xf>
    <xf numFmtId="0" fontId="10" fillId="0" borderId="73" xfId="0" applyFont="1" applyBorder="1" applyAlignment="1">
      <alignment horizontal="right" vertical="center" shrinkToFit="1"/>
    </xf>
    <xf numFmtId="0" fontId="10" fillId="0" borderId="50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distributed" vertical="center" justifyLastLine="1"/>
    </xf>
    <xf numFmtId="0" fontId="10" fillId="0" borderId="53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distributed" vertical="center" justifyLastLine="1"/>
    </xf>
    <xf numFmtId="0" fontId="10" fillId="0" borderId="55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74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50" xfId="0" applyFont="1" applyBorder="1" applyAlignment="1">
      <alignment horizontal="distributed" vertical="center" justifyLastLine="1"/>
    </xf>
    <xf numFmtId="0" fontId="10" fillId="0" borderId="57" xfId="0" applyFont="1" applyBorder="1" applyAlignment="1">
      <alignment horizontal="distributed" vertical="center" justifyLastLine="1"/>
    </xf>
    <xf numFmtId="0" fontId="10" fillId="0" borderId="63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center" vertical="center" wrapText="1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64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8" fillId="0" borderId="107" xfId="4" applyFont="1" applyBorder="1" applyAlignment="1">
      <alignment horizontal="center" vertical="center"/>
    </xf>
    <xf numFmtId="0" fontId="8" fillId="0" borderId="108" xfId="4" applyFont="1" applyBorder="1" applyAlignment="1">
      <alignment horizontal="center" vertical="center"/>
    </xf>
    <xf numFmtId="0" fontId="8" fillId="0" borderId="109" xfId="4" applyFont="1" applyBorder="1" applyAlignment="1">
      <alignment horizontal="center" vertical="center"/>
    </xf>
    <xf numFmtId="0" fontId="8" fillId="0" borderId="104" xfId="4" applyFont="1" applyBorder="1" applyAlignment="1">
      <alignment horizontal="center" vertical="center"/>
    </xf>
    <xf numFmtId="0" fontId="8" fillId="0" borderId="103" xfId="4" applyFont="1" applyBorder="1" applyAlignment="1">
      <alignment horizontal="center" vertical="center"/>
    </xf>
    <xf numFmtId="0" fontId="8" fillId="0" borderId="61" xfId="4" applyFont="1" applyBorder="1" applyAlignment="1">
      <alignment horizontal="distributed" vertical="center" justifyLastLine="1" shrinkToFit="1"/>
    </xf>
    <xf numFmtId="0" fontId="8" fillId="0" borderId="58" xfId="4" applyFont="1" applyBorder="1" applyAlignment="1">
      <alignment horizontal="distributed" vertical="center" justifyLastLine="1" shrinkToFit="1"/>
    </xf>
    <xf numFmtId="0" fontId="8" fillId="0" borderId="59" xfId="4" applyFont="1" applyBorder="1" applyAlignment="1">
      <alignment horizontal="distributed" vertical="center" justifyLastLine="1" shrinkToFit="1"/>
    </xf>
    <xf numFmtId="0" fontId="8" fillId="0" borderId="60" xfId="4" applyFont="1" applyBorder="1" applyAlignment="1">
      <alignment horizontal="distributed" vertical="center" justifyLastLine="1" shrinkToFit="1"/>
    </xf>
    <xf numFmtId="0" fontId="8" fillId="0" borderId="83" xfId="4" applyFont="1" applyBorder="1" applyAlignment="1">
      <alignment horizontal="distributed" vertical="center" justifyLastLine="1" shrinkToFit="1"/>
    </xf>
    <xf numFmtId="0" fontId="8" fillId="0" borderId="61" xfId="4" applyFont="1" applyBorder="1" applyAlignment="1">
      <alignment horizontal="center" vertical="center" shrinkToFit="1"/>
    </xf>
    <xf numFmtId="0" fontId="8" fillId="0" borderId="58" xfId="4" applyFont="1" applyBorder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13" fillId="0" borderId="61" xfId="4" applyFont="1" applyBorder="1" applyAlignment="1">
      <alignment horizontal="center" vertical="center" shrinkToFit="1"/>
    </xf>
    <xf numFmtId="0" fontId="13" fillId="0" borderId="58" xfId="4" applyFont="1" applyBorder="1" applyAlignment="1">
      <alignment horizontal="center" vertical="center" shrinkToFit="1"/>
    </xf>
    <xf numFmtId="0" fontId="8" fillId="0" borderId="62" xfId="4" applyFont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/>
    </xf>
    <xf numFmtId="0" fontId="8" fillId="0" borderId="52" xfId="4" applyFont="1" applyBorder="1" applyAlignment="1">
      <alignment horizontal="distributed" vertical="center" justifyLastLine="1"/>
    </xf>
    <xf numFmtId="0" fontId="8" fillId="0" borderId="85" xfId="4" applyFont="1" applyBorder="1" applyAlignment="1">
      <alignment horizontal="distributed" vertical="center" justifyLastLine="1"/>
    </xf>
    <xf numFmtId="0" fontId="8" fillId="0" borderId="61" xfId="4" applyFont="1" applyBorder="1" applyAlignment="1">
      <alignment horizontal="distributed" vertical="center" justifyLastLine="1"/>
    </xf>
    <xf numFmtId="0" fontId="8" fillId="0" borderId="58" xfId="4" applyFont="1" applyBorder="1" applyAlignment="1">
      <alignment horizontal="distributed" vertical="center" justifyLastLine="1"/>
    </xf>
    <xf numFmtId="0" fontId="8" fillId="0" borderId="0" xfId="4" applyFont="1" applyAlignment="1">
      <alignment horizontal="distributed" vertical="center" justifyLastLine="1"/>
    </xf>
    <xf numFmtId="0" fontId="13" fillId="0" borderId="61" xfId="4" applyFont="1" applyBorder="1" applyAlignment="1">
      <alignment horizontal="distributed" vertical="center" justifyLastLine="1"/>
    </xf>
    <xf numFmtId="0" fontId="13" fillId="0" borderId="58" xfId="4" applyFont="1" applyBorder="1" applyAlignment="1">
      <alignment horizontal="distributed" vertical="center" justifyLastLine="1"/>
    </xf>
    <xf numFmtId="0" fontId="8" fillId="0" borderId="62" xfId="4" applyFont="1" applyBorder="1" applyAlignment="1">
      <alignment horizontal="distributed" vertical="center" justifyLastLine="1" shrinkToFit="1"/>
    </xf>
    <xf numFmtId="0" fontId="8" fillId="0" borderId="71" xfId="4" applyFont="1" applyBorder="1" applyAlignment="1">
      <alignment horizontal="center" vertical="center" shrinkToFit="1"/>
    </xf>
    <xf numFmtId="0" fontId="8" fillId="0" borderId="69" xfId="4" applyFont="1" applyBorder="1" applyAlignment="1">
      <alignment horizontal="center" vertical="center" shrinkToFit="1"/>
    </xf>
    <xf numFmtId="0" fontId="8" fillId="0" borderId="65" xfId="4" applyFont="1" applyBorder="1" applyAlignment="1">
      <alignment horizontal="center" vertical="center" shrinkToFit="1"/>
    </xf>
    <xf numFmtId="0" fontId="13" fillId="0" borderId="71" xfId="4" applyFont="1" applyBorder="1" applyAlignment="1">
      <alignment horizontal="center" vertical="center" shrinkToFit="1"/>
    </xf>
    <xf numFmtId="0" fontId="13" fillId="0" borderId="69" xfId="4" applyFont="1" applyBorder="1" applyAlignment="1">
      <alignment horizontal="center" vertical="center" shrinkToFit="1"/>
    </xf>
    <xf numFmtId="0" fontId="8" fillId="0" borderId="73" xfId="4" applyFont="1" applyBorder="1" applyAlignment="1">
      <alignment horizontal="center" vertical="center" shrinkToFit="1"/>
    </xf>
    <xf numFmtId="0" fontId="13" fillId="0" borderId="61" xfId="4" applyFont="1" applyBorder="1" applyAlignment="1">
      <alignment horizontal="distributed" vertical="center" justifyLastLine="1" shrinkToFit="1"/>
    </xf>
    <xf numFmtId="0" fontId="13" fillId="0" borderId="58" xfId="4" applyFont="1" applyBorder="1" applyAlignment="1">
      <alignment horizontal="distributed" vertical="center" justifyLastLine="1" shrinkToFit="1"/>
    </xf>
    <xf numFmtId="0" fontId="8" fillId="0" borderId="50" xfId="4" applyFont="1" applyBorder="1" applyAlignment="1">
      <alignment horizontal="distributed" vertical="center" justifyLastLine="1"/>
    </xf>
    <xf numFmtId="0" fontId="8" fillId="0" borderId="57" xfId="4" applyFont="1" applyBorder="1" applyAlignment="1">
      <alignment horizontal="distributed" vertical="center" justifyLastLine="1"/>
    </xf>
    <xf numFmtId="0" fontId="8" fillId="0" borderId="63" xfId="4" applyFont="1" applyBorder="1" applyAlignment="1">
      <alignment horizontal="distributed" vertical="center" justifyLastLine="1"/>
    </xf>
    <xf numFmtId="0" fontId="8" fillId="0" borderId="51" xfId="4" applyFont="1" applyBorder="1" applyAlignment="1">
      <alignment horizontal="center" vertical="center" wrapText="1" justifyLastLine="1"/>
    </xf>
    <xf numFmtId="0" fontId="8" fillId="0" borderId="3" xfId="4" applyFont="1" applyBorder="1" applyAlignment="1">
      <alignment horizontal="center" vertical="center" justifyLastLine="1"/>
    </xf>
    <xf numFmtId="0" fontId="8" fillId="0" borderId="64" xfId="4" applyFont="1" applyBorder="1" applyAlignment="1">
      <alignment horizontal="center" vertical="center" justifyLastLine="1"/>
    </xf>
    <xf numFmtId="0" fontId="10" fillId="0" borderId="10" xfId="8" applyFont="1" applyBorder="1" applyAlignment="1">
      <alignment horizontal="center" vertical="center" shrinkToFit="1"/>
    </xf>
    <xf numFmtId="0" fontId="10" fillId="0" borderId="5" xfId="8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distributed" vertical="center" justifyLastLine="1" shrinkToFit="1"/>
    </xf>
    <xf numFmtId="0" fontId="10" fillId="0" borderId="3" xfId="2" applyFont="1" applyBorder="1" applyAlignment="1">
      <alignment horizontal="distributed" vertical="center" justifyLastLine="1" shrinkToFit="1"/>
    </xf>
    <xf numFmtId="0" fontId="10" fillId="0" borderId="5" xfId="2" applyFont="1" applyBorder="1" applyAlignment="1">
      <alignment horizontal="distributed" vertical="center" justifyLastLine="1" shrinkToFit="1"/>
    </xf>
    <xf numFmtId="0" fontId="10" fillId="0" borderId="1" xfId="2" applyFont="1" applyBorder="1" applyAlignment="1">
      <alignment horizontal="distributed" vertical="center" justifyLastLine="1"/>
    </xf>
    <xf numFmtId="0" fontId="10" fillId="0" borderId="1" xfId="2" applyFont="1" applyBorder="1" applyAlignment="1">
      <alignment horizontal="distributed" vertical="center" justifyLastLine="1" shrinkToFit="1"/>
    </xf>
    <xf numFmtId="0" fontId="10" fillId="0" borderId="1" xfId="8" applyFont="1" applyBorder="1" applyAlignment="1">
      <alignment horizontal="center" vertical="center" shrinkToFit="1"/>
    </xf>
    <xf numFmtId="0" fontId="10" fillId="0" borderId="2" xfId="8" applyFont="1" applyBorder="1" applyAlignment="1">
      <alignment horizontal="center" vertical="center" shrinkToFit="1"/>
    </xf>
    <xf numFmtId="0" fontId="10" fillId="0" borderId="15" xfId="8" applyFont="1" applyBorder="1" applyAlignment="1">
      <alignment horizontal="center" vertical="center" shrinkToFit="1"/>
    </xf>
  </cellXfs>
  <cellStyles count="13">
    <cellStyle name="ハイパーリンク" xfId="10" builtinId="8"/>
    <cellStyle name="ハイパーリンク 2" xfId="12" xr:uid="{E477C2F8-DB14-4016-8B16-E5F19BA717B0}"/>
    <cellStyle name="桁区切り" xfId="5" builtinId="6"/>
    <cellStyle name="桁区切り 2" xfId="1" xr:uid="{00000000-0005-0000-0000-000000000000}"/>
    <cellStyle name="桁区切り 2 2" xfId="7" xr:uid="{2DD72A04-4ADE-46F7-BFE5-E2DF3EB92BDC}"/>
    <cellStyle name="標準" xfId="0" builtinId="0"/>
    <cellStyle name="標準 2" xfId="2" xr:uid="{00000000-0005-0000-0000-000002000000}"/>
    <cellStyle name="標準 2 2" xfId="4" xr:uid="{00000000-0005-0000-0000-000003000000}"/>
    <cellStyle name="標準 3" xfId="6" xr:uid="{4FE630C2-1B93-428D-AC1A-F81192EBA3CA}"/>
    <cellStyle name="標準 4" xfId="11" xr:uid="{3E337DEB-B70F-47A9-A435-06D5753B2811}"/>
    <cellStyle name="標準_198／199.XLS" xfId="3" xr:uid="{00000000-0005-0000-0000-000004000000}"/>
    <cellStyle name="標準_Sheet1" xfId="9" xr:uid="{D7733608-0A27-4A93-98A3-D699A2915907}"/>
    <cellStyle name="標準_積雪" xfId="8" xr:uid="{0DDA7428-74CA-4AA6-A9F5-9681CCB6A4CB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100"/>
              <a:t>都市的土地利用割合</a:t>
            </a:r>
            <a:endParaRPr lang="ja-JP" sz="1100"/>
          </a:p>
        </c:rich>
      </c:tx>
      <c:layout>
        <c:manualLayout>
          <c:xMode val="edge"/>
          <c:yMode val="edge"/>
          <c:x val="0.16714756256991781"/>
          <c:y val="3.25448766513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236763021919043"/>
          <c:y val="0.18793482366297729"/>
          <c:w val="0.71431820145619906"/>
          <c:h val="0.709668519377441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C5-4632-9311-E2AFCEF362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C5-4632-9311-E2AFCEF36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C5-4632-9311-E2AFCEF36208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C5-4632-9311-E2AFCEF3620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C5-4632-9311-E2AFCEF36208}"/>
              </c:ext>
            </c:extLst>
          </c:dPt>
          <c:dLbls>
            <c:dLbl>
              <c:idx val="0"/>
              <c:layout>
                <c:manualLayout>
                  <c:x val="-0.2178202270553872"/>
                  <c:y val="0.1585437181017698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0356106090627"/>
                      <c:h val="0.145805791690369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BC5-4632-9311-E2AFCEF36208}"/>
                </c:ext>
              </c:extLst>
            </c:dLbl>
            <c:dLbl>
              <c:idx val="1"/>
              <c:layout>
                <c:manualLayout>
                  <c:x val="1.9343221865106178E-2"/>
                  <c:y val="1.07462652194377E-2"/>
                </c:manualLayout>
              </c:layout>
              <c:tx>
                <c:rich>
                  <a:bodyPr/>
                  <a:lstStyle/>
                  <a:p>
                    <a:fld id="{88935E36-2A7B-4930-90BF-286A7B58EC5E}" type="CATEGORYNAME">
                      <a:rPr lang="ja-JP" altLang="en-US" sz="700"/>
                      <a:pPr/>
                      <a:t>[分類名]</a:t>
                    </a:fld>
                    <a:r>
                      <a:rPr lang="ja-JP" altLang="en-US" sz="700" baseline="0"/>
                      <a:t>
</a:t>
                    </a:r>
                    <a:fld id="{EE0DF566-2215-4FD3-9C0C-5657AAE6E5FB}" type="PERCENTAGE">
                      <a:rPr lang="en-US" altLang="ja-JP" sz="700" baseline="0"/>
                      <a:pPr/>
                      <a:t>[パーセンテージ]</a:t>
                    </a:fld>
                    <a:endParaRPr lang="ja-JP" altLang="en-US" sz="7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42928818312813"/>
                      <c:h val="0.179142803269651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BC5-4632-9311-E2AFCEF36208}"/>
                </c:ext>
              </c:extLst>
            </c:dLbl>
            <c:dLbl>
              <c:idx val="2"/>
              <c:layout>
                <c:manualLayout>
                  <c:x val="-0.13822353689111422"/>
                  <c:y val="-0.1845911901064847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C5-4632-9311-E2AFCEF36208}"/>
                </c:ext>
              </c:extLst>
            </c:dLbl>
            <c:dLbl>
              <c:idx val="3"/>
              <c:layout>
                <c:manualLayout>
                  <c:x val="0.15990198079056706"/>
                  <c:y val="-0.2004676240079151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C5-4632-9311-E2AFCEF36208}"/>
                </c:ext>
              </c:extLst>
            </c:dLbl>
            <c:dLbl>
              <c:idx val="4"/>
              <c:layout>
                <c:manualLayout>
                  <c:x val="0.18997566667981364"/>
                  <c:y val="0.19378514476132314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C5-4632-9311-E2AFCEF3620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('A-4'!$L$6,'A-4'!$M$6,'A-4'!$N$6,'A-4'!$O$5:$O$6,'A-4'!$P$5:$P$6)</c:f>
              <c:strCache>
                <c:ptCount val="5"/>
                <c:pt idx="0">
                  <c:v>住宅</c:v>
                </c:pt>
                <c:pt idx="1">
                  <c:v>商業</c:v>
                </c:pt>
                <c:pt idx="2">
                  <c:v>工業</c:v>
                </c:pt>
                <c:pt idx="3">
                  <c:v>道路</c:v>
                </c:pt>
                <c:pt idx="4">
                  <c:v>その他</c:v>
                </c:pt>
              </c:strCache>
            </c:strRef>
          </c:cat>
          <c:val>
            <c:numRef>
              <c:f>'A-4'!$L$53:$P$53</c:f>
              <c:numCache>
                <c:formatCode>#,##0.0;"△ "#,##0.0</c:formatCode>
                <c:ptCount val="5"/>
                <c:pt idx="0">
                  <c:v>1342.8</c:v>
                </c:pt>
                <c:pt idx="1">
                  <c:v>238.5</c:v>
                </c:pt>
                <c:pt idx="2">
                  <c:v>795.6</c:v>
                </c:pt>
                <c:pt idx="3">
                  <c:v>1189.9000000000001</c:v>
                </c:pt>
                <c:pt idx="4">
                  <c:v>1199.5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C5-4632-9311-E2AFCEF3620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100" b="1"/>
              <a:t>土地利用割合</a:t>
            </a:r>
            <a:endParaRPr lang="ja-JP" sz="1100" b="1"/>
          </a:p>
        </c:rich>
      </c:tx>
      <c:layout>
        <c:manualLayout>
          <c:xMode val="edge"/>
          <c:yMode val="edge"/>
          <c:x val="0.30461522384441664"/>
          <c:y val="4.9056509837482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111495726495725"/>
          <c:y val="0.18458560010660136"/>
          <c:w val="0.73615627183292742"/>
          <c:h val="0.743129699111967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64-458D-BEAE-58A45CA67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64-458D-BEAE-58A45CA671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64-458D-BEAE-58A45CA671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64-458D-BEAE-58A45CA671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64-458D-BEAE-58A45CA671E7}"/>
              </c:ext>
            </c:extLst>
          </c:dPt>
          <c:dLbls>
            <c:dLbl>
              <c:idx val="0"/>
              <c:layout>
                <c:manualLayout>
                  <c:x val="-0.25871659032305944"/>
                  <c:y val="-0.1821907214421175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r>
                      <a:rPr lang="ja-JP" altLang="en-US" sz="700" baseline="0"/>
                      <a:t>自然的</a:t>
                    </a:r>
                  </a:p>
                  <a:p>
                    <a:pPr>
                      <a:defRPr sz="700"/>
                    </a:pPr>
                    <a:r>
                      <a:rPr lang="ja-JP" altLang="en-US" sz="700" baseline="0"/>
                      <a:t>土地利用
</a:t>
                    </a:r>
                    <a:fld id="{A71285FB-DBE9-4EA5-8776-AEBEAEA0943A}" type="PERCENTAGE">
                      <a:rPr lang="en-US" altLang="ja-JP" sz="700" baseline="0"/>
                      <a:pPr>
                        <a:defRPr sz="700"/>
                      </a:pPr>
                      <a:t>[パーセンテージ]</a:t>
                    </a:fld>
                    <a:endParaRPr lang="ja-JP" altLang="en-US" sz="700" baseline="0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9374039951808"/>
                      <c:h val="0.197643704626784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64-458D-BEAE-58A45CA671E7}"/>
                </c:ext>
              </c:extLst>
            </c:dLbl>
            <c:dLbl>
              <c:idx val="1"/>
              <c:layout>
                <c:manualLayout>
                  <c:x val="0.22483659764099981"/>
                  <c:y val="0.1279551307141440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r>
                      <a:rPr lang="ja-JP" altLang="en-US" sz="700"/>
                      <a:t>都市的</a:t>
                    </a:r>
                  </a:p>
                  <a:p>
                    <a:pPr>
                      <a:defRPr sz="700"/>
                    </a:pPr>
                    <a:r>
                      <a:rPr lang="ja-JP" altLang="en-US" sz="700"/>
                      <a:t>土地利用</a:t>
                    </a:r>
                    <a:fld id="{82598BFC-8932-49EA-B1DD-25999527F3F4}" type="CATEGORYNAME">
                      <a:rPr lang="en-US" altLang="ja-JP" sz="700"/>
                      <a:pPr>
                        <a:defRPr sz="700"/>
                      </a:pPr>
                      <a:t>[分類名]</a:t>
                    </a:fld>
                    <a:r>
                      <a:rPr lang="en-US" altLang="ja-JP" sz="700" baseline="0"/>
                      <a:t>
</a:t>
                    </a:r>
                    <a:fld id="{630A14B5-EB10-48D6-966D-284FC792D1ED}" type="PERCENTAGE">
                      <a:rPr lang="en-US" altLang="ja-JP" sz="700" baseline="0"/>
                      <a:pPr>
                        <a:defRPr sz="700"/>
                      </a:pPr>
                      <a:t>[パーセンテージ]</a:t>
                    </a:fld>
                    <a:endParaRPr lang="en-US" altLang="ja-JP" sz="700" baseline="0"/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66709239590056"/>
                      <c:h val="0.19717515274081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64-458D-BEAE-58A45CA671E7}"/>
                </c:ext>
              </c:extLst>
            </c:dLbl>
            <c:dLbl>
              <c:idx val="2"/>
              <c:layout>
                <c:manualLayout>
                  <c:x val="-0.13223418977246032"/>
                  <c:y val="-0.1902015066812732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64-458D-BEAE-58A45CA671E7}"/>
                </c:ext>
              </c:extLst>
            </c:dLbl>
            <c:dLbl>
              <c:idx val="3"/>
              <c:layout>
                <c:manualLayout>
                  <c:x val="0.15990198079056706"/>
                  <c:y val="-0.20046762400791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64-458D-BEAE-58A45CA671E7}"/>
                </c:ext>
              </c:extLst>
            </c:dLbl>
            <c:dLbl>
              <c:idx val="4"/>
              <c:layout>
                <c:manualLayout>
                  <c:x val="0.18997566667981364"/>
                  <c:y val="0.193785144761323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64-458D-BEAE-58A45CA671E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'A-4'!$E$4:$I$4</c:f>
              <c:strCache>
                <c:ptCount val="1"/>
                <c:pt idx="0">
                  <c:v>自然的土地利用</c:v>
                </c:pt>
              </c:strCache>
            </c:strRef>
          </c:cat>
          <c:val>
            <c:numRef>
              <c:f>('A-4'!$E$53,'A-4'!$J$53)</c:f>
              <c:numCache>
                <c:formatCode>#,##0.0;"△ "#,##0.0</c:formatCode>
                <c:ptCount val="2"/>
                <c:pt idx="0">
                  <c:v>8876.6</c:v>
                </c:pt>
                <c:pt idx="1">
                  <c:v>4766.2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64-458D-BEAE-58A45CA671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100"/>
              <a:t>自然的土地利用割合</a:t>
            </a:r>
            <a:endParaRPr lang="ja-JP" sz="1100"/>
          </a:p>
        </c:rich>
      </c:tx>
      <c:layout>
        <c:manualLayout>
          <c:xMode val="edge"/>
          <c:yMode val="edge"/>
          <c:x val="0.20210865062361655"/>
          <c:y val="5.7856494392427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1629309575333"/>
          <c:y val="0.22482136227070931"/>
          <c:w val="0.73615627183292742"/>
          <c:h val="0.74312969911196747"/>
        </c:manualLayout>
      </c:layout>
      <c:pieChart>
        <c:varyColors val="1"/>
        <c:ser>
          <c:idx val="0"/>
          <c:order val="0"/>
          <c:spPr>
            <a:solidFill>
              <a:srgbClr val="CC9900"/>
            </a:solidFill>
          </c:spPr>
          <c:dPt>
            <c:idx val="0"/>
            <c:bubble3D val="0"/>
            <c:spPr>
              <a:solidFill>
                <a:srgbClr val="CF8B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DF-41B9-B5FB-9691BB0DA7E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DF-41B9-B5FB-9691BB0DA7E4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DF-41B9-B5FB-9691BB0DA7E4}"/>
              </c:ext>
            </c:extLst>
          </c:dPt>
          <c:dPt>
            <c:idx val="3"/>
            <c:bubble3D val="0"/>
            <c:spPr>
              <a:solidFill>
                <a:srgbClr val="EA707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DF-41B9-B5FB-9691BB0DA7E4}"/>
              </c:ext>
            </c:extLst>
          </c:dPt>
          <c:dPt>
            <c:idx val="4"/>
            <c:bubble3D val="0"/>
            <c:spPr>
              <a:solidFill>
                <a:srgbClr val="CC99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DF-41B9-B5FB-9691BB0DA7E4}"/>
              </c:ext>
            </c:extLst>
          </c:dPt>
          <c:dLbls>
            <c:dLbl>
              <c:idx val="0"/>
              <c:layout>
                <c:manualLayout>
                  <c:x val="-0.16871292335825425"/>
                  <c:y val="-0.259613636829553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67885205047848"/>
                      <c:h val="0.172122719621335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5DF-41B9-B5FB-9691BB0DA7E4}"/>
                </c:ext>
              </c:extLst>
            </c:dLbl>
            <c:dLbl>
              <c:idx val="1"/>
              <c:layout>
                <c:manualLayout>
                  <c:x val="-4.3302258689985489E-2"/>
                  <c:y val="2.13493948516626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3A084746-CD7E-4FE8-9FBF-506D8C600199}" type="CATEGORYNAME">
                      <a:rPr lang="ja-JP" altLang="en-US" sz="700"/>
                      <a:pPr>
                        <a:defRPr sz="700"/>
                      </a:pPr>
                      <a:t>[分類名]</a:t>
                    </a:fld>
                    <a:r>
                      <a:rPr lang="ja-JP" altLang="en-US" sz="700" baseline="0"/>
                      <a:t> </a:t>
                    </a:r>
                    <a:fld id="{44DA2F36-49BC-4053-8DB7-5AE73A2FB400}" type="PERCENTAGE">
                      <a:rPr lang="en-US" altLang="ja-JP" sz="700" baseline="0"/>
                      <a:pPr>
                        <a:defRPr sz="700"/>
                      </a:pPr>
                      <a:t>[パーセンテージ]</a:t>
                    </a:fld>
                    <a:endParaRPr lang="ja-JP" altLang="en-US" sz="7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77233730073298"/>
                      <c:h val="8.33422680336141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5DF-41B9-B5FB-9691BB0DA7E4}"/>
                </c:ext>
              </c:extLst>
            </c:dLbl>
            <c:dLbl>
              <c:idx val="2"/>
              <c:layout>
                <c:manualLayout>
                  <c:x val="-7.4353442953928331E-2"/>
                  <c:y val="2.14602560334334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2D9B316B-1587-4F02-9F2C-0D9F1D5A3461}" type="CATEGORYNAME">
                      <a:rPr lang="ja-JP" altLang="en-US" sz="700"/>
                      <a:pPr>
                        <a:defRPr sz="700"/>
                      </a:pPr>
                      <a:t>[分類名]</a:t>
                    </a:fld>
                    <a:r>
                      <a:rPr lang="ja-JP" altLang="en-US" sz="700" baseline="0"/>
                      <a:t> </a:t>
                    </a:r>
                    <a:fld id="{B8380269-5F16-4769-96F8-FD94E3B3E87F}" type="PERCENTAGE">
                      <a:rPr lang="en-US" altLang="ja-JP" sz="700" baseline="0"/>
                      <a:pPr>
                        <a:defRPr sz="700"/>
                      </a:pPr>
                      <a:t>[パーセンテージ]</a:t>
                    </a:fld>
                    <a:endParaRPr lang="ja-JP" altLang="en-US" sz="7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57467841300039"/>
                      <c:h val="8.388769115907622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5DF-41B9-B5FB-9691BB0DA7E4}"/>
                </c:ext>
              </c:extLst>
            </c:dLbl>
            <c:dLbl>
              <c:idx val="3"/>
              <c:layout>
                <c:manualLayout>
                  <c:x val="-7.0704197249903969E-2"/>
                  <c:y val="2.72075698623411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7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F3AF6D95-2BEB-4CB7-8ECF-749C17CD4990}" type="CATEGORYNAME">
                      <a:rPr lang="ja-JP" altLang="en-US" sz="700"/>
                      <a:pPr>
                        <a:defRPr sz="700"/>
                      </a:pPr>
                      <a:t>[分類名]</a:t>
                    </a:fld>
                    <a:r>
                      <a:rPr lang="ja-JP" altLang="en-US" sz="700" baseline="0"/>
                      <a:t> </a:t>
                    </a:r>
                    <a:fld id="{2800DFAC-2943-4F2E-BD9C-F43DBC60C393}" type="PERCENTAGE">
                      <a:rPr lang="en-US" altLang="ja-JP" sz="700" baseline="0"/>
                      <a:pPr>
                        <a:defRPr sz="700"/>
                      </a:pPr>
                      <a:t>[パーセンテージ]</a:t>
                    </a:fld>
                    <a:endParaRPr lang="ja-JP" altLang="en-US" sz="7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846268425259"/>
                      <c:h val="8.3844591255288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5DF-41B9-B5FB-9691BB0DA7E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'A-4'!$F$5:$I$6</c:f>
              <c:strCache>
                <c:ptCount val="4"/>
                <c:pt idx="0">
                  <c:v>農地</c:v>
                </c:pt>
                <c:pt idx="1">
                  <c:v>山林</c:v>
                </c:pt>
                <c:pt idx="2">
                  <c:v>水面</c:v>
                </c:pt>
                <c:pt idx="3">
                  <c:v>その他</c:v>
                </c:pt>
              </c:strCache>
            </c:strRef>
          </c:cat>
          <c:val>
            <c:numRef>
              <c:f>'A-4'!$F$53:$I$53</c:f>
              <c:numCache>
                <c:formatCode>#,##0.0;"△ "#,##0.0</c:formatCode>
                <c:ptCount val="4"/>
                <c:pt idx="0">
                  <c:v>7384.1</c:v>
                </c:pt>
                <c:pt idx="1">
                  <c:v>672.7</c:v>
                </c:pt>
                <c:pt idx="2">
                  <c:v>464.9</c:v>
                </c:pt>
                <c:pt idx="3">
                  <c:v>354.9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DF-41B9-B5FB-9691BB0DA7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34</xdr:row>
      <xdr:rowOff>47625</xdr:rowOff>
    </xdr:from>
    <xdr:to>
      <xdr:col>9</xdr:col>
      <xdr:colOff>762000</xdr:colOff>
      <xdr:row>37</xdr:row>
      <xdr:rowOff>657225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4BD8C20F-1A06-4E30-AB16-B7F89E83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858000"/>
          <a:ext cx="242887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18317</xdr:colOff>
      <xdr:row>34</xdr:row>
      <xdr:rowOff>22713</xdr:rowOff>
    </xdr:from>
    <xdr:to>
      <xdr:col>9</xdr:col>
      <xdr:colOff>304067</xdr:colOff>
      <xdr:row>35</xdr:row>
      <xdr:rowOff>308463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4AD54365-F723-47DE-B16A-69C2BBA7BEB6}"/>
            </a:ext>
          </a:extLst>
        </xdr:cNvPr>
        <xdr:cNvSpPr>
          <a:spLocks noChangeArrowheads="1"/>
        </xdr:cNvSpPr>
      </xdr:nvSpPr>
      <xdr:spPr bwMode="auto">
        <a:xfrm>
          <a:off x="4857017" y="6833088"/>
          <a:ext cx="904875" cy="561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180975</xdr:colOff>
      <xdr:row>34</xdr:row>
      <xdr:rowOff>133350</xdr:rowOff>
    </xdr:from>
    <xdr:to>
      <xdr:col>7</xdr:col>
      <xdr:colOff>581025</xdr:colOff>
      <xdr:row>35</xdr:row>
      <xdr:rowOff>295275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2D443912-F043-47C6-94D5-A0DACCC36D28}"/>
            </a:ext>
          </a:extLst>
        </xdr:cNvPr>
        <xdr:cNvSpPr>
          <a:spLocks noChangeArrowheads="1"/>
        </xdr:cNvSpPr>
      </xdr:nvSpPr>
      <xdr:spPr bwMode="auto">
        <a:xfrm>
          <a:off x="3743325" y="6943725"/>
          <a:ext cx="1057275" cy="438150"/>
        </a:xfrm>
        <a:prstGeom prst="leftArrow">
          <a:avLst>
            <a:gd name="adj1" fmla="val 56519"/>
            <a:gd name="adj2" fmla="val 104666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39999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10885</xdr:colOff>
      <xdr:row>33</xdr:row>
      <xdr:rowOff>9525</xdr:rowOff>
    </xdr:from>
    <xdr:to>
      <xdr:col>6</xdr:col>
      <xdr:colOff>287112</xdr:colOff>
      <xdr:row>38</xdr:row>
      <xdr:rowOff>205873</xdr:rowOff>
    </xdr:to>
    <xdr:grpSp>
      <xdr:nvGrpSpPr>
        <xdr:cNvPr id="5" name="坂井市地図">
          <a:extLst>
            <a:ext uri="{FF2B5EF4-FFF2-40B4-BE49-F238E27FC236}">
              <a16:creationId xmlns:a16="http://schemas.microsoft.com/office/drawing/2014/main" id="{E9FAC87A-CD5A-4318-B4B7-1BB594F94F83}"/>
            </a:ext>
          </a:extLst>
        </xdr:cNvPr>
        <xdr:cNvGrpSpPr/>
      </xdr:nvGrpSpPr>
      <xdr:grpSpPr>
        <a:xfrm>
          <a:off x="10885" y="6577634"/>
          <a:ext cx="3837749" cy="2465782"/>
          <a:chOff x="-38040" y="6566736"/>
          <a:chExt cx="3840520" cy="2467318"/>
        </a:xfrm>
      </xdr:grpSpPr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10D78795-9958-1171-4090-C5AC70192579}"/>
              </a:ext>
            </a:extLst>
          </xdr:cNvPr>
          <xdr:cNvSpPr>
            <a:spLocks noChangeShapeType="1"/>
          </xdr:cNvSpPr>
        </xdr:nvSpPr>
        <xdr:spPr bwMode="auto">
          <a:xfrm>
            <a:off x="258679" y="8696325"/>
            <a:ext cx="35438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F8CF5289-E3CC-F2BB-6486-481E8815A147}"/>
              </a:ext>
            </a:extLst>
          </xdr:cNvPr>
          <xdr:cNvSpPr>
            <a:spLocks noChangeShapeType="1"/>
          </xdr:cNvSpPr>
        </xdr:nvSpPr>
        <xdr:spPr bwMode="auto">
          <a:xfrm>
            <a:off x="3555135" y="6576261"/>
            <a:ext cx="0" cy="234120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7714AD-2232-CC9B-8660-EB4392CC4023}"/>
              </a:ext>
            </a:extLst>
          </xdr:cNvPr>
          <xdr:cNvSpPr>
            <a:spLocks noChangeShapeType="1"/>
          </xdr:cNvSpPr>
        </xdr:nvSpPr>
        <xdr:spPr bwMode="auto">
          <a:xfrm>
            <a:off x="411079" y="6795336"/>
            <a:ext cx="0" cy="188193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11">
            <a:extLst>
              <a:ext uri="{FF2B5EF4-FFF2-40B4-BE49-F238E27FC236}">
                <a16:creationId xmlns:a16="http://schemas.microsoft.com/office/drawing/2014/main" id="{23F2BF38-E78E-1C95-5CE3-B1A851C4BF45}"/>
              </a:ext>
            </a:extLst>
          </xdr:cNvPr>
          <xdr:cNvSpPr>
            <a:spLocks noChangeShapeType="1"/>
          </xdr:cNvSpPr>
        </xdr:nvSpPr>
        <xdr:spPr bwMode="auto">
          <a:xfrm>
            <a:off x="538613" y="6566736"/>
            <a:ext cx="0" cy="236859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C910B27D-E501-A77F-5F38-F057D8F1CC26}"/>
              </a:ext>
            </a:extLst>
          </xdr:cNvPr>
          <xdr:cNvSpPr>
            <a:spLocks noChangeShapeType="1"/>
          </xdr:cNvSpPr>
        </xdr:nvSpPr>
        <xdr:spPr bwMode="auto">
          <a:xfrm flipV="1">
            <a:off x="545158" y="8770880"/>
            <a:ext cx="3005186" cy="679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 type="triangl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EA4A88F2-8603-91D7-990A-E950CA42D58B}"/>
              </a:ext>
            </a:extLst>
          </xdr:cNvPr>
          <xdr:cNvSpPr>
            <a:spLocks noChangeArrowheads="1"/>
          </xdr:cNvSpPr>
        </xdr:nvSpPr>
        <xdr:spPr bwMode="auto">
          <a:xfrm>
            <a:off x="1689454" y="8778383"/>
            <a:ext cx="552045" cy="2556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30.6km</a:t>
            </a:r>
            <a:endParaRPr lang="ja-JP" altLang="en-US"/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46A8AB7A-C2FA-6C70-76DC-C46A800C362F}"/>
              </a:ext>
            </a:extLst>
          </xdr:cNvPr>
          <xdr:cNvSpPr>
            <a:spLocks noChangeArrowheads="1"/>
          </xdr:cNvSpPr>
        </xdr:nvSpPr>
        <xdr:spPr bwMode="auto">
          <a:xfrm>
            <a:off x="-38040" y="7665856"/>
            <a:ext cx="500913" cy="195863"/>
          </a:xfrm>
          <a:prstGeom prst="rect">
            <a:avLst/>
          </a:prstGeom>
          <a:solidFill>
            <a:srgbClr val="FFFFFF">
              <a:alpha val="50196"/>
            </a:srgbClr>
          </a:solidFill>
          <a:ln>
            <a:noFill/>
          </a:ln>
        </xdr:spPr>
        <xdr:txBody>
          <a:bodyPr vertOverflow="clip" wrap="square" lIns="27432" tIns="18288" rIns="27432" bIns="0" anchor="ctr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17.3km</a:t>
            </a:r>
            <a:endParaRPr lang="ja-JP" altLang="en-US"/>
          </a:p>
        </xdr:txBody>
      </xdr:sp>
      <xdr:sp macro="" textlink="">
        <xdr:nvSpPr>
          <xdr:cNvPr id="13" name="Line 14">
            <a:extLst>
              <a:ext uri="{FF2B5EF4-FFF2-40B4-BE49-F238E27FC236}">
                <a16:creationId xmlns:a16="http://schemas.microsoft.com/office/drawing/2014/main" id="{642056D7-6A65-8598-1190-97A734E945E9}"/>
              </a:ext>
            </a:extLst>
          </xdr:cNvPr>
          <xdr:cNvSpPr>
            <a:spLocks noChangeShapeType="1"/>
          </xdr:cNvSpPr>
        </xdr:nvSpPr>
        <xdr:spPr bwMode="auto">
          <a:xfrm>
            <a:off x="268204" y="6766761"/>
            <a:ext cx="351641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F9F4B2F4-10BA-E3E7-0288-3EFAC5D0F7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755" t="16884" r="15811" b="22945"/>
          <a:stretch/>
        </xdr:blipFill>
        <xdr:spPr>
          <a:xfrm>
            <a:off x="524914" y="6761651"/>
            <a:ext cx="3034683" cy="1940949"/>
          </a:xfrm>
          <a:prstGeom prst="rect">
            <a:avLst/>
          </a:prstGeom>
        </xdr:spPr>
      </xdr:pic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7B220EA6-64C9-9C8F-15D5-0F0E793E4CC7}"/>
              </a:ext>
            </a:extLst>
          </xdr:cNvPr>
          <xdr:cNvSpPr>
            <a:spLocks noChangeArrowheads="1"/>
          </xdr:cNvSpPr>
        </xdr:nvSpPr>
        <xdr:spPr bwMode="auto">
          <a:xfrm>
            <a:off x="872290" y="6948237"/>
            <a:ext cx="428625" cy="18317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三国町</a:t>
            </a:r>
            <a:endParaRPr lang="ja-JP" altLang="en-US"/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332132B2-26B6-C52A-4CA8-ECD22EF7EF60}"/>
              </a:ext>
            </a:extLst>
          </xdr:cNvPr>
          <xdr:cNvSpPr>
            <a:spLocks noChangeArrowheads="1"/>
          </xdr:cNvSpPr>
        </xdr:nvSpPr>
        <xdr:spPr bwMode="auto">
          <a:xfrm>
            <a:off x="1358080" y="7652465"/>
            <a:ext cx="408700" cy="1809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坂井町</a:t>
            </a:r>
            <a:endParaRPr lang="ja-JP" altLang="en-US"/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1C11F5E5-E27E-D462-CE81-8BC992FDFBFC}"/>
              </a:ext>
            </a:extLst>
          </xdr:cNvPr>
          <xdr:cNvSpPr>
            <a:spLocks noChangeArrowheads="1"/>
          </xdr:cNvSpPr>
        </xdr:nvSpPr>
        <xdr:spPr bwMode="auto">
          <a:xfrm>
            <a:off x="1249770" y="8095728"/>
            <a:ext cx="408700" cy="18097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春江町</a:t>
            </a:r>
            <a:endParaRPr lang="ja-JP" altLang="en-US"/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29BCEEA6-101C-73D0-330E-17830EC16874}"/>
              </a:ext>
            </a:extLst>
          </xdr:cNvPr>
          <xdr:cNvSpPr>
            <a:spLocks noChangeArrowheads="1"/>
          </xdr:cNvSpPr>
        </xdr:nvSpPr>
        <xdr:spPr bwMode="auto">
          <a:xfrm>
            <a:off x="2266558" y="7995499"/>
            <a:ext cx="428625" cy="1818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丸岡町</a:t>
            </a:r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115957</xdr:colOff>
      <xdr:row>56</xdr:row>
      <xdr:rowOff>73441</xdr:rowOff>
    </xdr:from>
    <xdr:to>
      <xdr:col>6</xdr:col>
      <xdr:colOff>348475</xdr:colOff>
      <xdr:row>67</xdr:row>
      <xdr:rowOff>156581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58AA42E8-ED92-41E0-9C59-94F714523AEB}"/>
            </a:ext>
          </a:extLst>
        </xdr:cNvPr>
        <xdr:cNvSpPr/>
      </xdr:nvSpPr>
      <xdr:spPr>
        <a:xfrm>
          <a:off x="115957" y="7788691"/>
          <a:ext cx="2166093" cy="2073865"/>
        </a:xfrm>
        <a:prstGeom prst="borderCallout2">
          <a:avLst>
            <a:gd name="adj1" fmla="val 26359"/>
            <a:gd name="adj2" fmla="val 99329"/>
            <a:gd name="adj3" fmla="val 26127"/>
            <a:gd name="adj4" fmla="val 114784"/>
            <a:gd name="adj5" fmla="val 36625"/>
            <a:gd name="adj6" fmla="val 123494"/>
          </a:avLst>
        </a:prstGeom>
        <a:noFill/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134504</xdr:colOff>
      <xdr:row>56</xdr:row>
      <xdr:rowOff>98729</xdr:rowOff>
    </xdr:from>
    <xdr:to>
      <xdr:col>17</xdr:col>
      <xdr:colOff>349049</xdr:colOff>
      <xdr:row>67</xdr:row>
      <xdr:rowOff>173934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1232A0F6-DC73-4674-9070-7D58FB571116}"/>
            </a:ext>
          </a:extLst>
        </xdr:cNvPr>
        <xdr:cNvSpPr/>
      </xdr:nvSpPr>
      <xdr:spPr>
        <a:xfrm>
          <a:off x="4392179" y="7813979"/>
          <a:ext cx="2119545" cy="2065930"/>
        </a:xfrm>
        <a:prstGeom prst="borderCallout2">
          <a:avLst>
            <a:gd name="adj1" fmla="val 18373"/>
            <a:gd name="adj2" fmla="val 135"/>
            <a:gd name="adj3" fmla="val 18361"/>
            <a:gd name="adj4" fmla="val -16667"/>
            <a:gd name="adj5" fmla="val 38915"/>
            <a:gd name="adj6" fmla="val -31748"/>
          </a:avLst>
        </a:prstGeom>
        <a:noFill/>
        <a:ln>
          <a:solidFill>
            <a:srgbClr val="92D05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107675</xdr:colOff>
      <xdr:row>56</xdr:row>
      <xdr:rowOff>82828</xdr:rowOff>
    </xdr:from>
    <xdr:to>
      <xdr:col>7</xdr:col>
      <xdr:colOff>16566</xdr:colOff>
      <xdr:row>68</xdr:row>
      <xdr:rowOff>159924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18A2E-C04A-47EF-9DBA-190A0B8FD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308526</xdr:colOff>
      <xdr:row>56</xdr:row>
      <xdr:rowOff>54647</xdr:rowOff>
    </xdr:from>
    <xdr:to>
      <xdr:col>12</xdr:col>
      <xdr:colOff>276508</xdr:colOff>
      <xdr:row>69</xdr:row>
      <xdr:rowOff>15787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41A720-4DF9-4790-931A-B1AB315B3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216610</xdr:colOff>
      <xdr:row>56</xdr:row>
      <xdr:rowOff>28018</xdr:rowOff>
    </xdr:from>
    <xdr:to>
      <xdr:col>17</xdr:col>
      <xdr:colOff>336412</xdr:colOff>
      <xdr:row>68</xdr:row>
      <xdr:rowOff>11312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F28483-E2BC-41D5-9873-9B5EC28BF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27482</xdr:colOff>
      <xdr:row>28</xdr:row>
      <xdr:rowOff>134000</xdr:rowOff>
    </xdr:from>
    <xdr:to>
      <xdr:col>13</xdr:col>
      <xdr:colOff>9525</xdr:colOff>
      <xdr:row>52</xdr:row>
      <xdr:rowOff>158745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B20CD6-9398-4A53-90E9-AE6E0B0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307" y="5868050"/>
          <a:ext cx="6039943" cy="43681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191335</xdr:colOff>
      <xdr:row>74</xdr:row>
      <xdr:rowOff>43887</xdr:rowOff>
    </xdr:from>
    <xdr:to>
      <xdr:col>2</xdr:col>
      <xdr:colOff>135169</xdr:colOff>
      <xdr:row>74</xdr:row>
      <xdr:rowOff>178878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905330-4BF3-4927-A183-51D31AD58A25}"/>
            </a:ext>
          </a:extLst>
        </xdr:cNvPr>
        <xdr:cNvSpPr/>
      </xdr:nvSpPr>
      <xdr:spPr>
        <a:xfrm>
          <a:off x="315160" y="4610100"/>
          <a:ext cx="448659" cy="0"/>
        </a:xfrm>
        <a:prstGeom prst="rect">
          <a:avLst/>
        </a:prstGeom>
        <a:solidFill>
          <a:schemeClr val="bg1">
            <a:lumMod val="8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215696</xdr:colOff>
      <xdr:row>74</xdr:row>
      <xdr:rowOff>35606</xdr:rowOff>
    </xdr:from>
    <xdr:to>
      <xdr:col>2</xdr:col>
      <xdr:colOff>22413</xdr:colOff>
      <xdr:row>74</xdr:row>
      <xdr:rowOff>168090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E2D9E4-A643-40B9-BA27-4F8B5A0D8F3C}"/>
            </a:ext>
          </a:extLst>
        </xdr:cNvPr>
        <xdr:cNvSpPr/>
      </xdr:nvSpPr>
      <xdr:spPr>
        <a:xfrm>
          <a:off x="339521" y="4429125"/>
          <a:ext cx="397267" cy="0"/>
        </a:xfrm>
        <a:prstGeom prst="rect">
          <a:avLst/>
        </a:prstGeom>
        <a:solidFill>
          <a:schemeClr val="bg1">
            <a:lumMod val="8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1D80-C815-4234-9E0B-51ABC7EED93D}">
  <dimension ref="A1:D15"/>
  <sheetViews>
    <sheetView tabSelected="1" workbookViewId="0">
      <selection activeCell="G9" sqref="G9"/>
    </sheetView>
  </sheetViews>
  <sheetFormatPr defaultColWidth="9" defaultRowHeight="18.75"/>
  <cols>
    <col min="1" max="1" width="9" style="572"/>
    <col min="2" max="2" width="4.25" style="572" customWidth="1"/>
    <col min="3" max="3" width="40.625" style="572" customWidth="1"/>
    <col min="4" max="4" width="10.625" style="572" customWidth="1"/>
    <col min="5" max="16384" width="9" style="572"/>
  </cols>
  <sheetData>
    <row r="1" spans="1:4" ht="21">
      <c r="A1" s="571" t="s">
        <v>654</v>
      </c>
      <c r="B1" s="571"/>
      <c r="C1" s="571"/>
    </row>
    <row r="2" spans="1:4" ht="21">
      <c r="A2" s="571" t="s">
        <v>624</v>
      </c>
      <c r="B2" s="571"/>
      <c r="C2" s="571"/>
    </row>
    <row r="4" spans="1:4">
      <c r="A4" s="573" t="s">
        <v>625</v>
      </c>
      <c r="B4" s="574" t="s">
        <v>626</v>
      </c>
      <c r="C4" s="575"/>
      <c r="D4" s="576" t="s">
        <v>627</v>
      </c>
    </row>
    <row r="5" spans="1:4">
      <c r="A5" s="573" t="s">
        <v>628</v>
      </c>
      <c r="B5" s="574" t="s">
        <v>629</v>
      </c>
      <c r="C5" s="575"/>
      <c r="D5" s="576" t="s">
        <v>628</v>
      </c>
    </row>
    <row r="6" spans="1:4">
      <c r="A6" s="573" t="s">
        <v>630</v>
      </c>
      <c r="B6" s="574" t="s">
        <v>631</v>
      </c>
      <c r="C6" s="575"/>
      <c r="D6" s="576" t="s">
        <v>630</v>
      </c>
    </row>
    <row r="7" spans="1:4">
      <c r="A7" s="573" t="s">
        <v>632</v>
      </c>
      <c r="B7" s="574" t="s">
        <v>633</v>
      </c>
      <c r="C7" s="575"/>
      <c r="D7" s="576" t="s">
        <v>632</v>
      </c>
    </row>
    <row r="8" spans="1:4">
      <c r="A8" s="573" t="s">
        <v>634</v>
      </c>
      <c r="B8" s="574" t="s">
        <v>635</v>
      </c>
      <c r="C8" s="575"/>
      <c r="D8" s="576" t="s">
        <v>634</v>
      </c>
    </row>
    <row r="9" spans="1:4">
      <c r="A9" s="573" t="s">
        <v>636</v>
      </c>
      <c r="B9" s="574" t="s">
        <v>637</v>
      </c>
      <c r="C9" s="575"/>
      <c r="D9" s="576" t="s">
        <v>638</v>
      </c>
    </row>
    <row r="10" spans="1:4">
      <c r="A10" s="573" t="s">
        <v>639</v>
      </c>
      <c r="B10" s="577" t="s">
        <v>640</v>
      </c>
      <c r="C10" s="578"/>
      <c r="D10" s="576" t="s">
        <v>641</v>
      </c>
    </row>
    <row r="11" spans="1:4">
      <c r="A11" s="573" t="s">
        <v>642</v>
      </c>
      <c r="B11" s="574" t="s">
        <v>643</v>
      </c>
      <c r="C11" s="575"/>
      <c r="D11" s="576" t="s">
        <v>644</v>
      </c>
    </row>
    <row r="12" spans="1:4">
      <c r="A12" s="582" t="s">
        <v>645</v>
      </c>
      <c r="B12" s="579" t="s">
        <v>646</v>
      </c>
      <c r="C12" s="575"/>
      <c r="D12" s="580"/>
    </row>
    <row r="13" spans="1:4">
      <c r="A13" s="583"/>
      <c r="B13" s="577">
        <v>1</v>
      </c>
      <c r="C13" s="581" t="s">
        <v>647</v>
      </c>
      <c r="D13" s="576" t="s">
        <v>648</v>
      </c>
    </row>
    <row r="14" spans="1:4">
      <c r="A14" s="584"/>
      <c r="B14" s="577">
        <v>2</v>
      </c>
      <c r="C14" s="581" t="s">
        <v>649</v>
      </c>
      <c r="D14" s="576" t="s">
        <v>650</v>
      </c>
    </row>
    <row r="15" spans="1:4">
      <c r="A15" s="573" t="s">
        <v>651</v>
      </c>
      <c r="B15" s="574" t="s">
        <v>652</v>
      </c>
      <c r="C15" s="575"/>
      <c r="D15" s="576" t="s">
        <v>653</v>
      </c>
    </row>
  </sheetData>
  <mergeCells count="1">
    <mergeCell ref="A12:A14"/>
  </mergeCells>
  <phoneticPr fontId="11"/>
  <hyperlinks>
    <hyperlink ref="D4" location="'A-1 '!A1" display="A-1" xr:uid="{D10D3BAE-1FEE-4037-9FF5-3245C74AA05D}"/>
    <hyperlink ref="D5" location="'A-2'!A1" display="A-2" xr:uid="{3B16951E-9931-454A-A34A-8EA641A93E03}"/>
    <hyperlink ref="D6" location="'A-3'!A1" display="A-3" xr:uid="{03E68DE6-90FE-4A26-946B-46BFB282CEBE}"/>
    <hyperlink ref="D7" location="'A-4'!A1" display="A-4" xr:uid="{48861F66-929C-42B9-9899-0E8F3D633730}"/>
    <hyperlink ref="D8" location="'A-5.6'!A1" display="A-5" xr:uid="{08D61C67-F708-4C7C-B97C-98D58FDE08E0}"/>
    <hyperlink ref="D9" location="'A-5.6'!A20" display="A-6" xr:uid="{4292B036-99B3-44CB-AF71-1F295FCC5170}"/>
    <hyperlink ref="D10" location="'A-7.8'!A1" display="A-7" xr:uid="{31416D10-3DA3-4F60-9895-B5153123B1E9}"/>
    <hyperlink ref="D11" location="'A-7.8'!A17" display="A-8" xr:uid="{84FD433F-D114-45EC-AE4B-1C70E31EF7D7}"/>
    <hyperlink ref="D13" location="'A-9-1'!A1" display="A-9-1" xr:uid="{43C56497-EDD5-4F11-A8F0-A0DD3A2C7369}"/>
    <hyperlink ref="D14" location="'A-9-2'!A1" display="A-9-2" xr:uid="{69B8CCB6-82FB-4639-B379-DD58F95DE6BE}"/>
    <hyperlink ref="D15" location="'A-10'!A1" display="A-10" xr:uid="{145218BE-99D2-404E-8324-4BD701460EA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4953-CB3D-4101-8BB6-A7B5879F79D4}">
  <dimension ref="A1:AA70"/>
  <sheetViews>
    <sheetView showGridLines="0" view="pageBreakPreview" zoomScale="160" zoomScaleNormal="160" zoomScaleSheetLayoutView="160" workbookViewId="0">
      <pane ySplit="13" topLeftCell="A41" activePane="bottomLeft" state="frozen"/>
      <selection pane="bottomLeft"/>
    </sheetView>
  </sheetViews>
  <sheetFormatPr defaultColWidth="9" defaultRowHeight="11.25"/>
  <cols>
    <col min="1" max="1" width="3.625" style="544" customWidth="1"/>
    <col min="2" max="2" width="8.125" style="542" customWidth="1"/>
    <col min="3" max="23" width="4.25" style="543" customWidth="1"/>
    <col min="24" max="16384" width="9" style="544"/>
  </cols>
  <sheetData>
    <row r="1" spans="1:27" ht="30" customHeight="1">
      <c r="A1" s="541" t="s">
        <v>516</v>
      </c>
    </row>
    <row r="2" spans="1:27" ht="15" customHeight="1">
      <c r="W2" s="545" t="s">
        <v>517</v>
      </c>
      <c r="X2" s="546"/>
      <c r="Y2" s="546"/>
      <c r="Z2" s="546"/>
      <c r="AA2" s="547"/>
    </row>
    <row r="3" spans="1:27" ht="15" customHeight="1">
      <c r="B3" s="899" t="s">
        <v>518</v>
      </c>
      <c r="C3" s="902" t="s">
        <v>519</v>
      </c>
      <c r="D3" s="902"/>
      <c r="E3" s="902"/>
      <c r="F3" s="902"/>
      <c r="G3" s="902"/>
      <c r="H3" s="902"/>
      <c r="I3" s="902"/>
      <c r="J3" s="902"/>
      <c r="K3" s="903" t="s">
        <v>520</v>
      </c>
      <c r="L3" s="903"/>
      <c r="M3" s="903"/>
      <c r="N3" s="903"/>
      <c r="O3" s="903"/>
      <c r="P3" s="903"/>
      <c r="Q3" s="903"/>
      <c r="R3" s="903"/>
      <c r="S3" s="903" t="s">
        <v>521</v>
      </c>
      <c r="T3" s="903"/>
      <c r="U3" s="903"/>
      <c r="V3" s="903"/>
      <c r="W3" s="903"/>
      <c r="X3" s="546"/>
      <c r="Y3" s="546"/>
      <c r="Z3" s="546"/>
      <c r="AA3" s="547"/>
    </row>
    <row r="4" spans="1:27" ht="15" customHeight="1">
      <c r="B4" s="900"/>
      <c r="C4" s="904" t="s">
        <v>522</v>
      </c>
      <c r="D4" s="904"/>
      <c r="E4" s="905" t="s">
        <v>523</v>
      </c>
      <c r="F4" s="906"/>
      <c r="G4" s="905" t="s">
        <v>524</v>
      </c>
      <c r="H4" s="906"/>
      <c r="I4" s="905" t="s">
        <v>525</v>
      </c>
      <c r="J4" s="906"/>
      <c r="K4" s="905" t="s">
        <v>522</v>
      </c>
      <c r="L4" s="906"/>
      <c r="M4" s="905" t="s">
        <v>523</v>
      </c>
      <c r="N4" s="906"/>
      <c r="O4" s="905" t="s">
        <v>524</v>
      </c>
      <c r="P4" s="906"/>
      <c r="Q4" s="905" t="s">
        <v>525</v>
      </c>
      <c r="R4" s="906"/>
      <c r="S4" s="897" t="s">
        <v>522</v>
      </c>
      <c r="T4" s="897" t="s">
        <v>523</v>
      </c>
      <c r="U4" s="897" t="s">
        <v>524</v>
      </c>
      <c r="V4" s="897" t="s">
        <v>525</v>
      </c>
      <c r="W4" s="897" t="s">
        <v>526</v>
      </c>
      <c r="X4" s="550"/>
      <c r="Y4" s="550"/>
      <c r="Z4" s="550"/>
      <c r="AA4" s="547"/>
    </row>
    <row r="5" spans="1:27" ht="15" customHeight="1">
      <c r="B5" s="901"/>
      <c r="C5" s="551" t="s">
        <v>527</v>
      </c>
      <c r="D5" s="552" t="s">
        <v>528</v>
      </c>
      <c r="E5" s="551" t="s">
        <v>527</v>
      </c>
      <c r="F5" s="553" t="s">
        <v>528</v>
      </c>
      <c r="G5" s="551" t="s">
        <v>527</v>
      </c>
      <c r="H5" s="553" t="s">
        <v>528</v>
      </c>
      <c r="I5" s="551" t="s">
        <v>527</v>
      </c>
      <c r="J5" s="553" t="s">
        <v>528</v>
      </c>
      <c r="K5" s="554" t="s">
        <v>529</v>
      </c>
      <c r="L5" s="549" t="s">
        <v>528</v>
      </c>
      <c r="M5" s="548" t="s">
        <v>529</v>
      </c>
      <c r="N5" s="553" t="s">
        <v>528</v>
      </c>
      <c r="O5" s="554" t="s">
        <v>529</v>
      </c>
      <c r="P5" s="549" t="s">
        <v>528</v>
      </c>
      <c r="Q5" s="554" t="s">
        <v>529</v>
      </c>
      <c r="R5" s="549" t="s">
        <v>528</v>
      </c>
      <c r="S5" s="898"/>
      <c r="T5" s="898"/>
      <c r="U5" s="898"/>
      <c r="V5" s="898"/>
      <c r="W5" s="898"/>
      <c r="X5" s="550"/>
      <c r="Y5" s="550"/>
      <c r="Z5" s="550"/>
      <c r="AA5" s="547"/>
    </row>
    <row r="6" spans="1:27" ht="25.5" hidden="1" customHeight="1">
      <c r="B6" s="555" t="s">
        <v>530</v>
      </c>
      <c r="C6" s="556">
        <v>1</v>
      </c>
      <c r="D6" s="557" t="s">
        <v>531</v>
      </c>
      <c r="E6" s="556">
        <v>20</v>
      </c>
      <c r="F6" s="557" t="s">
        <v>532</v>
      </c>
      <c r="G6" s="558">
        <v>24</v>
      </c>
      <c r="H6" s="557" t="s">
        <v>533</v>
      </c>
      <c r="I6" s="556">
        <v>10</v>
      </c>
      <c r="J6" s="557" t="s">
        <v>534</v>
      </c>
      <c r="K6" s="558">
        <v>1</v>
      </c>
      <c r="L6" s="559" t="s">
        <v>531</v>
      </c>
      <c r="M6" s="556">
        <v>19</v>
      </c>
      <c r="N6" s="557" t="s">
        <v>532</v>
      </c>
      <c r="O6" s="558">
        <v>19</v>
      </c>
      <c r="P6" s="559" t="s">
        <v>535</v>
      </c>
      <c r="Q6" s="558">
        <v>9</v>
      </c>
      <c r="R6" s="559" t="s">
        <v>534</v>
      </c>
      <c r="S6" s="560">
        <v>1</v>
      </c>
      <c r="T6" s="560">
        <v>27</v>
      </c>
      <c r="U6" s="560">
        <v>72</v>
      </c>
      <c r="V6" s="560">
        <v>20</v>
      </c>
      <c r="W6" s="560">
        <v>120</v>
      </c>
      <c r="X6" s="550"/>
      <c r="Y6" s="550"/>
      <c r="Z6" s="550"/>
      <c r="AA6" s="547"/>
    </row>
    <row r="7" spans="1:27" ht="28.5" hidden="1" customHeight="1">
      <c r="B7" s="555" t="s">
        <v>536</v>
      </c>
      <c r="C7" s="556">
        <v>23</v>
      </c>
      <c r="D7" s="557" t="s">
        <v>535</v>
      </c>
      <c r="E7" s="556">
        <v>5</v>
      </c>
      <c r="F7" s="557" t="s">
        <v>537</v>
      </c>
      <c r="G7" s="558">
        <v>3</v>
      </c>
      <c r="H7" s="557" t="s">
        <v>531</v>
      </c>
      <c r="I7" s="556">
        <v>0</v>
      </c>
      <c r="J7" s="557" t="s">
        <v>296</v>
      </c>
      <c r="K7" s="558">
        <v>23</v>
      </c>
      <c r="L7" s="559" t="s">
        <v>535</v>
      </c>
      <c r="M7" s="556">
        <v>3</v>
      </c>
      <c r="N7" s="557" t="s">
        <v>538</v>
      </c>
      <c r="O7" s="558">
        <v>3</v>
      </c>
      <c r="P7" s="559" t="s">
        <v>531</v>
      </c>
      <c r="Q7" s="558">
        <v>0</v>
      </c>
      <c r="R7" s="559" t="s">
        <v>296</v>
      </c>
      <c r="S7" s="560">
        <v>29</v>
      </c>
      <c r="T7" s="560">
        <v>5</v>
      </c>
      <c r="U7" s="560">
        <v>4</v>
      </c>
      <c r="V7" s="560">
        <v>0</v>
      </c>
      <c r="W7" s="560">
        <v>38</v>
      </c>
      <c r="X7" s="550"/>
      <c r="Y7" s="550"/>
      <c r="Z7" s="550"/>
      <c r="AA7" s="547"/>
    </row>
    <row r="8" spans="1:27" ht="25.5" hidden="1" customHeight="1">
      <c r="B8" s="555" t="s">
        <v>539</v>
      </c>
      <c r="C8" s="556">
        <v>2</v>
      </c>
      <c r="D8" s="557" t="s">
        <v>540</v>
      </c>
      <c r="E8" s="556">
        <v>32</v>
      </c>
      <c r="F8" s="557" t="s">
        <v>541</v>
      </c>
      <c r="G8" s="558">
        <v>6</v>
      </c>
      <c r="H8" s="557" t="s">
        <v>542</v>
      </c>
      <c r="I8" s="556">
        <v>0</v>
      </c>
      <c r="J8" s="557" t="s">
        <v>296</v>
      </c>
      <c r="K8" s="558">
        <v>2</v>
      </c>
      <c r="L8" s="559" t="s">
        <v>540</v>
      </c>
      <c r="M8" s="556">
        <v>23</v>
      </c>
      <c r="N8" s="557" t="s">
        <v>532</v>
      </c>
      <c r="O8" s="558">
        <v>0</v>
      </c>
      <c r="P8" s="559" t="s">
        <v>296</v>
      </c>
      <c r="Q8" s="558">
        <v>0</v>
      </c>
      <c r="R8" s="559" t="s">
        <v>296</v>
      </c>
      <c r="S8" s="560">
        <v>2</v>
      </c>
      <c r="T8" s="560">
        <v>56</v>
      </c>
      <c r="U8" s="560">
        <v>0</v>
      </c>
      <c r="V8" s="560">
        <v>0</v>
      </c>
      <c r="W8" s="560">
        <v>58</v>
      </c>
      <c r="X8" s="550"/>
      <c r="Y8" s="550"/>
      <c r="Z8" s="550"/>
      <c r="AA8" s="547"/>
    </row>
    <row r="9" spans="1:27" ht="25.5" hidden="1" customHeight="1">
      <c r="B9" s="555" t="s">
        <v>543</v>
      </c>
      <c r="C9" s="556">
        <v>0</v>
      </c>
      <c r="D9" s="557" t="s">
        <v>296</v>
      </c>
      <c r="E9" s="556">
        <v>12</v>
      </c>
      <c r="F9" s="557" t="s">
        <v>535</v>
      </c>
      <c r="G9" s="558">
        <v>31</v>
      </c>
      <c r="H9" s="557" t="s">
        <v>544</v>
      </c>
      <c r="I9" s="556">
        <v>1</v>
      </c>
      <c r="J9" s="557" t="s">
        <v>545</v>
      </c>
      <c r="K9" s="558">
        <v>0</v>
      </c>
      <c r="L9" s="559" t="s">
        <v>296</v>
      </c>
      <c r="M9" s="556">
        <v>7</v>
      </c>
      <c r="N9" s="557" t="s">
        <v>535</v>
      </c>
      <c r="O9" s="558">
        <v>20</v>
      </c>
      <c r="P9" s="559" t="s">
        <v>544</v>
      </c>
      <c r="Q9" s="558">
        <v>1</v>
      </c>
      <c r="R9" s="559" t="s">
        <v>545</v>
      </c>
      <c r="S9" s="560">
        <v>0</v>
      </c>
      <c r="T9" s="560">
        <v>30</v>
      </c>
      <c r="U9" s="560">
        <v>61</v>
      </c>
      <c r="V9" s="560">
        <v>1</v>
      </c>
      <c r="W9" s="560">
        <v>92</v>
      </c>
      <c r="X9" s="550"/>
      <c r="Y9" s="550"/>
      <c r="Z9" s="550"/>
      <c r="AA9" s="547"/>
    </row>
    <row r="10" spans="1:27" ht="25.5" hidden="1" customHeight="1">
      <c r="B10" s="555" t="s">
        <v>546</v>
      </c>
      <c r="C10" s="556">
        <v>5</v>
      </c>
      <c r="D10" s="557" t="s">
        <v>547</v>
      </c>
      <c r="E10" s="556">
        <v>7</v>
      </c>
      <c r="F10" s="557" t="s">
        <v>548</v>
      </c>
      <c r="G10" s="558">
        <v>5</v>
      </c>
      <c r="H10" s="557" t="s">
        <v>549</v>
      </c>
      <c r="I10" s="556">
        <v>0</v>
      </c>
      <c r="J10" s="557" t="s">
        <v>296</v>
      </c>
      <c r="K10" s="558">
        <v>4</v>
      </c>
      <c r="L10" s="559" t="s">
        <v>547</v>
      </c>
      <c r="M10" s="556">
        <v>6</v>
      </c>
      <c r="N10" s="557" t="s">
        <v>550</v>
      </c>
      <c r="O10" s="558">
        <v>5</v>
      </c>
      <c r="P10" s="559" t="s">
        <v>549</v>
      </c>
      <c r="Q10" s="558">
        <v>0</v>
      </c>
      <c r="R10" s="559" t="s">
        <v>296</v>
      </c>
      <c r="S10" s="560">
        <v>8</v>
      </c>
      <c r="T10" s="560">
        <v>18</v>
      </c>
      <c r="U10" s="560">
        <v>20</v>
      </c>
      <c r="V10" s="560">
        <v>0</v>
      </c>
      <c r="W10" s="560">
        <v>46</v>
      </c>
      <c r="X10" s="546"/>
      <c r="Y10" s="546"/>
      <c r="Z10" s="546"/>
      <c r="AA10" s="547"/>
    </row>
    <row r="11" spans="1:27" ht="25.5" hidden="1" customHeight="1">
      <c r="B11" s="555" t="s">
        <v>551</v>
      </c>
      <c r="C11" s="556">
        <v>4</v>
      </c>
      <c r="D11" s="557" t="s">
        <v>532</v>
      </c>
      <c r="E11" s="556">
        <v>4</v>
      </c>
      <c r="F11" s="557" t="s">
        <v>552</v>
      </c>
      <c r="G11" s="558">
        <v>3</v>
      </c>
      <c r="H11" s="557" t="s">
        <v>553</v>
      </c>
      <c r="I11" s="556">
        <v>3</v>
      </c>
      <c r="J11" s="557" t="s">
        <v>553</v>
      </c>
      <c r="K11" s="558">
        <v>4</v>
      </c>
      <c r="L11" s="559" t="s">
        <v>532</v>
      </c>
      <c r="M11" s="556">
        <v>4</v>
      </c>
      <c r="N11" s="557" t="s">
        <v>548</v>
      </c>
      <c r="O11" s="558">
        <v>3</v>
      </c>
      <c r="P11" s="559" t="s">
        <v>553</v>
      </c>
      <c r="Q11" s="558">
        <v>3</v>
      </c>
      <c r="R11" s="559" t="s">
        <v>553</v>
      </c>
      <c r="S11" s="560">
        <v>6</v>
      </c>
      <c r="T11" s="560">
        <v>15</v>
      </c>
      <c r="U11" s="560">
        <v>8</v>
      </c>
      <c r="V11" s="560">
        <v>3</v>
      </c>
      <c r="W11" s="560">
        <v>32</v>
      </c>
      <c r="X11" s="550"/>
      <c r="Y11" s="550"/>
      <c r="Z11" s="550"/>
      <c r="AA11" s="547"/>
    </row>
    <row r="12" spans="1:27" ht="25.5" hidden="1" customHeight="1">
      <c r="B12" s="555" t="s">
        <v>554</v>
      </c>
      <c r="C12" s="556">
        <v>2</v>
      </c>
      <c r="D12" s="557" t="s">
        <v>555</v>
      </c>
      <c r="E12" s="556">
        <v>52</v>
      </c>
      <c r="F12" s="557" t="s">
        <v>544</v>
      </c>
      <c r="G12" s="558">
        <v>27</v>
      </c>
      <c r="H12" s="557" t="s">
        <v>556</v>
      </c>
      <c r="I12" s="556">
        <v>0</v>
      </c>
      <c r="J12" s="557" t="s">
        <v>296</v>
      </c>
      <c r="K12" s="558">
        <v>2</v>
      </c>
      <c r="L12" s="559" t="s">
        <v>555</v>
      </c>
      <c r="M12" s="556">
        <v>26</v>
      </c>
      <c r="N12" s="557" t="s">
        <v>550</v>
      </c>
      <c r="O12" s="558">
        <v>17</v>
      </c>
      <c r="P12" s="559" t="s">
        <v>547</v>
      </c>
      <c r="Q12" s="558">
        <v>0</v>
      </c>
      <c r="R12" s="559" t="s">
        <v>296</v>
      </c>
      <c r="S12" s="560">
        <v>2</v>
      </c>
      <c r="T12" s="560">
        <v>73</v>
      </c>
      <c r="U12" s="560">
        <v>52</v>
      </c>
      <c r="V12" s="560">
        <v>0</v>
      </c>
      <c r="W12" s="560">
        <v>127</v>
      </c>
      <c r="X12" s="550"/>
      <c r="Y12" s="550"/>
      <c r="Z12" s="550"/>
      <c r="AA12" s="547"/>
    </row>
    <row r="13" spans="1:27" ht="25.5" hidden="1" customHeight="1">
      <c r="B13" s="555" t="s">
        <v>557</v>
      </c>
      <c r="C13" s="556">
        <v>7</v>
      </c>
      <c r="D13" s="557" t="s">
        <v>535</v>
      </c>
      <c r="E13" s="556">
        <v>38</v>
      </c>
      <c r="F13" s="557" t="s">
        <v>556</v>
      </c>
      <c r="G13" s="558">
        <v>24</v>
      </c>
      <c r="H13" s="557" t="s">
        <v>558</v>
      </c>
      <c r="I13" s="556">
        <v>0</v>
      </c>
      <c r="J13" s="557" t="s">
        <v>296</v>
      </c>
      <c r="K13" s="558">
        <v>7</v>
      </c>
      <c r="L13" s="559" t="s">
        <v>535</v>
      </c>
      <c r="M13" s="556">
        <v>25</v>
      </c>
      <c r="N13" s="557" t="s">
        <v>555</v>
      </c>
      <c r="O13" s="558">
        <v>9</v>
      </c>
      <c r="P13" s="559" t="s">
        <v>558</v>
      </c>
      <c r="Q13" s="558">
        <v>0</v>
      </c>
      <c r="R13" s="559" t="s">
        <v>296</v>
      </c>
      <c r="S13" s="560">
        <v>7</v>
      </c>
      <c r="T13" s="560">
        <v>134</v>
      </c>
      <c r="U13" s="560">
        <v>34</v>
      </c>
      <c r="V13" s="560">
        <v>0</v>
      </c>
      <c r="W13" s="560">
        <v>175</v>
      </c>
      <c r="X13" s="550"/>
      <c r="Y13" s="550"/>
      <c r="Z13" s="550"/>
      <c r="AA13" s="547"/>
    </row>
    <row r="14" spans="1:27" ht="25.5" hidden="1" customHeight="1">
      <c r="B14" s="555" t="s">
        <v>559</v>
      </c>
      <c r="C14" s="556">
        <v>13</v>
      </c>
      <c r="D14" s="557" t="s">
        <v>560</v>
      </c>
      <c r="E14" s="556">
        <v>11</v>
      </c>
      <c r="F14" s="557" t="s">
        <v>561</v>
      </c>
      <c r="G14" s="558">
        <v>33</v>
      </c>
      <c r="H14" s="557" t="s">
        <v>531</v>
      </c>
      <c r="I14" s="556">
        <v>2</v>
      </c>
      <c r="J14" s="557" t="s">
        <v>562</v>
      </c>
      <c r="K14" s="558">
        <v>6</v>
      </c>
      <c r="L14" s="559" t="s">
        <v>541</v>
      </c>
      <c r="M14" s="556">
        <v>8</v>
      </c>
      <c r="N14" s="557" t="s">
        <v>561</v>
      </c>
      <c r="O14" s="558">
        <v>30</v>
      </c>
      <c r="P14" s="559" t="s">
        <v>533</v>
      </c>
      <c r="Q14" s="558">
        <v>2</v>
      </c>
      <c r="R14" s="559" t="s">
        <v>562</v>
      </c>
      <c r="S14" s="560">
        <v>20</v>
      </c>
      <c r="T14" s="560">
        <v>33</v>
      </c>
      <c r="U14" s="560">
        <v>79</v>
      </c>
      <c r="V14" s="560">
        <v>4</v>
      </c>
      <c r="W14" s="560">
        <v>136</v>
      </c>
      <c r="X14" s="550"/>
      <c r="Y14" s="550"/>
      <c r="Z14" s="550"/>
      <c r="AA14" s="547"/>
    </row>
    <row r="15" spans="1:27" ht="25.5" hidden="1" customHeight="1">
      <c r="B15" s="555" t="s">
        <v>563</v>
      </c>
      <c r="C15" s="556">
        <v>24</v>
      </c>
      <c r="D15" s="557" t="s">
        <v>553</v>
      </c>
      <c r="E15" s="556">
        <v>10</v>
      </c>
      <c r="F15" s="557" t="s">
        <v>561</v>
      </c>
      <c r="G15" s="558">
        <v>8</v>
      </c>
      <c r="H15" s="557" t="s">
        <v>542</v>
      </c>
      <c r="I15" s="556">
        <v>0</v>
      </c>
      <c r="J15" s="557" t="s">
        <v>296</v>
      </c>
      <c r="K15" s="558">
        <v>30</v>
      </c>
      <c r="L15" s="559" t="s">
        <v>553</v>
      </c>
      <c r="M15" s="556">
        <v>6</v>
      </c>
      <c r="N15" s="557" t="s">
        <v>550</v>
      </c>
      <c r="O15" s="558">
        <v>8</v>
      </c>
      <c r="P15" s="559" t="s">
        <v>564</v>
      </c>
      <c r="Q15" s="558">
        <v>0</v>
      </c>
      <c r="R15" s="559" t="s">
        <v>296</v>
      </c>
      <c r="S15" s="560">
        <v>32</v>
      </c>
      <c r="T15" s="560">
        <v>18</v>
      </c>
      <c r="U15" s="560">
        <v>20</v>
      </c>
      <c r="V15" s="560">
        <v>0</v>
      </c>
      <c r="W15" s="560">
        <v>70</v>
      </c>
      <c r="X15" s="546"/>
      <c r="Y15" s="546"/>
      <c r="Z15" s="546"/>
      <c r="AA15" s="547"/>
    </row>
    <row r="16" spans="1:27" ht="25.5" hidden="1" customHeight="1">
      <c r="B16" s="555" t="s">
        <v>565</v>
      </c>
      <c r="C16" s="556">
        <v>6</v>
      </c>
      <c r="D16" s="557" t="s">
        <v>533</v>
      </c>
      <c r="E16" s="556">
        <v>17</v>
      </c>
      <c r="F16" s="557" t="s">
        <v>532</v>
      </c>
      <c r="G16" s="558">
        <v>5</v>
      </c>
      <c r="H16" s="557" t="s">
        <v>566</v>
      </c>
      <c r="I16" s="556">
        <v>0</v>
      </c>
      <c r="J16" s="557" t="s">
        <v>296</v>
      </c>
      <c r="K16" s="558">
        <v>6</v>
      </c>
      <c r="L16" s="559" t="s">
        <v>533</v>
      </c>
      <c r="M16" s="556">
        <v>12</v>
      </c>
      <c r="N16" s="557" t="s">
        <v>564</v>
      </c>
      <c r="O16" s="558">
        <v>5</v>
      </c>
      <c r="P16" s="559" t="s">
        <v>566</v>
      </c>
      <c r="Q16" s="558">
        <v>0</v>
      </c>
      <c r="R16" s="559" t="s">
        <v>296</v>
      </c>
      <c r="S16" s="560">
        <v>29</v>
      </c>
      <c r="T16" s="560">
        <v>54</v>
      </c>
      <c r="U16" s="560">
        <v>5</v>
      </c>
      <c r="V16" s="561">
        <v>0</v>
      </c>
      <c r="W16" s="560">
        <v>88</v>
      </c>
      <c r="X16" s="550"/>
      <c r="Y16" s="550"/>
      <c r="Z16" s="550"/>
      <c r="AA16" s="547"/>
    </row>
    <row r="17" spans="2:27" ht="25.5" customHeight="1">
      <c r="B17" s="555" t="s">
        <v>567</v>
      </c>
      <c r="C17" s="556">
        <v>0</v>
      </c>
      <c r="D17" s="557" t="s">
        <v>296</v>
      </c>
      <c r="E17" s="556">
        <v>31</v>
      </c>
      <c r="F17" s="557" t="s">
        <v>540</v>
      </c>
      <c r="G17" s="558">
        <v>20</v>
      </c>
      <c r="H17" s="557" t="s">
        <v>568</v>
      </c>
      <c r="I17" s="556">
        <v>0</v>
      </c>
      <c r="J17" s="557" t="s">
        <v>296</v>
      </c>
      <c r="K17" s="558">
        <v>0</v>
      </c>
      <c r="L17" s="559" t="s">
        <v>296</v>
      </c>
      <c r="M17" s="556">
        <v>14</v>
      </c>
      <c r="N17" s="557" t="s">
        <v>534</v>
      </c>
      <c r="O17" s="558">
        <v>12</v>
      </c>
      <c r="P17" s="559" t="s">
        <v>568</v>
      </c>
      <c r="Q17" s="558">
        <v>0</v>
      </c>
      <c r="R17" s="559" t="s">
        <v>296</v>
      </c>
      <c r="S17" s="560">
        <v>0</v>
      </c>
      <c r="T17" s="560">
        <v>46</v>
      </c>
      <c r="U17" s="560">
        <v>59</v>
      </c>
      <c r="V17" s="561">
        <v>0</v>
      </c>
      <c r="W17" s="560">
        <v>105</v>
      </c>
      <c r="X17" s="550"/>
      <c r="Y17" s="550"/>
      <c r="Z17" s="550"/>
      <c r="AA17" s="547"/>
    </row>
    <row r="18" spans="2:27" ht="25.5" customHeight="1">
      <c r="B18" s="555" t="s">
        <v>569</v>
      </c>
      <c r="C18" s="556">
        <v>45</v>
      </c>
      <c r="D18" s="557" t="s">
        <v>549</v>
      </c>
      <c r="E18" s="556">
        <v>13</v>
      </c>
      <c r="F18" s="557" t="s">
        <v>538</v>
      </c>
      <c r="G18" s="558">
        <v>22</v>
      </c>
      <c r="H18" s="557" t="s">
        <v>555</v>
      </c>
      <c r="I18" s="556">
        <v>28</v>
      </c>
      <c r="J18" s="557" t="s">
        <v>540</v>
      </c>
      <c r="K18" s="558">
        <v>28</v>
      </c>
      <c r="L18" s="559" t="s">
        <v>552</v>
      </c>
      <c r="M18" s="556">
        <v>9</v>
      </c>
      <c r="N18" s="557" t="s">
        <v>538</v>
      </c>
      <c r="O18" s="558">
        <v>14</v>
      </c>
      <c r="P18" s="559" t="s">
        <v>535</v>
      </c>
      <c r="Q18" s="558">
        <v>23</v>
      </c>
      <c r="R18" s="559" t="s">
        <v>540</v>
      </c>
      <c r="S18" s="560">
        <v>59</v>
      </c>
      <c r="T18" s="560">
        <v>31</v>
      </c>
      <c r="U18" s="560">
        <v>62</v>
      </c>
      <c r="V18" s="561">
        <v>58</v>
      </c>
      <c r="W18" s="560">
        <v>210</v>
      </c>
      <c r="X18" s="550"/>
      <c r="Y18" s="550"/>
      <c r="Z18" s="550"/>
      <c r="AA18" s="547"/>
    </row>
    <row r="19" spans="2:27" ht="25.5" customHeight="1">
      <c r="B19" s="555" t="s">
        <v>570</v>
      </c>
      <c r="C19" s="556">
        <v>4</v>
      </c>
      <c r="D19" s="557" t="s">
        <v>560</v>
      </c>
      <c r="E19" s="556">
        <v>68</v>
      </c>
      <c r="F19" s="557" t="s">
        <v>571</v>
      </c>
      <c r="G19" s="558">
        <v>16</v>
      </c>
      <c r="H19" s="557" t="s">
        <v>542</v>
      </c>
      <c r="I19" s="556">
        <v>13</v>
      </c>
      <c r="J19" s="557" t="s">
        <v>540</v>
      </c>
      <c r="K19" s="558">
        <v>6</v>
      </c>
      <c r="L19" s="559" t="s">
        <v>560</v>
      </c>
      <c r="M19" s="556">
        <v>32</v>
      </c>
      <c r="N19" s="557" t="s">
        <v>535</v>
      </c>
      <c r="O19" s="558">
        <v>9</v>
      </c>
      <c r="P19" s="559" t="s">
        <v>562</v>
      </c>
      <c r="Q19" s="558">
        <v>13</v>
      </c>
      <c r="R19" s="559" t="s">
        <v>540</v>
      </c>
      <c r="S19" s="560">
        <v>10</v>
      </c>
      <c r="T19" s="560">
        <v>132</v>
      </c>
      <c r="U19" s="560">
        <v>157</v>
      </c>
      <c r="V19" s="561">
        <v>179</v>
      </c>
      <c r="W19" s="560">
        <v>478</v>
      </c>
      <c r="X19" s="550"/>
      <c r="Y19" s="550"/>
      <c r="Z19" s="550"/>
      <c r="AA19" s="550"/>
    </row>
    <row r="20" spans="2:27" ht="25.5" customHeight="1">
      <c r="B20" s="555" t="s">
        <v>572</v>
      </c>
      <c r="C20" s="556">
        <v>0</v>
      </c>
      <c r="D20" s="557" t="s">
        <v>296</v>
      </c>
      <c r="E20" s="556">
        <v>12</v>
      </c>
      <c r="F20" s="557" t="s">
        <v>561</v>
      </c>
      <c r="G20" s="558">
        <v>20</v>
      </c>
      <c r="H20" s="557" t="s">
        <v>562</v>
      </c>
      <c r="I20" s="556">
        <v>0</v>
      </c>
      <c r="J20" s="557" t="s">
        <v>296</v>
      </c>
      <c r="K20" s="558">
        <v>0</v>
      </c>
      <c r="L20" s="559" t="s">
        <v>296</v>
      </c>
      <c r="M20" s="556">
        <v>10</v>
      </c>
      <c r="N20" s="557" t="s">
        <v>561</v>
      </c>
      <c r="O20" s="558">
        <v>19</v>
      </c>
      <c r="P20" s="559" t="s">
        <v>573</v>
      </c>
      <c r="Q20" s="558">
        <v>0</v>
      </c>
      <c r="R20" s="559" t="s">
        <v>296</v>
      </c>
      <c r="S20" s="560">
        <v>0</v>
      </c>
      <c r="T20" s="560">
        <v>52</v>
      </c>
      <c r="U20" s="560">
        <v>110</v>
      </c>
      <c r="V20" s="561">
        <v>0</v>
      </c>
      <c r="W20" s="560">
        <v>162</v>
      </c>
      <c r="X20" s="550"/>
      <c r="Y20" s="550"/>
      <c r="Z20" s="550"/>
      <c r="AA20" s="550"/>
    </row>
    <row r="21" spans="2:27" ht="25.5" customHeight="1">
      <c r="B21" s="555" t="s">
        <v>574</v>
      </c>
      <c r="C21" s="556">
        <v>10</v>
      </c>
      <c r="D21" s="557" t="s">
        <v>560</v>
      </c>
      <c r="E21" s="556">
        <v>23</v>
      </c>
      <c r="F21" s="557" t="s">
        <v>558</v>
      </c>
      <c r="G21" s="558">
        <v>16</v>
      </c>
      <c r="H21" s="557" t="s">
        <v>531</v>
      </c>
      <c r="I21" s="556">
        <v>4</v>
      </c>
      <c r="J21" s="557" t="s">
        <v>573</v>
      </c>
      <c r="K21" s="558">
        <v>10</v>
      </c>
      <c r="L21" s="559" t="s">
        <v>560</v>
      </c>
      <c r="M21" s="556">
        <v>13</v>
      </c>
      <c r="N21" s="557" t="s">
        <v>558</v>
      </c>
      <c r="O21" s="558">
        <v>9</v>
      </c>
      <c r="P21" s="559" t="s">
        <v>531</v>
      </c>
      <c r="Q21" s="558">
        <v>4</v>
      </c>
      <c r="R21" s="559" t="s">
        <v>573</v>
      </c>
      <c r="S21" s="560">
        <v>22</v>
      </c>
      <c r="T21" s="560">
        <v>73</v>
      </c>
      <c r="U21" s="560">
        <v>21</v>
      </c>
      <c r="V21" s="560">
        <v>6</v>
      </c>
      <c r="W21" s="560">
        <v>122</v>
      </c>
      <c r="X21" s="547"/>
      <c r="Y21" s="547"/>
      <c r="Z21" s="547"/>
      <c r="AA21" s="547"/>
    </row>
    <row r="22" spans="2:27" ht="25.5" customHeight="1">
      <c r="B22" s="555" t="s">
        <v>575</v>
      </c>
      <c r="C22" s="556">
        <v>8</v>
      </c>
      <c r="D22" s="557" t="s">
        <v>548</v>
      </c>
      <c r="E22" s="556">
        <v>33</v>
      </c>
      <c r="F22" s="557" t="s">
        <v>532</v>
      </c>
      <c r="G22" s="558">
        <v>30</v>
      </c>
      <c r="H22" s="557" t="s">
        <v>534</v>
      </c>
      <c r="I22" s="556">
        <v>20</v>
      </c>
      <c r="J22" s="557" t="s">
        <v>576</v>
      </c>
      <c r="K22" s="558">
        <v>8</v>
      </c>
      <c r="L22" s="562" t="s">
        <v>548</v>
      </c>
      <c r="M22" s="556">
        <v>17</v>
      </c>
      <c r="N22" s="557" t="s">
        <v>549</v>
      </c>
      <c r="O22" s="558">
        <v>18</v>
      </c>
      <c r="P22" s="559" t="s">
        <v>558</v>
      </c>
      <c r="Q22" s="558">
        <v>20</v>
      </c>
      <c r="R22" s="559" t="s">
        <v>576</v>
      </c>
      <c r="S22" s="560">
        <v>18</v>
      </c>
      <c r="T22" s="560">
        <v>55</v>
      </c>
      <c r="U22" s="560">
        <v>59</v>
      </c>
      <c r="V22" s="560">
        <v>42</v>
      </c>
      <c r="W22" s="560">
        <v>174</v>
      </c>
      <c r="X22" s="546"/>
      <c r="Y22" s="546"/>
      <c r="Z22" s="546"/>
      <c r="AA22" s="546"/>
    </row>
    <row r="23" spans="2:27" ht="25.5" customHeight="1">
      <c r="B23" s="555" t="s">
        <v>577</v>
      </c>
      <c r="C23" s="556">
        <v>0</v>
      </c>
      <c r="D23" s="557" t="s">
        <v>296</v>
      </c>
      <c r="E23" s="556">
        <v>14</v>
      </c>
      <c r="F23" s="563" t="s">
        <v>578</v>
      </c>
      <c r="G23" s="558">
        <v>30</v>
      </c>
      <c r="H23" s="557" t="s">
        <v>531</v>
      </c>
      <c r="I23" s="556">
        <v>15</v>
      </c>
      <c r="J23" s="557" t="s">
        <v>556</v>
      </c>
      <c r="K23" s="558">
        <v>0</v>
      </c>
      <c r="L23" s="559" t="s">
        <v>296</v>
      </c>
      <c r="M23" s="556">
        <v>14</v>
      </c>
      <c r="N23" s="557" t="s">
        <v>533</v>
      </c>
      <c r="O23" s="558">
        <v>19</v>
      </c>
      <c r="P23" s="559" t="s">
        <v>542</v>
      </c>
      <c r="Q23" s="558">
        <v>8</v>
      </c>
      <c r="R23" s="559" t="s">
        <v>556</v>
      </c>
      <c r="S23" s="561">
        <v>0</v>
      </c>
      <c r="T23" s="560">
        <v>46</v>
      </c>
      <c r="U23" s="560">
        <v>88</v>
      </c>
      <c r="V23" s="560">
        <v>22</v>
      </c>
      <c r="W23" s="560">
        <v>156</v>
      </c>
      <c r="X23" s="564"/>
      <c r="Y23" s="564"/>
      <c r="Z23" s="564"/>
      <c r="AA23" s="564"/>
    </row>
    <row r="24" spans="2:27" ht="25.5" customHeight="1">
      <c r="B24" s="555" t="s">
        <v>579</v>
      </c>
      <c r="C24" s="556">
        <v>61</v>
      </c>
      <c r="D24" s="557" t="s">
        <v>544</v>
      </c>
      <c r="E24" s="556">
        <v>69</v>
      </c>
      <c r="F24" s="565" t="s">
        <v>580</v>
      </c>
      <c r="G24" s="558">
        <v>8</v>
      </c>
      <c r="H24" s="557" t="s">
        <v>581</v>
      </c>
      <c r="I24" s="556">
        <v>10</v>
      </c>
      <c r="J24" s="557" t="s">
        <v>582</v>
      </c>
      <c r="K24" s="558">
        <v>26</v>
      </c>
      <c r="L24" s="559" t="s">
        <v>582</v>
      </c>
      <c r="M24" s="556">
        <v>12</v>
      </c>
      <c r="N24" s="557" t="s">
        <v>580</v>
      </c>
      <c r="O24" s="558">
        <v>8</v>
      </c>
      <c r="P24" s="559" t="s">
        <v>581</v>
      </c>
      <c r="Q24" s="558">
        <v>10</v>
      </c>
      <c r="R24" s="559" t="s">
        <v>582</v>
      </c>
      <c r="S24" s="561">
        <v>108</v>
      </c>
      <c r="T24" s="560">
        <v>84</v>
      </c>
      <c r="U24" s="560">
        <v>10</v>
      </c>
      <c r="V24" s="560">
        <v>14</v>
      </c>
      <c r="W24" s="560">
        <f t="shared" ref="W24:W30" si="0">SUM(S24:V24)</f>
        <v>216</v>
      </c>
      <c r="X24" s="564"/>
      <c r="Y24" s="564"/>
      <c r="Z24" s="564"/>
      <c r="AA24" s="564"/>
    </row>
    <row r="25" spans="2:27" ht="25.5" customHeight="1">
      <c r="B25" s="555" t="s">
        <v>583</v>
      </c>
      <c r="C25" s="556">
        <v>12</v>
      </c>
      <c r="D25" s="557" t="s">
        <v>537</v>
      </c>
      <c r="E25" s="556">
        <v>0</v>
      </c>
      <c r="F25" s="565" t="s">
        <v>296</v>
      </c>
      <c r="G25" s="558">
        <v>4</v>
      </c>
      <c r="H25" s="557" t="s">
        <v>553</v>
      </c>
      <c r="I25" s="556">
        <v>11</v>
      </c>
      <c r="J25" s="557" t="s">
        <v>534</v>
      </c>
      <c r="K25" s="558">
        <v>12</v>
      </c>
      <c r="L25" s="559" t="s">
        <v>537</v>
      </c>
      <c r="M25" s="556">
        <v>0</v>
      </c>
      <c r="N25" s="557" t="s">
        <v>296</v>
      </c>
      <c r="O25" s="558">
        <v>4</v>
      </c>
      <c r="P25" s="559" t="s">
        <v>553</v>
      </c>
      <c r="Q25" s="558">
        <v>12</v>
      </c>
      <c r="R25" s="559" t="s">
        <v>534</v>
      </c>
      <c r="S25" s="561">
        <v>14</v>
      </c>
      <c r="T25" s="560">
        <v>0</v>
      </c>
      <c r="U25" s="560">
        <v>4</v>
      </c>
      <c r="V25" s="560">
        <v>20</v>
      </c>
      <c r="W25" s="560">
        <f t="shared" si="0"/>
        <v>38</v>
      </c>
      <c r="X25" s="564"/>
      <c r="Y25" s="564"/>
      <c r="Z25" s="564"/>
      <c r="AA25" s="564"/>
    </row>
    <row r="26" spans="2:27" ht="25.5" customHeight="1">
      <c r="B26" s="555" t="s">
        <v>584</v>
      </c>
      <c r="C26" s="556">
        <v>2</v>
      </c>
      <c r="D26" s="557" t="s">
        <v>585</v>
      </c>
      <c r="E26" s="556">
        <v>6</v>
      </c>
      <c r="F26" s="565" t="s">
        <v>541</v>
      </c>
      <c r="G26" s="558">
        <v>18</v>
      </c>
      <c r="H26" s="557" t="s">
        <v>555</v>
      </c>
      <c r="I26" s="556">
        <v>0</v>
      </c>
      <c r="J26" s="557" t="s">
        <v>296</v>
      </c>
      <c r="K26" s="558">
        <v>4</v>
      </c>
      <c r="L26" s="559" t="s">
        <v>585</v>
      </c>
      <c r="M26" s="556">
        <v>8</v>
      </c>
      <c r="N26" s="557" t="s">
        <v>571</v>
      </c>
      <c r="O26" s="558">
        <v>14</v>
      </c>
      <c r="P26" s="559" t="s">
        <v>545</v>
      </c>
      <c r="Q26" s="558">
        <v>0</v>
      </c>
      <c r="R26" s="559" t="s">
        <v>296</v>
      </c>
      <c r="S26" s="561">
        <v>4</v>
      </c>
      <c r="T26" s="560">
        <v>33</v>
      </c>
      <c r="U26" s="560">
        <v>67</v>
      </c>
      <c r="V26" s="560">
        <v>0</v>
      </c>
      <c r="W26" s="560">
        <f t="shared" si="0"/>
        <v>104</v>
      </c>
      <c r="X26" s="564"/>
      <c r="Y26" s="564"/>
      <c r="Z26" s="564"/>
      <c r="AA26" s="564"/>
    </row>
    <row r="27" spans="2:27" ht="25.5" customHeight="1">
      <c r="B27" s="555" t="s">
        <v>586</v>
      </c>
      <c r="C27" s="556">
        <v>0</v>
      </c>
      <c r="D27" s="557" t="s">
        <v>296</v>
      </c>
      <c r="E27" s="556">
        <v>8</v>
      </c>
      <c r="F27" s="565" t="s">
        <v>542</v>
      </c>
      <c r="G27" s="558">
        <v>0</v>
      </c>
      <c r="H27" s="557" t="s">
        <v>296</v>
      </c>
      <c r="I27" s="556">
        <v>0</v>
      </c>
      <c r="J27" s="557" t="s">
        <v>296</v>
      </c>
      <c r="K27" s="558">
        <v>2</v>
      </c>
      <c r="L27" s="559" t="s">
        <v>576</v>
      </c>
      <c r="M27" s="556">
        <v>10</v>
      </c>
      <c r="N27" s="557" t="s">
        <v>542</v>
      </c>
      <c r="O27" s="558">
        <v>0</v>
      </c>
      <c r="P27" s="559" t="s">
        <v>296</v>
      </c>
      <c r="Q27" s="558">
        <v>0</v>
      </c>
      <c r="R27" s="559" t="s">
        <v>296</v>
      </c>
      <c r="S27" s="561">
        <v>4</v>
      </c>
      <c r="T27" s="560">
        <v>18</v>
      </c>
      <c r="U27" s="560">
        <v>0</v>
      </c>
      <c r="V27" s="560">
        <v>0</v>
      </c>
      <c r="W27" s="560">
        <f t="shared" si="0"/>
        <v>22</v>
      </c>
      <c r="X27" s="564"/>
      <c r="Y27" s="564"/>
      <c r="Z27" s="564"/>
      <c r="AA27" s="564"/>
    </row>
    <row r="28" spans="2:27" ht="25.5" customHeight="1">
      <c r="B28" s="555" t="s">
        <v>587</v>
      </c>
      <c r="C28" s="556">
        <v>14</v>
      </c>
      <c r="D28" s="557" t="s">
        <v>588</v>
      </c>
      <c r="E28" s="556">
        <v>26</v>
      </c>
      <c r="F28" s="565" t="s">
        <v>589</v>
      </c>
      <c r="G28" s="558">
        <v>5</v>
      </c>
      <c r="H28" s="557" t="s">
        <v>590</v>
      </c>
      <c r="I28" s="556">
        <v>0</v>
      </c>
      <c r="J28" s="557" t="s">
        <v>296</v>
      </c>
      <c r="K28" s="558">
        <v>14</v>
      </c>
      <c r="L28" s="566" t="s">
        <v>591</v>
      </c>
      <c r="M28" s="556">
        <v>27</v>
      </c>
      <c r="N28" s="557" t="s">
        <v>592</v>
      </c>
      <c r="O28" s="558">
        <v>11</v>
      </c>
      <c r="P28" s="559" t="s">
        <v>593</v>
      </c>
      <c r="Q28" s="558">
        <v>3</v>
      </c>
      <c r="R28" s="559" t="s">
        <v>594</v>
      </c>
      <c r="S28" s="561">
        <v>52</v>
      </c>
      <c r="T28" s="560">
        <v>53</v>
      </c>
      <c r="U28" s="560">
        <v>35</v>
      </c>
      <c r="V28" s="560">
        <v>5</v>
      </c>
      <c r="W28" s="560">
        <f t="shared" si="0"/>
        <v>145</v>
      </c>
      <c r="X28" s="564"/>
      <c r="Y28" s="564"/>
      <c r="Z28" s="564"/>
      <c r="AA28" s="564"/>
    </row>
    <row r="29" spans="2:27" ht="25.5" customHeight="1">
      <c r="B29" s="555" t="s">
        <v>595</v>
      </c>
      <c r="C29" s="556">
        <v>22</v>
      </c>
      <c r="D29" s="557" t="s">
        <v>560</v>
      </c>
      <c r="E29" s="556">
        <v>82</v>
      </c>
      <c r="F29" s="565" t="s">
        <v>585</v>
      </c>
      <c r="G29" s="558">
        <v>75</v>
      </c>
      <c r="H29" s="557" t="s">
        <v>542</v>
      </c>
      <c r="I29" s="556">
        <v>2</v>
      </c>
      <c r="J29" s="557" t="s">
        <v>573</v>
      </c>
      <c r="K29" s="558">
        <v>27</v>
      </c>
      <c r="L29" s="557" t="s">
        <v>541</v>
      </c>
      <c r="M29" s="556">
        <v>31</v>
      </c>
      <c r="N29" s="557" t="s">
        <v>585</v>
      </c>
      <c r="O29" s="558">
        <v>10</v>
      </c>
      <c r="P29" s="559" t="s">
        <v>547</v>
      </c>
      <c r="Q29" s="558">
        <v>5</v>
      </c>
      <c r="R29" s="559" t="s">
        <v>573</v>
      </c>
      <c r="S29" s="561">
        <v>51</v>
      </c>
      <c r="T29" s="560">
        <v>161</v>
      </c>
      <c r="U29" s="560">
        <v>31</v>
      </c>
      <c r="V29" s="560">
        <v>11</v>
      </c>
      <c r="W29" s="560">
        <f t="shared" si="0"/>
        <v>254</v>
      </c>
      <c r="X29" s="564"/>
      <c r="Y29" s="564"/>
      <c r="Z29" s="564"/>
      <c r="AA29" s="564"/>
    </row>
    <row r="30" spans="2:27" ht="25.5" customHeight="1">
      <c r="B30" s="555" t="s">
        <v>596</v>
      </c>
      <c r="C30" s="556">
        <v>9</v>
      </c>
      <c r="D30" s="557" t="s">
        <v>532</v>
      </c>
      <c r="E30" s="556">
        <v>21</v>
      </c>
      <c r="F30" s="565" t="s">
        <v>541</v>
      </c>
      <c r="G30" s="558">
        <v>27</v>
      </c>
      <c r="H30" s="557" t="s">
        <v>531</v>
      </c>
      <c r="I30" s="556">
        <v>0</v>
      </c>
      <c r="J30" s="557" t="s">
        <v>296</v>
      </c>
      <c r="K30" s="558">
        <v>11</v>
      </c>
      <c r="L30" s="557" t="s">
        <v>532</v>
      </c>
      <c r="M30" s="556">
        <v>17</v>
      </c>
      <c r="N30" s="557" t="s">
        <v>541</v>
      </c>
      <c r="O30" s="558">
        <v>19</v>
      </c>
      <c r="P30" s="559" t="s">
        <v>593</v>
      </c>
      <c r="Q30" s="558">
        <v>0</v>
      </c>
      <c r="R30" s="559" t="s">
        <v>296</v>
      </c>
      <c r="S30" s="561">
        <v>22</v>
      </c>
      <c r="T30" s="560">
        <v>55</v>
      </c>
      <c r="U30" s="560">
        <v>101</v>
      </c>
      <c r="V30" s="560">
        <v>0</v>
      </c>
      <c r="W30" s="560">
        <f t="shared" si="0"/>
        <v>178</v>
      </c>
      <c r="X30" s="564"/>
      <c r="Y30" s="564"/>
      <c r="Z30" s="564"/>
      <c r="AA30" s="564"/>
    </row>
    <row r="31" spans="2:27" ht="25.5" customHeight="1">
      <c r="B31" s="555" t="s">
        <v>597</v>
      </c>
      <c r="C31" s="556">
        <v>10</v>
      </c>
      <c r="D31" s="557" t="s">
        <v>533</v>
      </c>
      <c r="E31" s="556">
        <v>19</v>
      </c>
      <c r="F31" s="565" t="s">
        <v>598</v>
      </c>
      <c r="G31" s="558">
        <v>8</v>
      </c>
      <c r="H31" s="567" t="s">
        <v>599</v>
      </c>
      <c r="I31" s="556">
        <v>0</v>
      </c>
      <c r="J31" s="557" t="s">
        <v>296</v>
      </c>
      <c r="K31" s="558">
        <v>8</v>
      </c>
      <c r="L31" s="566" t="s">
        <v>540</v>
      </c>
      <c r="M31" s="556">
        <v>19</v>
      </c>
      <c r="N31" s="557" t="s">
        <v>542</v>
      </c>
      <c r="O31" s="558">
        <v>8</v>
      </c>
      <c r="P31" s="567" t="s">
        <v>600</v>
      </c>
      <c r="Q31" s="558">
        <v>0</v>
      </c>
      <c r="R31" s="559" t="s">
        <v>296</v>
      </c>
      <c r="S31" s="561">
        <v>30</v>
      </c>
      <c r="T31" s="560">
        <v>67</v>
      </c>
      <c r="U31" s="560">
        <v>41</v>
      </c>
      <c r="V31" s="560">
        <v>0</v>
      </c>
      <c r="W31" s="560">
        <f>SUM(S31:V31)</f>
        <v>138</v>
      </c>
      <c r="X31" s="564"/>
      <c r="Y31" s="564"/>
      <c r="Z31" s="564"/>
      <c r="AA31" s="564"/>
    </row>
    <row r="32" spans="2:27" ht="25.5" customHeight="1">
      <c r="B32" s="555" t="s">
        <v>601</v>
      </c>
      <c r="C32" s="556">
        <v>5</v>
      </c>
      <c r="D32" s="557" t="s">
        <v>537</v>
      </c>
      <c r="E32" s="556">
        <v>14</v>
      </c>
      <c r="F32" s="565" t="s">
        <v>573</v>
      </c>
      <c r="G32" s="558">
        <v>11</v>
      </c>
      <c r="H32" s="567" t="s">
        <v>602</v>
      </c>
      <c r="I32" s="556">
        <v>2</v>
      </c>
      <c r="J32" s="557" t="s">
        <v>603</v>
      </c>
      <c r="K32" s="556">
        <v>5</v>
      </c>
      <c r="L32" s="557" t="s">
        <v>537</v>
      </c>
      <c r="M32" s="556">
        <v>12</v>
      </c>
      <c r="N32" s="565" t="s">
        <v>573</v>
      </c>
      <c r="O32" s="558">
        <v>11</v>
      </c>
      <c r="P32" s="567" t="s">
        <v>602</v>
      </c>
      <c r="Q32" s="556">
        <v>2</v>
      </c>
      <c r="R32" s="557" t="s">
        <v>603</v>
      </c>
      <c r="S32" s="561">
        <v>5</v>
      </c>
      <c r="T32" s="560">
        <v>27</v>
      </c>
      <c r="U32" s="560">
        <v>23</v>
      </c>
      <c r="V32" s="560">
        <v>4</v>
      </c>
      <c r="W32" s="560">
        <f>SUM(S32:V32)</f>
        <v>59</v>
      </c>
      <c r="X32" s="564"/>
      <c r="Y32" s="564"/>
      <c r="Z32" s="564"/>
      <c r="AA32" s="564"/>
    </row>
    <row r="33" spans="2:27" ht="25.5" customHeight="1">
      <c r="B33" s="555" t="s">
        <v>604</v>
      </c>
      <c r="C33" s="558">
        <v>16</v>
      </c>
      <c r="D33" s="557" t="s">
        <v>576</v>
      </c>
      <c r="E33" s="558">
        <v>35</v>
      </c>
      <c r="F33" s="565" t="s">
        <v>553</v>
      </c>
      <c r="G33" s="558">
        <v>16</v>
      </c>
      <c r="H33" s="567" t="s">
        <v>533</v>
      </c>
      <c r="I33" s="558">
        <v>3</v>
      </c>
      <c r="J33" s="557" t="s">
        <v>573</v>
      </c>
      <c r="K33" s="558">
        <v>11</v>
      </c>
      <c r="L33" s="557" t="s">
        <v>558</v>
      </c>
      <c r="M33" s="558">
        <v>18</v>
      </c>
      <c r="N33" s="565" t="s">
        <v>531</v>
      </c>
      <c r="O33" s="558">
        <v>12</v>
      </c>
      <c r="P33" s="567" t="s">
        <v>533</v>
      </c>
      <c r="Q33" s="558">
        <v>3</v>
      </c>
      <c r="R33" s="557" t="s">
        <v>573</v>
      </c>
      <c r="S33" s="561">
        <v>45</v>
      </c>
      <c r="T33" s="560">
        <v>42</v>
      </c>
      <c r="U33" s="560">
        <v>25</v>
      </c>
      <c r="V33" s="560">
        <v>3</v>
      </c>
      <c r="W33" s="560">
        <v>115</v>
      </c>
      <c r="X33" s="564"/>
      <c r="Y33" s="564"/>
      <c r="Z33" s="564"/>
      <c r="AA33" s="564"/>
    </row>
    <row r="34" spans="2:27" ht="25.5" customHeight="1">
      <c r="B34" s="555" t="s">
        <v>605</v>
      </c>
      <c r="C34" s="556">
        <v>0</v>
      </c>
      <c r="D34" s="557" t="s">
        <v>296</v>
      </c>
      <c r="E34" s="558">
        <v>25</v>
      </c>
      <c r="F34" s="565" t="s">
        <v>548</v>
      </c>
      <c r="G34" s="558">
        <v>20</v>
      </c>
      <c r="H34" s="567" t="s">
        <v>535</v>
      </c>
      <c r="I34" s="558">
        <v>3</v>
      </c>
      <c r="J34" s="567" t="s">
        <v>553</v>
      </c>
      <c r="K34" s="556">
        <v>0</v>
      </c>
      <c r="L34" s="557" t="s">
        <v>296</v>
      </c>
      <c r="M34" s="558">
        <v>25</v>
      </c>
      <c r="N34" s="565" t="s">
        <v>548</v>
      </c>
      <c r="O34" s="558">
        <v>18</v>
      </c>
      <c r="P34" s="567" t="s">
        <v>535</v>
      </c>
      <c r="Q34" s="558">
        <v>2</v>
      </c>
      <c r="R34" s="567" t="s">
        <v>606</v>
      </c>
      <c r="S34" s="561">
        <v>0</v>
      </c>
      <c r="T34" s="560">
        <v>66</v>
      </c>
      <c r="U34" s="560">
        <v>36</v>
      </c>
      <c r="V34" s="560">
        <v>4</v>
      </c>
      <c r="W34" s="560">
        <f t="shared" ref="W34:W42" si="1">SUM(S34:V34)</f>
        <v>106</v>
      </c>
      <c r="X34" s="564"/>
      <c r="Y34" s="564"/>
      <c r="Z34" s="564"/>
      <c r="AA34" s="564"/>
    </row>
    <row r="35" spans="2:27" ht="25.5" customHeight="1">
      <c r="B35" s="555" t="s">
        <v>607</v>
      </c>
      <c r="C35" s="556">
        <v>5</v>
      </c>
      <c r="D35" s="557" t="s">
        <v>535</v>
      </c>
      <c r="E35" s="558">
        <v>9</v>
      </c>
      <c r="F35" s="565" t="s">
        <v>532</v>
      </c>
      <c r="G35" s="558">
        <v>22</v>
      </c>
      <c r="H35" s="567" t="s">
        <v>533</v>
      </c>
      <c r="I35" s="558">
        <v>5</v>
      </c>
      <c r="J35" s="567" t="s">
        <v>540</v>
      </c>
      <c r="K35" s="556">
        <v>0</v>
      </c>
      <c r="L35" s="557" t="s">
        <v>296</v>
      </c>
      <c r="M35" s="558">
        <v>9</v>
      </c>
      <c r="N35" s="565" t="s">
        <v>532</v>
      </c>
      <c r="O35" s="558">
        <v>19</v>
      </c>
      <c r="P35" s="567" t="s">
        <v>573</v>
      </c>
      <c r="Q35" s="558">
        <v>8</v>
      </c>
      <c r="R35" s="557" t="s">
        <v>533</v>
      </c>
      <c r="S35" s="561">
        <v>5</v>
      </c>
      <c r="T35" s="560">
        <v>31</v>
      </c>
      <c r="U35" s="560">
        <v>30</v>
      </c>
      <c r="V35" s="560">
        <v>12</v>
      </c>
      <c r="W35" s="560">
        <f t="shared" si="1"/>
        <v>78</v>
      </c>
      <c r="X35" s="564"/>
      <c r="Y35" s="564"/>
      <c r="Z35" s="564"/>
      <c r="AA35" s="564"/>
    </row>
    <row r="36" spans="2:27" ht="25.5" customHeight="1">
      <c r="B36" s="555" t="s">
        <v>608</v>
      </c>
      <c r="C36" s="556">
        <v>5</v>
      </c>
      <c r="D36" s="567" t="s">
        <v>609</v>
      </c>
      <c r="E36" s="558">
        <v>74</v>
      </c>
      <c r="F36" s="565" t="s">
        <v>556</v>
      </c>
      <c r="G36" s="558">
        <v>146</v>
      </c>
      <c r="H36" s="567" t="s">
        <v>576</v>
      </c>
      <c r="I36" s="558">
        <v>24</v>
      </c>
      <c r="J36" s="567" t="s">
        <v>542</v>
      </c>
      <c r="K36" s="556">
        <v>5</v>
      </c>
      <c r="L36" s="557" t="s">
        <v>555</v>
      </c>
      <c r="M36" s="558">
        <v>33</v>
      </c>
      <c r="N36" s="565" t="s">
        <v>547</v>
      </c>
      <c r="O36" s="558">
        <v>60</v>
      </c>
      <c r="P36" s="567" t="s">
        <v>576</v>
      </c>
      <c r="Q36" s="558">
        <v>2</v>
      </c>
      <c r="R36" s="557" t="s">
        <v>531</v>
      </c>
      <c r="S36" s="561">
        <v>17</v>
      </c>
      <c r="T36" s="560">
        <v>157</v>
      </c>
      <c r="U36" s="560">
        <v>201</v>
      </c>
      <c r="V36" s="560">
        <v>3</v>
      </c>
      <c r="W36" s="560">
        <f t="shared" si="1"/>
        <v>378</v>
      </c>
      <c r="X36" s="564"/>
      <c r="Y36" s="564"/>
      <c r="Z36" s="564"/>
      <c r="AA36" s="564"/>
    </row>
    <row r="37" spans="2:27" ht="25.5" customHeight="1">
      <c r="B37" s="555" t="s">
        <v>610</v>
      </c>
      <c r="C37" s="556">
        <v>7</v>
      </c>
      <c r="D37" s="567" t="s">
        <v>611</v>
      </c>
      <c r="E37" s="558">
        <v>10</v>
      </c>
      <c r="F37" s="565" t="s">
        <v>560</v>
      </c>
      <c r="G37" s="558">
        <v>2</v>
      </c>
      <c r="H37" s="567" t="s">
        <v>542</v>
      </c>
      <c r="I37" s="558">
        <v>0</v>
      </c>
      <c r="J37" s="567" t="s">
        <v>296</v>
      </c>
      <c r="K37" s="556">
        <v>16</v>
      </c>
      <c r="L37" s="557" t="s">
        <v>537</v>
      </c>
      <c r="M37" s="558">
        <v>12</v>
      </c>
      <c r="N37" s="565" t="s">
        <v>560</v>
      </c>
      <c r="O37" s="558">
        <v>3</v>
      </c>
      <c r="P37" s="567" t="s">
        <v>533</v>
      </c>
      <c r="Q37" s="558">
        <v>0</v>
      </c>
      <c r="R37" s="557" t="s">
        <v>296</v>
      </c>
      <c r="S37" s="561">
        <v>29</v>
      </c>
      <c r="T37" s="560">
        <v>26</v>
      </c>
      <c r="U37" s="560">
        <v>9</v>
      </c>
      <c r="V37" s="560">
        <v>0</v>
      </c>
      <c r="W37" s="560">
        <f t="shared" si="1"/>
        <v>64</v>
      </c>
      <c r="X37" s="564"/>
      <c r="Y37" s="564"/>
      <c r="Z37" s="564"/>
      <c r="AA37" s="564"/>
    </row>
    <row r="38" spans="2:27" ht="25.5" customHeight="1">
      <c r="B38" s="555" t="s">
        <v>612</v>
      </c>
      <c r="C38" s="556">
        <v>0</v>
      </c>
      <c r="D38" s="567" t="s">
        <v>296</v>
      </c>
      <c r="E38" s="558">
        <v>0</v>
      </c>
      <c r="F38" s="568" t="s">
        <v>296</v>
      </c>
      <c r="G38" s="558">
        <v>0</v>
      </c>
      <c r="H38" s="568" t="s">
        <v>296</v>
      </c>
      <c r="I38" s="558">
        <v>0</v>
      </c>
      <c r="J38" s="568" t="s">
        <v>296</v>
      </c>
      <c r="K38" s="558">
        <v>0</v>
      </c>
      <c r="L38" s="568" t="s">
        <v>296</v>
      </c>
      <c r="M38" s="558">
        <v>0</v>
      </c>
      <c r="N38" s="565" t="s">
        <v>296</v>
      </c>
      <c r="O38" s="558">
        <v>0</v>
      </c>
      <c r="P38" s="568" t="s">
        <v>296</v>
      </c>
      <c r="Q38" s="558">
        <v>0</v>
      </c>
      <c r="R38" s="568" t="s">
        <v>296</v>
      </c>
      <c r="S38" s="561">
        <v>0</v>
      </c>
      <c r="T38" s="560">
        <v>0</v>
      </c>
      <c r="U38" s="560">
        <v>0</v>
      </c>
      <c r="V38" s="560">
        <v>0</v>
      </c>
      <c r="W38" s="560">
        <f t="shared" si="1"/>
        <v>0</v>
      </c>
      <c r="X38" s="564"/>
      <c r="Y38" s="564"/>
      <c r="Z38" s="564"/>
      <c r="AA38" s="564"/>
    </row>
    <row r="39" spans="2:27" ht="25.5" customHeight="1">
      <c r="B39" s="555" t="s">
        <v>613</v>
      </c>
      <c r="C39" s="556">
        <v>4</v>
      </c>
      <c r="D39" s="557" t="s">
        <v>585</v>
      </c>
      <c r="E39" s="558">
        <v>85</v>
      </c>
      <c r="F39" s="565" t="s">
        <v>573</v>
      </c>
      <c r="G39" s="558">
        <v>20</v>
      </c>
      <c r="H39" s="568" t="s">
        <v>555</v>
      </c>
      <c r="I39" s="558">
        <v>0</v>
      </c>
      <c r="J39" s="568" t="s">
        <v>296</v>
      </c>
      <c r="K39" s="556">
        <v>4</v>
      </c>
      <c r="L39" s="557" t="s">
        <v>585</v>
      </c>
      <c r="M39" s="558">
        <v>44</v>
      </c>
      <c r="N39" s="565" t="s">
        <v>540</v>
      </c>
      <c r="O39" s="558">
        <v>15</v>
      </c>
      <c r="P39" s="568" t="s">
        <v>555</v>
      </c>
      <c r="Q39" s="558">
        <v>0</v>
      </c>
      <c r="R39" s="568" t="s">
        <v>296</v>
      </c>
      <c r="S39" s="561">
        <v>17</v>
      </c>
      <c r="T39" s="560">
        <v>145</v>
      </c>
      <c r="U39" s="560">
        <v>39</v>
      </c>
      <c r="V39" s="560">
        <v>0</v>
      </c>
      <c r="W39" s="560">
        <f t="shared" si="1"/>
        <v>201</v>
      </c>
      <c r="X39" s="564"/>
      <c r="Y39" s="564"/>
      <c r="Z39" s="564"/>
      <c r="AA39" s="564"/>
    </row>
    <row r="40" spans="2:27" ht="25.5" customHeight="1">
      <c r="B40" s="555" t="s">
        <v>614</v>
      </c>
      <c r="C40" s="556">
        <v>23</v>
      </c>
      <c r="D40" s="557" t="s">
        <v>538</v>
      </c>
      <c r="E40" s="558">
        <v>22</v>
      </c>
      <c r="F40" s="565" t="s">
        <v>552</v>
      </c>
      <c r="G40" s="558">
        <v>16</v>
      </c>
      <c r="H40" s="568" t="s">
        <v>544</v>
      </c>
      <c r="I40" s="558">
        <v>0</v>
      </c>
      <c r="J40" s="568" t="s">
        <v>296</v>
      </c>
      <c r="K40" s="556">
        <v>21</v>
      </c>
      <c r="L40" s="557" t="s">
        <v>541</v>
      </c>
      <c r="M40" s="558">
        <v>10</v>
      </c>
      <c r="N40" s="565" t="s">
        <v>548</v>
      </c>
      <c r="O40" s="558">
        <v>11</v>
      </c>
      <c r="P40" s="568" t="s">
        <v>558</v>
      </c>
      <c r="Q40" s="558">
        <v>0</v>
      </c>
      <c r="R40" s="568" t="s">
        <v>296</v>
      </c>
      <c r="S40" s="561">
        <v>61</v>
      </c>
      <c r="T40" s="560">
        <v>75</v>
      </c>
      <c r="U40" s="560">
        <v>70</v>
      </c>
      <c r="V40" s="560">
        <v>0</v>
      </c>
      <c r="W40" s="560">
        <f t="shared" si="1"/>
        <v>206</v>
      </c>
      <c r="X40" s="564"/>
      <c r="Y40" s="564"/>
      <c r="Z40" s="564"/>
      <c r="AA40" s="564"/>
    </row>
    <row r="41" spans="2:27" ht="25.5" customHeight="1">
      <c r="B41" s="555" t="s">
        <v>615</v>
      </c>
      <c r="C41" s="556">
        <v>9</v>
      </c>
      <c r="D41" s="557" t="s">
        <v>544</v>
      </c>
      <c r="E41" s="558">
        <v>55</v>
      </c>
      <c r="F41" s="565" t="s">
        <v>561</v>
      </c>
      <c r="G41" s="558">
        <v>43</v>
      </c>
      <c r="H41" s="568" t="s">
        <v>542</v>
      </c>
      <c r="I41" s="558">
        <v>0</v>
      </c>
      <c r="J41" s="568" t="s">
        <v>296</v>
      </c>
      <c r="K41" s="556">
        <v>15</v>
      </c>
      <c r="L41" s="557" t="s">
        <v>544</v>
      </c>
      <c r="M41" s="558">
        <v>18</v>
      </c>
      <c r="N41" s="565" t="s">
        <v>538</v>
      </c>
      <c r="O41" s="558">
        <v>3</v>
      </c>
      <c r="P41" s="568" t="s">
        <v>535</v>
      </c>
      <c r="Q41" s="558">
        <v>0</v>
      </c>
      <c r="R41" s="568" t="s">
        <v>296</v>
      </c>
      <c r="S41" s="561">
        <v>39</v>
      </c>
      <c r="T41" s="560">
        <v>98</v>
      </c>
      <c r="U41" s="560">
        <v>19</v>
      </c>
      <c r="V41" s="560">
        <v>0</v>
      </c>
      <c r="W41" s="560">
        <f t="shared" si="1"/>
        <v>156</v>
      </c>
      <c r="X41" s="564"/>
      <c r="Y41" s="564"/>
      <c r="Z41" s="564"/>
      <c r="AA41" s="564"/>
    </row>
    <row r="42" spans="2:27" ht="25.5" customHeight="1">
      <c r="B42" s="555" t="s">
        <v>616</v>
      </c>
      <c r="C42" s="556">
        <v>38</v>
      </c>
      <c r="D42" s="557" t="s">
        <v>550</v>
      </c>
      <c r="E42" s="558">
        <v>22</v>
      </c>
      <c r="F42" s="568" t="s">
        <v>617</v>
      </c>
      <c r="G42" s="558">
        <v>0</v>
      </c>
      <c r="H42" s="568" t="s">
        <v>296</v>
      </c>
      <c r="I42" s="558">
        <v>1</v>
      </c>
      <c r="J42" s="568" t="s">
        <v>553</v>
      </c>
      <c r="K42" s="556">
        <v>33</v>
      </c>
      <c r="L42" s="557" t="s">
        <v>549</v>
      </c>
      <c r="M42" s="558">
        <v>20</v>
      </c>
      <c r="N42" s="565" t="s">
        <v>544</v>
      </c>
      <c r="O42" s="558">
        <v>0</v>
      </c>
      <c r="P42" s="568" t="s">
        <v>296</v>
      </c>
      <c r="Q42" s="558">
        <v>1</v>
      </c>
      <c r="R42" s="568" t="s">
        <v>553</v>
      </c>
      <c r="S42" s="561">
        <v>61</v>
      </c>
      <c r="T42" s="560">
        <v>26</v>
      </c>
      <c r="U42" s="560">
        <v>0</v>
      </c>
      <c r="V42" s="560">
        <v>1</v>
      </c>
      <c r="W42" s="560">
        <f t="shared" si="1"/>
        <v>88</v>
      </c>
      <c r="X42" s="564"/>
      <c r="Y42" s="564"/>
      <c r="Z42" s="564"/>
      <c r="AA42" s="564"/>
    </row>
    <row r="43" spans="2:27" ht="25.5" customHeight="1">
      <c r="B43" s="555" t="s">
        <v>618</v>
      </c>
      <c r="C43" s="556">
        <v>2</v>
      </c>
      <c r="D43" s="557" t="s">
        <v>537</v>
      </c>
      <c r="E43" s="558">
        <v>10</v>
      </c>
      <c r="F43" s="565" t="s">
        <v>619</v>
      </c>
      <c r="G43" s="558">
        <v>42</v>
      </c>
      <c r="H43" s="568" t="s">
        <v>533</v>
      </c>
      <c r="I43" s="558">
        <v>0</v>
      </c>
      <c r="J43" s="568" t="s">
        <v>620</v>
      </c>
      <c r="K43" s="556">
        <v>4</v>
      </c>
      <c r="L43" s="557" t="s">
        <v>537</v>
      </c>
      <c r="M43" s="558">
        <v>9</v>
      </c>
      <c r="N43" s="565" t="s">
        <v>619</v>
      </c>
      <c r="O43" s="558">
        <v>16</v>
      </c>
      <c r="P43" s="568" t="s">
        <v>568</v>
      </c>
      <c r="Q43" s="558">
        <v>0</v>
      </c>
      <c r="R43" s="568" t="s">
        <v>620</v>
      </c>
      <c r="S43" s="561">
        <v>4</v>
      </c>
      <c r="T43" s="560">
        <v>16</v>
      </c>
      <c r="U43" s="560">
        <v>119</v>
      </c>
      <c r="V43" s="560">
        <v>0</v>
      </c>
      <c r="W43" s="560">
        <f>SUM(S43:V43)</f>
        <v>139</v>
      </c>
      <c r="X43" s="564"/>
      <c r="Y43" s="564"/>
      <c r="Z43" s="564"/>
      <c r="AA43" s="564"/>
    </row>
    <row r="44" spans="2:27" ht="25.5" customHeight="1">
      <c r="B44" s="555" t="s">
        <v>621</v>
      </c>
      <c r="C44" s="556">
        <v>3</v>
      </c>
      <c r="D44" s="557" t="s">
        <v>560</v>
      </c>
      <c r="E44" s="558">
        <v>41</v>
      </c>
      <c r="F44" s="565" t="s">
        <v>532</v>
      </c>
      <c r="G44" s="558">
        <v>27</v>
      </c>
      <c r="H44" s="568" t="s">
        <v>542</v>
      </c>
      <c r="I44" s="558">
        <v>0</v>
      </c>
      <c r="J44" s="568" t="s">
        <v>620</v>
      </c>
      <c r="K44" s="556">
        <v>5</v>
      </c>
      <c r="L44" s="557" t="s">
        <v>560</v>
      </c>
      <c r="M44" s="558">
        <v>18</v>
      </c>
      <c r="N44" s="565" t="s">
        <v>532</v>
      </c>
      <c r="O44" s="558">
        <v>24</v>
      </c>
      <c r="P44" s="568" t="s">
        <v>540</v>
      </c>
      <c r="Q44" s="558">
        <v>0</v>
      </c>
      <c r="R44" s="568" t="s">
        <v>620</v>
      </c>
      <c r="S44" s="561">
        <v>8</v>
      </c>
      <c r="T44" s="560">
        <f>109-S44</f>
        <v>101</v>
      </c>
      <c r="U44" s="560">
        <f>159-T44-S44</f>
        <v>50</v>
      </c>
      <c r="V44" s="560">
        <v>0</v>
      </c>
      <c r="W44" s="560">
        <f>SUM(S44:V44)</f>
        <v>159</v>
      </c>
      <c r="X44" s="564"/>
      <c r="Y44" s="564"/>
      <c r="Z44" s="564"/>
      <c r="AA44" s="564"/>
    </row>
    <row r="45" spans="2:27" ht="15" customHeight="1">
      <c r="B45" s="550" t="s">
        <v>622</v>
      </c>
      <c r="W45" s="569"/>
      <c r="X45" s="546"/>
      <c r="Y45" s="546"/>
      <c r="Z45" s="546"/>
      <c r="AA45" s="546"/>
    </row>
    <row r="46" spans="2:27" ht="15" customHeight="1">
      <c r="B46" s="550" t="s">
        <v>623</v>
      </c>
      <c r="W46" s="570"/>
      <c r="X46" s="550"/>
      <c r="Y46" s="550"/>
      <c r="Z46" s="550"/>
      <c r="AA46" s="550"/>
    </row>
    <row r="47" spans="2:27" ht="15" customHeight="1">
      <c r="B47" s="544"/>
      <c r="X47" s="550"/>
      <c r="Y47" s="550"/>
      <c r="Z47" s="550"/>
      <c r="AA47" s="550"/>
    </row>
    <row r="48" spans="2:27">
      <c r="X48" s="550"/>
      <c r="Y48" s="550"/>
      <c r="Z48" s="550"/>
      <c r="AA48" s="550"/>
    </row>
    <row r="49" spans="24:27">
      <c r="X49" s="550"/>
      <c r="Y49" s="570"/>
      <c r="Z49" s="570"/>
      <c r="AA49" s="570"/>
    </row>
    <row r="50" spans="24:27">
      <c r="X50" s="550"/>
      <c r="Y50" s="550"/>
      <c r="Z50" s="550"/>
      <c r="AA50" s="550"/>
    </row>
    <row r="51" spans="24:27">
      <c r="X51" s="546"/>
      <c r="Y51" s="546"/>
      <c r="Z51" s="546"/>
      <c r="AA51" s="546"/>
    </row>
    <row r="52" spans="24:27">
      <c r="X52" s="546"/>
      <c r="Y52" s="546"/>
      <c r="Z52" s="546"/>
      <c r="AA52" s="546"/>
    </row>
    <row r="53" spans="24:27">
      <c r="X53" s="546"/>
      <c r="Y53" s="546"/>
      <c r="Z53" s="546"/>
      <c r="AA53" s="546"/>
    </row>
    <row r="54" spans="24:27">
      <c r="X54" s="546"/>
      <c r="Y54" s="546"/>
      <c r="Z54" s="546"/>
      <c r="AA54" s="546"/>
    </row>
    <row r="55" spans="24:27">
      <c r="X55" s="546"/>
      <c r="Y55" s="546"/>
      <c r="Z55" s="546"/>
      <c r="AA55" s="546"/>
    </row>
    <row r="56" spans="24:27">
      <c r="X56" s="546"/>
      <c r="Y56" s="546"/>
      <c r="Z56" s="546"/>
      <c r="AA56" s="546"/>
    </row>
    <row r="57" spans="24:27">
      <c r="X57" s="546"/>
      <c r="Y57" s="546"/>
      <c r="Z57" s="546"/>
      <c r="AA57" s="546"/>
    </row>
    <row r="58" spans="24:27">
      <c r="X58" s="546"/>
      <c r="Y58" s="546"/>
      <c r="Z58" s="546"/>
      <c r="AA58" s="546"/>
    </row>
    <row r="59" spans="24:27">
      <c r="X59" s="546"/>
      <c r="Y59" s="546"/>
      <c r="Z59" s="546"/>
      <c r="AA59" s="546"/>
    </row>
    <row r="60" spans="24:27">
      <c r="X60" s="546"/>
      <c r="Y60" s="546"/>
      <c r="Z60" s="546"/>
      <c r="AA60" s="546"/>
    </row>
    <row r="61" spans="24:27">
      <c r="X61" s="546"/>
      <c r="Y61" s="546"/>
      <c r="Z61" s="546"/>
      <c r="AA61" s="546"/>
    </row>
    <row r="62" spans="24:27">
      <c r="X62" s="546"/>
      <c r="Y62" s="546"/>
      <c r="Z62" s="546"/>
      <c r="AA62" s="546"/>
    </row>
    <row r="63" spans="24:27">
      <c r="X63" s="547"/>
      <c r="Y63" s="547"/>
      <c r="Z63" s="547"/>
      <c r="AA63" s="547"/>
    </row>
    <row r="64" spans="24:27">
      <c r="X64" s="547"/>
      <c r="Y64" s="547"/>
      <c r="Z64" s="547"/>
      <c r="AA64" s="547"/>
    </row>
    <row r="65" spans="24:27">
      <c r="X65" s="547"/>
      <c r="Y65" s="547"/>
      <c r="Z65" s="547"/>
      <c r="AA65" s="547"/>
    </row>
    <row r="66" spans="24:27">
      <c r="X66" s="547"/>
      <c r="Y66" s="547"/>
      <c r="Z66" s="547"/>
      <c r="AA66" s="547"/>
    </row>
    <row r="67" spans="24:27">
      <c r="X67" s="547"/>
      <c r="Y67" s="547"/>
      <c r="Z67" s="547"/>
      <c r="AA67" s="547"/>
    </row>
    <row r="68" spans="24:27">
      <c r="X68" s="547"/>
      <c r="Y68" s="547"/>
      <c r="Z68" s="547"/>
      <c r="AA68" s="547"/>
    </row>
    <row r="69" spans="24:27">
      <c r="X69" s="547"/>
      <c r="Y69" s="547"/>
      <c r="Z69" s="547"/>
      <c r="AA69" s="547"/>
    </row>
    <row r="70" spans="24:27">
      <c r="X70" s="547"/>
      <c r="Y70" s="547"/>
      <c r="Z70" s="547"/>
      <c r="AA70" s="547"/>
    </row>
  </sheetData>
  <mergeCells count="17">
    <mergeCell ref="U4:U5"/>
    <mergeCell ref="V4:V5"/>
    <mergeCell ref="B3:B5"/>
    <mergeCell ref="C3:J3"/>
    <mergeCell ref="K3:R3"/>
    <mergeCell ref="S3:W3"/>
    <mergeCell ref="C4:D4"/>
    <mergeCell ref="E4:F4"/>
    <mergeCell ref="G4:H4"/>
    <mergeCell ref="I4:J4"/>
    <mergeCell ref="K4:L4"/>
    <mergeCell ref="M4:N4"/>
    <mergeCell ref="W4:W5"/>
    <mergeCell ref="O4:P4"/>
    <mergeCell ref="Q4:R4"/>
    <mergeCell ref="S4:S5"/>
    <mergeCell ref="T4:T5"/>
  </mergeCells>
  <phoneticPr fontId="11"/>
  <pageMargins left="0.59055118110236227" right="0.59055118110236227" top="0.78740157480314965" bottom="0.78740157480314965" header="0.39370078740157483" footer="0.35433070866141736"/>
  <pageSetup paperSize="9" scale="83" fitToHeight="0" orientation="portrait" r:id="rId1"/>
  <headerFooter alignWithMargins="0">
    <oddHeader>&amp;R1.土地・気象</oddHeader>
    <oddFooter>&amp;C-9-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9F34-A5ED-4AD9-9AF3-530054CEFD8D}">
  <dimension ref="A1:L42"/>
  <sheetViews>
    <sheetView showGridLines="0" zoomScale="115" zoomScaleNormal="115" zoomScaleSheetLayoutView="100" zoomScalePageLayoutView="85" workbookViewId="0"/>
  </sheetViews>
  <sheetFormatPr defaultColWidth="10.625" defaultRowHeight="21.95" customHeight="1"/>
  <cols>
    <col min="1" max="1" width="1.625" style="6" customWidth="1"/>
    <col min="2" max="2" width="9.125" style="6" customWidth="1"/>
    <col min="3" max="3" width="9.625" style="6" customWidth="1"/>
    <col min="4" max="5" width="8.625" style="6" customWidth="1"/>
    <col min="6" max="6" width="9.125" style="6" customWidth="1"/>
    <col min="7" max="7" width="8.625" style="6" customWidth="1"/>
    <col min="8" max="9" width="8.125" style="6" customWidth="1"/>
    <col min="10" max="16384" width="10.625" style="6"/>
  </cols>
  <sheetData>
    <row r="1" spans="1:9" ht="30" customHeight="1">
      <c r="A1" s="2" t="s">
        <v>19</v>
      </c>
      <c r="B1" s="3"/>
      <c r="C1" s="4"/>
      <c r="D1" s="3"/>
      <c r="E1" s="3"/>
      <c r="F1" s="3"/>
      <c r="G1" s="3"/>
      <c r="H1" s="5"/>
    </row>
    <row r="2" spans="1:9" ht="7.5" customHeight="1">
      <c r="A2" s="2"/>
      <c r="B2" s="3"/>
      <c r="C2" s="4"/>
      <c r="D2" s="3"/>
      <c r="E2" s="3"/>
      <c r="F2" s="3"/>
      <c r="G2" s="3"/>
      <c r="H2" s="5"/>
    </row>
    <row r="3" spans="1:9" s="10" customFormat="1" ht="22.5" customHeight="1">
      <c r="A3" s="7">
        <v>1</v>
      </c>
      <c r="B3" s="7" t="s">
        <v>5</v>
      </c>
      <c r="C3" s="8"/>
      <c r="D3" s="8"/>
      <c r="E3" s="9"/>
      <c r="F3" s="9"/>
      <c r="G3" s="9"/>
      <c r="H3" s="9"/>
    </row>
    <row r="4" spans="1:9" ht="15" customHeight="1">
      <c r="A4" s="11"/>
      <c r="B4" s="12" t="s">
        <v>27</v>
      </c>
      <c r="C4" s="13"/>
      <c r="D4" s="13"/>
      <c r="E4" s="5"/>
      <c r="F4" s="5"/>
      <c r="G4" s="5"/>
      <c r="H4" s="5"/>
    </row>
    <row r="5" spans="1:9" ht="15" customHeight="1">
      <c r="A5" s="11"/>
      <c r="B5" s="12" t="s">
        <v>44</v>
      </c>
      <c r="C5" s="13"/>
      <c r="D5" s="13"/>
      <c r="E5" s="5"/>
      <c r="F5" s="5"/>
      <c r="G5" s="5"/>
      <c r="H5" s="5"/>
    </row>
    <row r="6" spans="1:9" ht="15" customHeight="1">
      <c r="A6" s="11"/>
      <c r="B6" s="12" t="s">
        <v>45</v>
      </c>
      <c r="C6" s="13"/>
      <c r="D6" s="13"/>
      <c r="E6" s="5"/>
      <c r="F6" s="5"/>
      <c r="G6" s="5"/>
      <c r="H6" s="5"/>
    </row>
    <row r="7" spans="1:9" ht="15" customHeight="1">
      <c r="A7" s="11"/>
      <c r="B7" s="14"/>
      <c r="C7" s="13"/>
      <c r="D7" s="13"/>
      <c r="E7" s="5"/>
      <c r="F7" s="5"/>
      <c r="G7" s="5"/>
      <c r="H7" s="5"/>
    </row>
    <row r="8" spans="1:9" ht="17.25" customHeight="1">
      <c r="A8" s="13"/>
      <c r="C8" s="11" t="s">
        <v>12</v>
      </c>
      <c r="D8" s="11" t="s">
        <v>20</v>
      </c>
      <c r="E8" s="5"/>
      <c r="F8" s="5"/>
      <c r="G8" s="5"/>
      <c r="H8" s="5"/>
    </row>
    <row r="9" spans="1:9" ht="17.25" customHeight="1">
      <c r="B9" s="15"/>
      <c r="C9" s="11" t="s">
        <v>13</v>
      </c>
      <c r="D9" s="11" t="s">
        <v>21</v>
      </c>
      <c r="E9" s="5"/>
      <c r="F9" s="5"/>
      <c r="G9" s="5"/>
      <c r="H9" s="5"/>
    </row>
    <row r="10" spans="1:9" ht="7.5" customHeight="1">
      <c r="B10" s="15"/>
      <c r="C10" s="11"/>
      <c r="D10" s="11"/>
      <c r="E10" s="5"/>
      <c r="F10" s="5"/>
      <c r="G10" s="5"/>
      <c r="H10" s="5"/>
    </row>
    <row r="11" spans="1:9" ht="15" customHeight="1">
      <c r="C11" s="16" t="s">
        <v>6</v>
      </c>
      <c r="D11" s="11"/>
      <c r="E11" s="5"/>
      <c r="F11" s="5"/>
      <c r="G11" s="5"/>
      <c r="H11" s="5"/>
    </row>
    <row r="12" spans="1:9" ht="7.5" customHeight="1">
      <c r="C12" s="16"/>
      <c r="D12" s="11"/>
      <c r="E12" s="17"/>
      <c r="F12" s="5"/>
      <c r="G12" s="5"/>
      <c r="H12" s="5"/>
    </row>
    <row r="13" spans="1:9" s="18" customFormat="1" ht="15" customHeight="1">
      <c r="B13" s="19" t="s">
        <v>14</v>
      </c>
      <c r="C13" s="20" t="s">
        <v>15</v>
      </c>
      <c r="D13" s="597" t="s">
        <v>10</v>
      </c>
      <c r="E13" s="598"/>
      <c r="F13" s="19" t="s">
        <v>14</v>
      </c>
      <c r="G13" s="20" t="s">
        <v>9</v>
      </c>
      <c r="H13" s="597" t="s">
        <v>10</v>
      </c>
      <c r="I13" s="599"/>
    </row>
    <row r="14" spans="1:9" s="18" customFormat="1" ht="15" customHeight="1">
      <c r="B14" s="21" t="s">
        <v>0</v>
      </c>
      <c r="C14" s="22" t="s">
        <v>23</v>
      </c>
      <c r="D14" s="600" t="s">
        <v>26</v>
      </c>
      <c r="E14" s="601"/>
      <c r="F14" s="23" t="s">
        <v>1</v>
      </c>
      <c r="G14" s="22" t="s">
        <v>22</v>
      </c>
      <c r="H14" s="602" t="s">
        <v>16</v>
      </c>
      <c r="I14" s="603"/>
    </row>
    <row r="15" spans="1:9" s="18" customFormat="1" ht="15" customHeight="1">
      <c r="B15" s="24" t="s">
        <v>2</v>
      </c>
      <c r="C15" s="25" t="s">
        <v>24</v>
      </c>
      <c r="D15" s="604" t="s">
        <v>17</v>
      </c>
      <c r="E15" s="605"/>
      <c r="F15" s="26" t="s">
        <v>3</v>
      </c>
      <c r="G15" s="25" t="s">
        <v>25</v>
      </c>
      <c r="H15" s="604" t="s">
        <v>18</v>
      </c>
      <c r="I15" s="606"/>
    </row>
    <row r="16" spans="1:9" ht="15" customHeight="1">
      <c r="B16" s="27" t="s">
        <v>47</v>
      </c>
      <c r="C16" s="27"/>
      <c r="D16" s="11"/>
      <c r="E16" s="5"/>
      <c r="F16" s="5"/>
      <c r="G16" s="5"/>
      <c r="H16" s="5"/>
      <c r="I16" s="28"/>
    </row>
    <row r="17" spans="1:12" ht="21" customHeight="1">
      <c r="C17" s="11"/>
      <c r="D17" s="11"/>
      <c r="E17" s="5"/>
      <c r="F17" s="5"/>
      <c r="G17" s="5"/>
      <c r="H17" s="5"/>
      <c r="I17" s="28"/>
    </row>
    <row r="18" spans="1:12" ht="22.5" customHeight="1">
      <c r="A18" s="7">
        <v>2</v>
      </c>
      <c r="B18" s="7" t="s">
        <v>4</v>
      </c>
      <c r="D18" s="11"/>
      <c r="G18" s="5"/>
      <c r="H18" s="5"/>
    </row>
    <row r="19" spans="1:12" s="18" customFormat="1" ht="15" customHeight="1">
      <c r="A19" s="16"/>
      <c r="B19" s="29"/>
      <c r="C19" s="585" t="s">
        <v>28</v>
      </c>
      <c r="D19" s="585"/>
      <c r="E19" s="586" t="s">
        <v>48</v>
      </c>
      <c r="F19" s="586"/>
      <c r="G19" s="587"/>
      <c r="H19" s="587"/>
    </row>
    <row r="20" spans="1:12" s="18" customFormat="1" ht="15" customHeight="1">
      <c r="A20" s="16"/>
      <c r="B20" s="30" t="s">
        <v>29</v>
      </c>
      <c r="C20" s="588" t="s">
        <v>30</v>
      </c>
      <c r="D20" s="589"/>
      <c r="E20" s="590" t="s">
        <v>46</v>
      </c>
      <c r="F20" s="591"/>
      <c r="G20" s="596"/>
      <c r="H20" s="596"/>
    </row>
    <row r="21" spans="1:12" s="18" customFormat="1" ht="15" customHeight="1">
      <c r="A21" s="16"/>
      <c r="B21" s="30" t="s">
        <v>35</v>
      </c>
      <c r="C21" s="588" t="s">
        <v>31</v>
      </c>
      <c r="D21" s="589"/>
      <c r="E21" s="592"/>
      <c r="F21" s="593"/>
      <c r="G21" s="596"/>
      <c r="H21" s="596"/>
    </row>
    <row r="22" spans="1:12" s="18" customFormat="1" ht="15" customHeight="1">
      <c r="A22" s="16"/>
      <c r="B22" s="30" t="s">
        <v>36</v>
      </c>
      <c r="C22" s="588" t="s">
        <v>34</v>
      </c>
      <c r="D22" s="589"/>
      <c r="E22" s="592"/>
      <c r="F22" s="593"/>
      <c r="G22" s="596"/>
      <c r="H22" s="596"/>
    </row>
    <row r="23" spans="1:12" s="18" customFormat="1" ht="15" customHeight="1">
      <c r="A23" s="16"/>
      <c r="B23" s="30" t="s">
        <v>37</v>
      </c>
      <c r="C23" s="588" t="s">
        <v>32</v>
      </c>
      <c r="D23" s="589"/>
      <c r="E23" s="592"/>
      <c r="F23" s="593"/>
      <c r="G23" s="596"/>
      <c r="H23" s="596"/>
    </row>
    <row r="24" spans="1:12" s="18" customFormat="1" ht="15" customHeight="1">
      <c r="B24" s="30" t="s">
        <v>38</v>
      </c>
      <c r="C24" s="588" t="s">
        <v>33</v>
      </c>
      <c r="D24" s="589"/>
      <c r="E24" s="594"/>
      <c r="F24" s="595"/>
      <c r="G24" s="596"/>
      <c r="H24" s="596"/>
    </row>
    <row r="25" spans="1:12" s="18" customFormat="1" ht="15" customHeight="1">
      <c r="B25" s="27" t="s">
        <v>39</v>
      </c>
      <c r="C25" s="10"/>
      <c r="D25" s="10"/>
      <c r="E25" s="10"/>
      <c r="G25" s="31"/>
      <c r="L25" s="32"/>
    </row>
    <row r="26" spans="1:12" s="18" customFormat="1" ht="15" customHeight="1">
      <c r="B26" s="27" t="s">
        <v>40</v>
      </c>
      <c r="C26" s="10"/>
      <c r="D26" s="10"/>
      <c r="E26" s="27"/>
      <c r="F26" s="33"/>
      <c r="G26" s="31"/>
      <c r="L26" s="32"/>
    </row>
    <row r="27" spans="1:12" s="18" customFormat="1" ht="21" customHeight="1">
      <c r="F27" s="10"/>
      <c r="H27" s="31"/>
    </row>
    <row r="28" spans="1:12" ht="22.5" customHeight="1">
      <c r="A28" s="7">
        <v>3</v>
      </c>
      <c r="B28" s="7" t="s">
        <v>11</v>
      </c>
      <c r="G28" s="5"/>
      <c r="H28" s="5"/>
    </row>
    <row r="29" spans="1:12" ht="17.25" customHeight="1">
      <c r="B29" s="11"/>
      <c r="C29" s="11" t="s">
        <v>8</v>
      </c>
      <c r="D29" s="34" t="s">
        <v>42</v>
      </c>
      <c r="E29" s="11"/>
      <c r="F29" s="5"/>
    </row>
    <row r="30" spans="1:12" ht="17.25" customHeight="1">
      <c r="A30" s="11"/>
      <c r="B30" s="11"/>
      <c r="C30" s="11" t="s">
        <v>7</v>
      </c>
      <c r="D30" s="34" t="s">
        <v>43</v>
      </c>
      <c r="E30" s="11"/>
      <c r="F30" s="5"/>
      <c r="G30" s="35"/>
    </row>
    <row r="31" spans="1:12" ht="7.5" customHeight="1">
      <c r="A31" s="11"/>
      <c r="B31" s="11"/>
      <c r="C31" s="11"/>
      <c r="D31" s="34"/>
      <c r="E31" s="11"/>
      <c r="F31" s="5"/>
      <c r="G31" s="35"/>
    </row>
    <row r="32" spans="1:12" s="18" customFormat="1" ht="15" customHeight="1">
      <c r="B32" s="27" t="s">
        <v>41</v>
      </c>
      <c r="D32" s="10"/>
      <c r="E32" s="36"/>
      <c r="F32" s="10"/>
      <c r="G32" s="31"/>
      <c r="H32" s="31"/>
      <c r="I32" s="37"/>
    </row>
    <row r="33" spans="1:9" s="18" customFormat="1" ht="7.5" customHeight="1">
      <c r="B33" s="16"/>
      <c r="D33" s="10"/>
      <c r="E33" s="36"/>
      <c r="F33" s="10"/>
      <c r="G33" s="31"/>
      <c r="H33" s="31"/>
      <c r="I33" s="37"/>
    </row>
    <row r="34" spans="1:9" ht="20.25" customHeight="1">
      <c r="A34" s="1"/>
      <c r="B34" s="5"/>
      <c r="C34" s="5"/>
      <c r="D34" s="5"/>
      <c r="E34" s="5"/>
      <c r="F34" s="5"/>
      <c r="G34" s="5"/>
      <c r="H34" s="5"/>
    </row>
    <row r="35" spans="1:9" ht="21.75" customHeight="1">
      <c r="A35" s="1"/>
      <c r="B35" s="5"/>
      <c r="C35" s="5"/>
      <c r="D35" s="5"/>
      <c r="E35" s="5"/>
      <c r="F35" s="5"/>
      <c r="G35" s="5"/>
      <c r="H35" s="5"/>
    </row>
    <row r="36" spans="1:9" ht="36" customHeight="1">
      <c r="A36" s="1"/>
      <c r="B36" s="5"/>
      <c r="C36" s="5"/>
      <c r="D36" s="5"/>
      <c r="E36" s="5"/>
      <c r="F36" s="5"/>
      <c r="G36" s="5"/>
      <c r="H36" s="5"/>
    </row>
    <row r="37" spans="1:9" ht="36" customHeight="1">
      <c r="A37" s="1"/>
      <c r="B37" s="5"/>
      <c r="C37" s="5"/>
      <c r="D37" s="5"/>
      <c r="E37" s="5"/>
      <c r="F37" s="5"/>
      <c r="G37" s="5"/>
      <c r="H37" s="5"/>
    </row>
    <row r="38" spans="1:9" s="11" customFormat="1" ht="65.25" customHeight="1">
      <c r="A38" s="6"/>
      <c r="B38" s="6"/>
      <c r="C38" s="6"/>
      <c r="D38" s="6"/>
      <c r="E38" s="6"/>
      <c r="F38" s="6"/>
      <c r="G38" s="6"/>
      <c r="H38" s="6"/>
    </row>
    <row r="40" spans="1:9" ht="25.5" customHeight="1">
      <c r="A40" s="38"/>
    </row>
    <row r="41" spans="1:9" ht="21.95" customHeight="1">
      <c r="A41" s="27"/>
    </row>
    <row r="42" spans="1:9" ht="21.95" customHeight="1">
      <c r="A42" s="39"/>
      <c r="G42" s="40"/>
      <c r="H42" s="40"/>
    </row>
  </sheetData>
  <mergeCells count="16">
    <mergeCell ref="D13:E13"/>
    <mergeCell ref="H13:I13"/>
    <mergeCell ref="D14:E14"/>
    <mergeCell ref="H14:I14"/>
    <mergeCell ref="D15:E15"/>
    <mergeCell ref="H15:I15"/>
    <mergeCell ref="C19:D19"/>
    <mergeCell ref="E19:F19"/>
    <mergeCell ref="G19:H19"/>
    <mergeCell ref="C20:D20"/>
    <mergeCell ref="E20:F24"/>
    <mergeCell ref="G20:H24"/>
    <mergeCell ref="C21:D21"/>
    <mergeCell ref="C22:D22"/>
    <mergeCell ref="C23:D23"/>
    <mergeCell ref="C24:D24"/>
  </mergeCells>
  <phoneticPr fontId="11"/>
  <printOptions gridLinesSet="0"/>
  <pageMargins left="0.59055118110236227" right="0.59055118110236227" top="0.78740157480314965" bottom="0.78740157480314965" header="0.39370078740157483" footer="0.39370078740157483"/>
  <pageSetup paperSize="9" firstPageNumber="2" orientation="portrait" useFirstPageNumber="1" r:id="rId1"/>
  <headerFooter alignWithMargins="0">
    <oddHeader>&amp;R&amp;"ＭＳ Ｐゴシック,標準" 1.土地・気象</oddHeader>
    <oddFooter>&amp;C&amp;"ＭＳ Ｐゴシック,標準"-1-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F5DC-32CF-4908-9A33-120B9A73BA07}">
  <dimension ref="A1:R41"/>
  <sheetViews>
    <sheetView showGridLines="0" zoomScaleNormal="100" zoomScaleSheetLayoutView="100" workbookViewId="0">
      <selection activeCell="L47" sqref="L47"/>
    </sheetView>
  </sheetViews>
  <sheetFormatPr defaultColWidth="10.625" defaultRowHeight="11.25"/>
  <cols>
    <col min="1" max="1" width="1.75" style="45" customWidth="1"/>
    <col min="2" max="2" width="0.75" style="45" customWidth="1"/>
    <col min="3" max="3" width="6.125" style="42" customWidth="1"/>
    <col min="4" max="4" width="2.375" style="42" customWidth="1"/>
    <col min="5" max="5" width="2.625" style="42" customWidth="1"/>
    <col min="6" max="7" width="0.625" style="42" customWidth="1"/>
    <col min="8" max="8" width="18.125" style="70" customWidth="1"/>
    <col min="9" max="9" width="0.625" style="70" customWidth="1"/>
    <col min="10" max="10" width="18.125" style="70" customWidth="1"/>
    <col min="11" max="11" width="0.625" style="70" customWidth="1"/>
    <col min="12" max="12" width="18.125" style="70" customWidth="1"/>
    <col min="13" max="13" width="0.625" style="70" customWidth="1"/>
    <col min="14" max="14" width="18.125" style="70" customWidth="1"/>
    <col min="15" max="16384" width="10.625" style="45"/>
  </cols>
  <sheetData>
    <row r="1" spans="1:18" ht="30" customHeight="1">
      <c r="A1" s="41" t="s">
        <v>49</v>
      </c>
      <c r="B1" s="41"/>
      <c r="D1" s="43"/>
      <c r="E1" s="43"/>
      <c r="F1" s="43"/>
      <c r="G1" s="43"/>
      <c r="H1" s="44"/>
      <c r="I1" s="44"/>
      <c r="J1" s="44"/>
      <c r="K1" s="44"/>
      <c r="L1" s="44"/>
      <c r="M1" s="44"/>
      <c r="N1" s="44"/>
    </row>
    <row r="2" spans="1:18" ht="7.5" customHeight="1"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  <c r="N2" s="47"/>
    </row>
    <row r="3" spans="1:18" ht="22.5" customHeight="1">
      <c r="B3" s="612"/>
      <c r="C3" s="612"/>
      <c r="D3" s="612"/>
      <c r="E3" s="612"/>
      <c r="F3" s="612"/>
      <c r="G3" s="612"/>
      <c r="H3" s="612"/>
      <c r="I3" s="44"/>
      <c r="J3" s="44"/>
      <c r="K3" s="44"/>
      <c r="L3" s="44"/>
      <c r="M3" s="44"/>
      <c r="N3" s="44"/>
    </row>
    <row r="4" spans="1:18" s="48" customFormat="1" ht="18.75" customHeight="1">
      <c r="B4" s="613" t="s">
        <v>50</v>
      </c>
      <c r="C4" s="613"/>
      <c r="D4" s="613"/>
      <c r="E4" s="613"/>
      <c r="F4" s="613"/>
      <c r="G4" s="614" t="s">
        <v>51</v>
      </c>
      <c r="H4" s="615"/>
      <c r="I4" s="615"/>
      <c r="J4" s="615"/>
      <c r="K4" s="615"/>
      <c r="L4" s="615"/>
      <c r="M4" s="615"/>
      <c r="N4" s="616"/>
    </row>
    <row r="5" spans="1:18" s="49" customFormat="1" ht="18.75" customHeight="1">
      <c r="B5" s="613"/>
      <c r="C5" s="613"/>
      <c r="D5" s="613"/>
      <c r="E5" s="613"/>
      <c r="F5" s="613"/>
      <c r="G5" s="617" t="s">
        <v>52</v>
      </c>
      <c r="H5" s="618"/>
      <c r="I5" s="617" t="s">
        <v>53</v>
      </c>
      <c r="J5" s="618"/>
      <c r="K5" s="617" t="s">
        <v>54</v>
      </c>
      <c r="L5" s="618"/>
      <c r="M5" s="617" t="s">
        <v>55</v>
      </c>
      <c r="N5" s="618"/>
    </row>
    <row r="6" spans="1:18" ht="25.5" customHeight="1">
      <c r="B6" s="50"/>
      <c r="C6" s="51" t="s">
        <v>56</v>
      </c>
      <c r="D6" s="52">
        <v>4</v>
      </c>
      <c r="E6" s="53">
        <v>1</v>
      </c>
      <c r="F6" s="54"/>
      <c r="G6" s="55"/>
      <c r="H6" s="56" t="s">
        <v>57</v>
      </c>
      <c r="I6" s="57"/>
      <c r="J6" s="56" t="s">
        <v>57</v>
      </c>
      <c r="K6" s="57"/>
      <c r="L6" s="56" t="s">
        <v>58</v>
      </c>
      <c r="M6" s="57"/>
      <c r="N6" s="56"/>
    </row>
    <row r="7" spans="1:18" ht="22.5" customHeight="1">
      <c r="B7" s="58"/>
      <c r="C7" s="51"/>
      <c r="D7" s="52"/>
      <c r="E7" s="53"/>
      <c r="F7" s="54"/>
      <c r="G7" s="55"/>
      <c r="H7" s="56"/>
      <c r="I7" s="57"/>
      <c r="J7" s="56"/>
      <c r="K7" s="57"/>
      <c r="L7" s="56"/>
      <c r="M7" s="57"/>
      <c r="N7" s="56"/>
    </row>
    <row r="8" spans="1:18" ht="22.5" customHeight="1">
      <c r="B8" s="58"/>
      <c r="C8" s="51"/>
      <c r="D8" s="52"/>
      <c r="E8" s="53"/>
      <c r="F8" s="54"/>
      <c r="G8" s="55"/>
      <c r="H8" s="56"/>
      <c r="I8" s="57"/>
      <c r="J8" s="56"/>
      <c r="K8" s="57"/>
      <c r="L8" s="56"/>
      <c r="M8" s="57"/>
      <c r="N8" s="56"/>
    </row>
    <row r="9" spans="1:18" ht="25.5" customHeight="1">
      <c r="B9" s="58"/>
      <c r="C9" s="52" t="s">
        <v>59</v>
      </c>
      <c r="D9" s="52">
        <v>4</v>
      </c>
      <c r="E9" s="53">
        <v>3</v>
      </c>
      <c r="F9" s="54"/>
      <c r="G9" s="55"/>
      <c r="H9" s="56"/>
      <c r="I9" s="57"/>
      <c r="J9" s="56"/>
      <c r="K9" s="57"/>
      <c r="L9" s="56" t="s">
        <v>60</v>
      </c>
      <c r="M9" s="57"/>
      <c r="N9" s="56"/>
    </row>
    <row r="10" spans="1:18" ht="21.75" customHeight="1">
      <c r="B10" s="58"/>
      <c r="C10" s="52"/>
      <c r="D10" s="52"/>
      <c r="E10" s="53"/>
      <c r="F10" s="54"/>
      <c r="G10" s="55"/>
      <c r="H10" s="56"/>
      <c r="I10" s="57"/>
      <c r="J10" s="56"/>
      <c r="K10" s="57"/>
      <c r="L10" s="56"/>
      <c r="M10" s="57"/>
      <c r="N10" s="56"/>
    </row>
    <row r="11" spans="1:18" ht="21.75" customHeight="1">
      <c r="B11" s="58"/>
      <c r="C11" s="52"/>
      <c r="D11" s="52"/>
      <c r="E11" s="53"/>
      <c r="F11" s="54"/>
      <c r="G11" s="55"/>
      <c r="H11" s="56"/>
      <c r="I11" s="57"/>
      <c r="J11" s="56"/>
      <c r="K11" s="57"/>
      <c r="L11" s="56"/>
      <c r="M11" s="57"/>
      <c r="N11" s="56"/>
    </row>
    <row r="12" spans="1:18" ht="22.5" customHeight="1">
      <c r="B12" s="58"/>
      <c r="C12" s="52"/>
      <c r="D12" s="52"/>
      <c r="E12" s="53"/>
      <c r="F12" s="54"/>
      <c r="G12" s="55"/>
      <c r="H12" s="56"/>
      <c r="I12" s="57"/>
      <c r="J12" s="56"/>
      <c r="K12" s="57"/>
      <c r="L12" s="56"/>
      <c r="M12" s="57"/>
      <c r="N12" s="56"/>
    </row>
    <row r="13" spans="1:18" ht="15" customHeight="1">
      <c r="B13" s="58"/>
      <c r="C13" s="51" t="s">
        <v>61</v>
      </c>
      <c r="D13" s="52">
        <v>3</v>
      </c>
      <c r="E13" s="53">
        <v>31</v>
      </c>
      <c r="F13" s="54"/>
      <c r="G13" s="55"/>
      <c r="H13" s="59" t="s">
        <v>62</v>
      </c>
      <c r="I13" s="57"/>
      <c r="J13" s="56"/>
      <c r="K13" s="57"/>
      <c r="L13" s="56"/>
      <c r="M13" s="57"/>
      <c r="N13" s="56"/>
    </row>
    <row r="14" spans="1:18" ht="15" customHeight="1">
      <c r="B14" s="58"/>
      <c r="C14" s="52"/>
      <c r="D14" s="52"/>
      <c r="E14" s="53"/>
      <c r="F14" s="54"/>
      <c r="G14" s="55"/>
      <c r="H14" s="56" t="s">
        <v>63</v>
      </c>
      <c r="I14" s="57"/>
      <c r="J14" s="56"/>
      <c r="K14" s="57"/>
      <c r="L14" s="56"/>
      <c r="M14" s="57"/>
      <c r="N14" s="56"/>
    </row>
    <row r="15" spans="1:18" ht="15" customHeight="1">
      <c r="B15" s="58"/>
      <c r="C15" s="52"/>
      <c r="D15" s="52"/>
      <c r="E15" s="53"/>
      <c r="F15" s="54"/>
      <c r="G15" s="55"/>
      <c r="H15" s="56"/>
      <c r="I15" s="57"/>
      <c r="J15" s="56"/>
      <c r="K15" s="57"/>
      <c r="L15" s="56"/>
      <c r="M15" s="57"/>
      <c r="N15" s="56"/>
    </row>
    <row r="16" spans="1:18" ht="18" customHeight="1">
      <c r="B16" s="58"/>
      <c r="C16" s="51" t="s">
        <v>64</v>
      </c>
      <c r="D16" s="52">
        <v>3</v>
      </c>
      <c r="E16" s="53">
        <v>30</v>
      </c>
      <c r="F16" s="54"/>
      <c r="G16" s="55"/>
      <c r="H16" s="56"/>
      <c r="I16" s="57"/>
      <c r="J16" s="56"/>
      <c r="K16" s="57"/>
      <c r="L16" s="56" t="s">
        <v>65</v>
      </c>
      <c r="M16" s="57"/>
      <c r="N16" s="56"/>
      <c r="R16" s="60"/>
    </row>
    <row r="17" spans="2:14" ht="1.5" customHeight="1">
      <c r="B17" s="58"/>
      <c r="C17" s="51"/>
      <c r="D17" s="52"/>
      <c r="E17" s="53"/>
      <c r="F17" s="54"/>
      <c r="G17" s="55"/>
      <c r="H17" s="56"/>
      <c r="I17" s="57"/>
      <c r="J17" s="56"/>
      <c r="K17" s="57"/>
      <c r="L17" s="56"/>
      <c r="M17" s="57"/>
      <c r="N17" s="56"/>
    </row>
    <row r="18" spans="2:14" ht="15" customHeight="1">
      <c r="B18" s="58"/>
      <c r="C18" s="51" t="s">
        <v>64</v>
      </c>
      <c r="D18" s="52">
        <v>3</v>
      </c>
      <c r="E18" s="53">
        <v>31</v>
      </c>
      <c r="F18" s="54"/>
      <c r="G18" s="55"/>
      <c r="H18" s="56"/>
      <c r="I18" s="57"/>
      <c r="J18" s="56" t="s">
        <v>66</v>
      </c>
      <c r="K18" s="57"/>
      <c r="L18" s="56" t="s">
        <v>67</v>
      </c>
      <c r="M18" s="57"/>
      <c r="N18" s="56" t="s">
        <v>68</v>
      </c>
    </row>
    <row r="19" spans="2:14" ht="15" customHeight="1">
      <c r="B19" s="58"/>
      <c r="C19" s="52"/>
      <c r="D19" s="52"/>
      <c r="E19" s="53"/>
      <c r="F19" s="54"/>
      <c r="G19" s="55"/>
      <c r="H19" s="56"/>
      <c r="I19" s="57"/>
      <c r="J19" s="56" t="s">
        <v>69</v>
      </c>
      <c r="K19" s="57"/>
      <c r="L19" s="56"/>
      <c r="M19" s="57"/>
      <c r="N19" s="56" t="s">
        <v>70</v>
      </c>
    </row>
    <row r="20" spans="2:14" ht="15" customHeight="1">
      <c r="B20" s="58"/>
      <c r="C20" s="52"/>
      <c r="D20" s="52"/>
      <c r="E20" s="53"/>
      <c r="F20" s="54"/>
      <c r="G20" s="55"/>
      <c r="H20" s="56"/>
      <c r="I20" s="57"/>
      <c r="J20" s="56" t="s">
        <v>71</v>
      </c>
      <c r="K20" s="57"/>
      <c r="L20" s="56"/>
      <c r="M20" s="57"/>
      <c r="N20" s="56"/>
    </row>
    <row r="21" spans="2:14" ht="15" customHeight="1">
      <c r="B21" s="58"/>
      <c r="C21" s="52"/>
      <c r="D21" s="52"/>
      <c r="E21" s="53"/>
      <c r="F21" s="54"/>
      <c r="G21" s="55"/>
      <c r="H21" s="56"/>
      <c r="I21" s="57"/>
      <c r="J21" s="56"/>
      <c r="K21" s="57"/>
      <c r="L21" s="56"/>
      <c r="M21" s="57"/>
      <c r="N21" s="56"/>
    </row>
    <row r="22" spans="2:14" ht="15" customHeight="1">
      <c r="B22" s="58"/>
      <c r="C22" s="51" t="s">
        <v>64</v>
      </c>
      <c r="D22" s="52">
        <v>7</v>
      </c>
      <c r="E22" s="53">
        <v>15</v>
      </c>
      <c r="F22" s="54"/>
      <c r="G22" s="55"/>
      <c r="H22" s="56" t="s">
        <v>72</v>
      </c>
      <c r="I22" s="57"/>
      <c r="J22" s="56"/>
      <c r="K22" s="57"/>
      <c r="L22" s="56"/>
      <c r="M22" s="57"/>
      <c r="N22" s="56"/>
    </row>
    <row r="23" spans="2:14" ht="15" customHeight="1">
      <c r="B23" s="58"/>
      <c r="C23" s="52"/>
      <c r="D23" s="52"/>
      <c r="E23" s="53"/>
      <c r="F23" s="54"/>
      <c r="G23" s="55"/>
      <c r="H23" s="56" t="s">
        <v>73</v>
      </c>
      <c r="I23" s="57"/>
      <c r="J23" s="56"/>
      <c r="K23" s="57"/>
      <c r="L23" s="56"/>
      <c r="M23" s="57"/>
      <c r="N23" s="56"/>
    </row>
    <row r="24" spans="2:14" ht="28.5" customHeight="1">
      <c r="B24" s="58"/>
      <c r="C24" s="51" t="s">
        <v>74</v>
      </c>
      <c r="D24" s="52">
        <v>9</v>
      </c>
      <c r="E24" s="53">
        <v>30</v>
      </c>
      <c r="F24" s="54"/>
      <c r="G24" s="55"/>
      <c r="H24" s="56"/>
      <c r="I24" s="57"/>
      <c r="J24" s="56"/>
      <c r="K24" s="57"/>
      <c r="L24" s="56"/>
      <c r="M24" s="57"/>
      <c r="N24" s="56" t="s">
        <v>75</v>
      </c>
    </row>
    <row r="25" spans="2:14" ht="15" customHeight="1">
      <c r="B25" s="58"/>
      <c r="C25" s="51"/>
      <c r="D25" s="52"/>
      <c r="E25" s="53"/>
      <c r="F25" s="54"/>
      <c r="G25" s="55"/>
      <c r="H25" s="56"/>
      <c r="I25" s="57"/>
      <c r="J25" s="56"/>
      <c r="K25" s="57"/>
      <c r="L25" s="56"/>
      <c r="M25" s="57"/>
      <c r="N25" s="56"/>
    </row>
    <row r="26" spans="2:14" ht="15" customHeight="1">
      <c r="B26" s="58"/>
      <c r="C26" s="51" t="s">
        <v>76</v>
      </c>
      <c r="D26" s="52">
        <v>1</v>
      </c>
      <c r="E26" s="53">
        <v>1</v>
      </c>
      <c r="F26" s="54"/>
      <c r="G26" s="55"/>
      <c r="H26" s="56" t="s">
        <v>77</v>
      </c>
      <c r="I26" s="57"/>
      <c r="J26" s="56"/>
      <c r="K26" s="57"/>
      <c r="L26" s="56"/>
      <c r="M26" s="57"/>
      <c r="N26" s="56" t="s">
        <v>78</v>
      </c>
    </row>
    <row r="27" spans="2:14" ht="15" customHeight="1">
      <c r="B27" s="58"/>
      <c r="C27" s="52"/>
      <c r="D27" s="52"/>
      <c r="E27" s="53"/>
      <c r="F27" s="54"/>
      <c r="G27" s="55"/>
      <c r="H27" s="56" t="s">
        <v>79</v>
      </c>
      <c r="I27" s="57"/>
      <c r="J27" s="56"/>
      <c r="K27" s="57"/>
      <c r="L27" s="56"/>
      <c r="M27" s="57"/>
      <c r="N27" s="56" t="s">
        <v>80</v>
      </c>
    </row>
    <row r="28" spans="2:14" ht="15" customHeight="1">
      <c r="B28" s="58"/>
      <c r="C28" s="52"/>
      <c r="D28" s="52"/>
      <c r="E28" s="53"/>
      <c r="F28" s="54"/>
      <c r="G28" s="55"/>
      <c r="H28" s="56" t="s">
        <v>81</v>
      </c>
      <c r="I28" s="57"/>
      <c r="J28" s="56"/>
      <c r="K28" s="57"/>
      <c r="L28" s="56"/>
      <c r="M28" s="57"/>
      <c r="N28" s="56"/>
    </row>
    <row r="29" spans="2:14" ht="15" customHeight="1">
      <c r="B29" s="58"/>
      <c r="C29" s="52"/>
      <c r="D29" s="52"/>
      <c r="E29" s="53"/>
      <c r="F29" s="54"/>
      <c r="G29" s="55"/>
      <c r="H29" s="56" t="s">
        <v>82</v>
      </c>
      <c r="I29" s="57"/>
      <c r="J29" s="56"/>
      <c r="K29" s="57"/>
      <c r="L29" s="56"/>
      <c r="M29" s="57"/>
      <c r="N29" s="56"/>
    </row>
    <row r="30" spans="2:14" ht="15" customHeight="1">
      <c r="B30" s="58"/>
      <c r="C30" s="52"/>
      <c r="D30" s="52"/>
      <c r="E30" s="53"/>
      <c r="F30" s="54"/>
      <c r="G30" s="55"/>
      <c r="H30" s="56" t="s">
        <v>83</v>
      </c>
      <c r="I30" s="57"/>
      <c r="J30" s="56"/>
      <c r="K30" s="57"/>
      <c r="L30" s="56"/>
      <c r="M30" s="57"/>
      <c r="N30" s="56"/>
    </row>
    <row r="31" spans="2:14" ht="15" customHeight="1">
      <c r="B31" s="58"/>
      <c r="C31" s="52"/>
      <c r="D31" s="52"/>
      <c r="E31" s="53"/>
      <c r="F31" s="54"/>
      <c r="G31" s="55"/>
      <c r="H31" s="56" t="s">
        <v>84</v>
      </c>
      <c r="I31" s="57"/>
      <c r="J31" s="56"/>
      <c r="K31" s="57"/>
      <c r="L31" s="56"/>
      <c r="M31" s="57"/>
      <c r="N31" s="56"/>
    </row>
    <row r="32" spans="2:14" ht="15" customHeight="1">
      <c r="B32" s="58"/>
      <c r="C32" s="52"/>
      <c r="D32" s="52"/>
      <c r="E32" s="53"/>
      <c r="F32" s="54"/>
      <c r="G32" s="55"/>
      <c r="H32" s="56"/>
      <c r="I32" s="57"/>
      <c r="J32" s="56"/>
      <c r="K32" s="57"/>
      <c r="L32" s="56"/>
      <c r="M32" s="57"/>
      <c r="N32" s="56"/>
    </row>
    <row r="33" spans="2:14" ht="25.5" customHeight="1">
      <c r="B33" s="58"/>
      <c r="C33" s="51" t="s">
        <v>85</v>
      </c>
      <c r="D33" s="52">
        <v>4</v>
      </c>
      <c r="E33" s="53">
        <v>1</v>
      </c>
      <c r="F33" s="54"/>
      <c r="G33" s="55"/>
      <c r="H33" s="56"/>
      <c r="I33" s="57"/>
      <c r="J33" s="56" t="s">
        <v>86</v>
      </c>
      <c r="K33" s="57"/>
      <c r="L33" s="56"/>
      <c r="M33" s="57"/>
      <c r="N33" s="56"/>
    </row>
    <row r="34" spans="2:14" ht="25.5" customHeight="1">
      <c r="B34" s="58"/>
      <c r="C34" s="51" t="s">
        <v>87</v>
      </c>
      <c r="D34" s="52">
        <v>4</v>
      </c>
      <c r="E34" s="53">
        <v>1</v>
      </c>
      <c r="F34" s="54"/>
      <c r="G34" s="55"/>
      <c r="H34" s="56"/>
      <c r="I34" s="57"/>
      <c r="J34" s="56"/>
      <c r="K34" s="57"/>
      <c r="L34" s="56"/>
      <c r="M34" s="57"/>
      <c r="N34" s="56" t="s">
        <v>88</v>
      </c>
    </row>
    <row r="35" spans="2:14" ht="25.5" customHeight="1">
      <c r="B35" s="58"/>
      <c r="C35" s="51"/>
      <c r="D35" s="52"/>
      <c r="E35" s="53"/>
      <c r="F35" s="54"/>
      <c r="G35" s="55"/>
      <c r="H35" s="56"/>
      <c r="I35" s="57"/>
      <c r="J35" s="56"/>
      <c r="K35" s="57"/>
      <c r="L35" s="56"/>
      <c r="M35" s="57"/>
      <c r="N35" s="56"/>
    </row>
    <row r="36" spans="2:14" ht="25.5" customHeight="1">
      <c r="B36" s="58"/>
      <c r="C36" s="51"/>
      <c r="D36" s="52"/>
      <c r="E36" s="53"/>
      <c r="F36" s="54"/>
      <c r="G36" s="55"/>
      <c r="H36" s="56"/>
      <c r="I36" s="57"/>
      <c r="J36" s="56"/>
      <c r="K36" s="57"/>
      <c r="L36" s="56"/>
      <c r="M36" s="57"/>
      <c r="N36" s="56"/>
    </row>
    <row r="37" spans="2:14" ht="25.5" customHeight="1">
      <c r="B37" s="58"/>
      <c r="C37" s="52"/>
      <c r="D37" s="52"/>
      <c r="E37" s="53"/>
      <c r="F37" s="54"/>
      <c r="G37" s="55"/>
      <c r="H37" s="56"/>
      <c r="I37" s="57"/>
      <c r="J37" s="56"/>
      <c r="K37" s="57"/>
      <c r="L37" s="56"/>
      <c r="M37" s="57"/>
      <c r="N37" s="56"/>
    </row>
    <row r="38" spans="2:14" ht="25.5" customHeight="1">
      <c r="B38" s="58"/>
      <c r="C38" s="52"/>
      <c r="D38" s="52"/>
      <c r="E38" s="53"/>
      <c r="F38" s="54"/>
      <c r="G38" s="61"/>
      <c r="H38" s="62"/>
      <c r="I38" s="63"/>
      <c r="J38" s="62"/>
      <c r="K38" s="63"/>
      <c r="L38" s="62"/>
      <c r="M38" s="63"/>
      <c r="N38" s="62"/>
    </row>
    <row r="39" spans="2:14" ht="25.5" customHeight="1">
      <c r="B39" s="58"/>
      <c r="C39" s="51" t="s">
        <v>89</v>
      </c>
      <c r="D39" s="52">
        <v>3</v>
      </c>
      <c r="E39" s="53">
        <v>20</v>
      </c>
      <c r="F39" s="54"/>
      <c r="G39" s="607" t="s">
        <v>90</v>
      </c>
      <c r="H39" s="608"/>
      <c r="I39" s="608"/>
      <c r="J39" s="608"/>
      <c r="K39" s="608"/>
      <c r="L39" s="608"/>
      <c r="M39" s="608"/>
      <c r="N39" s="609"/>
    </row>
    <row r="40" spans="2:14" ht="25.5" customHeight="1">
      <c r="B40" s="64"/>
      <c r="C40" s="65"/>
      <c r="D40" s="66"/>
      <c r="E40" s="67"/>
      <c r="F40" s="68"/>
      <c r="G40" s="69"/>
      <c r="H40" s="610"/>
      <c r="I40" s="610"/>
      <c r="J40" s="610"/>
      <c r="K40" s="610"/>
      <c r="L40" s="610"/>
      <c r="M40" s="610"/>
      <c r="N40" s="611"/>
    </row>
    <row r="41" spans="2:14" ht="15" customHeight="1">
      <c r="B41" s="45" t="s">
        <v>91</v>
      </c>
      <c r="N41" s="71"/>
    </row>
  </sheetData>
  <mergeCells count="9">
    <mergeCell ref="G39:N39"/>
    <mergeCell ref="H40:N40"/>
    <mergeCell ref="B3:H3"/>
    <mergeCell ref="B4:F5"/>
    <mergeCell ref="G4:N4"/>
    <mergeCell ref="G5:H5"/>
    <mergeCell ref="I5:J5"/>
    <mergeCell ref="K5:L5"/>
    <mergeCell ref="M5:N5"/>
  </mergeCells>
  <phoneticPr fontId="11"/>
  <pageMargins left="0.59055118110236227" right="0.59055118110236227" top="0.78740157480314965" bottom="0.78740157480314965" header="0.39370078740157483" footer="0.39370078740157483"/>
  <pageSetup paperSize="9" orientation="portrait" useFirstPageNumber="1" r:id="rId1"/>
  <headerFooter alignWithMargins="0">
    <oddHeader>&amp;R&amp;"ＭＳ Ｐゴシック,標準"1.土地・気象</oddHeader>
    <oddFooter>&amp;C&amp;"ＭＳ Ｐゴシック,標準"-2-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FC79-7CB4-49EA-862D-5974BCFEF76D}">
  <dimension ref="A1:L98"/>
  <sheetViews>
    <sheetView showGridLines="0" zoomScaleNormal="100" zoomScaleSheetLayoutView="100" workbookViewId="0">
      <selection activeCell="O92" sqref="O92"/>
    </sheetView>
  </sheetViews>
  <sheetFormatPr defaultColWidth="12.125" defaultRowHeight="14.25"/>
  <cols>
    <col min="1" max="1" width="1.625" style="6" customWidth="1"/>
    <col min="2" max="2" width="10.625" style="6" customWidth="1"/>
    <col min="3" max="3" width="10" style="125" customWidth="1"/>
    <col min="4" max="9" width="10" style="126" customWidth="1"/>
    <col min="10" max="10" width="11.375" style="6" bestFit="1" customWidth="1"/>
    <col min="11" max="11" width="12.125" style="6" hidden="1" customWidth="1"/>
    <col min="12" max="16384" width="12.125" style="6"/>
  </cols>
  <sheetData>
    <row r="1" spans="1:9" ht="30" customHeight="1">
      <c r="A1" s="72" t="s">
        <v>92</v>
      </c>
      <c r="C1" s="73"/>
      <c r="D1" s="74"/>
      <c r="E1" s="74"/>
      <c r="F1" s="74"/>
      <c r="G1" s="74"/>
      <c r="H1" s="74"/>
      <c r="I1" s="74"/>
    </row>
    <row r="2" spans="1:9" ht="7.5" customHeight="1">
      <c r="A2" s="72"/>
      <c r="C2" s="73"/>
      <c r="D2" s="74"/>
      <c r="E2" s="74"/>
      <c r="F2" s="74"/>
      <c r="G2" s="74"/>
      <c r="H2" s="74"/>
      <c r="I2" s="74"/>
    </row>
    <row r="3" spans="1:9" ht="22.5" customHeight="1">
      <c r="B3" s="75" t="s">
        <v>93</v>
      </c>
      <c r="C3" s="76"/>
      <c r="D3" s="77"/>
      <c r="E3" s="77"/>
      <c r="F3" s="77"/>
      <c r="G3" s="77"/>
      <c r="H3" s="77"/>
      <c r="I3" s="78" t="s">
        <v>94</v>
      </c>
    </row>
    <row r="4" spans="1:9" s="38" customFormat="1" ht="15.75" customHeight="1">
      <c r="B4" s="619" t="s">
        <v>95</v>
      </c>
      <c r="C4" s="620" t="s">
        <v>96</v>
      </c>
      <c r="D4" s="621" t="s">
        <v>97</v>
      </c>
      <c r="E4" s="622"/>
      <c r="F4" s="622"/>
      <c r="G4" s="622"/>
      <c r="H4" s="622"/>
      <c r="I4" s="623"/>
    </row>
    <row r="5" spans="1:9" s="83" customFormat="1" ht="22.5" customHeight="1">
      <c r="A5" s="38"/>
      <c r="B5" s="619"/>
      <c r="C5" s="620"/>
      <c r="D5" s="79" t="s">
        <v>98</v>
      </c>
      <c r="E5" s="80" t="s">
        <v>99</v>
      </c>
      <c r="F5" s="80" t="s">
        <v>100</v>
      </c>
      <c r="G5" s="81" t="s">
        <v>101</v>
      </c>
      <c r="H5" s="81" t="s">
        <v>102</v>
      </c>
      <c r="I5" s="82" t="s">
        <v>103</v>
      </c>
    </row>
    <row r="6" spans="1:9" s="83" customFormat="1" ht="13.5" hidden="1" customHeight="1">
      <c r="B6" s="84" t="s">
        <v>104</v>
      </c>
      <c r="C6" s="85">
        <f t="shared" ref="C6:I6" si="0">SUM(C7:C10)</f>
        <v>19959.5</v>
      </c>
      <c r="D6" s="86">
        <f t="shared" si="0"/>
        <v>2098.2999999999997</v>
      </c>
      <c r="E6" s="87">
        <f t="shared" si="0"/>
        <v>6361.8</v>
      </c>
      <c r="F6" s="87">
        <f t="shared" si="0"/>
        <v>963.4</v>
      </c>
      <c r="G6" s="87">
        <f t="shared" si="0"/>
        <v>6083.2</v>
      </c>
      <c r="H6" s="87">
        <f t="shared" si="0"/>
        <v>84.7</v>
      </c>
      <c r="I6" s="88">
        <f t="shared" si="0"/>
        <v>4368.1000000000004</v>
      </c>
    </row>
    <row r="7" spans="1:9" s="83" customFormat="1" ht="13.5" hidden="1" customHeight="1">
      <c r="B7" s="89" t="s">
        <v>105</v>
      </c>
      <c r="C7" s="90">
        <f>SUM(D7:I7)</f>
        <v>4087.3999999999996</v>
      </c>
      <c r="D7" s="91">
        <v>731.8</v>
      </c>
      <c r="E7" s="92">
        <v>972.4</v>
      </c>
      <c r="F7" s="92">
        <v>732.4</v>
      </c>
      <c r="G7" s="92">
        <v>643.29999999999995</v>
      </c>
      <c r="H7" s="92">
        <v>78.099999999999994</v>
      </c>
      <c r="I7" s="93">
        <v>929.4</v>
      </c>
    </row>
    <row r="8" spans="1:9" s="83" customFormat="1" ht="13.5" hidden="1" customHeight="1">
      <c r="B8" s="89" t="s">
        <v>106</v>
      </c>
      <c r="C8" s="90">
        <f>SUM(D8:I8)</f>
        <v>10587.099999999999</v>
      </c>
      <c r="D8" s="91">
        <v>620</v>
      </c>
      <c r="E8" s="92">
        <v>1886.7</v>
      </c>
      <c r="F8" s="92">
        <v>73.5</v>
      </c>
      <c r="G8" s="92">
        <v>5439.5</v>
      </c>
      <c r="H8" s="92">
        <v>2.4</v>
      </c>
      <c r="I8" s="93">
        <v>2565</v>
      </c>
    </row>
    <row r="9" spans="1:9" s="83" customFormat="1" ht="13.5" hidden="1" customHeight="1">
      <c r="B9" s="89" t="s">
        <v>107</v>
      </c>
      <c r="C9" s="90">
        <f>SUM(D9:I9)</f>
        <v>2443</v>
      </c>
      <c r="D9" s="91">
        <v>404.4</v>
      </c>
      <c r="E9" s="92">
        <v>1373.4</v>
      </c>
      <c r="F9" s="92">
        <v>58.8</v>
      </c>
      <c r="G9" s="92">
        <v>0</v>
      </c>
      <c r="H9" s="92">
        <v>3.3</v>
      </c>
      <c r="I9" s="93">
        <v>603.1</v>
      </c>
    </row>
    <row r="10" spans="1:9" s="83" customFormat="1" ht="13.5" hidden="1" customHeight="1">
      <c r="B10" s="94" t="s">
        <v>108</v>
      </c>
      <c r="C10" s="95">
        <f>SUM(D10:I10)</f>
        <v>2842</v>
      </c>
      <c r="D10" s="96">
        <v>342.1</v>
      </c>
      <c r="E10" s="97">
        <v>2129.3000000000002</v>
      </c>
      <c r="F10" s="97">
        <v>98.7</v>
      </c>
      <c r="G10" s="97">
        <v>0.4</v>
      </c>
      <c r="H10" s="97">
        <v>0.9</v>
      </c>
      <c r="I10" s="98">
        <v>270.60000000000002</v>
      </c>
    </row>
    <row r="11" spans="1:9" s="83" customFormat="1" ht="13.5" hidden="1" customHeight="1">
      <c r="B11" s="84" t="s">
        <v>109</v>
      </c>
      <c r="C11" s="85">
        <f t="shared" ref="C11:I11" si="1">SUM(C12:C15)</f>
        <v>19911</v>
      </c>
      <c r="D11" s="86">
        <f t="shared" si="1"/>
        <v>2119.5</v>
      </c>
      <c r="E11" s="87">
        <f t="shared" si="1"/>
        <v>6338.2999999999993</v>
      </c>
      <c r="F11" s="87">
        <f t="shared" si="1"/>
        <v>958.80000000000007</v>
      </c>
      <c r="G11" s="87">
        <f t="shared" si="1"/>
        <v>6119.9999999999991</v>
      </c>
      <c r="H11" s="87">
        <f t="shared" si="1"/>
        <v>84.4</v>
      </c>
      <c r="I11" s="88">
        <f t="shared" si="1"/>
        <v>4290</v>
      </c>
    </row>
    <row r="12" spans="1:9" s="83" customFormat="1" ht="13.5" hidden="1" customHeight="1">
      <c r="B12" s="89" t="s">
        <v>105</v>
      </c>
      <c r="C12" s="90">
        <f>SUM(D12:I12)</f>
        <v>4086.8999999999996</v>
      </c>
      <c r="D12" s="91">
        <v>736.1</v>
      </c>
      <c r="E12" s="92">
        <v>969</v>
      </c>
      <c r="F12" s="92">
        <v>729</v>
      </c>
      <c r="G12" s="92">
        <v>643.9</v>
      </c>
      <c r="H12" s="92">
        <v>78.2</v>
      </c>
      <c r="I12" s="93">
        <v>930.7</v>
      </c>
    </row>
    <row r="13" spans="1:9" s="83" customFormat="1" ht="13.5" hidden="1" customHeight="1">
      <c r="B13" s="89" t="s">
        <v>106</v>
      </c>
      <c r="C13" s="90">
        <f>SUM(D13:I13)</f>
        <v>10539.4</v>
      </c>
      <c r="D13" s="91">
        <v>628.29999999999995</v>
      </c>
      <c r="E13" s="92">
        <v>1875</v>
      </c>
      <c r="F13" s="92">
        <v>73.2</v>
      </c>
      <c r="G13" s="92">
        <v>5475.7</v>
      </c>
      <c r="H13" s="92">
        <v>2.2999999999999998</v>
      </c>
      <c r="I13" s="93">
        <v>2484.9</v>
      </c>
    </row>
    <row r="14" spans="1:9" s="83" customFormat="1" ht="13.5" hidden="1" customHeight="1">
      <c r="B14" s="89" t="s">
        <v>107</v>
      </c>
      <c r="C14" s="90">
        <f>SUM(D14:I14)</f>
        <v>2442.9</v>
      </c>
      <c r="D14" s="91">
        <v>413.2</v>
      </c>
      <c r="E14" s="92">
        <v>1369.7</v>
      </c>
      <c r="F14" s="92">
        <v>58.5</v>
      </c>
      <c r="G14" s="92">
        <v>0</v>
      </c>
      <c r="H14" s="92">
        <v>3</v>
      </c>
      <c r="I14" s="93">
        <v>598.5</v>
      </c>
    </row>
    <row r="15" spans="1:9" s="83" customFormat="1" ht="13.5" hidden="1" customHeight="1">
      <c r="B15" s="94" t="s">
        <v>108</v>
      </c>
      <c r="C15" s="95">
        <f>SUM(D15:I15)</f>
        <v>2841.8</v>
      </c>
      <c r="D15" s="96">
        <v>341.9</v>
      </c>
      <c r="E15" s="97">
        <v>2124.6</v>
      </c>
      <c r="F15" s="97">
        <v>98.1</v>
      </c>
      <c r="G15" s="97">
        <v>0.4</v>
      </c>
      <c r="H15" s="97">
        <v>0.9</v>
      </c>
      <c r="I15" s="98">
        <v>275.89999999999998</v>
      </c>
    </row>
    <row r="16" spans="1:9" s="83" customFormat="1" ht="13.5" hidden="1" customHeight="1">
      <c r="B16" s="84" t="s">
        <v>110</v>
      </c>
      <c r="C16" s="85">
        <f t="shared" ref="C16:I16" si="2">SUM(C17:C20)</f>
        <v>19960.400000000001</v>
      </c>
      <c r="D16" s="86">
        <f t="shared" si="2"/>
        <v>2146.4</v>
      </c>
      <c r="E16" s="87">
        <f t="shared" si="2"/>
        <v>6287.7</v>
      </c>
      <c r="F16" s="87">
        <f t="shared" si="2"/>
        <v>928.2</v>
      </c>
      <c r="G16" s="87">
        <f t="shared" si="2"/>
        <v>6159.4</v>
      </c>
      <c r="H16" s="87">
        <f t="shared" si="2"/>
        <v>94</v>
      </c>
      <c r="I16" s="88">
        <f t="shared" si="2"/>
        <v>4344.7</v>
      </c>
    </row>
    <row r="17" spans="2:9" s="83" customFormat="1" ht="13.5" hidden="1" customHeight="1">
      <c r="B17" s="89" t="s">
        <v>105</v>
      </c>
      <c r="C17" s="90">
        <f>SUM(D17:I17)</f>
        <v>4089.2</v>
      </c>
      <c r="D17" s="91">
        <v>749.6</v>
      </c>
      <c r="E17" s="92">
        <v>934.2</v>
      </c>
      <c r="F17" s="92">
        <v>700</v>
      </c>
      <c r="G17" s="92">
        <v>682.7</v>
      </c>
      <c r="H17" s="92">
        <v>88</v>
      </c>
      <c r="I17" s="93">
        <v>934.7</v>
      </c>
    </row>
    <row r="18" spans="2:9" s="83" customFormat="1" ht="13.5" hidden="1" customHeight="1">
      <c r="B18" s="89" t="s">
        <v>106</v>
      </c>
      <c r="C18" s="90">
        <f>SUM(D18:I18)</f>
        <v>10586.8</v>
      </c>
      <c r="D18" s="91">
        <v>635.9</v>
      </c>
      <c r="E18" s="92">
        <v>1870.1</v>
      </c>
      <c r="F18" s="92">
        <v>72.5</v>
      </c>
      <c r="G18" s="92">
        <v>5476.3</v>
      </c>
      <c r="H18" s="92">
        <v>2.2999999999999998</v>
      </c>
      <c r="I18" s="93">
        <v>2529.6999999999998</v>
      </c>
    </row>
    <row r="19" spans="2:9" s="83" customFormat="1" ht="13.5" hidden="1" customHeight="1">
      <c r="B19" s="89" t="s">
        <v>107</v>
      </c>
      <c r="C19" s="90">
        <f>SUM(D19:I19)</f>
        <v>2442.6999999999998</v>
      </c>
      <c r="D19" s="91">
        <v>415.2</v>
      </c>
      <c r="E19" s="92">
        <v>1362.6</v>
      </c>
      <c r="F19" s="92">
        <v>58.5</v>
      </c>
      <c r="G19" s="92">
        <v>0</v>
      </c>
      <c r="H19" s="92">
        <v>2.9</v>
      </c>
      <c r="I19" s="93">
        <v>603.5</v>
      </c>
    </row>
    <row r="20" spans="2:9" s="83" customFormat="1" ht="13.5" hidden="1" customHeight="1">
      <c r="B20" s="94" t="s">
        <v>108</v>
      </c>
      <c r="C20" s="95">
        <f>SUM(D20:I20)</f>
        <v>2841.7000000000003</v>
      </c>
      <c r="D20" s="96">
        <v>345.7</v>
      </c>
      <c r="E20" s="97">
        <v>2120.8000000000002</v>
      </c>
      <c r="F20" s="97">
        <v>97.2</v>
      </c>
      <c r="G20" s="97">
        <v>0.4</v>
      </c>
      <c r="H20" s="97">
        <v>0.8</v>
      </c>
      <c r="I20" s="98">
        <v>276.8</v>
      </c>
    </row>
    <row r="21" spans="2:9" s="83" customFormat="1" ht="13.5" hidden="1" customHeight="1">
      <c r="B21" s="84" t="s">
        <v>111</v>
      </c>
      <c r="C21" s="85">
        <f t="shared" ref="C21:I21" si="3">SUM(C22:C25)</f>
        <v>19908.5</v>
      </c>
      <c r="D21" s="86">
        <f t="shared" si="3"/>
        <v>2093.2999999999997</v>
      </c>
      <c r="E21" s="87">
        <f t="shared" si="3"/>
        <v>6268.8000000000011</v>
      </c>
      <c r="F21" s="87">
        <f t="shared" si="3"/>
        <v>919.9</v>
      </c>
      <c r="G21" s="87">
        <f t="shared" si="3"/>
        <v>6174.2000000000007</v>
      </c>
      <c r="H21" s="87">
        <f t="shared" si="3"/>
        <v>95.600000000000009</v>
      </c>
      <c r="I21" s="88">
        <f t="shared" si="3"/>
        <v>4356.7</v>
      </c>
    </row>
    <row r="22" spans="2:9" s="83" customFormat="1" ht="13.5" hidden="1" customHeight="1">
      <c r="B22" s="89" t="s">
        <v>105</v>
      </c>
      <c r="C22" s="90">
        <f>SUM(D22:I22)</f>
        <v>4018.6000000000004</v>
      </c>
      <c r="D22" s="91">
        <v>684.6</v>
      </c>
      <c r="E22" s="92">
        <v>932.4</v>
      </c>
      <c r="F22" s="92">
        <v>691.8</v>
      </c>
      <c r="G22" s="92">
        <v>679.1</v>
      </c>
      <c r="H22" s="92">
        <v>89.3</v>
      </c>
      <c r="I22" s="93">
        <v>941.4</v>
      </c>
    </row>
    <row r="23" spans="2:9" s="83" customFormat="1" ht="13.5" hidden="1" customHeight="1">
      <c r="B23" s="89" t="s">
        <v>106</v>
      </c>
      <c r="C23" s="90">
        <f>SUM(D23:I23)</f>
        <v>10587.2</v>
      </c>
      <c r="D23" s="91">
        <v>639</v>
      </c>
      <c r="E23" s="92">
        <v>1867.4</v>
      </c>
      <c r="F23" s="92">
        <v>72.400000000000006</v>
      </c>
      <c r="G23" s="92">
        <v>5494.6</v>
      </c>
      <c r="H23" s="92">
        <v>2.4</v>
      </c>
      <c r="I23" s="93">
        <v>2511.4</v>
      </c>
    </row>
    <row r="24" spans="2:9" s="83" customFormat="1" ht="13.5" hidden="1" customHeight="1">
      <c r="B24" s="89" t="s">
        <v>107</v>
      </c>
      <c r="C24" s="90">
        <f>SUM(D24:I24)</f>
        <v>2442.9</v>
      </c>
      <c r="D24" s="91">
        <v>417.5</v>
      </c>
      <c r="E24" s="92">
        <v>1356.4</v>
      </c>
      <c r="F24" s="92">
        <v>58</v>
      </c>
      <c r="G24" s="92">
        <v>0</v>
      </c>
      <c r="H24" s="92">
        <v>3</v>
      </c>
      <c r="I24" s="93">
        <v>608</v>
      </c>
    </row>
    <row r="25" spans="2:9" s="83" customFormat="1" ht="13.5" hidden="1" customHeight="1">
      <c r="B25" s="94" t="s">
        <v>108</v>
      </c>
      <c r="C25" s="95">
        <f>SUM(D25:I25)</f>
        <v>2859.7999999999997</v>
      </c>
      <c r="D25" s="96">
        <v>352.2</v>
      </c>
      <c r="E25" s="97">
        <v>2112.6</v>
      </c>
      <c r="F25" s="97">
        <v>97.7</v>
      </c>
      <c r="G25" s="97">
        <v>0.5</v>
      </c>
      <c r="H25" s="97">
        <v>0.9</v>
      </c>
      <c r="I25" s="98">
        <v>295.89999999999998</v>
      </c>
    </row>
    <row r="26" spans="2:9" s="83" customFormat="1" ht="13.5" hidden="1" customHeight="1">
      <c r="B26" s="84" t="s">
        <v>112</v>
      </c>
      <c r="C26" s="85">
        <f t="shared" ref="C26:I26" si="4">SUM(C27:C30)</f>
        <v>19911</v>
      </c>
      <c r="D26" s="86">
        <f t="shared" si="4"/>
        <v>2119.5</v>
      </c>
      <c r="E26" s="87">
        <f t="shared" si="4"/>
        <v>6338.2999999999993</v>
      </c>
      <c r="F26" s="87">
        <f t="shared" si="4"/>
        <v>958.80000000000007</v>
      </c>
      <c r="G26" s="87">
        <f t="shared" si="4"/>
        <v>6119.9999999999991</v>
      </c>
      <c r="H26" s="87">
        <f t="shared" si="4"/>
        <v>84.4</v>
      </c>
      <c r="I26" s="88">
        <f t="shared" si="4"/>
        <v>4290</v>
      </c>
    </row>
    <row r="27" spans="2:9" s="83" customFormat="1" ht="13.5" hidden="1" customHeight="1">
      <c r="B27" s="89" t="s">
        <v>105</v>
      </c>
      <c r="C27" s="90">
        <f>SUM(D27:I27)</f>
        <v>4086.8999999999996</v>
      </c>
      <c r="D27" s="91">
        <v>736.1</v>
      </c>
      <c r="E27" s="92">
        <v>969</v>
      </c>
      <c r="F27" s="92">
        <v>729</v>
      </c>
      <c r="G27" s="92">
        <v>643.9</v>
      </c>
      <c r="H27" s="92">
        <v>78.2</v>
      </c>
      <c r="I27" s="93">
        <v>930.7</v>
      </c>
    </row>
    <row r="28" spans="2:9" s="83" customFormat="1" ht="13.5" hidden="1" customHeight="1">
      <c r="B28" s="89" t="s">
        <v>106</v>
      </c>
      <c r="C28" s="90">
        <f>SUM(D28:I28)</f>
        <v>10539.4</v>
      </c>
      <c r="D28" s="91">
        <v>628.29999999999995</v>
      </c>
      <c r="E28" s="92">
        <v>1875</v>
      </c>
      <c r="F28" s="92">
        <v>73.2</v>
      </c>
      <c r="G28" s="92">
        <v>5475.7</v>
      </c>
      <c r="H28" s="92">
        <v>2.2999999999999998</v>
      </c>
      <c r="I28" s="93">
        <v>2484.9</v>
      </c>
    </row>
    <row r="29" spans="2:9" s="83" customFormat="1" ht="13.5" hidden="1" customHeight="1">
      <c r="B29" s="89" t="s">
        <v>107</v>
      </c>
      <c r="C29" s="90">
        <f>SUM(D29:I29)</f>
        <v>2442.9</v>
      </c>
      <c r="D29" s="91">
        <v>413.2</v>
      </c>
      <c r="E29" s="92">
        <v>1369.7</v>
      </c>
      <c r="F29" s="92">
        <v>58.5</v>
      </c>
      <c r="G29" s="92">
        <v>0</v>
      </c>
      <c r="H29" s="92">
        <v>3</v>
      </c>
      <c r="I29" s="93">
        <v>598.5</v>
      </c>
    </row>
    <row r="30" spans="2:9" s="83" customFormat="1" ht="13.5" hidden="1" customHeight="1">
      <c r="B30" s="94" t="s">
        <v>108</v>
      </c>
      <c r="C30" s="95">
        <f>SUM(D30:I30)</f>
        <v>2841.8</v>
      </c>
      <c r="D30" s="96">
        <v>341.9</v>
      </c>
      <c r="E30" s="97">
        <v>2124.6</v>
      </c>
      <c r="F30" s="97">
        <v>98.1</v>
      </c>
      <c r="G30" s="97">
        <v>0.4</v>
      </c>
      <c r="H30" s="97">
        <v>0.9</v>
      </c>
      <c r="I30" s="98">
        <v>275.89999999999998</v>
      </c>
    </row>
    <row r="31" spans="2:9" s="83" customFormat="1" ht="13.5" hidden="1" customHeight="1">
      <c r="B31" s="84" t="s">
        <v>113</v>
      </c>
      <c r="C31" s="85">
        <f t="shared" ref="C31:I31" si="5">SUM(C32:C35)</f>
        <v>19984.5</v>
      </c>
      <c r="D31" s="86">
        <f t="shared" si="5"/>
        <v>2209.5</v>
      </c>
      <c r="E31" s="87">
        <f t="shared" si="5"/>
        <v>6237.2999999999993</v>
      </c>
      <c r="F31" s="87">
        <f t="shared" si="5"/>
        <v>919.9</v>
      </c>
      <c r="G31" s="87">
        <f t="shared" si="5"/>
        <v>6126.5</v>
      </c>
      <c r="H31" s="87">
        <f t="shared" si="5"/>
        <v>97.9</v>
      </c>
      <c r="I31" s="88">
        <f t="shared" si="5"/>
        <v>4393.3999999999996</v>
      </c>
    </row>
    <row r="32" spans="2:9" s="83" customFormat="1" ht="13.5" hidden="1" customHeight="1">
      <c r="B32" s="89" t="s">
        <v>105</v>
      </c>
      <c r="C32" s="90">
        <f>SUM(D32:I32)</f>
        <v>4094.8999999999996</v>
      </c>
      <c r="D32" s="91">
        <v>773</v>
      </c>
      <c r="E32" s="92">
        <v>930.3</v>
      </c>
      <c r="F32" s="92">
        <v>691.9</v>
      </c>
      <c r="G32" s="92">
        <v>675.6</v>
      </c>
      <c r="H32" s="92">
        <v>91.6</v>
      </c>
      <c r="I32" s="93">
        <v>932.5</v>
      </c>
    </row>
    <row r="33" spans="1:12" s="83" customFormat="1" ht="13.5" hidden="1" customHeight="1">
      <c r="B33" s="89" t="s">
        <v>106</v>
      </c>
      <c r="C33" s="90">
        <f>SUM(D33:I33)</f>
        <v>10587.099999999999</v>
      </c>
      <c r="D33" s="91">
        <v>644.29999999999995</v>
      </c>
      <c r="E33" s="92">
        <v>1852.1</v>
      </c>
      <c r="F33" s="92">
        <v>72.7</v>
      </c>
      <c r="G33" s="92">
        <v>5450.5</v>
      </c>
      <c r="H33" s="92">
        <v>2.4</v>
      </c>
      <c r="I33" s="93">
        <v>2565.1</v>
      </c>
    </row>
    <row r="34" spans="1:12" s="83" customFormat="1" ht="13.5" hidden="1" customHeight="1">
      <c r="B34" s="89" t="s">
        <v>107</v>
      </c>
      <c r="C34" s="90">
        <f>SUM(D34:I34)</f>
        <v>2443.1</v>
      </c>
      <c r="D34" s="91">
        <v>435</v>
      </c>
      <c r="E34" s="92">
        <v>1350.2</v>
      </c>
      <c r="F34" s="92">
        <v>58.3</v>
      </c>
      <c r="G34" s="92">
        <v>0</v>
      </c>
      <c r="H34" s="92">
        <v>3</v>
      </c>
      <c r="I34" s="93">
        <v>596.6</v>
      </c>
    </row>
    <row r="35" spans="1:12" s="83" customFormat="1" ht="13.5" hidden="1" customHeight="1">
      <c r="B35" s="94" t="s">
        <v>108</v>
      </c>
      <c r="C35" s="95">
        <f>SUM(D35:I35)</f>
        <v>2859.3999999999996</v>
      </c>
      <c r="D35" s="96">
        <v>357.2</v>
      </c>
      <c r="E35" s="97">
        <v>2104.6999999999998</v>
      </c>
      <c r="F35" s="97">
        <v>97</v>
      </c>
      <c r="G35" s="97">
        <v>0.4</v>
      </c>
      <c r="H35" s="97">
        <v>0.9</v>
      </c>
      <c r="I35" s="98">
        <v>299.2</v>
      </c>
    </row>
    <row r="36" spans="1:12" s="83" customFormat="1" ht="13.5" hidden="1" customHeight="1">
      <c r="B36" s="84" t="s">
        <v>114</v>
      </c>
      <c r="C36" s="85">
        <f t="shared" ref="C36:I36" si="6">SUM(C37:C40)</f>
        <v>19767</v>
      </c>
      <c r="D36" s="86">
        <f t="shared" si="6"/>
        <v>2199.9</v>
      </c>
      <c r="E36" s="87">
        <f t="shared" si="6"/>
        <v>6224.5</v>
      </c>
      <c r="F36" s="87">
        <f t="shared" si="6"/>
        <v>914.6</v>
      </c>
      <c r="G36" s="87">
        <f t="shared" si="6"/>
        <v>6107.2999999999993</v>
      </c>
      <c r="H36" s="87">
        <f t="shared" si="6"/>
        <v>96.9</v>
      </c>
      <c r="I36" s="88">
        <f t="shared" si="6"/>
        <v>4223.8</v>
      </c>
    </row>
    <row r="37" spans="1:12" s="99" customFormat="1" ht="13.5" hidden="1" customHeight="1">
      <c r="A37" s="83"/>
      <c r="B37" s="89" t="s">
        <v>105</v>
      </c>
      <c r="C37" s="90">
        <f>SUM(D37:I37)</f>
        <v>4096</v>
      </c>
      <c r="D37" s="91">
        <v>765.6</v>
      </c>
      <c r="E37" s="92">
        <v>927.6</v>
      </c>
      <c r="F37" s="92">
        <v>688.1</v>
      </c>
      <c r="G37" s="92">
        <v>675.2</v>
      </c>
      <c r="H37" s="92">
        <v>90.8</v>
      </c>
      <c r="I37" s="93">
        <v>948.7</v>
      </c>
      <c r="K37" s="99" t="e">
        <f>SUM(D37,G37,H37,#REF!,I37,69505367,7599683)</f>
        <v>#REF!</v>
      </c>
      <c r="L37" s="100"/>
    </row>
    <row r="38" spans="1:12" s="99" customFormat="1" ht="13.5" hidden="1" customHeight="1">
      <c r="B38" s="89" t="s">
        <v>106</v>
      </c>
      <c r="C38" s="90">
        <f>SUM(D38:I38)</f>
        <v>10587.199999999999</v>
      </c>
      <c r="D38" s="91">
        <v>648.1</v>
      </c>
      <c r="E38" s="92">
        <v>1847.7</v>
      </c>
      <c r="F38" s="92">
        <v>72.400000000000006</v>
      </c>
      <c r="G38" s="92">
        <v>5431.7</v>
      </c>
      <c r="H38" s="92">
        <v>2.2000000000000002</v>
      </c>
      <c r="I38" s="93">
        <v>2585.1</v>
      </c>
      <c r="L38" s="100"/>
    </row>
    <row r="39" spans="1:12" s="99" customFormat="1" ht="13.5" hidden="1" customHeight="1">
      <c r="B39" s="89" t="s">
        <v>107</v>
      </c>
      <c r="C39" s="90">
        <f>SUM(D39:I39)</f>
        <v>2224.2999999999997</v>
      </c>
      <c r="D39" s="91">
        <v>429.9</v>
      </c>
      <c r="E39" s="92">
        <v>1347.2</v>
      </c>
      <c r="F39" s="92">
        <v>58.1</v>
      </c>
      <c r="G39" s="92">
        <v>0</v>
      </c>
      <c r="H39" s="92">
        <v>3</v>
      </c>
      <c r="I39" s="93">
        <v>386.1</v>
      </c>
      <c r="L39" s="100"/>
    </row>
    <row r="40" spans="1:12" s="99" customFormat="1" ht="13.5" hidden="1" customHeight="1">
      <c r="B40" s="94" t="s">
        <v>108</v>
      </c>
      <c r="C40" s="95">
        <f>SUM(D40:I40)</f>
        <v>2859.5000000000005</v>
      </c>
      <c r="D40" s="96">
        <v>356.3</v>
      </c>
      <c r="E40" s="97">
        <v>2102</v>
      </c>
      <c r="F40" s="97">
        <v>96</v>
      </c>
      <c r="G40" s="97">
        <v>0.4</v>
      </c>
      <c r="H40" s="97">
        <v>0.9</v>
      </c>
      <c r="I40" s="98">
        <v>303.89999999999998</v>
      </c>
      <c r="L40" s="100"/>
    </row>
    <row r="41" spans="1:12" s="99" customFormat="1" ht="13.5" customHeight="1">
      <c r="B41" s="84" t="s">
        <v>115</v>
      </c>
      <c r="C41" s="101">
        <f t="shared" ref="C41:I41" si="7">SUM(C42:C45)</f>
        <v>19982.5</v>
      </c>
      <c r="D41" s="102">
        <f t="shared" si="7"/>
        <v>2216.2999999999997</v>
      </c>
      <c r="E41" s="103">
        <f t="shared" si="7"/>
        <v>6210.8</v>
      </c>
      <c r="F41" s="103">
        <f t="shared" si="7"/>
        <v>915.1</v>
      </c>
      <c r="G41" s="103">
        <f t="shared" si="7"/>
        <v>6072.7</v>
      </c>
      <c r="H41" s="103">
        <f t="shared" si="7"/>
        <v>91.1</v>
      </c>
      <c r="I41" s="104">
        <f t="shared" si="7"/>
        <v>4476.5</v>
      </c>
      <c r="L41" s="100"/>
    </row>
    <row r="42" spans="1:12" s="99" customFormat="1" ht="13.5" customHeight="1">
      <c r="B42" s="105" t="s">
        <v>105</v>
      </c>
      <c r="C42" s="90">
        <f>SUM(D42:I42)</f>
        <v>4095.7999999999997</v>
      </c>
      <c r="D42" s="91">
        <v>769.8</v>
      </c>
      <c r="E42" s="106">
        <v>926.9</v>
      </c>
      <c r="F42" s="106">
        <v>688.8</v>
      </c>
      <c r="G42" s="92">
        <v>676.6</v>
      </c>
      <c r="H42" s="92">
        <v>84.6</v>
      </c>
      <c r="I42" s="93">
        <v>949.1</v>
      </c>
      <c r="K42" s="99" t="e">
        <f>SUM(D42,G42,H42,#REF!,I42,69505367,7599683)</f>
        <v>#REF!</v>
      </c>
      <c r="L42" s="100"/>
    </row>
    <row r="43" spans="1:12" s="99" customFormat="1" ht="13.5" customHeight="1">
      <c r="B43" s="105" t="s">
        <v>106</v>
      </c>
      <c r="C43" s="90">
        <f>SUM(D43:I43)</f>
        <v>10587.1</v>
      </c>
      <c r="D43" s="91">
        <v>655.29999999999995</v>
      </c>
      <c r="E43" s="106">
        <v>1842</v>
      </c>
      <c r="F43" s="106">
        <v>72.2</v>
      </c>
      <c r="G43" s="92">
        <v>5395.7</v>
      </c>
      <c r="H43" s="92">
        <v>2.6</v>
      </c>
      <c r="I43" s="93">
        <v>2619.3000000000002</v>
      </c>
      <c r="L43" s="100"/>
    </row>
    <row r="44" spans="1:12" s="99" customFormat="1" ht="13.5" customHeight="1">
      <c r="B44" s="105" t="s">
        <v>107</v>
      </c>
      <c r="C44" s="90">
        <f>SUM(D44:I44)</f>
        <v>2442.1</v>
      </c>
      <c r="D44" s="91">
        <v>434</v>
      </c>
      <c r="E44" s="106">
        <v>1342.6</v>
      </c>
      <c r="F44" s="106">
        <v>58.1</v>
      </c>
      <c r="G44" s="92">
        <v>0</v>
      </c>
      <c r="H44" s="92">
        <v>3</v>
      </c>
      <c r="I44" s="93">
        <v>604.4</v>
      </c>
      <c r="L44" s="100"/>
    </row>
    <row r="45" spans="1:12" s="99" customFormat="1" ht="13.5" customHeight="1">
      <c r="B45" s="105" t="s">
        <v>108</v>
      </c>
      <c r="C45" s="90">
        <f>SUM(D45:I45)</f>
        <v>2857.5</v>
      </c>
      <c r="D45" s="107">
        <v>357.2</v>
      </c>
      <c r="E45" s="106">
        <v>2099.3000000000002</v>
      </c>
      <c r="F45" s="106">
        <v>96</v>
      </c>
      <c r="G45" s="92">
        <v>0.4</v>
      </c>
      <c r="H45" s="92">
        <v>0.9</v>
      </c>
      <c r="I45" s="93">
        <v>303.7</v>
      </c>
      <c r="L45" s="100"/>
    </row>
    <row r="46" spans="1:12" s="99" customFormat="1" ht="13.5" customHeight="1">
      <c r="B46" s="84" t="s">
        <v>116</v>
      </c>
      <c r="C46" s="101">
        <f t="shared" ref="C46:I46" si="8">SUM(C47:C50)</f>
        <v>19991.230000000003</v>
      </c>
      <c r="D46" s="102">
        <f t="shared" si="8"/>
        <v>2233.4</v>
      </c>
      <c r="E46" s="103">
        <f t="shared" si="8"/>
        <v>6192.4000000000005</v>
      </c>
      <c r="F46" s="103">
        <f t="shared" si="8"/>
        <v>915.5</v>
      </c>
      <c r="G46" s="103">
        <f t="shared" si="8"/>
        <v>6023.2</v>
      </c>
      <c r="H46" s="103">
        <f t="shared" si="8"/>
        <v>87.800000000000011</v>
      </c>
      <c r="I46" s="104">
        <f t="shared" si="8"/>
        <v>4538.93</v>
      </c>
      <c r="L46" s="100"/>
    </row>
    <row r="47" spans="1:12" s="99" customFormat="1" ht="13.5" customHeight="1">
      <c r="B47" s="105" t="s">
        <v>105</v>
      </c>
      <c r="C47" s="108">
        <f>SUM(D47:I47)</f>
        <v>4079.4000000000005</v>
      </c>
      <c r="D47" s="91">
        <v>775.1</v>
      </c>
      <c r="E47" s="106">
        <v>923.8</v>
      </c>
      <c r="F47" s="106">
        <v>689.2</v>
      </c>
      <c r="G47" s="92">
        <v>662.8</v>
      </c>
      <c r="H47" s="92">
        <v>80</v>
      </c>
      <c r="I47" s="93">
        <v>948.5</v>
      </c>
      <c r="L47" s="100"/>
    </row>
    <row r="48" spans="1:12" s="99" customFormat="1" ht="13.5" customHeight="1">
      <c r="B48" s="105" t="s">
        <v>106</v>
      </c>
      <c r="C48" s="108">
        <f>SUM(D48:I48)</f>
        <v>10587</v>
      </c>
      <c r="D48" s="91">
        <v>660.3</v>
      </c>
      <c r="E48" s="106">
        <v>1834.9</v>
      </c>
      <c r="F48" s="106">
        <v>71.8</v>
      </c>
      <c r="G48" s="92">
        <v>5360</v>
      </c>
      <c r="H48" s="92">
        <v>4</v>
      </c>
      <c r="I48" s="93">
        <v>2656</v>
      </c>
      <c r="L48" s="100"/>
    </row>
    <row r="49" spans="2:12" s="99" customFormat="1" ht="13.5" customHeight="1">
      <c r="B49" s="105" t="s">
        <v>107</v>
      </c>
      <c r="C49" s="108">
        <f>SUM(D49:I49)</f>
        <v>2442.83</v>
      </c>
      <c r="D49" s="91">
        <v>439.6</v>
      </c>
      <c r="E49" s="106">
        <v>1337.4</v>
      </c>
      <c r="F49" s="106">
        <v>57.1</v>
      </c>
      <c r="G49" s="92">
        <v>0</v>
      </c>
      <c r="H49" s="92">
        <v>2.9</v>
      </c>
      <c r="I49" s="93">
        <v>605.83000000000004</v>
      </c>
      <c r="L49" s="100"/>
    </row>
    <row r="50" spans="2:12" s="99" customFormat="1" ht="13.5" customHeight="1">
      <c r="B50" s="105" t="s">
        <v>108</v>
      </c>
      <c r="C50" s="108">
        <f>SUM(D50:I50)</f>
        <v>2882.0000000000005</v>
      </c>
      <c r="D50" s="96">
        <v>358.4</v>
      </c>
      <c r="E50" s="109">
        <v>2096.3000000000002</v>
      </c>
      <c r="F50" s="109">
        <v>97.4</v>
      </c>
      <c r="G50" s="97">
        <v>0.4</v>
      </c>
      <c r="H50" s="97">
        <v>0.9</v>
      </c>
      <c r="I50" s="98">
        <v>328.6</v>
      </c>
      <c r="L50" s="100"/>
    </row>
    <row r="51" spans="2:12" s="99" customFormat="1" ht="13.5" customHeight="1">
      <c r="B51" s="84" t="s">
        <v>117</v>
      </c>
      <c r="C51" s="110">
        <f>SUM(C52:C55)</f>
        <v>19992.5</v>
      </c>
      <c r="D51" s="111">
        <v>2347.8000000000002</v>
      </c>
      <c r="E51" s="112">
        <v>6148.9</v>
      </c>
      <c r="F51" s="112">
        <v>943.4</v>
      </c>
      <c r="G51" s="112">
        <v>5971.1</v>
      </c>
      <c r="H51" s="112">
        <v>86.7</v>
      </c>
      <c r="I51" s="104">
        <v>4494.6000000000004</v>
      </c>
      <c r="L51" s="100"/>
    </row>
    <row r="52" spans="2:12" s="99" customFormat="1" ht="13.5" customHeight="1">
      <c r="B52" s="105" t="s">
        <v>105</v>
      </c>
      <c r="C52" s="108">
        <f>SUM(D52:I52)</f>
        <v>4080</v>
      </c>
      <c r="D52" s="107">
        <v>790.8</v>
      </c>
      <c r="E52" s="106">
        <v>922.8</v>
      </c>
      <c r="F52" s="106">
        <v>689.7</v>
      </c>
      <c r="G52" s="92">
        <v>667.7</v>
      </c>
      <c r="H52" s="92">
        <v>79</v>
      </c>
      <c r="I52" s="93">
        <v>930</v>
      </c>
      <c r="L52" s="100"/>
    </row>
    <row r="53" spans="2:12" s="99" customFormat="1" ht="13.5" customHeight="1">
      <c r="B53" s="105" t="s">
        <v>106</v>
      </c>
      <c r="C53" s="108">
        <f>SUM(D53:I53)</f>
        <v>10587.7</v>
      </c>
      <c r="D53" s="107">
        <v>706.2</v>
      </c>
      <c r="E53" s="106">
        <v>1830</v>
      </c>
      <c r="F53" s="106">
        <v>84.5</v>
      </c>
      <c r="G53" s="92">
        <v>5303</v>
      </c>
      <c r="H53" s="92">
        <v>4</v>
      </c>
      <c r="I53" s="93">
        <v>2660</v>
      </c>
      <c r="L53" s="100"/>
    </row>
    <row r="54" spans="2:12" s="99" customFormat="1" ht="13.5" customHeight="1">
      <c r="B54" s="105" t="s">
        <v>107</v>
      </c>
      <c r="C54" s="108">
        <f>SUM(D54:I54)</f>
        <v>2442.6999999999998</v>
      </c>
      <c r="D54" s="107">
        <v>472.1</v>
      </c>
      <c r="E54" s="106">
        <v>1330.1</v>
      </c>
      <c r="F54" s="106">
        <v>57.7</v>
      </c>
      <c r="G54" s="92">
        <v>0</v>
      </c>
      <c r="H54" s="92">
        <v>2.8</v>
      </c>
      <c r="I54" s="93">
        <v>580</v>
      </c>
      <c r="L54" s="100"/>
    </row>
    <row r="55" spans="2:12" s="99" customFormat="1" ht="13.5" customHeight="1">
      <c r="B55" s="113" t="s">
        <v>108</v>
      </c>
      <c r="C55" s="95">
        <f>SUM(D55:I55)</f>
        <v>2882.1</v>
      </c>
      <c r="D55" s="114">
        <v>378.7</v>
      </c>
      <c r="E55" s="97">
        <v>2066</v>
      </c>
      <c r="F55" s="97">
        <v>111.5</v>
      </c>
      <c r="G55" s="97">
        <v>0.4</v>
      </c>
      <c r="H55" s="97">
        <v>0.9</v>
      </c>
      <c r="I55" s="98">
        <v>324.60000000000002</v>
      </c>
      <c r="L55" s="100"/>
    </row>
    <row r="56" spans="2:12" s="99" customFormat="1" ht="13.5" customHeight="1">
      <c r="B56" s="84" t="s">
        <v>118</v>
      </c>
      <c r="C56" s="110">
        <f t="shared" ref="C56:I56" si="9">SUM(C57:C60)</f>
        <v>20006.599999999999</v>
      </c>
      <c r="D56" s="111">
        <f t="shared" si="9"/>
        <v>2280.3000000000002</v>
      </c>
      <c r="E56" s="112">
        <f t="shared" si="9"/>
        <v>6171</v>
      </c>
      <c r="F56" s="112">
        <f t="shared" si="9"/>
        <v>926.5</v>
      </c>
      <c r="G56" s="112">
        <f t="shared" si="9"/>
        <v>6048.2999999999993</v>
      </c>
      <c r="H56" s="112">
        <f t="shared" si="9"/>
        <v>98.9</v>
      </c>
      <c r="I56" s="104">
        <f t="shared" si="9"/>
        <v>4481.6000000000004</v>
      </c>
      <c r="L56" s="100"/>
    </row>
    <row r="57" spans="2:12" s="99" customFormat="1" ht="13.5" customHeight="1">
      <c r="B57" s="105" t="s">
        <v>105</v>
      </c>
      <c r="C57" s="108">
        <f>SUM(D57:I57)</f>
        <v>4082.9999999999995</v>
      </c>
      <c r="D57" s="107">
        <v>765.9</v>
      </c>
      <c r="E57" s="106">
        <v>921.7</v>
      </c>
      <c r="F57" s="106">
        <v>676.3</v>
      </c>
      <c r="G57" s="92">
        <v>676.4</v>
      </c>
      <c r="H57" s="92">
        <v>91.2</v>
      </c>
      <c r="I57" s="93">
        <v>951.5</v>
      </c>
      <c r="L57" s="100"/>
    </row>
    <row r="58" spans="2:12" s="99" customFormat="1" ht="13.5" customHeight="1">
      <c r="B58" s="105" t="s">
        <v>106</v>
      </c>
      <c r="C58" s="108">
        <f>SUM(D58:I58)</f>
        <v>10597.8</v>
      </c>
      <c r="D58" s="107">
        <v>711.6</v>
      </c>
      <c r="E58" s="106">
        <v>1806.1</v>
      </c>
      <c r="F58" s="106">
        <v>82.6</v>
      </c>
      <c r="G58" s="92">
        <v>5371.5</v>
      </c>
      <c r="H58" s="92">
        <v>4</v>
      </c>
      <c r="I58" s="93">
        <v>2622</v>
      </c>
      <c r="L58" s="100"/>
    </row>
    <row r="59" spans="2:12" s="99" customFormat="1" ht="13.5" customHeight="1">
      <c r="B59" s="105" t="s">
        <v>107</v>
      </c>
      <c r="C59" s="108">
        <f>SUM(D59:I59)</f>
        <v>2444.5</v>
      </c>
      <c r="D59" s="107">
        <v>470.2</v>
      </c>
      <c r="E59" s="106">
        <v>1399.1</v>
      </c>
      <c r="F59" s="106">
        <v>57.9</v>
      </c>
      <c r="G59" s="92">
        <v>0</v>
      </c>
      <c r="H59" s="92">
        <v>2.8</v>
      </c>
      <c r="I59" s="93">
        <v>514.5</v>
      </c>
      <c r="L59" s="100"/>
    </row>
    <row r="60" spans="2:12" s="99" customFormat="1" ht="13.5" customHeight="1">
      <c r="B60" s="113" t="s">
        <v>108</v>
      </c>
      <c r="C60" s="95">
        <f>SUM(D60:I60)</f>
        <v>2881.2999999999997</v>
      </c>
      <c r="D60" s="114">
        <v>332.6</v>
      </c>
      <c r="E60" s="97">
        <v>2044.1</v>
      </c>
      <c r="F60" s="97">
        <v>109.7</v>
      </c>
      <c r="G60" s="97">
        <v>0.4</v>
      </c>
      <c r="H60" s="97">
        <v>0.9</v>
      </c>
      <c r="I60" s="98">
        <v>393.6</v>
      </c>
      <c r="L60" s="100"/>
    </row>
    <row r="61" spans="2:12" s="99" customFormat="1" ht="13.5" customHeight="1">
      <c r="B61" s="84" t="s">
        <v>119</v>
      </c>
      <c r="C61" s="110">
        <f t="shared" ref="C61:I61" si="10">SUM(C62:C65)</f>
        <v>19993.099999999999</v>
      </c>
      <c r="D61" s="111">
        <f t="shared" si="10"/>
        <v>2289.6</v>
      </c>
      <c r="E61" s="112">
        <f t="shared" si="10"/>
        <v>6153.4</v>
      </c>
      <c r="F61" s="112">
        <f t="shared" si="10"/>
        <v>909.7</v>
      </c>
      <c r="G61" s="112">
        <f t="shared" si="10"/>
        <v>6034.5</v>
      </c>
      <c r="H61" s="112">
        <f t="shared" si="10"/>
        <v>100.9</v>
      </c>
      <c r="I61" s="104">
        <f t="shared" si="10"/>
        <v>4505</v>
      </c>
      <c r="L61" s="100"/>
    </row>
    <row r="62" spans="2:12" s="99" customFormat="1" ht="13.5" customHeight="1">
      <c r="B62" s="105" t="s">
        <v>105</v>
      </c>
      <c r="C62" s="108">
        <f>SUM(D62:I62)</f>
        <v>4089.5999999999995</v>
      </c>
      <c r="D62" s="107">
        <v>795.9</v>
      </c>
      <c r="E62" s="106">
        <v>915.8</v>
      </c>
      <c r="F62" s="106">
        <v>676.7</v>
      </c>
      <c r="G62" s="92">
        <v>670.5</v>
      </c>
      <c r="H62" s="92">
        <v>81.5</v>
      </c>
      <c r="I62" s="93">
        <v>949.2</v>
      </c>
      <c r="L62" s="100"/>
    </row>
    <row r="63" spans="2:12" s="99" customFormat="1" ht="13.5" customHeight="1">
      <c r="B63" s="105" t="s">
        <v>106</v>
      </c>
      <c r="C63" s="108">
        <f>SUM(D63:I63)</f>
        <v>10580.3</v>
      </c>
      <c r="D63" s="107">
        <v>670.9</v>
      </c>
      <c r="E63" s="106">
        <v>1819.8</v>
      </c>
      <c r="F63" s="106">
        <v>80.5</v>
      </c>
      <c r="G63" s="92">
        <v>5363.1</v>
      </c>
      <c r="H63" s="92">
        <v>16</v>
      </c>
      <c r="I63" s="93">
        <v>2630</v>
      </c>
      <c r="L63" s="100"/>
    </row>
    <row r="64" spans="2:12" s="99" customFormat="1" ht="13.5" customHeight="1">
      <c r="B64" s="105" t="s">
        <v>107</v>
      </c>
      <c r="C64" s="108">
        <f>SUM(D64:I64)</f>
        <v>2432</v>
      </c>
      <c r="D64" s="107">
        <v>457.7</v>
      </c>
      <c r="E64" s="106">
        <v>1323.4</v>
      </c>
      <c r="F64" s="106">
        <v>55.3</v>
      </c>
      <c r="G64" s="92">
        <v>0</v>
      </c>
      <c r="H64" s="92">
        <v>2.5</v>
      </c>
      <c r="I64" s="93">
        <v>593.1</v>
      </c>
      <c r="L64" s="100"/>
    </row>
    <row r="65" spans="2:12" s="99" customFormat="1" ht="13.5" customHeight="1">
      <c r="B65" s="113" t="s">
        <v>108</v>
      </c>
      <c r="C65" s="95">
        <f>SUM(D65:I65)</f>
        <v>2891.2</v>
      </c>
      <c r="D65" s="114">
        <v>365.1</v>
      </c>
      <c r="E65" s="97">
        <v>2094.4</v>
      </c>
      <c r="F65" s="97">
        <v>97.2</v>
      </c>
      <c r="G65" s="97">
        <v>0.9</v>
      </c>
      <c r="H65" s="97">
        <v>0.9</v>
      </c>
      <c r="I65" s="98">
        <v>332.7</v>
      </c>
      <c r="L65" s="100"/>
    </row>
    <row r="66" spans="2:12" s="99" customFormat="1" ht="13.5" customHeight="1">
      <c r="B66" s="84" t="s">
        <v>120</v>
      </c>
      <c r="C66" s="110">
        <f t="shared" ref="C66:I66" si="11">SUM(C67:C70)</f>
        <v>19996.199999999997</v>
      </c>
      <c r="D66" s="111">
        <f t="shared" si="11"/>
        <v>2302.5</v>
      </c>
      <c r="E66" s="112">
        <f t="shared" si="11"/>
        <v>6143.4</v>
      </c>
      <c r="F66" s="112">
        <f t="shared" si="11"/>
        <v>907.69999999999993</v>
      </c>
      <c r="G66" s="112">
        <f t="shared" si="11"/>
        <v>6040.0999999999995</v>
      </c>
      <c r="H66" s="112">
        <f t="shared" si="11"/>
        <v>101.7</v>
      </c>
      <c r="I66" s="104">
        <f t="shared" si="11"/>
        <v>4500.8</v>
      </c>
      <c r="L66" s="100"/>
    </row>
    <row r="67" spans="2:12" s="99" customFormat="1" ht="13.5" customHeight="1">
      <c r="B67" s="105" t="s">
        <v>105</v>
      </c>
      <c r="C67" s="108">
        <f>SUM(D67:I67)</f>
        <v>4091.1</v>
      </c>
      <c r="D67" s="107">
        <v>803</v>
      </c>
      <c r="E67" s="106">
        <v>915.4</v>
      </c>
      <c r="F67" s="106">
        <v>675.8</v>
      </c>
      <c r="G67" s="92">
        <v>668.4</v>
      </c>
      <c r="H67" s="92">
        <v>82</v>
      </c>
      <c r="I67" s="93">
        <v>946.5</v>
      </c>
      <c r="L67" s="100"/>
    </row>
    <row r="68" spans="2:12" s="99" customFormat="1" ht="13.5" customHeight="1">
      <c r="B68" s="105" t="s">
        <v>106</v>
      </c>
      <c r="C68" s="108">
        <f>SUM(D68:I68)</f>
        <v>10577.699999999999</v>
      </c>
      <c r="D68" s="107">
        <v>669.3</v>
      </c>
      <c r="E68" s="106">
        <v>1816.7</v>
      </c>
      <c r="F68" s="106">
        <v>80.599999999999994</v>
      </c>
      <c r="G68" s="92">
        <v>5370.7</v>
      </c>
      <c r="H68" s="92">
        <v>16.3</v>
      </c>
      <c r="I68" s="93">
        <v>2624.1</v>
      </c>
      <c r="L68" s="100"/>
    </row>
    <row r="69" spans="2:12" s="99" customFormat="1" ht="13.5" customHeight="1">
      <c r="B69" s="105" t="s">
        <v>107</v>
      </c>
      <c r="C69" s="108">
        <f>SUM(D69:I69)</f>
        <v>2423.8999999999996</v>
      </c>
      <c r="D69" s="107">
        <v>461.3</v>
      </c>
      <c r="E69" s="106">
        <v>1320.6</v>
      </c>
      <c r="F69" s="106">
        <v>55.3</v>
      </c>
      <c r="G69" s="92">
        <v>0</v>
      </c>
      <c r="H69" s="92">
        <v>2.5</v>
      </c>
      <c r="I69" s="93">
        <v>584.20000000000005</v>
      </c>
      <c r="L69" s="100"/>
    </row>
    <row r="70" spans="2:12" s="99" customFormat="1" ht="13.5" customHeight="1">
      <c r="B70" s="113" t="s">
        <v>108</v>
      </c>
      <c r="C70" s="95">
        <f>SUM(D70:I70)</f>
        <v>2903.5</v>
      </c>
      <c r="D70" s="114">
        <v>368.9</v>
      </c>
      <c r="E70" s="97">
        <v>2090.6999999999998</v>
      </c>
      <c r="F70" s="97">
        <v>96</v>
      </c>
      <c r="G70" s="97">
        <v>1</v>
      </c>
      <c r="H70" s="97">
        <v>0.9</v>
      </c>
      <c r="I70" s="98">
        <v>346</v>
      </c>
      <c r="L70" s="100"/>
    </row>
    <row r="71" spans="2:12" s="99" customFormat="1" ht="13.5" customHeight="1">
      <c r="B71" s="84" t="s">
        <v>121</v>
      </c>
      <c r="C71" s="110">
        <f t="shared" ref="C71:I71" si="12">SUM(C72:C75)</f>
        <v>20009.300000000003</v>
      </c>
      <c r="D71" s="111">
        <f t="shared" si="12"/>
        <v>2310.8999999999996</v>
      </c>
      <c r="E71" s="112">
        <f t="shared" si="12"/>
        <v>6134.9</v>
      </c>
      <c r="F71" s="112">
        <f t="shared" si="12"/>
        <v>907.9</v>
      </c>
      <c r="G71" s="112">
        <f t="shared" si="12"/>
        <v>6030.8</v>
      </c>
      <c r="H71" s="112">
        <f t="shared" si="12"/>
        <v>100.60000000000001</v>
      </c>
      <c r="I71" s="104">
        <f t="shared" si="12"/>
        <v>4524.2</v>
      </c>
      <c r="L71" s="100"/>
    </row>
    <row r="72" spans="2:12" s="99" customFormat="1" ht="13.5" hidden="1" customHeight="1">
      <c r="B72" s="105" t="s">
        <v>105</v>
      </c>
      <c r="C72" s="108">
        <f>SUM(D72:I72)</f>
        <v>4080.2</v>
      </c>
      <c r="D72" s="107">
        <v>801.5</v>
      </c>
      <c r="E72" s="106">
        <v>916.2</v>
      </c>
      <c r="F72" s="106">
        <v>676.9</v>
      </c>
      <c r="G72" s="92">
        <v>651.1</v>
      </c>
      <c r="H72" s="92">
        <v>81.2</v>
      </c>
      <c r="I72" s="93">
        <v>953.3</v>
      </c>
      <c r="L72" s="100"/>
    </row>
    <row r="73" spans="2:12" s="99" customFormat="1" ht="13.5" hidden="1" customHeight="1">
      <c r="B73" s="105" t="s">
        <v>106</v>
      </c>
      <c r="C73" s="108">
        <f>SUM(D73:I73)</f>
        <v>10604.2</v>
      </c>
      <c r="D73" s="107">
        <v>670.6</v>
      </c>
      <c r="E73" s="106">
        <v>1816.5</v>
      </c>
      <c r="F73" s="106">
        <v>80.3</v>
      </c>
      <c r="G73" s="92">
        <v>5377.2</v>
      </c>
      <c r="H73" s="92">
        <v>17.5</v>
      </c>
      <c r="I73" s="93">
        <v>2642.1</v>
      </c>
      <c r="L73" s="100"/>
    </row>
    <row r="74" spans="2:12" s="99" customFormat="1" ht="13.5" hidden="1" customHeight="1">
      <c r="B74" s="105" t="s">
        <v>107</v>
      </c>
      <c r="C74" s="108">
        <f>SUM(D74:I74)</f>
        <v>2422.9</v>
      </c>
      <c r="D74" s="107">
        <v>467.6</v>
      </c>
      <c r="E74" s="106">
        <v>1321</v>
      </c>
      <c r="F74" s="106">
        <v>55.7</v>
      </c>
      <c r="G74" s="92">
        <v>1.5</v>
      </c>
      <c r="H74" s="92">
        <v>1</v>
      </c>
      <c r="I74" s="93">
        <v>576.1</v>
      </c>
      <c r="L74" s="100"/>
    </row>
    <row r="75" spans="2:12" s="99" customFormat="1" ht="13.5" hidden="1" customHeight="1">
      <c r="B75" s="113" t="s">
        <v>108</v>
      </c>
      <c r="C75" s="95">
        <f>SUM(D75:I75)</f>
        <v>2901.9999999999995</v>
      </c>
      <c r="D75" s="114">
        <v>371.2</v>
      </c>
      <c r="E75" s="97">
        <v>2081.1999999999998</v>
      </c>
      <c r="F75" s="97">
        <v>95</v>
      </c>
      <c r="G75" s="97">
        <v>1</v>
      </c>
      <c r="H75" s="97">
        <v>0.9</v>
      </c>
      <c r="I75" s="98">
        <v>352.7</v>
      </c>
      <c r="L75" s="100"/>
    </row>
    <row r="76" spans="2:12" s="99" customFormat="1" ht="13.5" customHeight="1">
      <c r="B76" s="115" t="s">
        <v>122</v>
      </c>
      <c r="C76" s="116">
        <v>19337.3</v>
      </c>
      <c r="D76" s="117">
        <v>2311</v>
      </c>
      <c r="E76" s="118">
        <v>6134.9</v>
      </c>
      <c r="F76" s="118">
        <v>907.9</v>
      </c>
      <c r="G76" s="118">
        <v>6031</v>
      </c>
      <c r="H76" s="118">
        <v>100.6</v>
      </c>
      <c r="I76" s="119">
        <f>C76-D76-E76-F76-G76-H76</f>
        <v>3851.9</v>
      </c>
      <c r="L76" s="100"/>
    </row>
    <row r="77" spans="2:12" s="99" customFormat="1" ht="13.5" customHeight="1">
      <c r="B77" s="115" t="s">
        <v>123</v>
      </c>
      <c r="C77" s="116">
        <v>19331.8</v>
      </c>
      <c r="D77" s="117">
        <v>2342.9</v>
      </c>
      <c r="E77" s="118">
        <v>6122.3</v>
      </c>
      <c r="F77" s="118">
        <v>905.4</v>
      </c>
      <c r="G77" s="118">
        <v>6006.3</v>
      </c>
      <c r="H77" s="118">
        <v>103.7</v>
      </c>
      <c r="I77" s="119">
        <f>C77-D77-E77-F77-G77-H77</f>
        <v>3851.1999999999989</v>
      </c>
      <c r="L77" s="100"/>
    </row>
    <row r="78" spans="2:12" s="99" customFormat="1" ht="13.5" customHeight="1">
      <c r="B78" s="115" t="s">
        <v>124</v>
      </c>
      <c r="C78" s="116">
        <v>19332</v>
      </c>
      <c r="D78" s="117">
        <v>2344.1</v>
      </c>
      <c r="E78" s="118">
        <v>6117.2</v>
      </c>
      <c r="F78" s="118">
        <v>905.5</v>
      </c>
      <c r="G78" s="118">
        <v>5995.4</v>
      </c>
      <c r="H78" s="118">
        <v>103.2</v>
      </c>
      <c r="I78" s="119">
        <v>3866.6</v>
      </c>
      <c r="L78" s="100"/>
    </row>
    <row r="79" spans="2:12" s="99" customFormat="1" ht="13.5" customHeight="1">
      <c r="B79" s="115" t="s">
        <v>125</v>
      </c>
      <c r="C79" s="116">
        <v>19348.2</v>
      </c>
      <c r="D79" s="120">
        <v>2346.1</v>
      </c>
      <c r="E79" s="118">
        <v>6110.4</v>
      </c>
      <c r="F79" s="121">
        <v>905.4</v>
      </c>
      <c r="G79" s="118">
        <v>6004.9</v>
      </c>
      <c r="H79" s="118">
        <v>100.3</v>
      </c>
      <c r="I79" s="122">
        <v>3881.1</v>
      </c>
      <c r="L79" s="100"/>
    </row>
    <row r="80" spans="2:12" s="99" customFormat="1" ht="13.5" customHeight="1">
      <c r="B80" s="115" t="s">
        <v>126</v>
      </c>
      <c r="C80" s="116">
        <v>19351</v>
      </c>
      <c r="D80" s="120">
        <v>2350.1999999999998</v>
      </c>
      <c r="E80" s="118">
        <v>6103</v>
      </c>
      <c r="F80" s="118">
        <v>904.9</v>
      </c>
      <c r="G80" s="118">
        <v>6001.8</v>
      </c>
      <c r="H80" s="118">
        <v>97.5</v>
      </c>
      <c r="I80" s="122">
        <v>3893.6</v>
      </c>
      <c r="L80" s="100"/>
    </row>
    <row r="81" spans="1:12" s="99" customFormat="1" ht="13.5" customHeight="1">
      <c r="B81" s="115" t="s">
        <v>127</v>
      </c>
      <c r="C81" s="116">
        <v>20297.900000000001</v>
      </c>
      <c r="D81" s="120">
        <v>2359</v>
      </c>
      <c r="E81" s="118">
        <v>6089.3</v>
      </c>
      <c r="F81" s="118">
        <v>906.6</v>
      </c>
      <c r="G81" s="118">
        <v>5990.9</v>
      </c>
      <c r="H81" s="118">
        <v>97.4</v>
      </c>
      <c r="I81" s="122">
        <v>4854.7</v>
      </c>
      <c r="L81" s="100"/>
    </row>
    <row r="82" spans="1:12" s="99" customFormat="1" ht="13.5" customHeight="1">
      <c r="B82" s="115" t="s">
        <v>128</v>
      </c>
      <c r="C82" s="116">
        <v>20299.5</v>
      </c>
      <c r="D82" s="120">
        <v>2360.6</v>
      </c>
      <c r="E82" s="118">
        <v>6083.3</v>
      </c>
      <c r="F82" s="118">
        <v>902.3</v>
      </c>
      <c r="G82" s="118">
        <v>5990.8</v>
      </c>
      <c r="H82" s="118">
        <v>97.4</v>
      </c>
      <c r="I82" s="122">
        <v>4865.1000000000004</v>
      </c>
      <c r="L82" s="100"/>
    </row>
    <row r="83" spans="1:12" s="99" customFormat="1" ht="13.5" customHeight="1">
      <c r="B83" s="115" t="s">
        <v>129</v>
      </c>
      <c r="C83" s="116">
        <v>20287</v>
      </c>
      <c r="D83" s="120">
        <v>2367.1</v>
      </c>
      <c r="E83" s="118">
        <v>6071.8</v>
      </c>
      <c r="F83" s="118">
        <v>901.5</v>
      </c>
      <c r="G83" s="118">
        <v>5972.5</v>
      </c>
      <c r="H83" s="118">
        <v>97.4</v>
      </c>
      <c r="I83" s="122">
        <v>4876.7</v>
      </c>
      <c r="L83" s="100"/>
    </row>
    <row r="84" spans="1:12" s="99" customFormat="1" ht="13.5" customHeight="1">
      <c r="B84" s="115" t="s">
        <v>130</v>
      </c>
      <c r="C84" s="116">
        <v>20286.599999999999</v>
      </c>
      <c r="D84" s="120">
        <v>2373.6999999999998</v>
      </c>
      <c r="E84" s="118">
        <v>6058.5</v>
      </c>
      <c r="F84" s="118">
        <v>900.8</v>
      </c>
      <c r="G84" s="118">
        <v>5968.7</v>
      </c>
      <c r="H84" s="118">
        <v>97.9</v>
      </c>
      <c r="I84" s="122">
        <v>4887</v>
      </c>
      <c r="L84" s="100"/>
    </row>
    <row r="85" spans="1:12" s="99" customFormat="1" ht="13.5" customHeight="1">
      <c r="B85" s="115" t="s">
        <v>131</v>
      </c>
      <c r="C85" s="116">
        <v>20289</v>
      </c>
      <c r="D85" s="120">
        <v>2373.5</v>
      </c>
      <c r="E85" s="118">
        <v>6052.1</v>
      </c>
      <c r="F85" s="118">
        <v>900.1</v>
      </c>
      <c r="G85" s="118">
        <v>5968.9</v>
      </c>
      <c r="H85" s="118">
        <v>96.9</v>
      </c>
      <c r="I85" s="122">
        <v>4897.5</v>
      </c>
      <c r="L85" s="100"/>
    </row>
    <row r="86" spans="1:12" s="99" customFormat="1" ht="13.5" customHeight="1">
      <c r="B86" s="115" t="s">
        <v>132</v>
      </c>
      <c r="C86" s="116">
        <v>20292.5</v>
      </c>
      <c r="D86" s="120">
        <v>2399.1999999999998</v>
      </c>
      <c r="E86" s="118">
        <v>6044</v>
      </c>
      <c r="F86" s="118">
        <v>896.9</v>
      </c>
      <c r="G86" s="118">
        <v>5960</v>
      </c>
      <c r="H86" s="118">
        <v>98.7</v>
      </c>
      <c r="I86" s="122">
        <v>4893.7</v>
      </c>
      <c r="L86" s="100"/>
    </row>
    <row r="87" spans="1:12" s="99" customFormat="1" ht="13.5" customHeight="1">
      <c r="B87" s="115" t="s">
        <v>133</v>
      </c>
      <c r="C87" s="116">
        <v>20303</v>
      </c>
      <c r="D87" s="120">
        <v>2406.6999999999998</v>
      </c>
      <c r="E87" s="118">
        <v>6040</v>
      </c>
      <c r="F87" s="118">
        <v>893.8</v>
      </c>
      <c r="G87" s="118">
        <v>5963.4</v>
      </c>
      <c r="H87" s="118">
        <v>98.9</v>
      </c>
      <c r="I87" s="122">
        <v>4900.2</v>
      </c>
      <c r="L87" s="100"/>
    </row>
    <row r="88" spans="1:12" s="99" customFormat="1" ht="13.5" customHeight="1">
      <c r="B88" s="115" t="s">
        <v>134</v>
      </c>
      <c r="C88" s="116">
        <f>SUM(D88:I88)</f>
        <v>20329.3</v>
      </c>
      <c r="D88" s="120">
        <v>2415.1</v>
      </c>
      <c r="E88" s="118">
        <v>6033</v>
      </c>
      <c r="F88" s="118">
        <v>892.9</v>
      </c>
      <c r="G88" s="118">
        <v>5982.4</v>
      </c>
      <c r="H88" s="118">
        <v>99.1</v>
      </c>
      <c r="I88" s="122">
        <v>4906.8</v>
      </c>
      <c r="L88" s="100"/>
    </row>
    <row r="89" spans="1:12" s="99" customFormat="1" ht="13.5" customHeight="1">
      <c r="B89" s="115" t="s">
        <v>135</v>
      </c>
      <c r="C89" s="116">
        <f>SUM(D89:I89)</f>
        <v>20332.3</v>
      </c>
      <c r="D89" s="120">
        <v>2420.1</v>
      </c>
      <c r="E89" s="118">
        <v>6015.9</v>
      </c>
      <c r="F89" s="118">
        <v>892.5</v>
      </c>
      <c r="G89" s="118">
        <v>5982.7</v>
      </c>
      <c r="H89" s="118">
        <v>98.4</v>
      </c>
      <c r="I89" s="122">
        <v>4922.7</v>
      </c>
      <c r="L89" s="100"/>
    </row>
    <row r="90" spans="1:12" ht="13.5" customHeight="1">
      <c r="A90" s="99"/>
      <c r="B90" s="123" t="s">
        <v>136</v>
      </c>
      <c r="C90" s="73"/>
      <c r="D90" s="74"/>
      <c r="E90" s="74"/>
      <c r="F90" s="74"/>
      <c r="G90" s="74"/>
      <c r="H90" s="74"/>
      <c r="I90" s="124"/>
    </row>
    <row r="91" spans="1:12" ht="13.5" customHeight="1">
      <c r="B91" s="123" t="s">
        <v>137</v>
      </c>
      <c r="J91" s="126"/>
    </row>
    <row r="92" spans="1:12" ht="13.5" customHeight="1">
      <c r="B92" s="27" t="s">
        <v>138</v>
      </c>
      <c r="J92" s="126"/>
    </row>
    <row r="93" spans="1:12">
      <c r="J93" s="126"/>
    </row>
    <row r="94" spans="1:12">
      <c r="C94" s="127"/>
      <c r="D94" s="128"/>
      <c r="E94" s="128"/>
      <c r="F94" s="128"/>
      <c r="G94" s="128"/>
      <c r="H94" s="128"/>
      <c r="I94" s="128"/>
      <c r="J94" s="128"/>
    </row>
    <row r="95" spans="1:12">
      <c r="C95" s="129"/>
      <c r="D95" s="130"/>
      <c r="E95" s="130"/>
      <c r="F95" s="130"/>
      <c r="G95" s="130"/>
      <c r="H95" s="130"/>
      <c r="I95" s="128"/>
    </row>
    <row r="96" spans="1:12">
      <c r="C96" s="129"/>
      <c r="D96" s="128"/>
      <c r="E96" s="128"/>
      <c r="F96" s="128"/>
      <c r="G96" s="128"/>
      <c r="H96" s="128"/>
      <c r="I96" s="128"/>
    </row>
    <row r="97" spans="3:9">
      <c r="C97" s="129"/>
      <c r="D97" s="128"/>
      <c r="E97" s="128"/>
      <c r="F97" s="128"/>
      <c r="G97" s="128"/>
      <c r="H97" s="128"/>
      <c r="I97" s="128"/>
    </row>
    <row r="98" spans="3:9">
      <c r="C98" s="129"/>
      <c r="D98" s="128"/>
      <c r="E98" s="128"/>
      <c r="F98" s="128"/>
      <c r="G98" s="128"/>
      <c r="H98" s="128"/>
      <c r="I98" s="128"/>
    </row>
  </sheetData>
  <mergeCells count="3">
    <mergeCell ref="B4:B5"/>
    <mergeCell ref="C4:C5"/>
    <mergeCell ref="D4:I4"/>
  </mergeCells>
  <phoneticPr fontId="11"/>
  <printOptions gridLinesSet="0"/>
  <pageMargins left="0.59055118110236227" right="0.59055118110236227" top="0.78740157480314965" bottom="0.78740157480314965" header="0.39370078740157483" footer="0.39370078740157483"/>
  <pageSetup paperSize="9" firstPageNumber="3" orientation="portrait" useFirstPageNumber="1" r:id="rId1"/>
  <headerFooter alignWithMargins="0">
    <oddHeader>&amp;R&amp;"ＭＳ Ｐゴシック,標準" 1.土地・気象</oddHeader>
    <oddFooter>&amp;C&amp;"ＭＳ Ｐゴシック,標準"-3-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6E49-FD90-4142-8114-39AC2113EBFC}">
  <dimension ref="A1:S69"/>
  <sheetViews>
    <sheetView showGridLines="0" view="pageBreakPreview" zoomScale="175" zoomScaleNormal="115" zoomScaleSheetLayoutView="175" workbookViewId="0"/>
  </sheetViews>
  <sheetFormatPr defaultColWidth="12.125" defaultRowHeight="14.25"/>
  <cols>
    <col min="1" max="2" width="1.625" style="6" customWidth="1"/>
    <col min="3" max="3" width="4.125" style="6" customWidth="1"/>
    <col min="4" max="4" width="6.125" style="125" customWidth="1"/>
    <col min="5" max="5" width="6.875" style="125" customWidth="1"/>
    <col min="6" max="9" width="5" style="126" customWidth="1"/>
    <col min="10" max="11" width="5.25" style="126" customWidth="1"/>
    <col min="12" max="18" width="5" style="6" customWidth="1"/>
    <col min="19" max="19" width="8.75" style="6" customWidth="1"/>
    <col min="20" max="16384" width="12.125" style="6"/>
  </cols>
  <sheetData>
    <row r="1" spans="1:19" ht="30" customHeight="1">
      <c r="A1" s="72" t="s">
        <v>139</v>
      </c>
      <c r="B1" s="72"/>
      <c r="D1" s="131"/>
      <c r="E1" s="131"/>
      <c r="F1" s="132"/>
      <c r="G1" s="132"/>
      <c r="H1" s="132"/>
      <c r="I1" s="132"/>
      <c r="J1" s="132"/>
      <c r="K1" s="132"/>
    </row>
    <row r="2" spans="1:19" ht="7.5" customHeight="1">
      <c r="A2" s="72"/>
      <c r="B2" s="72"/>
      <c r="D2" s="131"/>
      <c r="E2" s="131"/>
      <c r="F2" s="132"/>
      <c r="G2" s="132"/>
      <c r="H2" s="132"/>
      <c r="I2" s="132"/>
      <c r="J2" s="132"/>
      <c r="K2" s="132"/>
    </row>
    <row r="3" spans="1:19" s="38" customFormat="1" ht="22.5" customHeight="1">
      <c r="A3" s="10"/>
      <c r="B3" s="10"/>
      <c r="C3" s="75"/>
      <c r="D3" s="73"/>
      <c r="E3" s="73"/>
      <c r="F3" s="133"/>
      <c r="G3" s="133"/>
      <c r="H3" s="133"/>
      <c r="I3" s="133"/>
      <c r="J3" s="133"/>
      <c r="K3" s="133"/>
      <c r="R3" s="35" t="s">
        <v>140</v>
      </c>
    </row>
    <row r="4" spans="1:19" s="18" customFormat="1" ht="15" customHeight="1">
      <c r="B4" s="646" t="s">
        <v>141</v>
      </c>
      <c r="C4" s="647"/>
      <c r="D4" s="652" t="s">
        <v>142</v>
      </c>
      <c r="E4" s="654" t="s">
        <v>143</v>
      </c>
      <c r="F4" s="655"/>
      <c r="G4" s="655"/>
      <c r="H4" s="655"/>
      <c r="I4" s="656"/>
      <c r="J4" s="657" t="s">
        <v>144</v>
      </c>
      <c r="K4" s="655"/>
      <c r="L4" s="655"/>
      <c r="M4" s="655"/>
      <c r="N4" s="655"/>
      <c r="O4" s="655"/>
      <c r="P4" s="656"/>
      <c r="Q4" s="658" t="s">
        <v>145</v>
      </c>
      <c r="R4" s="661" t="s">
        <v>146</v>
      </c>
      <c r="S4" s="134"/>
    </row>
    <row r="5" spans="1:19" s="18" customFormat="1" ht="15" customHeight="1">
      <c r="B5" s="648"/>
      <c r="C5" s="649"/>
      <c r="D5" s="653"/>
      <c r="E5" s="633" t="s">
        <v>147</v>
      </c>
      <c r="F5" s="662" t="s">
        <v>148</v>
      </c>
      <c r="G5" s="664" t="s">
        <v>149</v>
      </c>
      <c r="H5" s="664" t="s">
        <v>150</v>
      </c>
      <c r="I5" s="631" t="s">
        <v>151</v>
      </c>
      <c r="J5" s="633" t="s">
        <v>147</v>
      </c>
      <c r="K5" s="635" t="s">
        <v>152</v>
      </c>
      <c r="L5" s="636"/>
      <c r="M5" s="636"/>
      <c r="N5" s="637"/>
      <c r="O5" s="636" t="s">
        <v>153</v>
      </c>
      <c r="P5" s="666" t="s">
        <v>151</v>
      </c>
      <c r="Q5" s="659"/>
      <c r="R5" s="661"/>
      <c r="S5" s="134"/>
    </row>
    <row r="6" spans="1:19" s="135" customFormat="1" ht="15" customHeight="1">
      <c r="B6" s="650"/>
      <c r="C6" s="651"/>
      <c r="D6" s="653"/>
      <c r="E6" s="634"/>
      <c r="F6" s="663"/>
      <c r="G6" s="665"/>
      <c r="H6" s="665"/>
      <c r="I6" s="632"/>
      <c r="J6" s="634"/>
      <c r="K6" s="136" t="s">
        <v>154</v>
      </c>
      <c r="L6" s="137" t="s">
        <v>155</v>
      </c>
      <c r="M6" s="137" t="s">
        <v>156</v>
      </c>
      <c r="N6" s="138" t="s">
        <v>157</v>
      </c>
      <c r="O6" s="638"/>
      <c r="P6" s="667"/>
      <c r="Q6" s="660"/>
      <c r="R6" s="661"/>
      <c r="S6" s="134"/>
    </row>
    <row r="7" spans="1:19" s="139" customFormat="1" ht="15.95" hidden="1" customHeight="1">
      <c r="B7" s="624" t="s">
        <v>158</v>
      </c>
      <c r="C7" s="628"/>
      <c r="D7" s="140">
        <f>SUM(D9:D15)</f>
        <v>13579.9</v>
      </c>
      <c r="E7" s="140">
        <f>SUM(F7:I7)</f>
        <v>8906.2999999999993</v>
      </c>
      <c r="F7" s="141">
        <f>+F9+F11+F13+F15</f>
        <v>7456.7</v>
      </c>
      <c r="G7" s="142">
        <f>+G9+G11+G13+G15</f>
        <v>714</v>
      </c>
      <c r="H7" s="142">
        <f>+H9+H11+H13+H15</f>
        <v>468.8</v>
      </c>
      <c r="I7" s="143">
        <f>+I9+I11+I13+I15</f>
        <v>266.79999999999995</v>
      </c>
      <c r="J7" s="140">
        <f>SUM(L7:P7)</f>
        <v>4673.6000000000004</v>
      </c>
      <c r="K7" s="141">
        <f t="shared" ref="K7:P7" si="0">+K9+K11+K13+K15</f>
        <v>2189</v>
      </c>
      <c r="L7" s="142">
        <f t="shared" si="0"/>
        <v>1297.5</v>
      </c>
      <c r="M7" s="142">
        <f t="shared" si="0"/>
        <v>219.20000000000002</v>
      </c>
      <c r="N7" s="142">
        <f t="shared" si="0"/>
        <v>672.30000000000007</v>
      </c>
      <c r="O7" s="142">
        <f t="shared" si="0"/>
        <v>1253.5</v>
      </c>
      <c r="P7" s="143">
        <f t="shared" si="0"/>
        <v>1231.0999999999999</v>
      </c>
      <c r="Q7" s="140">
        <f>+Q9+Q11+Q13+Q15</f>
        <v>9755.5</v>
      </c>
      <c r="R7" s="140">
        <f>+R9+R11+R13+R15</f>
        <v>3824.4</v>
      </c>
    </row>
    <row r="8" spans="1:19" s="139" customFormat="1" ht="15.95" hidden="1" customHeight="1">
      <c r="B8" s="644"/>
      <c r="C8" s="645"/>
      <c r="D8" s="144"/>
      <c r="E8" s="145">
        <f>ROUND(E7/$D7*100,1)</f>
        <v>65.599999999999994</v>
      </c>
      <c r="F8" s="145">
        <f t="shared" ref="F8:R8" si="1">ROUND(F7/$D7*100,1)</f>
        <v>54.9</v>
      </c>
      <c r="G8" s="146">
        <f t="shared" si="1"/>
        <v>5.3</v>
      </c>
      <c r="H8" s="146">
        <f t="shared" si="1"/>
        <v>3.5</v>
      </c>
      <c r="I8" s="147">
        <f t="shared" si="1"/>
        <v>2</v>
      </c>
      <c r="J8" s="145">
        <f t="shared" si="1"/>
        <v>34.4</v>
      </c>
      <c r="K8" s="145">
        <f t="shared" si="1"/>
        <v>16.100000000000001</v>
      </c>
      <c r="L8" s="146">
        <f t="shared" si="1"/>
        <v>9.6</v>
      </c>
      <c r="M8" s="146">
        <f t="shared" si="1"/>
        <v>1.6</v>
      </c>
      <c r="N8" s="146">
        <f t="shared" si="1"/>
        <v>5</v>
      </c>
      <c r="O8" s="146">
        <f t="shared" si="1"/>
        <v>9.1999999999999993</v>
      </c>
      <c r="P8" s="147">
        <f t="shared" si="1"/>
        <v>9.1</v>
      </c>
      <c r="Q8" s="145">
        <f t="shared" si="1"/>
        <v>71.8</v>
      </c>
      <c r="R8" s="148">
        <f t="shared" si="1"/>
        <v>28.2</v>
      </c>
    </row>
    <row r="9" spans="1:19" s="139" customFormat="1" ht="15.95" hidden="1" customHeight="1">
      <c r="B9" s="149"/>
      <c r="C9" s="639" t="s">
        <v>159</v>
      </c>
      <c r="D9" s="150">
        <f>SUM(Q9:R9)</f>
        <v>4568.3999999999996</v>
      </c>
      <c r="E9" s="150">
        <f>SUM(F9:I9)</f>
        <v>2709.7000000000003</v>
      </c>
      <c r="F9" s="150">
        <v>1733.4</v>
      </c>
      <c r="G9" s="151">
        <v>619.6</v>
      </c>
      <c r="H9" s="151">
        <v>261.39999999999998</v>
      </c>
      <c r="I9" s="152">
        <v>95.3</v>
      </c>
      <c r="J9" s="153">
        <v>1858.7</v>
      </c>
      <c r="K9" s="150">
        <f>SUM(L9:N9)</f>
        <v>749.19999999999993</v>
      </c>
      <c r="L9" s="151">
        <v>333.4</v>
      </c>
      <c r="M9" s="151">
        <v>98.9</v>
      </c>
      <c r="N9" s="151">
        <v>316.89999999999998</v>
      </c>
      <c r="O9" s="151">
        <v>354.4</v>
      </c>
      <c r="P9" s="152">
        <f>+J9-K9-O9</f>
        <v>755.1</v>
      </c>
      <c r="Q9" s="153">
        <v>2844.1</v>
      </c>
      <c r="R9" s="153">
        <v>1724.3</v>
      </c>
    </row>
    <row r="10" spans="1:19" s="139" customFormat="1" ht="15.95" hidden="1" customHeight="1">
      <c r="B10" s="149"/>
      <c r="C10" s="640"/>
      <c r="D10" s="150"/>
      <c r="E10" s="154">
        <f t="shared" ref="E10:R10" si="2">ROUND(E9/$D9*100,1)</f>
        <v>59.3</v>
      </c>
      <c r="F10" s="154">
        <f t="shared" si="2"/>
        <v>37.9</v>
      </c>
      <c r="G10" s="155">
        <f t="shared" si="2"/>
        <v>13.6</v>
      </c>
      <c r="H10" s="155">
        <f t="shared" si="2"/>
        <v>5.7</v>
      </c>
      <c r="I10" s="156">
        <f t="shared" si="2"/>
        <v>2.1</v>
      </c>
      <c r="J10" s="154">
        <f t="shared" si="2"/>
        <v>40.700000000000003</v>
      </c>
      <c r="K10" s="154">
        <f t="shared" si="2"/>
        <v>16.399999999999999</v>
      </c>
      <c r="L10" s="155">
        <f t="shared" si="2"/>
        <v>7.3</v>
      </c>
      <c r="M10" s="155">
        <f t="shared" si="2"/>
        <v>2.2000000000000002</v>
      </c>
      <c r="N10" s="155">
        <f t="shared" si="2"/>
        <v>6.9</v>
      </c>
      <c r="O10" s="155">
        <f t="shared" si="2"/>
        <v>7.8</v>
      </c>
      <c r="P10" s="156">
        <f t="shared" si="2"/>
        <v>16.5</v>
      </c>
      <c r="Q10" s="154">
        <f t="shared" si="2"/>
        <v>62.3</v>
      </c>
      <c r="R10" s="157">
        <f t="shared" si="2"/>
        <v>37.700000000000003</v>
      </c>
    </row>
    <row r="11" spans="1:19" s="139" customFormat="1" ht="15.95" hidden="1" customHeight="1">
      <c r="B11" s="149"/>
      <c r="C11" s="639" t="s">
        <v>160</v>
      </c>
      <c r="D11" s="158">
        <f>+E11+J11</f>
        <v>3489.9000000000005</v>
      </c>
      <c r="E11" s="158">
        <f>SUM(F11:I11)</f>
        <v>2243.2000000000003</v>
      </c>
      <c r="F11" s="158">
        <v>2002.3</v>
      </c>
      <c r="G11" s="159">
        <v>91.5</v>
      </c>
      <c r="H11" s="159">
        <v>48.8</v>
      </c>
      <c r="I11" s="160">
        <v>100.6</v>
      </c>
      <c r="J11" s="161">
        <v>1246.7</v>
      </c>
      <c r="K11" s="158">
        <f>SUM(L11:N11)</f>
        <v>642.20000000000005</v>
      </c>
      <c r="L11" s="159">
        <v>443.8</v>
      </c>
      <c r="M11" s="159">
        <v>48.6</v>
      </c>
      <c r="N11" s="159">
        <v>149.80000000000001</v>
      </c>
      <c r="O11" s="159">
        <v>385.8</v>
      </c>
      <c r="P11" s="160">
        <f>+J11-K11-O11</f>
        <v>218.7</v>
      </c>
      <c r="Q11" s="161">
        <v>2603.4</v>
      </c>
      <c r="R11" s="161">
        <v>886.5</v>
      </c>
    </row>
    <row r="12" spans="1:19" s="139" customFormat="1" ht="15.95" hidden="1" customHeight="1">
      <c r="B12" s="149"/>
      <c r="C12" s="641"/>
      <c r="D12" s="162"/>
      <c r="E12" s="154">
        <f t="shared" ref="E12:R12" si="3">ROUND(E11/$D11*100,1)</f>
        <v>64.3</v>
      </c>
      <c r="F12" s="154">
        <f t="shared" si="3"/>
        <v>57.4</v>
      </c>
      <c r="G12" s="155">
        <f t="shared" si="3"/>
        <v>2.6</v>
      </c>
      <c r="H12" s="155">
        <f t="shared" si="3"/>
        <v>1.4</v>
      </c>
      <c r="I12" s="156">
        <f t="shared" si="3"/>
        <v>2.9</v>
      </c>
      <c r="J12" s="154">
        <f t="shared" si="3"/>
        <v>35.700000000000003</v>
      </c>
      <c r="K12" s="154">
        <f t="shared" si="3"/>
        <v>18.399999999999999</v>
      </c>
      <c r="L12" s="155">
        <f t="shared" si="3"/>
        <v>12.7</v>
      </c>
      <c r="M12" s="155">
        <f t="shared" si="3"/>
        <v>1.4</v>
      </c>
      <c r="N12" s="155">
        <f t="shared" si="3"/>
        <v>4.3</v>
      </c>
      <c r="O12" s="155">
        <f t="shared" si="3"/>
        <v>11.1</v>
      </c>
      <c r="P12" s="156">
        <f t="shared" si="3"/>
        <v>6.3</v>
      </c>
      <c r="Q12" s="154">
        <f t="shared" si="3"/>
        <v>74.599999999999994</v>
      </c>
      <c r="R12" s="157">
        <f t="shared" si="3"/>
        <v>25.4</v>
      </c>
    </row>
    <row r="13" spans="1:19" s="139" customFormat="1" ht="15.95" hidden="1" customHeight="1">
      <c r="B13" s="149"/>
      <c r="C13" s="642" t="s">
        <v>161</v>
      </c>
      <c r="D13" s="150">
        <f>+E13+J13</f>
        <v>2436.6</v>
      </c>
      <c r="E13" s="150">
        <f>SUM(F13:I13)</f>
        <v>1578.7</v>
      </c>
      <c r="F13" s="150">
        <v>1485</v>
      </c>
      <c r="G13" s="151">
        <v>2.5</v>
      </c>
      <c r="H13" s="151">
        <v>73.3</v>
      </c>
      <c r="I13" s="152">
        <v>17.899999999999999</v>
      </c>
      <c r="J13" s="153">
        <v>857.9</v>
      </c>
      <c r="K13" s="150">
        <f>SUM(L13:N13)</f>
        <v>460.4</v>
      </c>
      <c r="L13" s="151">
        <v>299.5</v>
      </c>
      <c r="M13" s="151">
        <v>42.9</v>
      </c>
      <c r="N13" s="151">
        <v>118</v>
      </c>
      <c r="O13" s="151">
        <v>250.4</v>
      </c>
      <c r="P13" s="152">
        <f>+J13-K13-O13</f>
        <v>147.1</v>
      </c>
      <c r="Q13" s="153">
        <v>1823.4</v>
      </c>
      <c r="R13" s="153">
        <v>613.20000000000005</v>
      </c>
    </row>
    <row r="14" spans="1:19" s="139" customFormat="1" ht="15.95" hidden="1" customHeight="1">
      <c r="B14" s="149"/>
      <c r="C14" s="642"/>
      <c r="D14" s="150"/>
      <c r="E14" s="154">
        <f t="shared" ref="E14:R14" si="4">ROUND(E13/$D13*100,1)</f>
        <v>64.8</v>
      </c>
      <c r="F14" s="154">
        <f t="shared" si="4"/>
        <v>60.9</v>
      </c>
      <c r="G14" s="155">
        <f t="shared" si="4"/>
        <v>0.1</v>
      </c>
      <c r="H14" s="155">
        <f t="shared" si="4"/>
        <v>3</v>
      </c>
      <c r="I14" s="156">
        <f t="shared" si="4"/>
        <v>0.7</v>
      </c>
      <c r="J14" s="154">
        <f t="shared" si="4"/>
        <v>35.200000000000003</v>
      </c>
      <c r="K14" s="154">
        <f t="shared" si="4"/>
        <v>18.899999999999999</v>
      </c>
      <c r="L14" s="155">
        <f t="shared" si="4"/>
        <v>12.3</v>
      </c>
      <c r="M14" s="155">
        <f t="shared" si="4"/>
        <v>1.8</v>
      </c>
      <c r="N14" s="155">
        <f t="shared" si="4"/>
        <v>4.8</v>
      </c>
      <c r="O14" s="155">
        <f t="shared" si="4"/>
        <v>10.3</v>
      </c>
      <c r="P14" s="156">
        <f t="shared" si="4"/>
        <v>6</v>
      </c>
      <c r="Q14" s="154">
        <f t="shared" si="4"/>
        <v>74.8</v>
      </c>
      <c r="R14" s="157">
        <f t="shared" si="4"/>
        <v>25.2</v>
      </c>
    </row>
    <row r="15" spans="1:19" s="139" customFormat="1" ht="15.95" hidden="1" customHeight="1">
      <c r="B15" s="149"/>
      <c r="C15" s="639" t="s">
        <v>162</v>
      </c>
      <c r="D15" s="158">
        <f>+E15+J15</f>
        <v>3085</v>
      </c>
      <c r="E15" s="158">
        <f>SUM(F15:I15)</f>
        <v>2374.7000000000003</v>
      </c>
      <c r="F15" s="158">
        <v>2236</v>
      </c>
      <c r="G15" s="159">
        <v>0.4</v>
      </c>
      <c r="H15" s="159">
        <v>85.3</v>
      </c>
      <c r="I15" s="160">
        <v>53</v>
      </c>
      <c r="J15" s="161">
        <v>710.3</v>
      </c>
      <c r="K15" s="158">
        <f>SUM(L15:N15)</f>
        <v>337.20000000000005</v>
      </c>
      <c r="L15" s="159">
        <v>220.8</v>
      </c>
      <c r="M15" s="159">
        <v>28.8</v>
      </c>
      <c r="N15" s="159">
        <v>87.6</v>
      </c>
      <c r="O15" s="159">
        <v>262.89999999999998</v>
      </c>
      <c r="P15" s="160">
        <f>+J15-K15-O15</f>
        <v>110.19999999999993</v>
      </c>
      <c r="Q15" s="161">
        <v>2484.6</v>
      </c>
      <c r="R15" s="161">
        <v>600.4</v>
      </c>
    </row>
    <row r="16" spans="1:19" s="139" customFormat="1" ht="15.95" hidden="1" customHeight="1">
      <c r="B16" s="163"/>
      <c r="C16" s="643"/>
      <c r="D16" s="164"/>
      <c r="E16" s="165">
        <f t="shared" ref="E16:R16" si="5">ROUND(E15/$D15*100,1)</f>
        <v>77</v>
      </c>
      <c r="F16" s="165">
        <f t="shared" si="5"/>
        <v>72.5</v>
      </c>
      <c r="G16" s="166">
        <f t="shared" si="5"/>
        <v>0</v>
      </c>
      <c r="H16" s="166">
        <f t="shared" si="5"/>
        <v>2.8</v>
      </c>
      <c r="I16" s="167">
        <f t="shared" si="5"/>
        <v>1.7</v>
      </c>
      <c r="J16" s="165">
        <f t="shared" si="5"/>
        <v>23</v>
      </c>
      <c r="K16" s="165">
        <f t="shared" si="5"/>
        <v>10.9</v>
      </c>
      <c r="L16" s="166">
        <f t="shared" si="5"/>
        <v>7.2</v>
      </c>
      <c r="M16" s="166">
        <f t="shared" si="5"/>
        <v>0.9</v>
      </c>
      <c r="N16" s="166">
        <f t="shared" si="5"/>
        <v>2.8</v>
      </c>
      <c r="O16" s="166">
        <f t="shared" si="5"/>
        <v>8.5</v>
      </c>
      <c r="P16" s="167">
        <f t="shared" si="5"/>
        <v>3.6</v>
      </c>
      <c r="Q16" s="165">
        <f t="shared" si="5"/>
        <v>80.5</v>
      </c>
      <c r="R16" s="168">
        <f t="shared" si="5"/>
        <v>19.5</v>
      </c>
    </row>
    <row r="17" spans="2:18" s="139" customFormat="1" ht="15.95" hidden="1" customHeight="1">
      <c r="B17" s="624" t="s">
        <v>163</v>
      </c>
      <c r="C17" s="628"/>
      <c r="D17" s="140">
        <v>13579.9</v>
      </c>
      <c r="E17" s="140">
        <f>SUM(F17:I17)</f>
        <v>8906.2999999999993</v>
      </c>
      <c r="F17" s="141">
        <v>7456.7</v>
      </c>
      <c r="G17" s="142">
        <v>714</v>
      </c>
      <c r="H17" s="142">
        <v>468.8</v>
      </c>
      <c r="I17" s="143">
        <v>266.8</v>
      </c>
      <c r="J17" s="140">
        <f>SUM(L17:P17)</f>
        <v>4673.6000000000004</v>
      </c>
      <c r="K17" s="141">
        <f>L17+M17+N17</f>
        <v>2189</v>
      </c>
      <c r="L17" s="142">
        <v>1297.5</v>
      </c>
      <c r="M17" s="142">
        <v>219.2</v>
      </c>
      <c r="N17" s="142">
        <v>672.3</v>
      </c>
      <c r="O17" s="142">
        <v>1253.5</v>
      </c>
      <c r="P17" s="143">
        <v>1231.0999999999999</v>
      </c>
      <c r="Q17" s="140">
        <v>9755.5</v>
      </c>
      <c r="R17" s="140">
        <v>3824.4</v>
      </c>
    </row>
    <row r="18" spans="2:18" s="139" customFormat="1" ht="15.95" hidden="1" customHeight="1">
      <c r="B18" s="629"/>
      <c r="C18" s="630"/>
      <c r="D18" s="169"/>
      <c r="E18" s="170">
        <f>ROUND(E17/$D17*100,1)</f>
        <v>65.599999999999994</v>
      </c>
      <c r="F18" s="170">
        <f t="shared" ref="F18:R18" si="6">ROUND(F17/$D17*100,1)</f>
        <v>54.9</v>
      </c>
      <c r="G18" s="171">
        <f t="shared" si="6"/>
        <v>5.3</v>
      </c>
      <c r="H18" s="171">
        <f t="shared" si="6"/>
        <v>3.5</v>
      </c>
      <c r="I18" s="172">
        <f t="shared" si="6"/>
        <v>2</v>
      </c>
      <c r="J18" s="170">
        <f t="shared" si="6"/>
        <v>34.4</v>
      </c>
      <c r="K18" s="170">
        <f t="shared" si="6"/>
        <v>16.100000000000001</v>
      </c>
      <c r="L18" s="171">
        <f t="shared" si="6"/>
        <v>9.6</v>
      </c>
      <c r="M18" s="171">
        <f t="shared" si="6"/>
        <v>1.6</v>
      </c>
      <c r="N18" s="171">
        <f t="shared" si="6"/>
        <v>5</v>
      </c>
      <c r="O18" s="171">
        <f t="shared" si="6"/>
        <v>9.1999999999999993</v>
      </c>
      <c r="P18" s="172">
        <f t="shared" si="6"/>
        <v>9.1</v>
      </c>
      <c r="Q18" s="170">
        <f t="shared" si="6"/>
        <v>71.8</v>
      </c>
      <c r="R18" s="173">
        <f t="shared" si="6"/>
        <v>28.2</v>
      </c>
    </row>
    <row r="19" spans="2:18" s="139" customFormat="1" ht="15.95" hidden="1" customHeight="1">
      <c r="B19" s="624" t="s">
        <v>164</v>
      </c>
      <c r="C19" s="628"/>
      <c r="D19" s="140">
        <v>13579.9</v>
      </c>
      <c r="E19" s="140">
        <f>SUM(F19:I19)</f>
        <v>8906.2999999999993</v>
      </c>
      <c r="F19" s="141">
        <v>7456.7</v>
      </c>
      <c r="G19" s="142">
        <v>714</v>
      </c>
      <c r="H19" s="142">
        <v>468.8</v>
      </c>
      <c r="I19" s="143">
        <v>266.8</v>
      </c>
      <c r="J19" s="140">
        <f>SUM(L19:P19)</f>
        <v>4673.6000000000004</v>
      </c>
      <c r="K19" s="141">
        <f>L19+M19+N19</f>
        <v>2189</v>
      </c>
      <c r="L19" s="142">
        <v>1297.5</v>
      </c>
      <c r="M19" s="142">
        <v>219.2</v>
      </c>
      <c r="N19" s="142">
        <v>672.3</v>
      </c>
      <c r="O19" s="142">
        <v>1253.5</v>
      </c>
      <c r="P19" s="143">
        <v>1231.0999999999999</v>
      </c>
      <c r="Q19" s="140">
        <v>9755.5</v>
      </c>
      <c r="R19" s="140">
        <v>3824.4</v>
      </c>
    </row>
    <row r="20" spans="2:18" s="139" customFormat="1" ht="15.95" hidden="1" customHeight="1">
      <c r="B20" s="629"/>
      <c r="C20" s="630"/>
      <c r="D20" s="169"/>
      <c r="E20" s="170">
        <f t="shared" ref="E20:R20" si="7">ROUND(E19/$D19*100,1)</f>
        <v>65.599999999999994</v>
      </c>
      <c r="F20" s="170">
        <f t="shared" si="7"/>
        <v>54.9</v>
      </c>
      <c r="G20" s="171">
        <f t="shared" si="7"/>
        <v>5.3</v>
      </c>
      <c r="H20" s="171">
        <f t="shared" si="7"/>
        <v>3.5</v>
      </c>
      <c r="I20" s="172">
        <f t="shared" si="7"/>
        <v>2</v>
      </c>
      <c r="J20" s="170">
        <f t="shared" si="7"/>
        <v>34.4</v>
      </c>
      <c r="K20" s="170">
        <f t="shared" si="7"/>
        <v>16.100000000000001</v>
      </c>
      <c r="L20" s="171">
        <f t="shared" si="7"/>
        <v>9.6</v>
      </c>
      <c r="M20" s="171">
        <f t="shared" si="7"/>
        <v>1.6</v>
      </c>
      <c r="N20" s="171">
        <f t="shared" si="7"/>
        <v>5</v>
      </c>
      <c r="O20" s="171">
        <f t="shared" si="7"/>
        <v>9.1999999999999993</v>
      </c>
      <c r="P20" s="172">
        <f t="shared" si="7"/>
        <v>9.1</v>
      </c>
      <c r="Q20" s="170">
        <f t="shared" si="7"/>
        <v>71.8</v>
      </c>
      <c r="R20" s="173">
        <f t="shared" si="7"/>
        <v>28.2</v>
      </c>
    </row>
    <row r="21" spans="2:18" s="139" customFormat="1" ht="15.95" hidden="1" customHeight="1">
      <c r="B21" s="624" t="s">
        <v>165</v>
      </c>
      <c r="C21" s="628"/>
      <c r="D21" s="140">
        <v>13579.9</v>
      </c>
      <c r="E21" s="140">
        <f>SUM(F21:I21)</f>
        <v>8906.2999999999993</v>
      </c>
      <c r="F21" s="141">
        <v>7456.7</v>
      </c>
      <c r="G21" s="142">
        <v>714</v>
      </c>
      <c r="H21" s="142">
        <v>468.8</v>
      </c>
      <c r="I21" s="143">
        <v>266.8</v>
      </c>
      <c r="J21" s="140">
        <f>SUM(L21:P21)</f>
        <v>4673.6000000000004</v>
      </c>
      <c r="K21" s="141">
        <f>L21+M21+N21</f>
        <v>2189</v>
      </c>
      <c r="L21" s="142">
        <v>1297.5</v>
      </c>
      <c r="M21" s="142">
        <v>219.2</v>
      </c>
      <c r="N21" s="142">
        <v>672.3</v>
      </c>
      <c r="O21" s="142">
        <v>1253.5</v>
      </c>
      <c r="P21" s="143">
        <v>1231.0999999999999</v>
      </c>
      <c r="Q21" s="140">
        <v>9755.5</v>
      </c>
      <c r="R21" s="140">
        <v>3824.4</v>
      </c>
    </row>
    <row r="22" spans="2:18" s="139" customFormat="1" ht="15.95" hidden="1" customHeight="1">
      <c r="B22" s="629"/>
      <c r="C22" s="630"/>
      <c r="D22" s="169"/>
      <c r="E22" s="170">
        <f>ROUND(E21/$D21*100,1)</f>
        <v>65.599999999999994</v>
      </c>
      <c r="F22" s="170">
        <f t="shared" ref="F22:R22" si="8">ROUND(F21/$D21*100,1)</f>
        <v>54.9</v>
      </c>
      <c r="G22" s="171">
        <f t="shared" si="8"/>
        <v>5.3</v>
      </c>
      <c r="H22" s="171">
        <f t="shared" si="8"/>
        <v>3.5</v>
      </c>
      <c r="I22" s="172">
        <f t="shared" si="8"/>
        <v>2</v>
      </c>
      <c r="J22" s="170">
        <f t="shared" si="8"/>
        <v>34.4</v>
      </c>
      <c r="K22" s="170">
        <f t="shared" si="8"/>
        <v>16.100000000000001</v>
      </c>
      <c r="L22" s="171">
        <f t="shared" si="8"/>
        <v>9.6</v>
      </c>
      <c r="M22" s="171">
        <f t="shared" si="8"/>
        <v>1.6</v>
      </c>
      <c r="N22" s="171">
        <f t="shared" si="8"/>
        <v>5</v>
      </c>
      <c r="O22" s="171">
        <f t="shared" si="8"/>
        <v>9.1999999999999993</v>
      </c>
      <c r="P22" s="172">
        <f t="shared" si="8"/>
        <v>9.1</v>
      </c>
      <c r="Q22" s="170">
        <f t="shared" si="8"/>
        <v>71.8</v>
      </c>
      <c r="R22" s="173">
        <f t="shared" si="8"/>
        <v>28.2</v>
      </c>
    </row>
    <row r="23" spans="2:18" s="139" customFormat="1" ht="15.95" hidden="1" customHeight="1">
      <c r="B23" s="624" t="s">
        <v>166</v>
      </c>
      <c r="C23" s="628"/>
      <c r="D23" s="140">
        <v>13579.9</v>
      </c>
      <c r="E23" s="140">
        <f>SUM(F23:I23)</f>
        <v>8906.2999999999993</v>
      </c>
      <c r="F23" s="141">
        <v>7456.7</v>
      </c>
      <c r="G23" s="142">
        <v>714</v>
      </c>
      <c r="H23" s="142">
        <v>468.8</v>
      </c>
      <c r="I23" s="143">
        <v>266.8</v>
      </c>
      <c r="J23" s="140">
        <f>SUM(L23:P23)</f>
        <v>4673.6000000000004</v>
      </c>
      <c r="K23" s="141">
        <v>2189</v>
      </c>
      <c r="L23" s="142">
        <v>1297.5</v>
      </c>
      <c r="M23" s="142">
        <v>219.2</v>
      </c>
      <c r="N23" s="142">
        <v>672.3</v>
      </c>
      <c r="O23" s="142">
        <v>1253.5</v>
      </c>
      <c r="P23" s="143">
        <v>1231.0999999999999</v>
      </c>
      <c r="Q23" s="140">
        <v>9755.5</v>
      </c>
      <c r="R23" s="140">
        <v>3824.4</v>
      </c>
    </row>
    <row r="24" spans="2:18" s="139" customFormat="1" ht="15.95" hidden="1" customHeight="1">
      <c r="B24" s="629"/>
      <c r="C24" s="630"/>
      <c r="D24" s="169"/>
      <c r="E24" s="170">
        <f t="shared" ref="E24:R24" si="9">ROUND(E23/$D23*100,1)</f>
        <v>65.599999999999994</v>
      </c>
      <c r="F24" s="170">
        <f t="shared" si="9"/>
        <v>54.9</v>
      </c>
      <c r="G24" s="171">
        <f t="shared" si="9"/>
        <v>5.3</v>
      </c>
      <c r="H24" s="171">
        <f t="shared" si="9"/>
        <v>3.5</v>
      </c>
      <c r="I24" s="172">
        <f t="shared" si="9"/>
        <v>2</v>
      </c>
      <c r="J24" s="170">
        <f t="shared" si="9"/>
        <v>34.4</v>
      </c>
      <c r="K24" s="170">
        <f t="shared" si="9"/>
        <v>16.100000000000001</v>
      </c>
      <c r="L24" s="171">
        <f t="shared" si="9"/>
        <v>9.6</v>
      </c>
      <c r="M24" s="171">
        <f t="shared" si="9"/>
        <v>1.6</v>
      </c>
      <c r="N24" s="171">
        <f t="shared" si="9"/>
        <v>5</v>
      </c>
      <c r="O24" s="171">
        <f t="shared" si="9"/>
        <v>9.1999999999999993</v>
      </c>
      <c r="P24" s="172">
        <f t="shared" si="9"/>
        <v>9.1</v>
      </c>
      <c r="Q24" s="170">
        <f t="shared" si="9"/>
        <v>71.8</v>
      </c>
      <c r="R24" s="173">
        <f t="shared" si="9"/>
        <v>28.2</v>
      </c>
    </row>
    <row r="25" spans="2:18" s="139" customFormat="1" ht="15.95" customHeight="1">
      <c r="B25" s="624" t="s">
        <v>167</v>
      </c>
      <c r="C25" s="628"/>
      <c r="D25" s="140">
        <v>13579.9</v>
      </c>
      <c r="E25" s="140">
        <f>SUM(F25:I25)</f>
        <v>8906.2999999999993</v>
      </c>
      <c r="F25" s="141">
        <v>7456.7</v>
      </c>
      <c r="G25" s="142">
        <v>714</v>
      </c>
      <c r="H25" s="142">
        <v>468.8</v>
      </c>
      <c r="I25" s="143">
        <v>266.8</v>
      </c>
      <c r="J25" s="140">
        <f>SUM(L25:P25)</f>
        <v>4673.6000000000004</v>
      </c>
      <c r="K25" s="141">
        <v>2189</v>
      </c>
      <c r="L25" s="142">
        <v>1297.5</v>
      </c>
      <c r="M25" s="142">
        <v>219.2</v>
      </c>
      <c r="N25" s="142">
        <v>672.3</v>
      </c>
      <c r="O25" s="142">
        <v>1253.5</v>
      </c>
      <c r="P25" s="143">
        <v>1231.0999999999999</v>
      </c>
      <c r="Q25" s="140">
        <v>9755.5</v>
      </c>
      <c r="R25" s="140">
        <v>3824.4</v>
      </c>
    </row>
    <row r="26" spans="2:18" s="139" customFormat="1" ht="15.95" customHeight="1">
      <c r="B26" s="629"/>
      <c r="C26" s="630"/>
      <c r="D26" s="169"/>
      <c r="E26" s="170">
        <f t="shared" ref="E26:R26" si="10">ROUND(E25/$D25*100,1)</f>
        <v>65.599999999999994</v>
      </c>
      <c r="F26" s="170">
        <f t="shared" si="10"/>
        <v>54.9</v>
      </c>
      <c r="G26" s="171">
        <f t="shared" si="10"/>
        <v>5.3</v>
      </c>
      <c r="H26" s="171">
        <f t="shared" si="10"/>
        <v>3.5</v>
      </c>
      <c r="I26" s="172">
        <f t="shared" si="10"/>
        <v>2</v>
      </c>
      <c r="J26" s="170">
        <f t="shared" si="10"/>
        <v>34.4</v>
      </c>
      <c r="K26" s="170">
        <f t="shared" si="10"/>
        <v>16.100000000000001</v>
      </c>
      <c r="L26" s="171">
        <f t="shared" si="10"/>
        <v>9.6</v>
      </c>
      <c r="M26" s="171">
        <f t="shared" si="10"/>
        <v>1.6</v>
      </c>
      <c r="N26" s="171">
        <f t="shared" si="10"/>
        <v>5</v>
      </c>
      <c r="O26" s="171">
        <f t="shared" si="10"/>
        <v>9.1999999999999993</v>
      </c>
      <c r="P26" s="172">
        <f t="shared" si="10"/>
        <v>9.1</v>
      </c>
      <c r="Q26" s="170">
        <f t="shared" si="10"/>
        <v>71.8</v>
      </c>
      <c r="R26" s="173">
        <f t="shared" si="10"/>
        <v>28.2</v>
      </c>
    </row>
    <row r="27" spans="2:18" s="139" customFormat="1" ht="15.95" customHeight="1">
      <c r="B27" s="624" t="s">
        <v>168</v>
      </c>
      <c r="C27" s="628"/>
      <c r="D27" s="140">
        <v>13579.9</v>
      </c>
      <c r="E27" s="140">
        <f>SUM(F27:I27)</f>
        <v>8906.2999999999993</v>
      </c>
      <c r="F27" s="141">
        <v>7456.7</v>
      </c>
      <c r="G27" s="142">
        <v>714</v>
      </c>
      <c r="H27" s="142">
        <v>468.8</v>
      </c>
      <c r="I27" s="143">
        <v>266.8</v>
      </c>
      <c r="J27" s="140">
        <f>SUM(L27:P27)</f>
        <v>4673.6000000000004</v>
      </c>
      <c r="K27" s="141">
        <v>2189</v>
      </c>
      <c r="L27" s="142">
        <v>1297.5</v>
      </c>
      <c r="M27" s="142">
        <v>219.2</v>
      </c>
      <c r="N27" s="142">
        <v>672.3</v>
      </c>
      <c r="O27" s="142">
        <v>1253.5</v>
      </c>
      <c r="P27" s="143">
        <v>1231.0999999999999</v>
      </c>
      <c r="Q27" s="140">
        <v>9755.5</v>
      </c>
      <c r="R27" s="140">
        <v>3824.4</v>
      </c>
    </row>
    <row r="28" spans="2:18" s="139" customFormat="1" ht="15.95" customHeight="1">
      <c r="B28" s="629"/>
      <c r="C28" s="630"/>
      <c r="D28" s="169"/>
      <c r="E28" s="170">
        <f t="shared" ref="E28:R28" si="11">ROUND(E27/$D27*100,1)</f>
        <v>65.599999999999994</v>
      </c>
      <c r="F28" s="170">
        <f>ROUND(F27/$D27*100,1)</f>
        <v>54.9</v>
      </c>
      <c r="G28" s="171">
        <f t="shared" si="11"/>
        <v>5.3</v>
      </c>
      <c r="H28" s="171">
        <f t="shared" si="11"/>
        <v>3.5</v>
      </c>
      <c r="I28" s="172">
        <f t="shared" si="11"/>
        <v>2</v>
      </c>
      <c r="J28" s="170">
        <f t="shared" si="11"/>
        <v>34.4</v>
      </c>
      <c r="K28" s="170">
        <f t="shared" si="11"/>
        <v>16.100000000000001</v>
      </c>
      <c r="L28" s="171">
        <f t="shared" si="11"/>
        <v>9.6</v>
      </c>
      <c r="M28" s="171">
        <f t="shared" si="11"/>
        <v>1.6</v>
      </c>
      <c r="N28" s="171">
        <f t="shared" si="11"/>
        <v>5</v>
      </c>
      <c r="O28" s="171">
        <f t="shared" si="11"/>
        <v>9.1999999999999993</v>
      </c>
      <c r="P28" s="172">
        <f t="shared" si="11"/>
        <v>9.1</v>
      </c>
      <c r="Q28" s="170">
        <f t="shared" si="11"/>
        <v>71.8</v>
      </c>
      <c r="R28" s="173">
        <f t="shared" si="11"/>
        <v>28.2</v>
      </c>
    </row>
    <row r="29" spans="2:18" s="139" customFormat="1" ht="15.95" customHeight="1">
      <c r="B29" s="624" t="s">
        <v>169</v>
      </c>
      <c r="C29" s="628"/>
      <c r="D29" s="140">
        <v>13639</v>
      </c>
      <c r="E29" s="140">
        <f>SUM(F29:I29)</f>
        <v>9001.4999999999982</v>
      </c>
      <c r="F29" s="141">
        <v>7534.9</v>
      </c>
      <c r="G29" s="142">
        <v>707.8</v>
      </c>
      <c r="H29" s="142">
        <v>465.4</v>
      </c>
      <c r="I29" s="143">
        <v>293.39999999999998</v>
      </c>
      <c r="J29" s="140">
        <f>SUM(L29:P29)</f>
        <v>4637.5</v>
      </c>
      <c r="K29" s="141">
        <v>2345.3000000000002</v>
      </c>
      <c r="L29" s="142">
        <v>1330.6</v>
      </c>
      <c r="M29" s="142">
        <v>231</v>
      </c>
      <c r="N29" s="142">
        <v>783.7</v>
      </c>
      <c r="O29" s="142">
        <v>1158.3</v>
      </c>
      <c r="P29" s="143">
        <v>1133.9000000000001</v>
      </c>
      <c r="Q29" s="140">
        <v>9746.6</v>
      </c>
      <c r="R29" s="140">
        <v>3892.3</v>
      </c>
    </row>
    <row r="30" spans="2:18" s="139" customFormat="1" ht="15.95" customHeight="1">
      <c r="B30" s="629"/>
      <c r="C30" s="630"/>
      <c r="D30" s="169"/>
      <c r="E30" s="170">
        <f>ROUND(E29/$D29*100,1)</f>
        <v>66</v>
      </c>
      <c r="F30" s="170">
        <f t="shared" ref="F30:R30" si="12">ROUND(F29/$D29*100,1)</f>
        <v>55.2</v>
      </c>
      <c r="G30" s="171">
        <f t="shared" si="12"/>
        <v>5.2</v>
      </c>
      <c r="H30" s="171">
        <f t="shared" si="12"/>
        <v>3.4</v>
      </c>
      <c r="I30" s="172">
        <f t="shared" si="12"/>
        <v>2.2000000000000002</v>
      </c>
      <c r="J30" s="170">
        <f t="shared" si="12"/>
        <v>34</v>
      </c>
      <c r="K30" s="170">
        <f t="shared" si="12"/>
        <v>17.2</v>
      </c>
      <c r="L30" s="171">
        <f t="shared" si="12"/>
        <v>9.8000000000000007</v>
      </c>
      <c r="M30" s="171">
        <f t="shared" si="12"/>
        <v>1.7</v>
      </c>
      <c r="N30" s="171">
        <f t="shared" si="12"/>
        <v>5.7</v>
      </c>
      <c r="O30" s="171">
        <f t="shared" si="12"/>
        <v>8.5</v>
      </c>
      <c r="P30" s="172">
        <f t="shared" si="12"/>
        <v>8.3000000000000007</v>
      </c>
      <c r="Q30" s="170">
        <f t="shared" si="12"/>
        <v>71.5</v>
      </c>
      <c r="R30" s="173">
        <f t="shared" si="12"/>
        <v>28.5</v>
      </c>
    </row>
    <row r="31" spans="2:18" s="139" customFormat="1" ht="15.95" customHeight="1">
      <c r="B31" s="624" t="s">
        <v>170</v>
      </c>
      <c r="C31" s="628"/>
      <c r="D31" s="140">
        <v>13639</v>
      </c>
      <c r="E31" s="140">
        <f>SUM(F31:I31)</f>
        <v>9001.4999999999982</v>
      </c>
      <c r="F31" s="141">
        <v>7534.9</v>
      </c>
      <c r="G31" s="142">
        <v>707.8</v>
      </c>
      <c r="H31" s="142">
        <v>465.4</v>
      </c>
      <c r="I31" s="143">
        <v>293.39999999999998</v>
      </c>
      <c r="J31" s="140">
        <f>SUM(L31:P31)</f>
        <v>4637.5</v>
      </c>
      <c r="K31" s="141">
        <v>2345.3000000000002</v>
      </c>
      <c r="L31" s="142">
        <v>1330.6</v>
      </c>
      <c r="M31" s="142">
        <v>231</v>
      </c>
      <c r="N31" s="142">
        <v>783.7</v>
      </c>
      <c r="O31" s="142">
        <v>1158.3</v>
      </c>
      <c r="P31" s="143">
        <v>1133.9000000000001</v>
      </c>
      <c r="Q31" s="140">
        <v>9746.6</v>
      </c>
      <c r="R31" s="140">
        <v>3892.3</v>
      </c>
    </row>
    <row r="32" spans="2:18" s="139" customFormat="1" ht="15.95" customHeight="1">
      <c r="B32" s="629"/>
      <c r="C32" s="630"/>
      <c r="D32" s="169"/>
      <c r="E32" s="170">
        <f>ROUND(E31/$D31*100,1)</f>
        <v>66</v>
      </c>
      <c r="F32" s="170">
        <f t="shared" ref="F32:R32" si="13">ROUND(F31/$D31*100,1)</f>
        <v>55.2</v>
      </c>
      <c r="G32" s="171">
        <f t="shared" si="13"/>
        <v>5.2</v>
      </c>
      <c r="H32" s="171">
        <f t="shared" si="13"/>
        <v>3.4</v>
      </c>
      <c r="I32" s="172">
        <f t="shared" si="13"/>
        <v>2.2000000000000002</v>
      </c>
      <c r="J32" s="170">
        <f t="shared" si="13"/>
        <v>34</v>
      </c>
      <c r="K32" s="170">
        <f t="shared" si="13"/>
        <v>17.2</v>
      </c>
      <c r="L32" s="171">
        <f t="shared" si="13"/>
        <v>9.8000000000000007</v>
      </c>
      <c r="M32" s="171">
        <f t="shared" si="13"/>
        <v>1.7</v>
      </c>
      <c r="N32" s="171">
        <f t="shared" si="13"/>
        <v>5.7</v>
      </c>
      <c r="O32" s="171">
        <f t="shared" si="13"/>
        <v>8.5</v>
      </c>
      <c r="P32" s="172">
        <f t="shared" si="13"/>
        <v>8.3000000000000007</v>
      </c>
      <c r="Q32" s="170">
        <f t="shared" si="13"/>
        <v>71.5</v>
      </c>
      <c r="R32" s="173">
        <f t="shared" si="13"/>
        <v>28.5</v>
      </c>
    </row>
    <row r="33" spans="2:18" s="139" customFormat="1" ht="15.95" customHeight="1">
      <c r="B33" s="624" t="s">
        <v>125</v>
      </c>
      <c r="C33" s="625"/>
      <c r="D33" s="140">
        <v>13639</v>
      </c>
      <c r="E33" s="140">
        <f>SUM(F33:I33)</f>
        <v>9001.4999999999982</v>
      </c>
      <c r="F33" s="141">
        <v>7534.9</v>
      </c>
      <c r="G33" s="142">
        <v>707.8</v>
      </c>
      <c r="H33" s="142">
        <v>465.4</v>
      </c>
      <c r="I33" s="143">
        <v>293.39999999999998</v>
      </c>
      <c r="J33" s="140">
        <f>SUM(L33:P33)</f>
        <v>4637.5</v>
      </c>
      <c r="K33" s="141">
        <v>2345.3000000000002</v>
      </c>
      <c r="L33" s="142">
        <v>1330.6</v>
      </c>
      <c r="M33" s="142">
        <v>231</v>
      </c>
      <c r="N33" s="142">
        <v>783.7</v>
      </c>
      <c r="O33" s="142">
        <v>1158.3</v>
      </c>
      <c r="P33" s="143">
        <v>1133.9000000000001</v>
      </c>
      <c r="Q33" s="140">
        <v>9746.6</v>
      </c>
      <c r="R33" s="140">
        <v>3892.3</v>
      </c>
    </row>
    <row r="34" spans="2:18" s="139" customFormat="1" ht="15.95" customHeight="1">
      <c r="B34" s="626"/>
      <c r="C34" s="627"/>
      <c r="D34" s="95"/>
      <c r="E34" s="173">
        <f t="shared" ref="E34:R34" si="14">ROUND(E33/$D33*100,1)</f>
        <v>66</v>
      </c>
      <c r="F34" s="170">
        <f t="shared" si="14"/>
        <v>55.2</v>
      </c>
      <c r="G34" s="171">
        <f t="shared" si="14"/>
        <v>5.2</v>
      </c>
      <c r="H34" s="171">
        <f t="shared" si="14"/>
        <v>3.4</v>
      </c>
      <c r="I34" s="172">
        <f t="shared" si="14"/>
        <v>2.2000000000000002</v>
      </c>
      <c r="J34" s="173">
        <f t="shared" si="14"/>
        <v>34</v>
      </c>
      <c r="K34" s="174">
        <f t="shared" si="14"/>
        <v>17.2</v>
      </c>
      <c r="L34" s="171">
        <f t="shared" si="14"/>
        <v>9.8000000000000007</v>
      </c>
      <c r="M34" s="171">
        <f t="shared" si="14"/>
        <v>1.7</v>
      </c>
      <c r="N34" s="171">
        <f t="shared" si="14"/>
        <v>5.7</v>
      </c>
      <c r="O34" s="171">
        <f t="shared" si="14"/>
        <v>8.5</v>
      </c>
      <c r="P34" s="172">
        <f t="shared" si="14"/>
        <v>8.3000000000000007</v>
      </c>
      <c r="Q34" s="173">
        <f t="shared" si="14"/>
        <v>71.5</v>
      </c>
      <c r="R34" s="173">
        <f t="shared" si="14"/>
        <v>28.5</v>
      </c>
    </row>
    <row r="35" spans="2:18" s="139" customFormat="1" ht="15.95" customHeight="1">
      <c r="B35" s="624" t="s">
        <v>126</v>
      </c>
      <c r="C35" s="625"/>
      <c r="D35" s="140">
        <v>13639</v>
      </c>
      <c r="E35" s="140">
        <v>9001.4999999999982</v>
      </c>
      <c r="F35" s="141">
        <v>7534.9</v>
      </c>
      <c r="G35" s="142">
        <v>707.8</v>
      </c>
      <c r="H35" s="142">
        <v>465.4</v>
      </c>
      <c r="I35" s="143">
        <v>293.39999999999998</v>
      </c>
      <c r="J35" s="140">
        <v>4637.5</v>
      </c>
      <c r="K35" s="141">
        <v>2345.3000000000002</v>
      </c>
      <c r="L35" s="142">
        <v>1330.6</v>
      </c>
      <c r="M35" s="142">
        <v>231</v>
      </c>
      <c r="N35" s="142">
        <v>783.7</v>
      </c>
      <c r="O35" s="142">
        <v>1158.3</v>
      </c>
      <c r="P35" s="143">
        <v>1133.9000000000001</v>
      </c>
      <c r="Q35" s="140">
        <v>9746.6</v>
      </c>
      <c r="R35" s="140">
        <v>3892.3</v>
      </c>
    </row>
    <row r="36" spans="2:18" s="139" customFormat="1" ht="15.95" customHeight="1">
      <c r="B36" s="626"/>
      <c r="C36" s="627"/>
      <c r="D36" s="95"/>
      <c r="E36" s="173">
        <v>66</v>
      </c>
      <c r="F36" s="170">
        <v>55.2</v>
      </c>
      <c r="G36" s="171">
        <v>5.2</v>
      </c>
      <c r="H36" s="171">
        <v>3.4</v>
      </c>
      <c r="I36" s="172">
        <v>2.2000000000000002</v>
      </c>
      <c r="J36" s="173">
        <v>34</v>
      </c>
      <c r="K36" s="174">
        <v>17.2</v>
      </c>
      <c r="L36" s="171">
        <v>9.8000000000000007</v>
      </c>
      <c r="M36" s="171">
        <v>1.7</v>
      </c>
      <c r="N36" s="171">
        <v>5.7</v>
      </c>
      <c r="O36" s="171">
        <v>8.5</v>
      </c>
      <c r="P36" s="172">
        <v>8.3000000000000007</v>
      </c>
      <c r="Q36" s="173">
        <v>71.5</v>
      </c>
      <c r="R36" s="173">
        <v>28.5</v>
      </c>
    </row>
    <row r="37" spans="2:18" s="139" customFormat="1" ht="15.95" customHeight="1">
      <c r="B37" s="624" t="s">
        <v>127</v>
      </c>
      <c r="C37" s="625"/>
      <c r="D37" s="140">
        <v>13643.1</v>
      </c>
      <c r="E37" s="140">
        <v>8964.5</v>
      </c>
      <c r="F37" s="141">
        <v>7496.1</v>
      </c>
      <c r="G37" s="142">
        <v>709.1</v>
      </c>
      <c r="H37" s="142">
        <v>462.4</v>
      </c>
      <c r="I37" s="143">
        <v>297</v>
      </c>
      <c r="J37" s="140">
        <v>4678.6000000000004</v>
      </c>
      <c r="K37" s="141">
        <v>2354.8000000000002</v>
      </c>
      <c r="L37" s="142">
        <v>1343.3</v>
      </c>
      <c r="M37" s="142">
        <v>231.6</v>
      </c>
      <c r="N37" s="142">
        <v>799.9</v>
      </c>
      <c r="O37" s="142">
        <v>1179.7</v>
      </c>
      <c r="P37" s="143">
        <v>1144.0999999999999</v>
      </c>
      <c r="Q37" s="140">
        <v>9715.4</v>
      </c>
      <c r="R37" s="140">
        <v>3927.6</v>
      </c>
    </row>
    <row r="38" spans="2:18" s="139" customFormat="1" ht="15.95" customHeight="1">
      <c r="B38" s="626"/>
      <c r="C38" s="627"/>
      <c r="D38" s="95"/>
      <c r="E38" s="173">
        <v>65.7</v>
      </c>
      <c r="F38" s="170">
        <v>54.9</v>
      </c>
      <c r="G38" s="171">
        <v>5.2</v>
      </c>
      <c r="H38" s="171">
        <v>3.4</v>
      </c>
      <c r="I38" s="172">
        <v>2.2000000000000002</v>
      </c>
      <c r="J38" s="173">
        <v>34.299999999999997</v>
      </c>
      <c r="K38" s="174">
        <v>17.3</v>
      </c>
      <c r="L38" s="171">
        <v>9.8000000000000007</v>
      </c>
      <c r="M38" s="171">
        <v>1.7</v>
      </c>
      <c r="N38" s="171">
        <v>5.7</v>
      </c>
      <c r="O38" s="171">
        <v>8.6</v>
      </c>
      <c r="P38" s="172">
        <v>8.4</v>
      </c>
      <c r="Q38" s="173">
        <v>71.2</v>
      </c>
      <c r="R38" s="173">
        <v>28.8</v>
      </c>
    </row>
    <row r="39" spans="2:18" s="139" customFormat="1" ht="15.95" customHeight="1">
      <c r="B39" s="624" t="s">
        <v>128</v>
      </c>
      <c r="C39" s="625"/>
      <c r="D39" s="140">
        <v>13643.1</v>
      </c>
      <c r="E39" s="140">
        <v>8964.5</v>
      </c>
      <c r="F39" s="141">
        <v>7496.1</v>
      </c>
      <c r="G39" s="142">
        <v>709.1</v>
      </c>
      <c r="H39" s="142">
        <v>462.4</v>
      </c>
      <c r="I39" s="143">
        <v>297</v>
      </c>
      <c r="J39" s="140">
        <v>4678.6000000000004</v>
      </c>
      <c r="K39" s="141">
        <v>2354.8000000000002</v>
      </c>
      <c r="L39" s="142">
        <v>1343.3</v>
      </c>
      <c r="M39" s="142">
        <v>231.6</v>
      </c>
      <c r="N39" s="142">
        <v>799.9</v>
      </c>
      <c r="O39" s="142">
        <v>1179.7</v>
      </c>
      <c r="P39" s="143">
        <v>1144.0999999999999</v>
      </c>
      <c r="Q39" s="140">
        <v>9715.4</v>
      </c>
      <c r="R39" s="140">
        <v>3927.6</v>
      </c>
    </row>
    <row r="40" spans="2:18" s="139" customFormat="1" ht="15.95" customHeight="1">
      <c r="B40" s="626"/>
      <c r="C40" s="627"/>
      <c r="D40" s="95"/>
      <c r="E40" s="173">
        <v>65.7</v>
      </c>
      <c r="F40" s="170">
        <v>54.9</v>
      </c>
      <c r="G40" s="171">
        <v>5.2</v>
      </c>
      <c r="H40" s="171">
        <v>3.4</v>
      </c>
      <c r="I40" s="172">
        <v>2.2000000000000002</v>
      </c>
      <c r="J40" s="173">
        <v>34.299999999999997</v>
      </c>
      <c r="K40" s="174">
        <v>17.3</v>
      </c>
      <c r="L40" s="171">
        <v>9.8000000000000007</v>
      </c>
      <c r="M40" s="171">
        <v>1.7</v>
      </c>
      <c r="N40" s="171">
        <v>5.7</v>
      </c>
      <c r="O40" s="171">
        <v>8.6</v>
      </c>
      <c r="P40" s="172">
        <v>8.4</v>
      </c>
      <c r="Q40" s="173">
        <v>71.2</v>
      </c>
      <c r="R40" s="173">
        <v>28.8</v>
      </c>
    </row>
    <row r="41" spans="2:18" s="139" customFormat="1" ht="15.75" customHeight="1">
      <c r="B41" s="624" t="s">
        <v>171</v>
      </c>
      <c r="C41" s="625"/>
      <c r="D41" s="140">
        <v>13643.1</v>
      </c>
      <c r="E41" s="140">
        <v>8964.5</v>
      </c>
      <c r="F41" s="141">
        <v>7496.1</v>
      </c>
      <c r="G41" s="142">
        <v>709.1</v>
      </c>
      <c r="H41" s="142">
        <v>462.4</v>
      </c>
      <c r="I41" s="143">
        <v>297</v>
      </c>
      <c r="J41" s="140">
        <v>4678.6000000000004</v>
      </c>
      <c r="K41" s="141">
        <v>2354.8000000000002</v>
      </c>
      <c r="L41" s="142">
        <v>1343.3</v>
      </c>
      <c r="M41" s="142">
        <v>231.6</v>
      </c>
      <c r="N41" s="142">
        <v>799.9</v>
      </c>
      <c r="O41" s="142">
        <v>1179.7</v>
      </c>
      <c r="P41" s="143">
        <v>1144.0999999999999</v>
      </c>
      <c r="Q41" s="140">
        <v>9715.4</v>
      </c>
      <c r="R41" s="140">
        <v>3927.6</v>
      </c>
    </row>
    <row r="42" spans="2:18" s="139" customFormat="1" ht="15.95" customHeight="1">
      <c r="B42" s="626"/>
      <c r="C42" s="627"/>
      <c r="D42" s="95"/>
      <c r="E42" s="173">
        <v>65.7</v>
      </c>
      <c r="F42" s="170">
        <v>54.9</v>
      </c>
      <c r="G42" s="171">
        <v>5.2</v>
      </c>
      <c r="H42" s="171">
        <v>3.4</v>
      </c>
      <c r="I42" s="172">
        <v>2.2000000000000002</v>
      </c>
      <c r="J42" s="173">
        <v>34.299999999999997</v>
      </c>
      <c r="K42" s="174">
        <v>17.3</v>
      </c>
      <c r="L42" s="171">
        <v>9.8000000000000007</v>
      </c>
      <c r="M42" s="171">
        <v>1.7</v>
      </c>
      <c r="N42" s="171">
        <v>5.7</v>
      </c>
      <c r="O42" s="171">
        <v>8.6</v>
      </c>
      <c r="P42" s="172">
        <v>8.4</v>
      </c>
      <c r="Q42" s="173">
        <v>71.2</v>
      </c>
      <c r="R42" s="173">
        <v>28.8</v>
      </c>
    </row>
    <row r="43" spans="2:18" s="139" customFormat="1" ht="15.75" customHeight="1">
      <c r="B43" s="624" t="s">
        <v>172</v>
      </c>
      <c r="C43" s="625"/>
      <c r="D43" s="140">
        <v>13643.1</v>
      </c>
      <c r="E43" s="140">
        <v>8964.5</v>
      </c>
      <c r="F43" s="141">
        <v>7496.1</v>
      </c>
      <c r="G43" s="142">
        <v>709.1</v>
      </c>
      <c r="H43" s="142">
        <v>462.4</v>
      </c>
      <c r="I43" s="143">
        <v>297</v>
      </c>
      <c r="J43" s="140">
        <v>4678.6000000000004</v>
      </c>
      <c r="K43" s="141">
        <v>2354.8000000000002</v>
      </c>
      <c r="L43" s="142">
        <v>1343.3</v>
      </c>
      <c r="M43" s="142">
        <v>231.6</v>
      </c>
      <c r="N43" s="142">
        <v>799.9</v>
      </c>
      <c r="O43" s="142">
        <v>1179.7</v>
      </c>
      <c r="P43" s="143">
        <v>1144.0999999999999</v>
      </c>
      <c r="Q43" s="140">
        <v>9715.4</v>
      </c>
      <c r="R43" s="140">
        <v>3927.6</v>
      </c>
    </row>
    <row r="44" spans="2:18" s="139" customFormat="1" ht="15.95" customHeight="1">
      <c r="B44" s="626"/>
      <c r="C44" s="627"/>
      <c r="D44" s="95"/>
      <c r="E44" s="173">
        <v>65.7</v>
      </c>
      <c r="F44" s="170">
        <v>54.9</v>
      </c>
      <c r="G44" s="171">
        <v>5.2</v>
      </c>
      <c r="H44" s="171">
        <v>3.4</v>
      </c>
      <c r="I44" s="172">
        <v>2.2000000000000002</v>
      </c>
      <c r="J44" s="173">
        <v>34.299999999999997</v>
      </c>
      <c r="K44" s="174">
        <v>17.3</v>
      </c>
      <c r="L44" s="171">
        <v>9.8000000000000007</v>
      </c>
      <c r="M44" s="171">
        <v>1.7</v>
      </c>
      <c r="N44" s="171">
        <v>5.7</v>
      </c>
      <c r="O44" s="171">
        <v>8.6</v>
      </c>
      <c r="P44" s="172">
        <v>8.4</v>
      </c>
      <c r="Q44" s="173">
        <v>71.2</v>
      </c>
      <c r="R44" s="173">
        <v>28.8</v>
      </c>
    </row>
    <row r="45" spans="2:18" s="139" customFormat="1" ht="15.95" customHeight="1">
      <c r="B45" s="624" t="s">
        <v>173</v>
      </c>
      <c r="C45" s="625"/>
      <c r="D45" s="140">
        <v>13643.1</v>
      </c>
      <c r="E45" s="140">
        <v>8964.5</v>
      </c>
      <c r="F45" s="141">
        <v>7496.1</v>
      </c>
      <c r="G45" s="142">
        <v>709.1</v>
      </c>
      <c r="H45" s="142">
        <v>462.4</v>
      </c>
      <c r="I45" s="143">
        <v>297</v>
      </c>
      <c r="J45" s="140">
        <v>4678.6000000000004</v>
      </c>
      <c r="K45" s="141">
        <v>2354.8000000000002</v>
      </c>
      <c r="L45" s="142">
        <v>1343.3</v>
      </c>
      <c r="M45" s="142">
        <v>231.6</v>
      </c>
      <c r="N45" s="142">
        <v>799.9</v>
      </c>
      <c r="O45" s="142">
        <v>1179.7</v>
      </c>
      <c r="P45" s="143">
        <v>1144.0999999999999</v>
      </c>
      <c r="Q45" s="140">
        <v>9715.4</v>
      </c>
      <c r="R45" s="140">
        <v>3927.6</v>
      </c>
    </row>
    <row r="46" spans="2:18" s="139" customFormat="1" ht="15.95" customHeight="1">
      <c r="B46" s="626"/>
      <c r="C46" s="627"/>
      <c r="D46" s="95"/>
      <c r="E46" s="173">
        <v>65.7</v>
      </c>
      <c r="F46" s="170">
        <v>54.9</v>
      </c>
      <c r="G46" s="171">
        <v>5.2</v>
      </c>
      <c r="H46" s="171">
        <v>3.4</v>
      </c>
      <c r="I46" s="172">
        <v>2.2000000000000002</v>
      </c>
      <c r="J46" s="173">
        <v>34.299999999999997</v>
      </c>
      <c r="K46" s="174">
        <v>17.3</v>
      </c>
      <c r="L46" s="171">
        <v>9.8000000000000007</v>
      </c>
      <c r="M46" s="171">
        <v>1.7</v>
      </c>
      <c r="N46" s="171">
        <v>5.7</v>
      </c>
      <c r="O46" s="171">
        <v>8.6</v>
      </c>
      <c r="P46" s="172">
        <v>8.4</v>
      </c>
      <c r="Q46" s="173">
        <v>71.2</v>
      </c>
      <c r="R46" s="173">
        <v>28.8</v>
      </c>
    </row>
    <row r="47" spans="2:18" s="139" customFormat="1" ht="15.95" customHeight="1">
      <c r="B47" s="624" t="s">
        <v>174</v>
      </c>
      <c r="C47" s="625"/>
      <c r="D47" s="140">
        <v>13642.8</v>
      </c>
      <c r="E47" s="140">
        <v>8876.6</v>
      </c>
      <c r="F47" s="141">
        <v>7384.1</v>
      </c>
      <c r="G47" s="142">
        <v>672.7</v>
      </c>
      <c r="H47" s="142">
        <v>464.9</v>
      </c>
      <c r="I47" s="143">
        <v>354.9</v>
      </c>
      <c r="J47" s="140">
        <v>4766.2</v>
      </c>
      <c r="K47" s="141">
        <v>2376.9</v>
      </c>
      <c r="L47" s="142">
        <v>1342.8</v>
      </c>
      <c r="M47" s="142">
        <v>238.5</v>
      </c>
      <c r="N47" s="142">
        <v>795.6</v>
      </c>
      <c r="O47" s="142">
        <v>1189.9000000000001</v>
      </c>
      <c r="P47" s="143">
        <v>1199.5</v>
      </c>
      <c r="Q47" s="140">
        <v>9596.7999999999993</v>
      </c>
      <c r="R47" s="140">
        <v>4046</v>
      </c>
    </row>
    <row r="48" spans="2:18" s="139" customFormat="1" ht="15.95" customHeight="1">
      <c r="B48" s="626"/>
      <c r="C48" s="627"/>
      <c r="D48" s="95"/>
      <c r="E48" s="173">
        <v>65.099999999999994</v>
      </c>
      <c r="F48" s="170">
        <v>54.1</v>
      </c>
      <c r="G48" s="171">
        <v>4.9000000000000004</v>
      </c>
      <c r="H48" s="171">
        <v>3.4</v>
      </c>
      <c r="I48" s="172">
        <v>2.6</v>
      </c>
      <c r="J48" s="173">
        <v>34.9</v>
      </c>
      <c r="K48" s="174">
        <v>17.399999999999999</v>
      </c>
      <c r="L48" s="171">
        <v>9.8000000000000007</v>
      </c>
      <c r="M48" s="171">
        <v>1.7</v>
      </c>
      <c r="N48" s="171">
        <v>5.8</v>
      </c>
      <c r="O48" s="171">
        <v>8.6999999999999993</v>
      </c>
      <c r="P48" s="172">
        <v>8.8000000000000007</v>
      </c>
      <c r="Q48" s="173">
        <v>70.3</v>
      </c>
      <c r="R48" s="173">
        <v>29.7</v>
      </c>
    </row>
    <row r="49" spans="2:18" s="139" customFormat="1" ht="15.95" customHeight="1">
      <c r="B49" s="624" t="s">
        <v>175</v>
      </c>
      <c r="C49" s="625"/>
      <c r="D49" s="140">
        <v>13642.8</v>
      </c>
      <c r="E49" s="140">
        <v>8876.6</v>
      </c>
      <c r="F49" s="141">
        <v>7384.1</v>
      </c>
      <c r="G49" s="142">
        <v>672.7</v>
      </c>
      <c r="H49" s="142">
        <v>464.9</v>
      </c>
      <c r="I49" s="143">
        <v>354.9</v>
      </c>
      <c r="J49" s="140">
        <v>4766.2</v>
      </c>
      <c r="K49" s="141">
        <v>2376.9</v>
      </c>
      <c r="L49" s="142">
        <v>1342.8</v>
      </c>
      <c r="M49" s="142">
        <v>238.5</v>
      </c>
      <c r="N49" s="142">
        <v>795.6</v>
      </c>
      <c r="O49" s="142">
        <v>1189.9000000000001</v>
      </c>
      <c r="P49" s="143">
        <v>1199.5</v>
      </c>
      <c r="Q49" s="140">
        <v>9596.7999999999993</v>
      </c>
      <c r="R49" s="140">
        <v>4046</v>
      </c>
    </row>
    <row r="50" spans="2:18" s="139" customFormat="1" ht="15.95" customHeight="1">
      <c r="B50" s="626"/>
      <c r="C50" s="627"/>
      <c r="D50" s="95"/>
      <c r="E50" s="173">
        <f t="shared" ref="E50:R52" si="15">ROUND(E49/$D49*100,1)</f>
        <v>65.099999999999994</v>
      </c>
      <c r="F50" s="170">
        <f>ROUND(F49/$D49*100,1)</f>
        <v>54.1</v>
      </c>
      <c r="G50" s="171">
        <f t="shared" si="15"/>
        <v>4.9000000000000004</v>
      </c>
      <c r="H50" s="171">
        <f t="shared" si="15"/>
        <v>3.4</v>
      </c>
      <c r="I50" s="172">
        <f t="shared" si="15"/>
        <v>2.6</v>
      </c>
      <c r="J50" s="173">
        <f t="shared" si="15"/>
        <v>34.9</v>
      </c>
      <c r="K50" s="174">
        <f>ROUND(K49/$D49*100,1)</f>
        <v>17.399999999999999</v>
      </c>
      <c r="L50" s="171">
        <f t="shared" si="15"/>
        <v>9.8000000000000007</v>
      </c>
      <c r="M50" s="171">
        <f t="shared" si="15"/>
        <v>1.7</v>
      </c>
      <c r="N50" s="171">
        <f t="shared" si="15"/>
        <v>5.8</v>
      </c>
      <c r="O50" s="171">
        <f t="shared" si="15"/>
        <v>8.6999999999999993</v>
      </c>
      <c r="P50" s="172">
        <f t="shared" si="15"/>
        <v>8.8000000000000007</v>
      </c>
      <c r="Q50" s="173">
        <f t="shared" si="15"/>
        <v>70.3</v>
      </c>
      <c r="R50" s="173">
        <f t="shared" si="15"/>
        <v>29.7</v>
      </c>
    </row>
    <row r="51" spans="2:18" s="139" customFormat="1" ht="15.95" customHeight="1">
      <c r="B51" s="624" t="s">
        <v>176</v>
      </c>
      <c r="C51" s="625"/>
      <c r="D51" s="140">
        <v>13642.8</v>
      </c>
      <c r="E51" s="140">
        <v>8876.6</v>
      </c>
      <c r="F51" s="141">
        <v>7384.1</v>
      </c>
      <c r="G51" s="142">
        <v>672.7</v>
      </c>
      <c r="H51" s="142">
        <v>464.9</v>
      </c>
      <c r="I51" s="143">
        <v>354.9</v>
      </c>
      <c r="J51" s="140">
        <v>4766.2</v>
      </c>
      <c r="K51" s="141">
        <v>2376.9</v>
      </c>
      <c r="L51" s="142">
        <v>1342.8</v>
      </c>
      <c r="M51" s="142">
        <v>238.5</v>
      </c>
      <c r="N51" s="142">
        <v>795.6</v>
      </c>
      <c r="O51" s="142">
        <v>1189.9000000000001</v>
      </c>
      <c r="P51" s="143">
        <v>1199.5</v>
      </c>
      <c r="Q51" s="140">
        <v>9596.7999999999993</v>
      </c>
      <c r="R51" s="140">
        <v>4046</v>
      </c>
    </row>
    <row r="52" spans="2:18" s="139" customFormat="1" ht="15.95" customHeight="1">
      <c r="B52" s="626"/>
      <c r="C52" s="627"/>
      <c r="D52" s="95"/>
      <c r="E52" s="173">
        <f>ROUND(E51/$D51*100,1)</f>
        <v>65.099999999999994</v>
      </c>
      <c r="F52" s="170">
        <f>ROUND(F51/$D51*100,1)</f>
        <v>54.1</v>
      </c>
      <c r="G52" s="171">
        <f t="shared" si="15"/>
        <v>4.9000000000000004</v>
      </c>
      <c r="H52" s="171">
        <f t="shared" si="15"/>
        <v>3.4</v>
      </c>
      <c r="I52" s="172">
        <f t="shared" si="15"/>
        <v>2.6</v>
      </c>
      <c r="J52" s="173">
        <f t="shared" si="15"/>
        <v>34.9</v>
      </c>
      <c r="K52" s="174">
        <f>ROUND(K51/$D51*100,1)</f>
        <v>17.399999999999999</v>
      </c>
      <c r="L52" s="171">
        <f t="shared" si="15"/>
        <v>9.8000000000000007</v>
      </c>
      <c r="M52" s="171">
        <f t="shared" si="15"/>
        <v>1.7</v>
      </c>
      <c r="N52" s="171">
        <f t="shared" si="15"/>
        <v>5.8</v>
      </c>
      <c r="O52" s="171">
        <f t="shared" si="15"/>
        <v>8.6999999999999993</v>
      </c>
      <c r="P52" s="172">
        <f t="shared" si="15"/>
        <v>8.8000000000000007</v>
      </c>
      <c r="Q52" s="173">
        <f t="shared" si="15"/>
        <v>70.3</v>
      </c>
      <c r="R52" s="173">
        <f t="shared" si="15"/>
        <v>29.7</v>
      </c>
    </row>
    <row r="53" spans="2:18" s="139" customFormat="1" ht="15.95" customHeight="1">
      <c r="B53" s="624" t="s">
        <v>177</v>
      </c>
      <c r="C53" s="625"/>
      <c r="D53" s="140">
        <v>13642.8</v>
      </c>
      <c r="E53" s="140">
        <v>8876.6</v>
      </c>
      <c r="F53" s="141">
        <v>7384.1</v>
      </c>
      <c r="G53" s="142">
        <v>672.7</v>
      </c>
      <c r="H53" s="142">
        <v>464.9</v>
      </c>
      <c r="I53" s="143">
        <v>354.9</v>
      </c>
      <c r="J53" s="140">
        <v>4766.2</v>
      </c>
      <c r="K53" s="141">
        <v>2376.9</v>
      </c>
      <c r="L53" s="142">
        <v>1342.8</v>
      </c>
      <c r="M53" s="142">
        <v>238.5</v>
      </c>
      <c r="N53" s="142">
        <v>795.6</v>
      </c>
      <c r="O53" s="142">
        <v>1189.9000000000001</v>
      </c>
      <c r="P53" s="143">
        <v>1199.5</v>
      </c>
      <c r="Q53" s="140">
        <v>9596.7999999999993</v>
      </c>
      <c r="R53" s="140">
        <v>4046</v>
      </c>
    </row>
    <row r="54" spans="2:18" s="139" customFormat="1" ht="15.95" customHeight="1">
      <c r="B54" s="626"/>
      <c r="C54" s="627"/>
      <c r="D54" s="95"/>
      <c r="E54" s="173">
        <f>ROUND(E53/$D53*100,1)</f>
        <v>65.099999999999994</v>
      </c>
      <c r="F54" s="170">
        <f>ROUND(F53/$D53*100,1)</f>
        <v>54.1</v>
      </c>
      <c r="G54" s="171">
        <f t="shared" ref="G54:J54" si="16">ROUND(G53/$D53*100,1)</f>
        <v>4.9000000000000004</v>
      </c>
      <c r="H54" s="171">
        <f t="shared" si="16"/>
        <v>3.4</v>
      </c>
      <c r="I54" s="172">
        <f t="shared" si="16"/>
        <v>2.6</v>
      </c>
      <c r="J54" s="173">
        <f t="shared" si="16"/>
        <v>34.9</v>
      </c>
      <c r="K54" s="174">
        <f>ROUND(K53/$D53*100,1)</f>
        <v>17.399999999999999</v>
      </c>
      <c r="L54" s="171">
        <f t="shared" ref="L54:R54" si="17">ROUND(L53/$D53*100,1)</f>
        <v>9.8000000000000007</v>
      </c>
      <c r="M54" s="171">
        <f t="shared" si="17"/>
        <v>1.7</v>
      </c>
      <c r="N54" s="171">
        <f t="shared" si="17"/>
        <v>5.8</v>
      </c>
      <c r="O54" s="171">
        <f t="shared" si="17"/>
        <v>8.6999999999999993</v>
      </c>
      <c r="P54" s="172">
        <f t="shared" si="17"/>
        <v>8.8000000000000007</v>
      </c>
      <c r="Q54" s="173">
        <f t="shared" si="17"/>
        <v>70.3</v>
      </c>
      <c r="R54" s="173">
        <f t="shared" si="17"/>
        <v>29.7</v>
      </c>
    </row>
    <row r="55" spans="2:18" ht="15" customHeight="1">
      <c r="B55" s="27" t="s">
        <v>178</v>
      </c>
      <c r="R55" s="175"/>
    </row>
    <row r="56" spans="2:18" ht="15" customHeight="1">
      <c r="B56" s="27" t="s">
        <v>179</v>
      </c>
      <c r="R56" s="175"/>
    </row>
    <row r="57" spans="2:18">
      <c r="D57" s="176"/>
    </row>
    <row r="69" ht="10.9" customHeight="1"/>
  </sheetData>
  <mergeCells count="39">
    <mergeCell ref="Q4:Q6"/>
    <mergeCell ref="R4:R6"/>
    <mergeCell ref="E5:E6"/>
    <mergeCell ref="F5:F6"/>
    <mergeCell ref="G5:G6"/>
    <mergeCell ref="H5:H6"/>
    <mergeCell ref="P5:P6"/>
    <mergeCell ref="B19:C20"/>
    <mergeCell ref="I5:I6"/>
    <mergeCell ref="J5:J6"/>
    <mergeCell ref="K5:N5"/>
    <mergeCell ref="O5:O6"/>
    <mergeCell ref="C9:C10"/>
    <mergeCell ref="C11:C12"/>
    <mergeCell ref="C13:C14"/>
    <mergeCell ref="C15:C16"/>
    <mergeCell ref="B17:C18"/>
    <mergeCell ref="B7:C8"/>
    <mergeCell ref="B4:C6"/>
    <mergeCell ref="D4:D6"/>
    <mergeCell ref="E4:I4"/>
    <mergeCell ref="J4:P4"/>
    <mergeCell ref="B43:C44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5:C46"/>
    <mergeCell ref="B47:C48"/>
    <mergeCell ref="B49:C50"/>
    <mergeCell ref="B51:C52"/>
    <mergeCell ref="B53:C54"/>
  </mergeCells>
  <phoneticPr fontId="11"/>
  <printOptions gridLinesSet="0"/>
  <pageMargins left="0.59055118110236227" right="0.59055118110236227" top="0.78740157480314965" bottom="0.78740157480314965" header="0.39370078740157483" footer="0.39370078740157483"/>
  <pageSetup paperSize="9" scale="98" firstPageNumber="3" orientation="portrait" useFirstPageNumber="1" r:id="rId1"/>
  <headerFooter alignWithMargins="0">
    <oddHeader>&amp;R&amp;"ＭＳ Ｐゴシック,標準" 1.土地・気象</oddHeader>
    <oddFooter>&amp;C&amp;"ＭＳ Ｐゴシック,標準"-4-</oddFooter>
  </headerFooter>
  <rowBreaks count="1" manualBreakCount="1">
    <brk id="77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60BF-6AE0-48B0-9FAB-E666673E95D8}">
  <sheetPr>
    <pageSetUpPr fitToPage="1"/>
  </sheetPr>
  <dimension ref="A1:O27"/>
  <sheetViews>
    <sheetView showGridLines="0" zoomScaleNormal="100" zoomScaleSheetLayoutView="100" workbookViewId="0">
      <selection activeCell="L8" sqref="L8:L9"/>
    </sheetView>
  </sheetViews>
  <sheetFormatPr defaultColWidth="12.125" defaultRowHeight="14.25"/>
  <cols>
    <col min="1" max="1" width="1.625" style="6" customWidth="1"/>
    <col min="2" max="2" width="2.625" style="6" customWidth="1"/>
    <col min="3" max="3" width="8.625" style="6" customWidth="1"/>
    <col min="4" max="4" width="6.375" style="200" customWidth="1"/>
    <col min="5" max="5" width="6.375" style="126" customWidth="1"/>
    <col min="6" max="7" width="5.625" style="126" customWidth="1"/>
    <col min="8" max="8" width="5.375" style="126" customWidth="1"/>
    <col min="9" max="9" width="5.375" style="201" customWidth="1"/>
    <col min="10" max="10" width="8.125" style="126" customWidth="1"/>
    <col min="11" max="11" width="8.625" style="6" customWidth="1"/>
    <col min="12" max="12" width="8.125" style="6" customWidth="1"/>
    <col min="13" max="13" width="8.625" style="6" customWidth="1"/>
    <col min="14" max="16384" width="12.125" style="6"/>
  </cols>
  <sheetData>
    <row r="1" spans="1:15" ht="30" customHeight="1">
      <c r="A1" s="72" t="s">
        <v>180</v>
      </c>
      <c r="C1" s="72"/>
      <c r="D1" s="177"/>
      <c r="E1" s="132"/>
      <c r="F1" s="132"/>
      <c r="G1" s="132"/>
      <c r="H1" s="132"/>
      <c r="I1" s="132"/>
      <c r="J1" s="132"/>
    </row>
    <row r="2" spans="1:15" ht="7.5" customHeight="1">
      <c r="A2" s="72"/>
      <c r="C2" s="72"/>
      <c r="D2" s="177"/>
      <c r="E2" s="132"/>
      <c r="F2" s="132"/>
      <c r="G2" s="132"/>
      <c r="H2" s="132"/>
      <c r="I2" s="132"/>
      <c r="J2" s="132"/>
    </row>
    <row r="3" spans="1:15" s="38" customFormat="1" ht="22.5" customHeight="1">
      <c r="A3" s="7">
        <v>1</v>
      </c>
      <c r="B3" s="75" t="s">
        <v>181</v>
      </c>
      <c r="C3" s="123"/>
      <c r="D3" s="133"/>
      <c r="E3" s="133"/>
      <c r="F3" s="133"/>
      <c r="G3" s="133"/>
      <c r="H3" s="133"/>
      <c r="I3" s="133"/>
      <c r="J3" s="133"/>
      <c r="L3" s="35"/>
      <c r="M3" s="35" t="s">
        <v>182</v>
      </c>
    </row>
    <row r="4" spans="1:15" s="38" customFormat="1" ht="18" customHeight="1">
      <c r="B4" s="679"/>
      <c r="C4" s="681" t="s">
        <v>183</v>
      </c>
      <c r="D4" s="619" t="s">
        <v>184</v>
      </c>
      <c r="E4" s="619"/>
      <c r="F4" s="705" t="s">
        <v>185</v>
      </c>
      <c r="G4" s="706"/>
      <c r="H4" s="706"/>
      <c r="I4" s="706"/>
      <c r="J4" s="707" t="s">
        <v>186</v>
      </c>
      <c r="K4" s="620"/>
      <c r="L4" s="620"/>
      <c r="M4" s="620"/>
    </row>
    <row r="5" spans="1:15" s="38" customFormat="1" ht="18" customHeight="1">
      <c r="B5" s="680"/>
      <c r="C5" s="682"/>
      <c r="D5" s="178" t="s">
        <v>187</v>
      </c>
      <c r="E5" s="179" t="s">
        <v>188</v>
      </c>
      <c r="F5" s="708" t="s">
        <v>187</v>
      </c>
      <c r="G5" s="709"/>
      <c r="H5" s="710" t="s">
        <v>188</v>
      </c>
      <c r="I5" s="711"/>
      <c r="J5" s="712" t="s">
        <v>187</v>
      </c>
      <c r="K5" s="713"/>
      <c r="L5" s="619" t="s">
        <v>188</v>
      </c>
      <c r="M5" s="619"/>
    </row>
    <row r="6" spans="1:15" s="38" customFormat="1" ht="12.75" customHeight="1">
      <c r="B6" s="679">
        <v>1</v>
      </c>
      <c r="C6" s="701" t="s">
        <v>189</v>
      </c>
      <c r="D6" s="702">
        <v>111.4</v>
      </c>
      <c r="E6" s="703">
        <v>14.4</v>
      </c>
      <c r="F6" s="180" t="s">
        <v>190</v>
      </c>
      <c r="G6" s="181"/>
      <c r="H6" s="182" t="s">
        <v>191</v>
      </c>
      <c r="I6" s="183"/>
      <c r="J6" s="673" t="s">
        <v>192</v>
      </c>
      <c r="K6" s="184" t="s">
        <v>193</v>
      </c>
      <c r="L6" s="675" t="s">
        <v>192</v>
      </c>
      <c r="M6" s="694" t="s">
        <v>194</v>
      </c>
    </row>
    <row r="7" spans="1:15" s="27" customFormat="1" ht="12.75" customHeight="1">
      <c r="B7" s="680"/>
      <c r="C7" s="682"/>
      <c r="D7" s="684"/>
      <c r="E7" s="704"/>
      <c r="F7" s="696" t="s">
        <v>195</v>
      </c>
      <c r="G7" s="697"/>
      <c r="H7" s="696" t="s">
        <v>196</v>
      </c>
      <c r="I7" s="698"/>
      <c r="J7" s="674"/>
      <c r="K7" s="185" t="s">
        <v>194</v>
      </c>
      <c r="L7" s="676"/>
      <c r="M7" s="695"/>
    </row>
    <row r="8" spans="1:15" s="27" customFormat="1" ht="12.75" customHeight="1">
      <c r="B8" s="679">
        <v>2</v>
      </c>
      <c r="C8" s="681" t="s">
        <v>197</v>
      </c>
      <c r="D8" s="683">
        <v>41.9</v>
      </c>
      <c r="E8" s="699">
        <v>30.1</v>
      </c>
      <c r="F8" s="182" t="s">
        <v>191</v>
      </c>
      <c r="G8" s="186"/>
      <c r="H8" s="182" t="s">
        <v>191</v>
      </c>
      <c r="I8" s="186"/>
      <c r="J8" s="673" t="s">
        <v>198</v>
      </c>
      <c r="K8" s="187" t="s">
        <v>193</v>
      </c>
      <c r="L8" s="675" t="s">
        <v>198</v>
      </c>
      <c r="M8" s="694" t="s">
        <v>199</v>
      </c>
    </row>
    <row r="9" spans="1:15" s="27" customFormat="1" ht="12.75" customHeight="1">
      <c r="B9" s="680"/>
      <c r="C9" s="682"/>
      <c r="D9" s="684"/>
      <c r="E9" s="700"/>
      <c r="F9" s="691" t="s">
        <v>200</v>
      </c>
      <c r="G9" s="692"/>
      <c r="H9" s="691" t="s">
        <v>200</v>
      </c>
      <c r="I9" s="693"/>
      <c r="J9" s="674"/>
      <c r="K9" s="188" t="s">
        <v>199</v>
      </c>
      <c r="L9" s="676"/>
      <c r="M9" s="695"/>
    </row>
    <row r="10" spans="1:15" s="27" customFormat="1" ht="12.75" customHeight="1">
      <c r="B10" s="679">
        <v>3</v>
      </c>
      <c r="C10" s="681" t="s">
        <v>201</v>
      </c>
      <c r="D10" s="683">
        <v>21.5</v>
      </c>
      <c r="E10" s="685">
        <v>21.5</v>
      </c>
      <c r="F10" s="189" t="s">
        <v>191</v>
      </c>
      <c r="G10" s="190"/>
      <c r="H10" s="189" t="s">
        <v>191</v>
      </c>
      <c r="I10" s="191"/>
      <c r="J10" s="673" t="s">
        <v>202</v>
      </c>
      <c r="K10" s="192" t="s">
        <v>203</v>
      </c>
      <c r="L10" s="675" t="s">
        <v>202</v>
      </c>
      <c r="M10" s="677" t="s">
        <v>204</v>
      </c>
      <c r="O10" s="123"/>
    </row>
    <row r="11" spans="1:15" s="27" customFormat="1" ht="12.75" customHeight="1">
      <c r="B11" s="680"/>
      <c r="C11" s="682"/>
      <c r="D11" s="684"/>
      <c r="E11" s="686"/>
      <c r="F11" s="193" t="s">
        <v>205</v>
      </c>
      <c r="G11" s="194"/>
      <c r="H11" s="193" t="s">
        <v>205</v>
      </c>
      <c r="I11" s="195"/>
      <c r="J11" s="674"/>
      <c r="K11" s="196" t="s">
        <v>206</v>
      </c>
      <c r="L11" s="676"/>
      <c r="M11" s="678"/>
      <c r="O11" s="197"/>
    </row>
    <row r="12" spans="1:15" s="27" customFormat="1" ht="12.75" customHeight="1">
      <c r="B12" s="679">
        <v>4</v>
      </c>
      <c r="C12" s="681" t="s">
        <v>207</v>
      </c>
      <c r="D12" s="683">
        <v>10.199999999999999</v>
      </c>
      <c r="E12" s="685">
        <v>10</v>
      </c>
      <c r="F12" s="189" t="s">
        <v>191</v>
      </c>
      <c r="G12" s="198"/>
      <c r="H12" s="189" t="s">
        <v>191</v>
      </c>
      <c r="I12" s="199"/>
      <c r="J12" s="673" t="s">
        <v>202</v>
      </c>
      <c r="K12" s="192" t="s">
        <v>208</v>
      </c>
      <c r="L12" s="675"/>
      <c r="M12" s="687" t="s">
        <v>209</v>
      </c>
    </row>
    <row r="13" spans="1:15" s="27" customFormat="1" ht="12.75" customHeight="1">
      <c r="B13" s="680"/>
      <c r="C13" s="682"/>
      <c r="D13" s="684"/>
      <c r="E13" s="686"/>
      <c r="F13" s="193" t="s">
        <v>210</v>
      </c>
      <c r="G13" s="194"/>
      <c r="H13" s="193" t="s">
        <v>211</v>
      </c>
      <c r="I13" s="195"/>
      <c r="J13" s="674"/>
      <c r="K13" s="196" t="s">
        <v>212</v>
      </c>
      <c r="L13" s="676"/>
      <c r="M13" s="688"/>
    </row>
    <row r="14" spans="1:15" ht="12" customHeight="1">
      <c r="B14" s="27" t="s">
        <v>213</v>
      </c>
      <c r="M14" s="175"/>
    </row>
    <row r="15" spans="1:15" ht="7.5" customHeight="1">
      <c r="B15" s="27"/>
      <c r="M15" s="175"/>
    </row>
    <row r="16" spans="1:15" s="38" customFormat="1" ht="22.5" customHeight="1">
      <c r="A16" s="7">
        <v>2</v>
      </c>
      <c r="B16" s="75" t="s">
        <v>214</v>
      </c>
      <c r="C16" s="123"/>
      <c r="D16" s="133"/>
      <c r="E16" s="133"/>
      <c r="F16" s="133"/>
      <c r="G16" s="133"/>
      <c r="H16" s="133"/>
      <c r="I16" s="133"/>
      <c r="J16" s="133"/>
      <c r="L16" s="35"/>
      <c r="M16" s="35"/>
    </row>
    <row r="17" spans="1:13">
      <c r="B17" s="27" t="s">
        <v>215</v>
      </c>
      <c r="M17" s="175"/>
    </row>
    <row r="18" spans="1:13" ht="15" customHeight="1">
      <c r="B18" s="27" t="s">
        <v>216</v>
      </c>
    </row>
    <row r="19" spans="1:13" ht="15" customHeight="1"/>
    <row r="20" spans="1:13" ht="30" customHeight="1">
      <c r="A20" s="72" t="s">
        <v>217</v>
      </c>
      <c r="B20" s="72"/>
      <c r="C20" s="72"/>
      <c r="D20" s="72"/>
    </row>
    <row r="21" spans="1:13" ht="7.5" customHeight="1">
      <c r="A21" s="72"/>
      <c r="B21" s="72"/>
      <c r="C21" s="72"/>
      <c r="D21" s="72"/>
    </row>
    <row r="22" spans="1:13" ht="22.5" customHeight="1">
      <c r="A22" s="202"/>
      <c r="B22" s="75"/>
      <c r="C22" s="123"/>
      <c r="D22" s="6"/>
      <c r="M22" s="203" t="s">
        <v>218</v>
      </c>
    </row>
    <row r="23" spans="1:13" ht="13.5" customHeight="1">
      <c r="A23" s="38"/>
      <c r="B23" s="646" t="s">
        <v>219</v>
      </c>
      <c r="C23" s="689"/>
      <c r="D23" s="647"/>
      <c r="E23" s="646" t="s">
        <v>220</v>
      </c>
      <c r="F23" s="689"/>
      <c r="G23" s="647"/>
      <c r="H23" s="646" t="s">
        <v>221</v>
      </c>
      <c r="I23" s="689"/>
      <c r="J23" s="689"/>
      <c r="K23" s="689"/>
      <c r="L23" s="689"/>
      <c r="M23" s="647"/>
    </row>
    <row r="24" spans="1:13" ht="13.5" customHeight="1">
      <c r="A24" s="38"/>
      <c r="B24" s="650"/>
      <c r="C24" s="690"/>
      <c r="D24" s="651"/>
      <c r="E24" s="650"/>
      <c r="F24" s="690"/>
      <c r="G24" s="651"/>
      <c r="H24" s="650"/>
      <c r="I24" s="690"/>
      <c r="J24" s="690"/>
      <c r="K24" s="690"/>
      <c r="L24" s="690"/>
      <c r="M24" s="651"/>
    </row>
    <row r="25" spans="1:13" ht="25.5" customHeight="1">
      <c r="A25" s="27"/>
      <c r="B25" s="670" t="s">
        <v>222</v>
      </c>
      <c r="C25" s="671"/>
      <c r="D25" s="672"/>
      <c r="E25" s="668">
        <v>1053</v>
      </c>
      <c r="F25" s="669"/>
      <c r="G25" s="204"/>
      <c r="H25" s="205" t="s">
        <v>223</v>
      </c>
      <c r="I25" s="206"/>
      <c r="J25" s="207"/>
      <c r="K25" s="207"/>
      <c r="L25" s="207"/>
      <c r="M25" s="208"/>
    </row>
    <row r="26" spans="1:13" ht="25.5" customHeight="1">
      <c r="A26" s="38"/>
      <c r="B26" s="670" t="s">
        <v>224</v>
      </c>
      <c r="C26" s="671"/>
      <c r="D26" s="672"/>
      <c r="E26" s="668">
        <v>1045</v>
      </c>
      <c r="F26" s="669"/>
      <c r="G26" s="204"/>
      <c r="H26" s="205" t="s">
        <v>225</v>
      </c>
      <c r="I26" s="206"/>
      <c r="J26" s="207"/>
      <c r="K26" s="207"/>
      <c r="L26" s="207"/>
      <c r="M26" s="208"/>
    </row>
    <row r="27" spans="1:13" ht="15" customHeight="1">
      <c r="B27" s="27" t="s">
        <v>226</v>
      </c>
      <c r="M27" s="175"/>
    </row>
  </sheetData>
  <mergeCells count="48">
    <mergeCell ref="B4:B5"/>
    <mergeCell ref="C4:C5"/>
    <mergeCell ref="D4:E4"/>
    <mergeCell ref="F4:I4"/>
    <mergeCell ref="J4:M4"/>
    <mergeCell ref="F5:G5"/>
    <mergeCell ref="H5:I5"/>
    <mergeCell ref="J5:K5"/>
    <mergeCell ref="L5:M5"/>
    <mergeCell ref="M6:M7"/>
    <mergeCell ref="F7:G7"/>
    <mergeCell ref="H7:I7"/>
    <mergeCell ref="B8:B9"/>
    <mergeCell ref="C8:C9"/>
    <mergeCell ref="D8:D9"/>
    <mergeCell ref="E8:E9"/>
    <mergeCell ref="J8:J9"/>
    <mergeCell ref="L8:L9"/>
    <mergeCell ref="M8:M9"/>
    <mergeCell ref="B6:B7"/>
    <mergeCell ref="C6:C7"/>
    <mergeCell ref="D6:D7"/>
    <mergeCell ref="E6:E7"/>
    <mergeCell ref="J6:J7"/>
    <mergeCell ref="L6:L7"/>
    <mergeCell ref="F9:G9"/>
    <mergeCell ref="H9:I9"/>
    <mergeCell ref="B10:B11"/>
    <mergeCell ref="C10:C11"/>
    <mergeCell ref="D10:D11"/>
    <mergeCell ref="E10:E11"/>
    <mergeCell ref="M10:M11"/>
    <mergeCell ref="B12:B13"/>
    <mergeCell ref="C12:C13"/>
    <mergeCell ref="D12:D13"/>
    <mergeCell ref="E12:E13"/>
    <mergeCell ref="J12:J13"/>
    <mergeCell ref="L12:L13"/>
    <mergeCell ref="M12:M13"/>
    <mergeCell ref="E25:F25"/>
    <mergeCell ref="B26:D26"/>
    <mergeCell ref="E26:F26"/>
    <mergeCell ref="J10:J11"/>
    <mergeCell ref="L10:L11"/>
    <mergeCell ref="B23:D24"/>
    <mergeCell ref="E23:G24"/>
    <mergeCell ref="H23:M24"/>
    <mergeCell ref="B25:D25"/>
  </mergeCells>
  <phoneticPr fontId="11"/>
  <printOptions gridLinesSet="0"/>
  <pageMargins left="0.59055118110236227" right="0.59055118110236227" top="0.78740157480314965" bottom="0.78740157480314965" header="0.39370078740157483" footer="0.39370078740157483"/>
  <pageSetup paperSize="9" scale="91" firstPageNumber="3" orientation="portrait" useFirstPageNumber="1" r:id="rId1"/>
  <headerFooter alignWithMargins="0">
    <oddHeader>&amp;R&amp;"ＭＳ Ｐゴシック,標準"&amp;11 1.土地・気象</oddHeader>
    <oddFooter>&amp;C&amp;"ＭＳ Ｐゴシック,標準"-5-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2D4F-5488-4764-BD9B-524116FDCE69}">
  <dimension ref="A1:V31"/>
  <sheetViews>
    <sheetView showGridLines="0" zoomScaleNormal="100" zoomScaleSheetLayoutView="100" workbookViewId="0">
      <selection activeCell="A17" sqref="A17"/>
    </sheetView>
  </sheetViews>
  <sheetFormatPr defaultColWidth="10.625" defaultRowHeight="21.95" customHeight="1"/>
  <cols>
    <col min="1" max="1" width="1.625" style="27" customWidth="1"/>
    <col min="2" max="2" width="6.625" style="27" customWidth="1"/>
    <col min="3" max="3" width="4.625" style="27" customWidth="1"/>
    <col min="4" max="14" width="4.125" style="27" customWidth="1"/>
    <col min="15" max="15" width="2.75" style="27" customWidth="1"/>
    <col min="16" max="16" width="3.75" style="27" customWidth="1"/>
    <col min="17" max="17" width="2.875" style="27" customWidth="1"/>
    <col min="18" max="18" width="3.625" style="27" customWidth="1"/>
    <col min="19" max="22" width="2.625" style="27" customWidth="1"/>
    <col min="23" max="16384" width="10.625" style="27"/>
  </cols>
  <sheetData>
    <row r="1" spans="1:22" ht="30" customHeight="1">
      <c r="A1" s="72" t="s">
        <v>227</v>
      </c>
      <c r="B1" s="72"/>
      <c r="C1" s="72"/>
      <c r="D1" s="72"/>
      <c r="E1" s="72"/>
      <c r="F1" s="72"/>
      <c r="G1" s="72"/>
      <c r="H1" s="72"/>
      <c r="I1" s="72"/>
      <c r="J1" s="209"/>
      <c r="K1" s="209"/>
      <c r="L1" s="209"/>
      <c r="M1" s="209"/>
      <c r="N1" s="209"/>
      <c r="O1" s="72"/>
      <c r="P1" s="72"/>
    </row>
    <row r="2" spans="1:22" ht="7.5" customHeight="1">
      <c r="A2" s="202"/>
      <c r="B2" s="123"/>
      <c r="C2" s="123"/>
      <c r="D2" s="123"/>
      <c r="E2" s="123"/>
      <c r="F2" s="123"/>
      <c r="G2" s="123"/>
      <c r="H2" s="123"/>
      <c r="I2" s="123"/>
      <c r="J2" s="210"/>
      <c r="K2" s="210"/>
      <c r="L2" s="210"/>
      <c r="M2" s="210"/>
      <c r="N2" s="210"/>
      <c r="O2" s="123"/>
      <c r="P2" s="211"/>
    </row>
    <row r="3" spans="1:22" ht="22.5" customHeight="1">
      <c r="A3" s="202"/>
      <c r="B3" s="123"/>
      <c r="C3" s="123"/>
      <c r="D3" s="123"/>
      <c r="E3" s="123"/>
      <c r="F3" s="123"/>
      <c r="G3" s="123"/>
      <c r="H3" s="123"/>
      <c r="I3" s="123"/>
      <c r="J3" s="210"/>
      <c r="K3" s="210"/>
      <c r="L3" s="210"/>
      <c r="M3" s="210"/>
      <c r="N3" s="210"/>
      <c r="O3" s="123"/>
      <c r="P3" s="211"/>
    </row>
    <row r="4" spans="1:22" ht="21.95" customHeight="1">
      <c r="A4" s="38"/>
      <c r="B4" s="805" t="s">
        <v>228</v>
      </c>
      <c r="C4" s="646" t="s">
        <v>229</v>
      </c>
      <c r="D4" s="689"/>
      <c r="E4" s="647"/>
      <c r="F4" s="810" t="s">
        <v>230</v>
      </c>
      <c r="G4" s="811" t="s">
        <v>231</v>
      </c>
      <c r="H4" s="812"/>
      <c r="I4" s="811" t="s">
        <v>232</v>
      </c>
      <c r="J4" s="812"/>
      <c r="K4" s="793" t="s">
        <v>233</v>
      </c>
      <c r="L4" s="794"/>
      <c r="M4" s="794"/>
      <c r="N4" s="795"/>
      <c r="O4" s="646" t="s">
        <v>234</v>
      </c>
      <c r="P4" s="689"/>
      <c r="Q4" s="689"/>
      <c r="R4" s="647"/>
      <c r="S4" s="793" t="s">
        <v>235</v>
      </c>
      <c r="T4" s="794"/>
      <c r="U4" s="794"/>
      <c r="V4" s="795"/>
    </row>
    <row r="5" spans="1:22" ht="21.95" customHeight="1">
      <c r="A5" s="38"/>
      <c r="B5" s="808"/>
      <c r="C5" s="648"/>
      <c r="D5" s="809"/>
      <c r="E5" s="649"/>
      <c r="F5" s="808"/>
      <c r="G5" s="650" t="s">
        <v>236</v>
      </c>
      <c r="H5" s="651"/>
      <c r="I5" s="650" t="s">
        <v>237</v>
      </c>
      <c r="J5" s="651"/>
      <c r="K5" s="799"/>
      <c r="L5" s="800"/>
      <c r="M5" s="800"/>
      <c r="N5" s="801"/>
      <c r="O5" s="650" t="s">
        <v>238</v>
      </c>
      <c r="P5" s="690"/>
      <c r="Q5" s="690"/>
      <c r="R5" s="651"/>
      <c r="S5" s="796"/>
      <c r="T5" s="797"/>
      <c r="U5" s="797"/>
      <c r="V5" s="798"/>
    </row>
    <row r="6" spans="1:22" ht="21.95" customHeight="1">
      <c r="A6" s="38"/>
      <c r="B6" s="808"/>
      <c r="C6" s="648"/>
      <c r="D6" s="809"/>
      <c r="E6" s="649"/>
      <c r="F6" s="212"/>
      <c r="G6" s="802" t="s">
        <v>239</v>
      </c>
      <c r="H6" s="802" t="s">
        <v>240</v>
      </c>
      <c r="I6" s="802" t="s">
        <v>239</v>
      </c>
      <c r="J6" s="681" t="s">
        <v>240</v>
      </c>
      <c r="K6" s="805" t="s">
        <v>241</v>
      </c>
      <c r="L6" s="213" t="s">
        <v>242</v>
      </c>
      <c r="M6" s="805" t="s">
        <v>243</v>
      </c>
      <c r="N6" s="214" t="s">
        <v>244</v>
      </c>
      <c r="O6" s="807" t="s">
        <v>239</v>
      </c>
      <c r="P6" s="807"/>
      <c r="Q6" s="807" t="s">
        <v>240</v>
      </c>
      <c r="R6" s="807"/>
      <c r="S6" s="796"/>
      <c r="T6" s="797"/>
      <c r="U6" s="797"/>
      <c r="V6" s="798"/>
    </row>
    <row r="7" spans="1:22" ht="21.95" customHeight="1">
      <c r="A7" s="38"/>
      <c r="B7" s="806"/>
      <c r="C7" s="650"/>
      <c r="D7" s="690"/>
      <c r="E7" s="651"/>
      <c r="F7" s="215" t="s">
        <v>245</v>
      </c>
      <c r="G7" s="803"/>
      <c r="H7" s="803" t="s">
        <v>240</v>
      </c>
      <c r="I7" s="803"/>
      <c r="J7" s="804"/>
      <c r="K7" s="806"/>
      <c r="L7" s="217" t="s">
        <v>246</v>
      </c>
      <c r="M7" s="806"/>
      <c r="N7" s="218" t="s">
        <v>247</v>
      </c>
      <c r="O7" s="807"/>
      <c r="P7" s="807"/>
      <c r="Q7" s="807"/>
      <c r="R7" s="807"/>
      <c r="S7" s="799"/>
      <c r="T7" s="800"/>
      <c r="U7" s="800"/>
      <c r="V7" s="801"/>
    </row>
    <row r="8" spans="1:22" ht="21.95" customHeight="1">
      <c r="B8" s="216" t="s">
        <v>248</v>
      </c>
      <c r="C8" s="776" t="s">
        <v>249</v>
      </c>
      <c r="D8" s="777"/>
      <c r="E8" s="778"/>
      <c r="F8" s="219">
        <v>2</v>
      </c>
      <c r="G8" s="219"/>
      <c r="H8" s="219">
        <v>2</v>
      </c>
      <c r="I8" s="219"/>
      <c r="J8" s="219"/>
      <c r="K8" s="220"/>
      <c r="L8" s="220">
        <v>2</v>
      </c>
      <c r="M8" s="220"/>
      <c r="N8" s="220"/>
      <c r="O8" s="789"/>
      <c r="P8" s="789"/>
      <c r="Q8" s="781">
        <v>158</v>
      </c>
      <c r="R8" s="781"/>
      <c r="S8" s="790" t="s">
        <v>250</v>
      </c>
      <c r="T8" s="791"/>
      <c r="U8" s="791"/>
      <c r="V8" s="792"/>
    </row>
    <row r="9" spans="1:22" ht="21.95" customHeight="1">
      <c r="A9" s="38"/>
      <c r="B9" s="216" t="s">
        <v>251</v>
      </c>
      <c r="C9" s="776" t="s">
        <v>194</v>
      </c>
      <c r="D9" s="777"/>
      <c r="E9" s="778"/>
      <c r="F9" s="219">
        <v>2</v>
      </c>
      <c r="G9" s="219"/>
      <c r="H9" s="219">
        <v>2</v>
      </c>
      <c r="I9" s="219"/>
      <c r="J9" s="219"/>
      <c r="K9" s="220">
        <v>1</v>
      </c>
      <c r="L9" s="220"/>
      <c r="M9" s="220">
        <v>1</v>
      </c>
      <c r="N9" s="220"/>
      <c r="O9" s="789"/>
      <c r="P9" s="789"/>
      <c r="Q9" s="781">
        <v>93</v>
      </c>
      <c r="R9" s="781"/>
      <c r="S9" s="782" t="s">
        <v>252</v>
      </c>
      <c r="T9" s="783"/>
      <c r="U9" s="783"/>
      <c r="V9" s="784"/>
    </row>
    <row r="10" spans="1:22" ht="21.95" customHeight="1">
      <c r="A10" s="38"/>
      <c r="B10" s="216" t="s">
        <v>253</v>
      </c>
      <c r="C10" s="776" t="s">
        <v>254</v>
      </c>
      <c r="D10" s="777"/>
      <c r="E10" s="778"/>
      <c r="F10" s="219">
        <v>1</v>
      </c>
      <c r="G10" s="219"/>
      <c r="H10" s="219">
        <v>1</v>
      </c>
      <c r="I10" s="219"/>
      <c r="J10" s="219"/>
      <c r="K10" s="220"/>
      <c r="L10" s="220"/>
      <c r="M10" s="220">
        <v>1</v>
      </c>
      <c r="N10" s="220"/>
      <c r="O10" s="787"/>
      <c r="P10" s="788"/>
      <c r="Q10" s="781">
        <v>204</v>
      </c>
      <c r="R10" s="781"/>
      <c r="S10" s="782" t="s">
        <v>252</v>
      </c>
      <c r="T10" s="783"/>
      <c r="U10" s="783"/>
      <c r="V10" s="784"/>
    </row>
    <row r="11" spans="1:22" ht="21.95" customHeight="1">
      <c r="A11" s="38"/>
      <c r="B11" s="216" t="s">
        <v>255</v>
      </c>
      <c r="C11" s="776" t="s">
        <v>256</v>
      </c>
      <c r="D11" s="777"/>
      <c r="E11" s="778"/>
      <c r="F11" s="219">
        <v>1</v>
      </c>
      <c r="G11" s="219">
        <v>1</v>
      </c>
      <c r="H11" s="219"/>
      <c r="I11" s="219"/>
      <c r="J11" s="219"/>
      <c r="K11" s="220">
        <v>1</v>
      </c>
      <c r="L11" s="220"/>
      <c r="M11" s="220"/>
      <c r="N11" s="220"/>
      <c r="O11" s="779">
        <v>329</v>
      </c>
      <c r="P11" s="780"/>
      <c r="Q11" s="781"/>
      <c r="R11" s="781"/>
      <c r="S11" s="782" t="s">
        <v>257</v>
      </c>
      <c r="T11" s="783"/>
      <c r="U11" s="783"/>
      <c r="V11" s="784"/>
    </row>
    <row r="12" spans="1:22" ht="21.95" customHeight="1">
      <c r="A12" s="38"/>
      <c r="B12" s="216" t="s">
        <v>258</v>
      </c>
      <c r="C12" s="776" t="s">
        <v>259</v>
      </c>
      <c r="D12" s="777"/>
      <c r="E12" s="778"/>
      <c r="F12" s="219">
        <v>1</v>
      </c>
      <c r="G12" s="219"/>
      <c r="H12" s="219">
        <v>1</v>
      </c>
      <c r="I12" s="219"/>
      <c r="J12" s="219"/>
      <c r="K12" s="220"/>
      <c r="L12" s="220"/>
      <c r="M12" s="220">
        <v>1</v>
      </c>
      <c r="N12" s="220"/>
      <c r="O12" s="785"/>
      <c r="P12" s="786"/>
      <c r="Q12" s="781">
        <v>77</v>
      </c>
      <c r="R12" s="781"/>
      <c r="S12" s="782" t="s">
        <v>260</v>
      </c>
      <c r="T12" s="783"/>
      <c r="U12" s="783"/>
      <c r="V12" s="784"/>
    </row>
    <row r="13" spans="1:22" ht="15" customHeight="1">
      <c r="A13" s="38"/>
      <c r="B13" s="27" t="s">
        <v>261</v>
      </c>
      <c r="C13" s="38"/>
      <c r="D13" s="38"/>
      <c r="E13" s="38"/>
      <c r="F13" s="38"/>
      <c r="G13" s="38"/>
      <c r="H13" s="38"/>
      <c r="I13" s="38"/>
      <c r="J13" s="221"/>
      <c r="K13" s="221"/>
      <c r="L13" s="221"/>
      <c r="M13" s="221"/>
      <c r="N13" s="221"/>
      <c r="O13" s="38"/>
      <c r="V13" s="175"/>
    </row>
    <row r="17" spans="1:22" ht="30" customHeight="1">
      <c r="A17" s="41" t="s">
        <v>262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</row>
    <row r="18" spans="1:22" ht="7.5" customHeight="1"/>
    <row r="19" spans="1:22" ht="22.5" customHeight="1">
      <c r="K19" s="223"/>
    </row>
    <row r="20" spans="1:22" ht="21.95" customHeight="1">
      <c r="B20" s="754" t="s">
        <v>263</v>
      </c>
      <c r="C20" s="722" t="s">
        <v>264</v>
      </c>
      <c r="D20" s="757" t="s">
        <v>265</v>
      </c>
      <c r="E20" s="758"/>
      <c r="F20" s="758"/>
      <c r="G20" s="758"/>
      <c r="H20" s="758"/>
      <c r="I20" s="758"/>
      <c r="J20" s="758"/>
      <c r="K20" s="759"/>
      <c r="L20" s="760" t="s">
        <v>266</v>
      </c>
      <c r="M20" s="761"/>
      <c r="N20" s="762"/>
      <c r="O20" s="224" t="s">
        <v>267</v>
      </c>
      <c r="P20" s="225"/>
      <c r="Q20" s="225"/>
      <c r="R20" s="226"/>
      <c r="S20" s="769" t="s">
        <v>268</v>
      </c>
      <c r="T20" s="770"/>
      <c r="U20" s="769" t="s">
        <v>269</v>
      </c>
      <c r="V20" s="770"/>
    </row>
    <row r="21" spans="1:22" s="227" customFormat="1" ht="21.95" customHeight="1">
      <c r="B21" s="755"/>
      <c r="C21" s="746"/>
      <c r="D21" s="722" t="s">
        <v>270</v>
      </c>
      <c r="E21" s="722" t="s">
        <v>271</v>
      </c>
      <c r="F21" s="747" t="s">
        <v>272</v>
      </c>
      <c r="G21" s="722" t="s">
        <v>273</v>
      </c>
      <c r="H21" s="722" t="s">
        <v>274</v>
      </c>
      <c r="I21" s="722" t="s">
        <v>275</v>
      </c>
      <c r="J21" s="747" t="s">
        <v>276</v>
      </c>
      <c r="K21" s="722" t="s">
        <v>277</v>
      </c>
      <c r="L21" s="763"/>
      <c r="M21" s="764"/>
      <c r="N21" s="765"/>
      <c r="O21" s="749" t="s">
        <v>278</v>
      </c>
      <c r="P21" s="750"/>
      <c r="Q21" s="749" t="s">
        <v>279</v>
      </c>
      <c r="R21" s="750"/>
      <c r="S21" s="771" t="s">
        <v>280</v>
      </c>
      <c r="T21" s="772"/>
      <c r="U21" s="771" t="s">
        <v>281</v>
      </c>
      <c r="V21" s="772"/>
    </row>
    <row r="22" spans="1:22" s="227" customFormat="1" ht="12.75" customHeight="1">
      <c r="B22" s="756"/>
      <c r="C22" s="723"/>
      <c r="D22" s="723"/>
      <c r="E22" s="723"/>
      <c r="F22" s="775"/>
      <c r="G22" s="723"/>
      <c r="H22" s="746"/>
      <c r="I22" s="746"/>
      <c r="J22" s="748"/>
      <c r="K22" s="746"/>
      <c r="L22" s="766"/>
      <c r="M22" s="767"/>
      <c r="N22" s="768"/>
      <c r="O22" s="228" t="s">
        <v>282</v>
      </c>
      <c r="P22" s="229" t="s">
        <v>283</v>
      </c>
      <c r="Q22" s="228" t="s">
        <v>282</v>
      </c>
      <c r="R22" s="229" t="s">
        <v>283</v>
      </c>
      <c r="S22" s="773"/>
      <c r="T22" s="774"/>
      <c r="U22" s="773"/>
      <c r="V22" s="774"/>
    </row>
    <row r="23" spans="1:22" ht="21.95" customHeight="1">
      <c r="B23" s="751" t="s">
        <v>284</v>
      </c>
      <c r="C23" s="722" t="s">
        <v>285</v>
      </c>
      <c r="D23" s="724" t="s">
        <v>286</v>
      </c>
      <c r="E23" s="724" t="s">
        <v>286</v>
      </c>
      <c r="F23" s="724" t="s">
        <v>286</v>
      </c>
      <c r="G23" s="724" t="s">
        <v>287</v>
      </c>
      <c r="H23" s="230"/>
      <c r="I23" s="231"/>
      <c r="J23" s="232"/>
      <c r="K23" s="232"/>
      <c r="L23" s="726" t="s">
        <v>288</v>
      </c>
      <c r="M23" s="727"/>
      <c r="N23" s="728"/>
      <c r="O23" s="714">
        <v>36</v>
      </c>
      <c r="P23" s="744">
        <v>14.6</v>
      </c>
      <c r="Q23" s="714">
        <v>136</v>
      </c>
      <c r="R23" s="742">
        <v>10.4</v>
      </c>
      <c r="S23" s="714">
        <v>34</v>
      </c>
      <c r="T23" s="715"/>
      <c r="U23" s="714">
        <v>9.9</v>
      </c>
      <c r="V23" s="715"/>
    </row>
    <row r="24" spans="1:22" ht="21.95" customHeight="1">
      <c r="B24" s="752"/>
      <c r="C24" s="723"/>
      <c r="D24" s="725"/>
      <c r="E24" s="725"/>
      <c r="F24" s="725"/>
      <c r="G24" s="725"/>
      <c r="H24" s="233"/>
      <c r="I24" s="234"/>
      <c r="J24" s="235"/>
      <c r="K24" s="235"/>
      <c r="L24" s="729"/>
      <c r="M24" s="730"/>
      <c r="N24" s="731"/>
      <c r="O24" s="716"/>
      <c r="P24" s="745"/>
      <c r="Q24" s="716"/>
      <c r="R24" s="743"/>
      <c r="S24" s="716"/>
      <c r="T24" s="717"/>
      <c r="U24" s="716"/>
      <c r="V24" s="717"/>
    </row>
    <row r="25" spans="1:22" ht="22.5" customHeight="1">
      <c r="B25" s="752"/>
      <c r="C25" s="722" t="s">
        <v>289</v>
      </c>
      <c r="D25" s="724" t="s">
        <v>286</v>
      </c>
      <c r="E25" s="724" t="s">
        <v>286</v>
      </c>
      <c r="F25" s="724" t="s">
        <v>286</v>
      </c>
      <c r="G25" s="724"/>
      <c r="H25" s="236"/>
      <c r="I25" s="237"/>
      <c r="J25" s="238"/>
      <c r="K25" s="238"/>
      <c r="L25" s="726" t="s">
        <v>290</v>
      </c>
      <c r="M25" s="727"/>
      <c r="N25" s="728"/>
      <c r="O25" s="714">
        <v>36</v>
      </c>
      <c r="P25" s="740" t="s">
        <v>291</v>
      </c>
      <c r="Q25" s="714">
        <v>136</v>
      </c>
      <c r="R25" s="742">
        <v>13.4</v>
      </c>
      <c r="S25" s="714">
        <v>5</v>
      </c>
      <c r="T25" s="715"/>
      <c r="U25" s="718">
        <v>10</v>
      </c>
      <c r="V25" s="719"/>
    </row>
    <row r="26" spans="1:22" ht="22.5" customHeight="1">
      <c r="B26" s="753"/>
      <c r="C26" s="723"/>
      <c r="D26" s="725"/>
      <c r="E26" s="725"/>
      <c r="F26" s="725"/>
      <c r="G26" s="725"/>
      <c r="H26" s="233"/>
      <c r="I26" s="234"/>
      <c r="J26" s="235"/>
      <c r="K26" s="235"/>
      <c r="L26" s="729"/>
      <c r="M26" s="730"/>
      <c r="N26" s="731"/>
      <c r="O26" s="716"/>
      <c r="P26" s="741"/>
      <c r="Q26" s="716"/>
      <c r="R26" s="743"/>
      <c r="S26" s="716"/>
      <c r="T26" s="717"/>
      <c r="U26" s="720"/>
      <c r="V26" s="721"/>
    </row>
    <row r="27" spans="1:22" ht="21.95" customHeight="1">
      <c r="B27" s="239" t="s">
        <v>292</v>
      </c>
      <c r="C27" s="722" t="s">
        <v>285</v>
      </c>
      <c r="D27" s="236"/>
      <c r="E27" s="236"/>
      <c r="F27" s="236"/>
      <c r="G27" s="236"/>
      <c r="H27" s="236"/>
      <c r="I27" s="236"/>
      <c r="J27" s="238"/>
      <c r="K27" s="724" t="s">
        <v>293</v>
      </c>
      <c r="L27" s="726" t="s">
        <v>294</v>
      </c>
      <c r="M27" s="727"/>
      <c r="N27" s="728"/>
      <c r="O27" s="714">
        <v>36</v>
      </c>
      <c r="P27" s="732">
        <v>14.3</v>
      </c>
      <c r="Q27" s="714">
        <v>136</v>
      </c>
      <c r="R27" s="734" t="s">
        <v>295</v>
      </c>
      <c r="S27" s="736" t="s">
        <v>297</v>
      </c>
      <c r="T27" s="737"/>
      <c r="U27" s="736" t="s">
        <v>297</v>
      </c>
      <c r="V27" s="737"/>
    </row>
    <row r="28" spans="1:22" ht="21.95" customHeight="1">
      <c r="B28" s="240" t="s">
        <v>298</v>
      </c>
      <c r="C28" s="723"/>
      <c r="D28" s="233"/>
      <c r="E28" s="233"/>
      <c r="F28" s="233"/>
      <c r="G28" s="233"/>
      <c r="H28" s="233"/>
      <c r="I28" s="233"/>
      <c r="J28" s="235"/>
      <c r="K28" s="725"/>
      <c r="L28" s="729"/>
      <c r="M28" s="730"/>
      <c r="N28" s="731"/>
      <c r="O28" s="716"/>
      <c r="P28" s="733"/>
      <c r="Q28" s="716"/>
      <c r="R28" s="735"/>
      <c r="S28" s="738"/>
      <c r="T28" s="739"/>
      <c r="U28" s="738"/>
      <c r="V28" s="739"/>
    </row>
    <row r="29" spans="1:22" ht="15" customHeight="1">
      <c r="B29" s="33" t="s">
        <v>299</v>
      </c>
      <c r="C29" s="241"/>
      <c r="D29" s="241"/>
      <c r="E29" s="227"/>
      <c r="F29" s="227"/>
      <c r="G29" s="227"/>
      <c r="H29" s="227"/>
      <c r="I29" s="227"/>
      <c r="J29" s="227"/>
      <c r="L29" s="227"/>
      <c r="P29" s="242"/>
      <c r="R29" s="242"/>
      <c r="V29" s="175"/>
    </row>
    <row r="30" spans="1:22" ht="15" customHeight="1">
      <c r="B30" s="33" t="s">
        <v>300</v>
      </c>
      <c r="C30" s="241"/>
      <c r="D30" s="241"/>
      <c r="E30" s="227"/>
      <c r="F30" s="227"/>
      <c r="G30" s="227"/>
      <c r="H30" s="227"/>
      <c r="I30" s="227"/>
      <c r="J30" s="227"/>
      <c r="L30" s="227"/>
      <c r="P30" s="242"/>
      <c r="R30" s="242"/>
      <c r="V30" s="175"/>
    </row>
    <row r="31" spans="1:22" ht="15" customHeight="1">
      <c r="B31" s="27" t="s">
        <v>301</v>
      </c>
    </row>
  </sheetData>
  <mergeCells count="91">
    <mergeCell ref="B4:B7"/>
    <mergeCell ref="C4:E7"/>
    <mergeCell ref="F4:F5"/>
    <mergeCell ref="G4:H4"/>
    <mergeCell ref="I4:J4"/>
    <mergeCell ref="S8:V8"/>
    <mergeCell ref="O4:R4"/>
    <mergeCell ref="S4:V7"/>
    <mergeCell ref="G5:H5"/>
    <mergeCell ref="I5:J5"/>
    <mergeCell ref="O5:R5"/>
    <mergeCell ref="G6:G7"/>
    <mergeCell ref="H6:H7"/>
    <mergeCell ref="I6:I7"/>
    <mergeCell ref="J6:J7"/>
    <mergeCell ref="K6:K7"/>
    <mergeCell ref="K4:N5"/>
    <mergeCell ref="M6:M7"/>
    <mergeCell ref="O6:P7"/>
    <mergeCell ref="Q6:R7"/>
    <mergeCell ref="C8:E8"/>
    <mergeCell ref="O8:P8"/>
    <mergeCell ref="Q8:R8"/>
    <mergeCell ref="C9:E9"/>
    <mergeCell ref="O9:P9"/>
    <mergeCell ref="Q9:R9"/>
    <mergeCell ref="S9:V9"/>
    <mergeCell ref="C10:E10"/>
    <mergeCell ref="O10:P10"/>
    <mergeCell ref="Q10:R10"/>
    <mergeCell ref="S10:V10"/>
    <mergeCell ref="C11:E11"/>
    <mergeCell ref="O11:P11"/>
    <mergeCell ref="Q11:R11"/>
    <mergeCell ref="S11:V11"/>
    <mergeCell ref="C12:E12"/>
    <mergeCell ref="O12:P12"/>
    <mergeCell ref="Q12:R12"/>
    <mergeCell ref="S12:V12"/>
    <mergeCell ref="U20:V20"/>
    <mergeCell ref="D21:D22"/>
    <mergeCell ref="E21:E22"/>
    <mergeCell ref="F21:F22"/>
    <mergeCell ref="G21:G22"/>
    <mergeCell ref="U21:V22"/>
    <mergeCell ref="B20:B22"/>
    <mergeCell ref="C20:C22"/>
    <mergeCell ref="D20:K20"/>
    <mergeCell ref="L20:N22"/>
    <mergeCell ref="S20:T20"/>
    <mergeCell ref="S21:T22"/>
    <mergeCell ref="Q21:R21"/>
    <mergeCell ref="B23:B26"/>
    <mergeCell ref="C23:C24"/>
    <mergeCell ref="D23:D24"/>
    <mergeCell ref="E23:E24"/>
    <mergeCell ref="F23:F24"/>
    <mergeCell ref="C25:C26"/>
    <mergeCell ref="D25:D26"/>
    <mergeCell ref="E25:E26"/>
    <mergeCell ref="F25:F26"/>
    <mergeCell ref="H21:H22"/>
    <mergeCell ref="I21:I22"/>
    <mergeCell ref="J21:J22"/>
    <mergeCell ref="K21:K22"/>
    <mergeCell ref="O21:P21"/>
    <mergeCell ref="G25:G26"/>
    <mergeCell ref="P23:P24"/>
    <mergeCell ref="Q23:Q24"/>
    <mergeCell ref="R23:R24"/>
    <mergeCell ref="S23:T24"/>
    <mergeCell ref="S25:T26"/>
    <mergeCell ref="G23:G24"/>
    <mergeCell ref="L23:N24"/>
    <mergeCell ref="O23:O24"/>
    <mergeCell ref="U23:V24"/>
    <mergeCell ref="U25:V26"/>
    <mergeCell ref="C27:C28"/>
    <mergeCell ref="K27:K28"/>
    <mergeCell ref="L27:N28"/>
    <mergeCell ref="O27:O28"/>
    <mergeCell ref="P27:P28"/>
    <mergeCell ref="Q27:Q28"/>
    <mergeCell ref="R27:R28"/>
    <mergeCell ref="S27:T28"/>
    <mergeCell ref="U27:V28"/>
    <mergeCell ref="L25:N26"/>
    <mergeCell ref="O25:O26"/>
    <mergeCell ref="P25:P26"/>
    <mergeCell ref="Q25:Q26"/>
    <mergeCell ref="R25:R26"/>
  </mergeCells>
  <phoneticPr fontId="11"/>
  <printOptions gridLinesSet="0"/>
  <pageMargins left="0.59055118110236227" right="0.59055118110236227" top="0.78740157480314965" bottom="0.78740157480314965" header="0.39370078740157483" footer="0.39370078740157483"/>
  <pageSetup paperSize="9" firstPageNumber="7" orientation="portrait" useFirstPageNumber="1" r:id="rId1"/>
  <headerFooter alignWithMargins="0">
    <oddHeader>&amp;R&amp;"ＭＳ Ｐゴシック,標準"&amp;11 1.土地・気象</oddHeader>
    <oddFooter>&amp;C&amp;"ＭＳ Ｐゴシック,標準"-6-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83F5-9DBD-4E42-BD4C-CAF53CDC01E5}">
  <dimension ref="A1:U109"/>
  <sheetViews>
    <sheetView view="pageBreakPreview" topLeftCell="A73" zoomScale="130" zoomScaleNormal="115" zoomScaleSheetLayoutView="130" zoomScalePageLayoutView="85" workbookViewId="0">
      <selection activeCell="F100" sqref="F100"/>
    </sheetView>
  </sheetViews>
  <sheetFormatPr defaultColWidth="10.625" defaultRowHeight="11.25"/>
  <cols>
    <col min="1" max="1" width="1.625" style="244" customWidth="1"/>
    <col min="2" max="2" width="6.625" style="244" customWidth="1"/>
    <col min="3" max="3" width="5" style="244" customWidth="1"/>
    <col min="4" max="4" width="5.75" style="245" customWidth="1"/>
    <col min="5" max="5" width="1.625" style="246" customWidth="1"/>
    <col min="6" max="6" width="5" style="244" customWidth="1"/>
    <col min="7" max="7" width="1.625" style="246" customWidth="1"/>
    <col min="8" max="8" width="5.875" style="250" customWidth="1"/>
    <col min="9" max="9" width="5" style="244" customWidth="1"/>
    <col min="10" max="10" width="1.625" style="244" customWidth="1"/>
    <col min="11" max="11" width="5.875" style="250" customWidth="1"/>
    <col min="12" max="12" width="5" style="244" customWidth="1"/>
    <col min="13" max="13" width="1.625" style="246" customWidth="1"/>
    <col min="14" max="14" width="5" style="244" customWidth="1"/>
    <col min="15" max="15" width="1.625" style="244" customWidth="1"/>
    <col min="16" max="16" width="5.875" style="250" customWidth="1"/>
    <col min="17" max="17" width="5" style="244" customWidth="1"/>
    <col min="18" max="18" width="1.625" style="246" customWidth="1"/>
    <col min="19" max="19" width="5.875" style="250" customWidth="1"/>
    <col min="20" max="20" width="5.25" style="244" customWidth="1"/>
    <col min="21" max="21" width="1.625" style="246" customWidth="1"/>
    <col min="22" max="16384" width="10.625" style="244"/>
  </cols>
  <sheetData>
    <row r="1" spans="1:21" ht="30" customHeight="1">
      <c r="A1" s="243" t="s">
        <v>302</v>
      </c>
      <c r="F1" s="247"/>
      <c r="H1" s="248"/>
      <c r="I1" s="247"/>
      <c r="J1" s="247"/>
      <c r="K1" s="248"/>
      <c r="L1" s="247"/>
      <c r="N1" s="247"/>
      <c r="O1" s="247"/>
      <c r="P1" s="248"/>
      <c r="Q1" s="247"/>
      <c r="S1" s="248"/>
      <c r="T1" s="247"/>
    </row>
    <row r="2" spans="1:21" ht="7.5" customHeight="1">
      <c r="A2" s="243"/>
      <c r="F2" s="247"/>
      <c r="H2" s="248"/>
      <c r="I2" s="247"/>
      <c r="J2" s="247"/>
      <c r="K2" s="248"/>
      <c r="L2" s="247"/>
      <c r="N2" s="247"/>
      <c r="O2" s="247"/>
      <c r="P2" s="248"/>
      <c r="Q2" s="247"/>
      <c r="S2" s="248"/>
      <c r="T2" s="247"/>
    </row>
    <row r="3" spans="1:21" ht="13.9" customHeight="1" thickBot="1">
      <c r="A3" s="249">
        <v>1</v>
      </c>
      <c r="B3" s="249" t="s">
        <v>303</v>
      </c>
      <c r="C3" s="249"/>
      <c r="D3" s="244"/>
      <c r="N3" s="244" t="s">
        <v>304</v>
      </c>
      <c r="Q3" s="251"/>
    </row>
    <row r="4" spans="1:21" ht="12.6" customHeight="1">
      <c r="B4" s="850" t="s">
        <v>305</v>
      </c>
      <c r="C4" s="853" t="s">
        <v>306</v>
      </c>
      <c r="D4" s="839" t="s">
        <v>307</v>
      </c>
      <c r="E4" s="839"/>
      <c r="F4" s="839"/>
      <c r="G4" s="839"/>
      <c r="H4" s="839"/>
      <c r="I4" s="839"/>
      <c r="J4" s="839"/>
      <c r="K4" s="840"/>
      <c r="L4" s="841" t="s">
        <v>308</v>
      </c>
      <c r="M4" s="839"/>
      <c r="N4" s="839"/>
      <c r="O4" s="839"/>
      <c r="P4" s="839"/>
      <c r="Q4" s="839"/>
      <c r="R4" s="839"/>
      <c r="S4" s="840"/>
      <c r="T4" s="842" t="s">
        <v>309</v>
      </c>
      <c r="U4" s="843"/>
    </row>
    <row r="5" spans="1:21" ht="12.6" customHeight="1">
      <c r="B5" s="851"/>
      <c r="C5" s="854"/>
      <c r="D5" s="821" t="s">
        <v>310</v>
      </c>
      <c r="E5" s="856"/>
      <c r="F5" s="821" t="s">
        <v>311</v>
      </c>
      <c r="G5" s="821"/>
      <c r="H5" s="822"/>
      <c r="I5" s="823" t="s">
        <v>312</v>
      </c>
      <c r="J5" s="824"/>
      <c r="K5" s="825"/>
      <c r="L5" s="826" t="s">
        <v>313</v>
      </c>
      <c r="M5" s="822"/>
      <c r="N5" s="826" t="s">
        <v>314</v>
      </c>
      <c r="O5" s="821"/>
      <c r="P5" s="822"/>
      <c r="Q5" s="826" t="s">
        <v>315</v>
      </c>
      <c r="R5" s="821"/>
      <c r="S5" s="822"/>
      <c r="T5" s="844"/>
      <c r="U5" s="845"/>
    </row>
    <row r="6" spans="1:21" s="254" customFormat="1" ht="12.6" customHeight="1" thickBot="1">
      <c r="B6" s="852"/>
      <c r="C6" s="855"/>
      <c r="D6" s="827" t="s">
        <v>316</v>
      </c>
      <c r="E6" s="828"/>
      <c r="F6" s="829" t="s">
        <v>316</v>
      </c>
      <c r="G6" s="828"/>
      <c r="H6" s="256" t="s">
        <v>317</v>
      </c>
      <c r="I6" s="255" t="s">
        <v>316</v>
      </c>
      <c r="J6" s="255"/>
      <c r="K6" s="256" t="s">
        <v>317</v>
      </c>
      <c r="L6" s="829" t="s">
        <v>318</v>
      </c>
      <c r="M6" s="830"/>
      <c r="N6" s="255" t="s">
        <v>318</v>
      </c>
      <c r="O6" s="255"/>
      <c r="P6" s="257" t="s">
        <v>317</v>
      </c>
      <c r="Q6" s="831" t="s">
        <v>318</v>
      </c>
      <c r="R6" s="830"/>
      <c r="S6" s="258" t="s">
        <v>317</v>
      </c>
      <c r="T6" s="832" t="s">
        <v>319</v>
      </c>
      <c r="U6" s="833"/>
    </row>
    <row r="7" spans="1:21" ht="13.5" hidden="1" customHeight="1">
      <c r="B7" s="259" t="s">
        <v>320</v>
      </c>
      <c r="C7" s="260"/>
      <c r="D7" s="261">
        <v>1804</v>
      </c>
      <c r="E7" s="262" t="s">
        <v>321</v>
      </c>
      <c r="F7" s="263">
        <v>84</v>
      </c>
      <c r="G7" s="264" t="s">
        <v>321</v>
      </c>
      <c r="H7" s="265" t="s">
        <v>322</v>
      </c>
      <c r="I7" s="266">
        <v>35</v>
      </c>
      <c r="J7" s="267"/>
      <c r="K7" s="265" t="s">
        <v>323</v>
      </c>
      <c r="L7" s="268">
        <v>14.1</v>
      </c>
      <c r="M7" s="264" t="s">
        <v>321</v>
      </c>
      <c r="N7" s="269">
        <v>34.6</v>
      </c>
      <c r="O7" s="268"/>
      <c r="P7" s="270" t="s">
        <v>324</v>
      </c>
      <c r="Q7" s="271">
        <v>-3.1</v>
      </c>
      <c r="R7" s="272" t="s">
        <v>321</v>
      </c>
      <c r="S7" s="270" t="s">
        <v>325</v>
      </c>
      <c r="T7" s="273">
        <v>2185.8000000000002</v>
      </c>
      <c r="U7" s="274" t="s">
        <v>321</v>
      </c>
    </row>
    <row r="8" spans="1:21" ht="13.5" hidden="1" customHeight="1">
      <c r="B8" s="275" t="s">
        <v>326</v>
      </c>
      <c r="C8" s="276"/>
      <c r="D8" s="277">
        <v>2214</v>
      </c>
      <c r="E8" s="278" t="s">
        <v>321</v>
      </c>
      <c r="F8" s="279">
        <v>149</v>
      </c>
      <c r="G8" s="252" t="s">
        <v>321</v>
      </c>
      <c r="H8" s="280" t="s">
        <v>327</v>
      </c>
      <c r="I8" s="281">
        <v>42</v>
      </c>
      <c r="J8" s="282"/>
      <c r="K8" s="280" t="s">
        <v>328</v>
      </c>
      <c r="L8" s="283">
        <v>12.8</v>
      </c>
      <c r="M8" s="252" t="s">
        <v>321</v>
      </c>
      <c r="N8" s="284">
        <v>32.799999999999997</v>
      </c>
      <c r="O8" s="283"/>
      <c r="P8" s="285" t="s">
        <v>329</v>
      </c>
      <c r="Q8" s="286">
        <v>-4.0999999999999996</v>
      </c>
      <c r="R8" s="287" t="s">
        <v>321</v>
      </c>
      <c r="S8" s="285" t="s">
        <v>330</v>
      </c>
      <c r="T8" s="288">
        <v>1919.2</v>
      </c>
      <c r="U8" s="253" t="s">
        <v>321</v>
      </c>
    </row>
    <row r="9" spans="1:21" ht="13.5" hidden="1" customHeight="1">
      <c r="B9" s="289" t="s">
        <v>331</v>
      </c>
      <c r="C9" s="290"/>
      <c r="D9" s="291">
        <v>2095</v>
      </c>
      <c r="E9" s="292" t="s">
        <v>321</v>
      </c>
      <c r="F9" s="293">
        <v>154</v>
      </c>
      <c r="G9" s="294" t="s">
        <v>321</v>
      </c>
      <c r="H9" s="295" t="s">
        <v>332</v>
      </c>
      <c r="I9" s="296">
        <v>42</v>
      </c>
      <c r="J9" s="297"/>
      <c r="K9" s="295" t="s">
        <v>333</v>
      </c>
      <c r="L9" s="298">
        <v>12.8</v>
      </c>
      <c r="M9" s="294" t="s">
        <v>321</v>
      </c>
      <c r="N9" s="299">
        <v>32.700000000000003</v>
      </c>
      <c r="O9" s="298"/>
      <c r="P9" s="300" t="s">
        <v>334</v>
      </c>
      <c r="Q9" s="286">
        <v>-5</v>
      </c>
      <c r="R9" s="301" t="s">
        <v>321</v>
      </c>
      <c r="S9" s="300" t="s">
        <v>335</v>
      </c>
      <c r="T9" s="302">
        <v>2060.5</v>
      </c>
      <c r="U9" s="303" t="s">
        <v>321</v>
      </c>
    </row>
    <row r="10" spans="1:21" ht="13.5" hidden="1" customHeight="1">
      <c r="B10" s="289" t="s">
        <v>336</v>
      </c>
      <c r="C10" s="276"/>
      <c r="D10" s="277">
        <v>1898</v>
      </c>
      <c r="E10" s="278" t="s">
        <v>321</v>
      </c>
      <c r="F10" s="279">
        <v>90</v>
      </c>
      <c r="G10" s="252" t="s">
        <v>321</v>
      </c>
      <c r="H10" s="280" t="s">
        <v>337</v>
      </c>
      <c r="I10" s="281">
        <v>19</v>
      </c>
      <c r="J10" s="282"/>
      <c r="K10" s="280" t="s">
        <v>338</v>
      </c>
      <c r="L10" s="283">
        <v>13.4</v>
      </c>
      <c r="M10" s="252" t="s">
        <v>321</v>
      </c>
      <c r="N10" s="284">
        <v>32.299999999999997</v>
      </c>
      <c r="O10" s="283"/>
      <c r="P10" s="285" t="s">
        <v>339</v>
      </c>
      <c r="Q10" s="286">
        <v>-3.7</v>
      </c>
      <c r="R10" s="287" t="s">
        <v>321</v>
      </c>
      <c r="S10" s="285" t="s">
        <v>340</v>
      </c>
      <c r="T10" s="288">
        <v>2240.4</v>
      </c>
      <c r="U10" s="253" t="s">
        <v>321</v>
      </c>
    </row>
    <row r="11" spans="1:21" ht="13.5" hidden="1" customHeight="1">
      <c r="B11" s="289" t="s">
        <v>341</v>
      </c>
      <c r="C11" s="290"/>
      <c r="D11" s="291">
        <v>2154</v>
      </c>
      <c r="E11" s="292" t="s">
        <v>321</v>
      </c>
      <c r="F11" s="293">
        <v>124</v>
      </c>
      <c r="G11" s="294" t="s">
        <v>321</v>
      </c>
      <c r="H11" s="295" t="s">
        <v>342</v>
      </c>
      <c r="I11" s="296">
        <v>19</v>
      </c>
      <c r="J11" s="297"/>
      <c r="K11" s="295" t="s">
        <v>343</v>
      </c>
      <c r="L11" s="298">
        <v>13.5</v>
      </c>
      <c r="M11" s="294" t="s">
        <v>321</v>
      </c>
      <c r="N11" s="299">
        <v>34.299999999999997</v>
      </c>
      <c r="O11" s="298"/>
      <c r="P11" s="300" t="s">
        <v>344</v>
      </c>
      <c r="Q11" s="286">
        <v>-3.1</v>
      </c>
      <c r="R11" s="301" t="s">
        <v>321</v>
      </c>
      <c r="S11" s="300" t="s">
        <v>345</v>
      </c>
      <c r="T11" s="302">
        <v>2061.3000000000002</v>
      </c>
      <c r="U11" s="303" t="s">
        <v>321</v>
      </c>
    </row>
    <row r="12" spans="1:21" ht="13.5" hidden="1" customHeight="1">
      <c r="B12" s="289" t="s">
        <v>346</v>
      </c>
      <c r="C12" s="276"/>
      <c r="D12" s="277">
        <v>1610</v>
      </c>
      <c r="E12" s="278" t="s">
        <v>347</v>
      </c>
      <c r="F12" s="279">
        <v>88</v>
      </c>
      <c r="G12" s="252" t="s">
        <v>347</v>
      </c>
      <c r="H12" s="280" t="s">
        <v>348</v>
      </c>
      <c r="I12" s="281">
        <v>20</v>
      </c>
      <c r="J12" s="282"/>
      <c r="K12" s="280" t="s">
        <v>349</v>
      </c>
      <c r="L12" s="283">
        <v>13</v>
      </c>
      <c r="M12" s="252" t="s">
        <v>321</v>
      </c>
      <c r="N12" s="284">
        <v>34.299999999999997</v>
      </c>
      <c r="O12" s="283"/>
      <c r="P12" s="285" t="s">
        <v>350</v>
      </c>
      <c r="Q12" s="286">
        <v>-6.8</v>
      </c>
      <c r="R12" s="287" t="s">
        <v>321</v>
      </c>
      <c r="S12" s="285" t="s">
        <v>351</v>
      </c>
      <c r="T12" s="288">
        <v>2174.3000000000002</v>
      </c>
      <c r="U12" s="253" t="s">
        <v>321</v>
      </c>
    </row>
    <row r="13" spans="1:21" ht="13.5" hidden="1" customHeight="1">
      <c r="B13" s="289" t="s">
        <v>352</v>
      </c>
      <c r="C13" s="290"/>
      <c r="D13" s="291">
        <v>2794</v>
      </c>
      <c r="E13" s="292" t="s">
        <v>321</v>
      </c>
      <c r="F13" s="293">
        <v>104</v>
      </c>
      <c r="G13" s="294" t="s">
        <v>321</v>
      </c>
      <c r="H13" s="295" t="s">
        <v>353</v>
      </c>
      <c r="I13" s="296">
        <v>48</v>
      </c>
      <c r="J13" s="297"/>
      <c r="K13" s="295" t="s">
        <v>353</v>
      </c>
      <c r="L13" s="298">
        <v>14.5</v>
      </c>
      <c r="M13" s="294" t="s">
        <v>347</v>
      </c>
      <c r="N13" s="299">
        <v>35.6</v>
      </c>
      <c r="O13" s="298"/>
      <c r="P13" s="300" t="s">
        <v>354</v>
      </c>
      <c r="Q13" s="286">
        <v>-6.8</v>
      </c>
      <c r="R13" s="301" t="s">
        <v>347</v>
      </c>
      <c r="S13" s="300" t="s">
        <v>355</v>
      </c>
      <c r="T13" s="302">
        <v>1928.6</v>
      </c>
      <c r="U13" s="303" t="s">
        <v>321</v>
      </c>
    </row>
    <row r="14" spans="1:21" ht="13.5" hidden="1" customHeight="1">
      <c r="B14" s="275" t="s">
        <v>356</v>
      </c>
      <c r="C14" s="276"/>
      <c r="D14" s="277">
        <v>1895</v>
      </c>
      <c r="E14" s="278" t="s">
        <v>321</v>
      </c>
      <c r="F14" s="279">
        <v>60</v>
      </c>
      <c r="G14" s="252" t="s">
        <v>321</v>
      </c>
      <c r="H14" s="280" t="s">
        <v>357</v>
      </c>
      <c r="I14" s="281">
        <v>22</v>
      </c>
      <c r="J14" s="282"/>
      <c r="K14" s="280" t="s">
        <v>358</v>
      </c>
      <c r="L14" s="283">
        <v>12.7</v>
      </c>
      <c r="M14" s="252" t="s">
        <v>347</v>
      </c>
      <c r="N14" s="304">
        <v>34.5</v>
      </c>
      <c r="O14" s="305"/>
      <c r="P14" s="285" t="s">
        <v>359</v>
      </c>
      <c r="Q14" s="286">
        <v>-6.1</v>
      </c>
      <c r="R14" s="287" t="s">
        <v>321</v>
      </c>
      <c r="S14" s="285" t="s">
        <v>360</v>
      </c>
      <c r="T14" s="288">
        <v>2041.1</v>
      </c>
      <c r="U14" s="253" t="s">
        <v>321</v>
      </c>
    </row>
    <row r="15" spans="1:21" ht="13.5" hidden="1" customHeight="1" thickBot="1">
      <c r="B15" s="289" t="s">
        <v>361</v>
      </c>
      <c r="C15" s="290"/>
      <c r="D15" s="291">
        <v>1574</v>
      </c>
      <c r="E15" s="292" t="s">
        <v>321</v>
      </c>
      <c r="F15" s="293">
        <v>53</v>
      </c>
      <c r="G15" s="294" t="s">
        <v>321</v>
      </c>
      <c r="H15" s="295" t="s">
        <v>362</v>
      </c>
      <c r="I15" s="296">
        <v>27</v>
      </c>
      <c r="J15" s="297"/>
      <c r="K15" s="295" t="s">
        <v>363</v>
      </c>
      <c r="L15" s="298">
        <v>14</v>
      </c>
      <c r="M15" s="294" t="s">
        <v>321</v>
      </c>
      <c r="N15" s="306">
        <v>34</v>
      </c>
      <c r="O15" s="307"/>
      <c r="P15" s="300" t="s">
        <v>364</v>
      </c>
      <c r="Q15" s="286">
        <v>-2.9</v>
      </c>
      <c r="R15" s="301" t="s">
        <v>321</v>
      </c>
      <c r="S15" s="300" t="s">
        <v>365</v>
      </c>
      <c r="T15" s="308">
        <v>2108.6</v>
      </c>
      <c r="U15" s="309" t="s">
        <v>321</v>
      </c>
    </row>
    <row r="16" spans="1:21" ht="13.5" hidden="1" customHeight="1">
      <c r="B16" s="275" t="s">
        <v>366</v>
      </c>
      <c r="C16" s="276"/>
      <c r="D16" s="277">
        <v>2285</v>
      </c>
      <c r="E16" s="278" t="s">
        <v>321</v>
      </c>
      <c r="F16" s="279">
        <v>86</v>
      </c>
      <c r="G16" s="252" t="s">
        <v>321</v>
      </c>
      <c r="H16" s="280" t="s">
        <v>367</v>
      </c>
      <c r="I16" s="281">
        <v>21</v>
      </c>
      <c r="J16" s="282"/>
      <c r="K16" s="280" t="s">
        <v>368</v>
      </c>
      <c r="L16" s="283">
        <v>12.9</v>
      </c>
      <c r="M16" s="252" t="s">
        <v>321</v>
      </c>
      <c r="N16" s="310">
        <v>32.299999999999997</v>
      </c>
      <c r="O16" s="311"/>
      <c r="P16" s="285" t="s">
        <v>369</v>
      </c>
      <c r="Q16" s="286">
        <v>-6.4</v>
      </c>
      <c r="R16" s="287" t="s">
        <v>321</v>
      </c>
      <c r="S16" s="285" t="s">
        <v>370</v>
      </c>
      <c r="T16" s="288">
        <v>1133</v>
      </c>
      <c r="U16" s="253" t="s">
        <v>347</v>
      </c>
    </row>
    <row r="17" spans="2:21" ht="13.5" hidden="1" customHeight="1">
      <c r="B17" s="289" t="s">
        <v>371</v>
      </c>
      <c r="C17" s="290"/>
      <c r="D17" s="291">
        <v>2206</v>
      </c>
      <c r="E17" s="292" t="s">
        <v>321</v>
      </c>
      <c r="F17" s="293">
        <v>99</v>
      </c>
      <c r="G17" s="294" t="s">
        <v>321</v>
      </c>
      <c r="H17" s="295" t="s">
        <v>372</v>
      </c>
      <c r="I17" s="296">
        <v>20</v>
      </c>
      <c r="J17" s="297"/>
      <c r="K17" s="295" t="s">
        <v>373</v>
      </c>
      <c r="L17" s="298">
        <v>13.9</v>
      </c>
      <c r="M17" s="294" t="s">
        <v>321</v>
      </c>
      <c r="N17" s="306">
        <v>35</v>
      </c>
      <c r="O17" s="307"/>
      <c r="P17" s="300" t="s">
        <v>374</v>
      </c>
      <c r="Q17" s="286">
        <v>-1.5</v>
      </c>
      <c r="R17" s="301" t="s">
        <v>321</v>
      </c>
      <c r="S17" s="300" t="s">
        <v>375</v>
      </c>
      <c r="T17" s="302">
        <v>1572.9</v>
      </c>
      <c r="U17" s="303" t="s">
        <v>321</v>
      </c>
    </row>
    <row r="18" spans="2:21" ht="13.5" hidden="1" customHeight="1">
      <c r="B18" s="275" t="s">
        <v>376</v>
      </c>
      <c r="C18" s="276"/>
      <c r="D18" s="277">
        <v>2244</v>
      </c>
      <c r="E18" s="278" t="s">
        <v>321</v>
      </c>
      <c r="F18" s="279">
        <v>86</v>
      </c>
      <c r="G18" s="252" t="s">
        <v>321</v>
      </c>
      <c r="H18" s="280" t="s">
        <v>377</v>
      </c>
      <c r="I18" s="281">
        <v>29</v>
      </c>
      <c r="J18" s="282"/>
      <c r="K18" s="280" t="s">
        <v>378</v>
      </c>
      <c r="L18" s="283">
        <v>14.6</v>
      </c>
      <c r="M18" s="252" t="s">
        <v>321</v>
      </c>
      <c r="N18" s="310">
        <v>34</v>
      </c>
      <c r="O18" s="311"/>
      <c r="P18" s="285" t="s">
        <v>379</v>
      </c>
      <c r="Q18" s="286">
        <v>-5.2</v>
      </c>
      <c r="R18" s="287" t="s">
        <v>321</v>
      </c>
      <c r="S18" s="285" t="s">
        <v>380</v>
      </c>
      <c r="T18" s="288">
        <v>1650.8</v>
      </c>
      <c r="U18" s="253" t="s">
        <v>321</v>
      </c>
    </row>
    <row r="19" spans="2:21" ht="13.5" hidden="1" customHeight="1">
      <c r="B19" s="289" t="s">
        <v>381</v>
      </c>
      <c r="C19" s="290"/>
      <c r="D19" s="291">
        <v>2172</v>
      </c>
      <c r="E19" s="292" t="s">
        <v>321</v>
      </c>
      <c r="F19" s="293">
        <v>74</v>
      </c>
      <c r="G19" s="294" t="s">
        <v>321</v>
      </c>
      <c r="H19" s="295" t="s">
        <v>382</v>
      </c>
      <c r="I19" s="296">
        <v>27</v>
      </c>
      <c r="J19" s="297"/>
      <c r="K19" s="295" t="s">
        <v>383</v>
      </c>
      <c r="L19" s="298">
        <v>13.7</v>
      </c>
      <c r="M19" s="294" t="s">
        <v>321</v>
      </c>
      <c r="N19" s="306">
        <v>32.9</v>
      </c>
      <c r="O19" s="307" t="s">
        <v>384</v>
      </c>
      <c r="P19" s="300" t="s">
        <v>385</v>
      </c>
      <c r="Q19" s="286">
        <v>-2.9</v>
      </c>
      <c r="R19" s="301" t="s">
        <v>321</v>
      </c>
      <c r="S19" s="300" t="s">
        <v>386</v>
      </c>
      <c r="T19" s="302">
        <v>1315</v>
      </c>
      <c r="U19" s="303" t="s">
        <v>321</v>
      </c>
    </row>
    <row r="20" spans="2:21" ht="13.5" hidden="1" customHeight="1">
      <c r="B20" s="275" t="s">
        <v>387</v>
      </c>
      <c r="C20" s="276"/>
      <c r="D20" s="277">
        <v>1804</v>
      </c>
      <c r="E20" s="278" t="s">
        <v>321</v>
      </c>
      <c r="F20" s="279">
        <v>49</v>
      </c>
      <c r="G20" s="252" t="s">
        <v>321</v>
      </c>
      <c r="H20" s="280" t="s">
        <v>357</v>
      </c>
      <c r="I20" s="281">
        <v>31</v>
      </c>
      <c r="J20" s="282"/>
      <c r="K20" s="280" t="s">
        <v>378</v>
      </c>
      <c r="L20" s="283">
        <v>13.7</v>
      </c>
      <c r="M20" s="252" t="s">
        <v>321</v>
      </c>
      <c r="N20" s="310">
        <v>33.1</v>
      </c>
      <c r="O20" s="311"/>
      <c r="P20" s="285" t="s">
        <v>388</v>
      </c>
      <c r="Q20" s="286">
        <v>-2.6</v>
      </c>
      <c r="R20" s="287" t="s">
        <v>321</v>
      </c>
      <c r="S20" s="285" t="s">
        <v>389</v>
      </c>
      <c r="T20" s="288">
        <v>1510.2</v>
      </c>
      <c r="U20" s="253" t="s">
        <v>321</v>
      </c>
    </row>
    <row r="21" spans="2:21" ht="13.5" hidden="1" customHeight="1">
      <c r="B21" s="289" t="s">
        <v>390</v>
      </c>
      <c r="C21" s="290"/>
      <c r="D21" s="291">
        <v>2330</v>
      </c>
      <c r="E21" s="292" t="s">
        <v>321</v>
      </c>
      <c r="F21" s="293">
        <v>90</v>
      </c>
      <c r="G21" s="294" t="s">
        <v>321</v>
      </c>
      <c r="H21" s="295" t="s">
        <v>391</v>
      </c>
      <c r="I21" s="296">
        <v>27</v>
      </c>
      <c r="J21" s="297"/>
      <c r="K21" s="295" t="s">
        <v>391</v>
      </c>
      <c r="L21" s="298">
        <v>13.1</v>
      </c>
      <c r="M21" s="294" t="s">
        <v>321</v>
      </c>
      <c r="N21" s="306">
        <v>33.200000000000003</v>
      </c>
      <c r="O21" s="307"/>
      <c r="P21" s="300" t="s">
        <v>392</v>
      </c>
      <c r="Q21" s="286">
        <v>-1.8</v>
      </c>
      <c r="R21" s="301" t="s">
        <v>347</v>
      </c>
      <c r="S21" s="300" t="s">
        <v>393</v>
      </c>
      <c r="T21" s="302">
        <v>1225.5</v>
      </c>
      <c r="U21" s="303" t="s">
        <v>321</v>
      </c>
    </row>
    <row r="22" spans="2:21" ht="13.5" hidden="1" customHeight="1">
      <c r="B22" s="275" t="s">
        <v>394</v>
      </c>
      <c r="C22" s="276"/>
      <c r="D22" s="277">
        <v>1576</v>
      </c>
      <c r="E22" s="278" t="s">
        <v>321</v>
      </c>
      <c r="F22" s="279">
        <v>48</v>
      </c>
      <c r="G22" s="252" t="s">
        <v>321</v>
      </c>
      <c r="H22" s="280" t="s">
        <v>395</v>
      </c>
      <c r="I22" s="281">
        <v>30</v>
      </c>
      <c r="J22" s="282"/>
      <c r="K22" s="280" t="s">
        <v>396</v>
      </c>
      <c r="L22" s="283">
        <v>14.4</v>
      </c>
      <c r="M22" s="252" t="s">
        <v>321</v>
      </c>
      <c r="N22" s="310">
        <v>37.4</v>
      </c>
      <c r="O22" s="311"/>
      <c r="P22" s="285" t="s">
        <v>397</v>
      </c>
      <c r="Q22" s="286">
        <v>-3.2</v>
      </c>
      <c r="R22" s="287" t="s">
        <v>321</v>
      </c>
      <c r="S22" s="285" t="s">
        <v>340</v>
      </c>
      <c r="T22" s="288">
        <v>1699.4</v>
      </c>
      <c r="U22" s="253" t="s">
        <v>321</v>
      </c>
    </row>
    <row r="23" spans="2:21" ht="13.5" hidden="1" customHeight="1">
      <c r="B23" s="289" t="s">
        <v>398</v>
      </c>
      <c r="C23" s="290"/>
      <c r="D23" s="291">
        <v>2218</v>
      </c>
      <c r="E23" s="292" t="s">
        <v>321</v>
      </c>
      <c r="F23" s="293">
        <v>90</v>
      </c>
      <c r="G23" s="294" t="s">
        <v>321</v>
      </c>
      <c r="H23" s="295" t="s">
        <v>399</v>
      </c>
      <c r="I23" s="296">
        <v>41</v>
      </c>
      <c r="J23" s="297"/>
      <c r="K23" s="295" t="s">
        <v>400</v>
      </c>
      <c r="L23" s="298">
        <v>13.3</v>
      </c>
      <c r="M23" s="294" t="s">
        <v>321</v>
      </c>
      <c r="N23" s="306">
        <v>35</v>
      </c>
      <c r="O23" s="307"/>
      <c r="P23" s="300" t="s">
        <v>401</v>
      </c>
      <c r="Q23" s="286">
        <v>-3.3</v>
      </c>
      <c r="R23" s="301" t="s">
        <v>321</v>
      </c>
      <c r="S23" s="300" t="s">
        <v>402</v>
      </c>
      <c r="T23" s="302">
        <v>1429.5</v>
      </c>
      <c r="U23" s="303" t="s">
        <v>321</v>
      </c>
    </row>
    <row r="24" spans="2:21" ht="13.5" hidden="1" customHeight="1">
      <c r="B24" s="275" t="s">
        <v>403</v>
      </c>
      <c r="C24" s="276"/>
      <c r="D24" s="277">
        <v>1855</v>
      </c>
      <c r="E24" s="278" t="s">
        <v>321</v>
      </c>
      <c r="F24" s="279">
        <v>163</v>
      </c>
      <c r="G24" s="252" t="s">
        <v>321</v>
      </c>
      <c r="H24" s="280" t="s">
        <v>404</v>
      </c>
      <c r="I24" s="281">
        <v>25</v>
      </c>
      <c r="J24" s="282"/>
      <c r="K24" s="280" t="s">
        <v>404</v>
      </c>
      <c r="L24" s="283">
        <v>13.2</v>
      </c>
      <c r="M24" s="252" t="s">
        <v>321</v>
      </c>
      <c r="N24" s="310">
        <v>35.200000000000003</v>
      </c>
      <c r="O24" s="311"/>
      <c r="P24" s="285" t="s">
        <v>329</v>
      </c>
      <c r="Q24" s="286">
        <v>-4.8</v>
      </c>
      <c r="R24" s="287" t="s">
        <v>321</v>
      </c>
      <c r="S24" s="285" t="s">
        <v>405</v>
      </c>
      <c r="T24" s="288">
        <v>1633.2</v>
      </c>
      <c r="U24" s="253" t="s">
        <v>321</v>
      </c>
    </row>
    <row r="25" spans="2:21" ht="13.5" hidden="1" customHeight="1">
      <c r="B25" s="289" t="s">
        <v>406</v>
      </c>
      <c r="C25" s="290"/>
      <c r="D25" s="291">
        <v>2063</v>
      </c>
      <c r="E25" s="292" t="s">
        <v>321</v>
      </c>
      <c r="F25" s="293">
        <v>85</v>
      </c>
      <c r="G25" s="294" t="s">
        <v>321</v>
      </c>
      <c r="H25" s="295" t="s">
        <v>382</v>
      </c>
      <c r="I25" s="296">
        <v>28</v>
      </c>
      <c r="J25" s="297"/>
      <c r="K25" s="295" t="s">
        <v>353</v>
      </c>
      <c r="L25" s="298">
        <v>13.9</v>
      </c>
      <c r="M25" s="294" t="s">
        <v>321</v>
      </c>
      <c r="N25" s="306">
        <v>33.1</v>
      </c>
      <c r="O25" s="307"/>
      <c r="P25" s="300" t="s">
        <v>407</v>
      </c>
      <c r="Q25" s="286">
        <v>-5.2</v>
      </c>
      <c r="R25" s="301" t="s">
        <v>321</v>
      </c>
      <c r="S25" s="300" t="s">
        <v>408</v>
      </c>
      <c r="T25" s="302">
        <v>1694.6</v>
      </c>
      <c r="U25" s="303" t="s">
        <v>321</v>
      </c>
    </row>
    <row r="26" spans="2:21" ht="13.5" hidden="1" customHeight="1">
      <c r="B26" s="275" t="s">
        <v>409</v>
      </c>
      <c r="C26" s="276"/>
      <c r="D26" s="277">
        <v>2339</v>
      </c>
      <c r="E26" s="278" t="s">
        <v>321</v>
      </c>
      <c r="F26" s="279">
        <v>128</v>
      </c>
      <c r="G26" s="252" t="s">
        <v>321</v>
      </c>
      <c r="H26" s="280" t="s">
        <v>410</v>
      </c>
      <c r="I26" s="281">
        <v>37</v>
      </c>
      <c r="J26" s="282"/>
      <c r="K26" s="280" t="s">
        <v>410</v>
      </c>
      <c r="L26" s="283">
        <v>14.8</v>
      </c>
      <c r="M26" s="252" t="s">
        <v>321</v>
      </c>
      <c r="N26" s="310">
        <v>32.4</v>
      </c>
      <c r="O26" s="311"/>
      <c r="P26" s="285" t="s">
        <v>374</v>
      </c>
      <c r="Q26" s="286">
        <v>-2.6</v>
      </c>
      <c r="R26" s="287" t="s">
        <v>321</v>
      </c>
      <c r="S26" s="285" t="s">
        <v>360</v>
      </c>
      <c r="T26" s="288">
        <v>1349.9</v>
      </c>
      <c r="U26" s="253" t="s">
        <v>321</v>
      </c>
    </row>
    <row r="27" spans="2:21" ht="13.5" hidden="1" customHeight="1">
      <c r="B27" s="289" t="s">
        <v>411</v>
      </c>
      <c r="C27" s="290"/>
      <c r="D27" s="291">
        <v>2169</v>
      </c>
      <c r="E27" s="292" t="s">
        <v>321</v>
      </c>
      <c r="F27" s="293">
        <v>140</v>
      </c>
      <c r="G27" s="294" t="s">
        <v>321</v>
      </c>
      <c r="H27" s="295" t="s">
        <v>343</v>
      </c>
      <c r="I27" s="296">
        <v>40</v>
      </c>
      <c r="J27" s="297"/>
      <c r="K27" s="295" t="s">
        <v>343</v>
      </c>
      <c r="L27" s="298">
        <v>14.4</v>
      </c>
      <c r="M27" s="294" t="s">
        <v>321</v>
      </c>
      <c r="N27" s="306">
        <v>34.799999999999997</v>
      </c>
      <c r="O27" s="307"/>
      <c r="P27" s="300" t="s">
        <v>412</v>
      </c>
      <c r="Q27" s="286">
        <v>-3.9</v>
      </c>
      <c r="R27" s="301" t="s">
        <v>321</v>
      </c>
      <c r="S27" s="300" t="s">
        <v>413</v>
      </c>
      <c r="T27" s="302">
        <v>1528.2</v>
      </c>
      <c r="U27" s="303" t="s">
        <v>321</v>
      </c>
    </row>
    <row r="28" spans="2:21" ht="13.5" hidden="1" customHeight="1">
      <c r="B28" s="275" t="s">
        <v>414</v>
      </c>
      <c r="C28" s="276"/>
      <c r="D28" s="277">
        <v>1749</v>
      </c>
      <c r="E28" s="278" t="s">
        <v>321</v>
      </c>
      <c r="F28" s="279">
        <v>115</v>
      </c>
      <c r="G28" s="252" t="s">
        <v>321</v>
      </c>
      <c r="H28" s="280" t="s">
        <v>415</v>
      </c>
      <c r="I28" s="281">
        <v>34</v>
      </c>
      <c r="J28" s="282"/>
      <c r="K28" s="280" t="s">
        <v>415</v>
      </c>
      <c r="L28" s="283">
        <v>14.3</v>
      </c>
      <c r="M28" s="252" t="s">
        <v>321</v>
      </c>
      <c r="N28" s="310">
        <v>35.299999999999997</v>
      </c>
      <c r="O28" s="311"/>
      <c r="P28" s="285" t="s">
        <v>350</v>
      </c>
      <c r="Q28" s="286">
        <v>-3</v>
      </c>
      <c r="R28" s="287" t="s">
        <v>321</v>
      </c>
      <c r="S28" s="285" t="s">
        <v>380</v>
      </c>
      <c r="T28" s="288">
        <v>1758.4</v>
      </c>
      <c r="U28" s="253" t="s">
        <v>321</v>
      </c>
    </row>
    <row r="29" spans="2:21" ht="13.5" hidden="1" customHeight="1">
      <c r="B29" s="289" t="s">
        <v>416</v>
      </c>
      <c r="C29" s="290"/>
      <c r="D29" s="291">
        <v>1944</v>
      </c>
      <c r="E29" s="292" t="s">
        <v>321</v>
      </c>
      <c r="F29" s="293">
        <v>54</v>
      </c>
      <c r="G29" s="294" t="s">
        <v>321</v>
      </c>
      <c r="H29" s="295" t="s">
        <v>417</v>
      </c>
      <c r="I29" s="296">
        <v>26</v>
      </c>
      <c r="J29" s="297"/>
      <c r="K29" s="295" t="s">
        <v>418</v>
      </c>
      <c r="L29" s="298">
        <v>14</v>
      </c>
      <c r="M29" s="294" t="s">
        <v>321</v>
      </c>
      <c r="N29" s="306">
        <v>33.5</v>
      </c>
      <c r="O29" s="307"/>
      <c r="P29" s="300" t="s">
        <v>419</v>
      </c>
      <c r="Q29" s="286">
        <v>-4.0999999999999996</v>
      </c>
      <c r="R29" s="301" t="s">
        <v>321</v>
      </c>
      <c r="S29" s="300" t="s">
        <v>420</v>
      </c>
      <c r="T29" s="302">
        <v>1755.3</v>
      </c>
      <c r="U29" s="303" t="s">
        <v>321</v>
      </c>
    </row>
    <row r="30" spans="2:21" ht="13.5" hidden="1" customHeight="1" thickBot="1">
      <c r="B30" s="275" t="s">
        <v>421</v>
      </c>
      <c r="C30" s="276"/>
      <c r="D30" s="277">
        <v>2053</v>
      </c>
      <c r="E30" s="278" t="s">
        <v>321</v>
      </c>
      <c r="F30" s="279">
        <v>86</v>
      </c>
      <c r="G30" s="252" t="s">
        <v>321</v>
      </c>
      <c r="H30" s="280" t="s">
        <v>422</v>
      </c>
      <c r="I30" s="312">
        <v>27</v>
      </c>
      <c r="J30" s="313"/>
      <c r="K30" s="295" t="s">
        <v>383</v>
      </c>
      <c r="L30" s="298">
        <v>14.3</v>
      </c>
      <c r="M30" s="294" t="s">
        <v>321</v>
      </c>
      <c r="N30" s="314">
        <v>34.200000000000003</v>
      </c>
      <c r="O30" s="315"/>
      <c r="P30" s="316" t="s">
        <v>423</v>
      </c>
      <c r="Q30" s="317">
        <v>-2.9</v>
      </c>
      <c r="R30" s="318" t="s">
        <v>321</v>
      </c>
      <c r="S30" s="319" t="s">
        <v>345</v>
      </c>
      <c r="T30" s="288">
        <v>1700.1</v>
      </c>
      <c r="U30" s="253" t="s">
        <v>321</v>
      </c>
    </row>
    <row r="31" spans="2:21" ht="13.5" hidden="1" customHeight="1">
      <c r="B31" s="289" t="s">
        <v>424</v>
      </c>
      <c r="C31" s="290"/>
      <c r="D31" s="291">
        <v>1902</v>
      </c>
      <c r="E31" s="292" t="s">
        <v>321</v>
      </c>
      <c r="F31" s="293">
        <v>48</v>
      </c>
      <c r="G31" s="294" t="s">
        <v>321</v>
      </c>
      <c r="H31" s="295" t="s">
        <v>425</v>
      </c>
      <c r="I31" s="320">
        <v>20</v>
      </c>
      <c r="J31" s="267"/>
      <c r="K31" s="265" t="s">
        <v>426</v>
      </c>
      <c r="L31" s="268">
        <v>13.9</v>
      </c>
      <c r="M31" s="264" t="s">
        <v>321</v>
      </c>
      <c r="N31" s="321">
        <v>34.200000000000003</v>
      </c>
      <c r="O31" s="322"/>
      <c r="P31" s="270" t="s">
        <v>412</v>
      </c>
      <c r="Q31" s="271">
        <v>-4.0999999999999996</v>
      </c>
      <c r="R31" s="272" t="s">
        <v>321</v>
      </c>
      <c r="S31" s="270" t="s">
        <v>427</v>
      </c>
      <c r="T31" s="302">
        <v>1485.7</v>
      </c>
      <c r="U31" s="303" t="s">
        <v>321</v>
      </c>
    </row>
    <row r="32" spans="2:21" ht="13.5" hidden="1" customHeight="1">
      <c r="B32" s="275" t="s">
        <v>428</v>
      </c>
      <c r="C32" s="276"/>
      <c r="D32" s="277">
        <v>2241</v>
      </c>
      <c r="E32" s="278" t="s">
        <v>321</v>
      </c>
      <c r="F32" s="279">
        <v>174</v>
      </c>
      <c r="G32" s="252" t="s">
        <v>321</v>
      </c>
      <c r="H32" s="280" t="s">
        <v>429</v>
      </c>
      <c r="I32" s="323">
        <v>40</v>
      </c>
      <c r="J32" s="282"/>
      <c r="K32" s="280" t="s">
        <v>430</v>
      </c>
      <c r="L32" s="283">
        <v>14.8</v>
      </c>
      <c r="M32" s="252" t="s">
        <v>321</v>
      </c>
      <c r="N32" s="310">
        <v>34.5</v>
      </c>
      <c r="O32" s="311"/>
      <c r="P32" s="285" t="s">
        <v>431</v>
      </c>
      <c r="Q32" s="286">
        <v>-3.6</v>
      </c>
      <c r="R32" s="287" t="s">
        <v>321</v>
      </c>
      <c r="S32" s="285" t="s">
        <v>408</v>
      </c>
      <c r="T32" s="288">
        <v>1807.7</v>
      </c>
      <c r="U32" s="253" t="s">
        <v>321</v>
      </c>
    </row>
    <row r="33" spans="2:21" ht="13.5" hidden="1" customHeight="1" thickBot="1">
      <c r="B33" s="324" t="s">
        <v>432</v>
      </c>
      <c r="C33" s="325"/>
      <c r="D33" s="326">
        <v>2214</v>
      </c>
      <c r="E33" s="327" t="s">
        <v>321</v>
      </c>
      <c r="F33" s="328">
        <v>87</v>
      </c>
      <c r="G33" s="329" t="s">
        <v>321</v>
      </c>
      <c r="H33" s="330" t="s">
        <v>433</v>
      </c>
      <c r="I33" s="323">
        <v>26</v>
      </c>
      <c r="J33" s="331"/>
      <c r="K33" s="330" t="s">
        <v>434</v>
      </c>
      <c r="L33" s="332">
        <v>13.9</v>
      </c>
      <c r="M33" s="329" t="s">
        <v>321</v>
      </c>
      <c r="N33" s="304">
        <v>33.6</v>
      </c>
      <c r="O33" s="305"/>
      <c r="P33" s="333" t="s">
        <v>435</v>
      </c>
      <c r="Q33" s="334">
        <v>-2.2000000000000002</v>
      </c>
      <c r="R33" s="335" t="s">
        <v>321</v>
      </c>
      <c r="S33" s="333" t="s">
        <v>436</v>
      </c>
      <c r="T33" s="336">
        <v>1663.9</v>
      </c>
      <c r="U33" s="337" t="s">
        <v>321</v>
      </c>
    </row>
    <row r="34" spans="2:21" ht="12.6" hidden="1" customHeight="1">
      <c r="B34" s="817" t="s">
        <v>437</v>
      </c>
      <c r="C34" s="338" t="s">
        <v>438</v>
      </c>
      <c r="D34" s="339">
        <v>2139</v>
      </c>
      <c r="E34" s="340"/>
      <c r="F34" s="341">
        <v>147</v>
      </c>
      <c r="G34" s="342"/>
      <c r="H34" s="343" t="s">
        <v>439</v>
      </c>
      <c r="I34" s="344">
        <v>33</v>
      </c>
      <c r="J34" s="345"/>
      <c r="K34" s="346" t="s">
        <v>439</v>
      </c>
      <c r="L34" s="347">
        <v>13.9</v>
      </c>
      <c r="M34" s="342"/>
      <c r="N34" s="344">
        <v>34.4</v>
      </c>
      <c r="O34" s="348"/>
      <c r="P34" s="349" t="s">
        <v>440</v>
      </c>
      <c r="Q34" s="344">
        <v>-4.3</v>
      </c>
      <c r="R34" s="342"/>
      <c r="S34" s="349" t="s">
        <v>441</v>
      </c>
      <c r="T34" s="341">
        <v>1650.3</v>
      </c>
      <c r="U34" s="350"/>
    </row>
    <row r="35" spans="2:21" ht="12.6" hidden="1" customHeight="1" thickBot="1">
      <c r="B35" s="814"/>
      <c r="C35" s="352" t="s">
        <v>442</v>
      </c>
      <c r="D35" s="353">
        <v>1955</v>
      </c>
      <c r="E35" s="354"/>
      <c r="F35" s="355">
        <v>152</v>
      </c>
      <c r="G35" s="356"/>
      <c r="H35" s="357">
        <v>45491</v>
      </c>
      <c r="I35" s="358">
        <v>35</v>
      </c>
      <c r="J35" s="359"/>
      <c r="K35" s="360">
        <v>45542</v>
      </c>
      <c r="L35" s="361">
        <v>14.6</v>
      </c>
      <c r="M35" s="356"/>
      <c r="N35" s="358">
        <v>36</v>
      </c>
      <c r="O35" s="362"/>
      <c r="P35" s="363">
        <v>45521</v>
      </c>
      <c r="Q35" s="358">
        <v>-6</v>
      </c>
      <c r="R35" s="356"/>
      <c r="S35" s="363">
        <v>45297</v>
      </c>
      <c r="T35" s="815"/>
      <c r="U35" s="816"/>
    </row>
    <row r="36" spans="2:21" ht="12.6" hidden="1" customHeight="1">
      <c r="B36" s="817" t="s">
        <v>443</v>
      </c>
      <c r="C36" s="338" t="s">
        <v>438</v>
      </c>
      <c r="D36" s="339">
        <v>1756</v>
      </c>
      <c r="E36" s="340" t="s">
        <v>321</v>
      </c>
      <c r="F36" s="341">
        <v>79</v>
      </c>
      <c r="G36" s="342" t="s">
        <v>321</v>
      </c>
      <c r="H36" s="343" t="s">
        <v>444</v>
      </c>
      <c r="I36" s="344">
        <v>35</v>
      </c>
      <c r="J36" s="345"/>
      <c r="K36" s="346" t="s">
        <v>445</v>
      </c>
      <c r="L36" s="347">
        <v>14.5</v>
      </c>
      <c r="M36" s="342" t="s">
        <v>321</v>
      </c>
      <c r="N36" s="344">
        <v>35.200000000000003</v>
      </c>
      <c r="O36" s="348"/>
      <c r="P36" s="349" t="s">
        <v>329</v>
      </c>
      <c r="Q36" s="344">
        <v>-2.6</v>
      </c>
      <c r="R36" s="342" t="s">
        <v>321</v>
      </c>
      <c r="S36" s="349" t="s">
        <v>446</v>
      </c>
      <c r="T36" s="341">
        <v>1765.8</v>
      </c>
      <c r="U36" s="350"/>
    </row>
    <row r="37" spans="2:21" ht="12.6" hidden="1" customHeight="1" thickBot="1">
      <c r="B37" s="814"/>
      <c r="C37" s="352" t="s">
        <v>442</v>
      </c>
      <c r="D37" s="353">
        <v>1814</v>
      </c>
      <c r="E37" s="354"/>
      <c r="F37" s="355">
        <v>87</v>
      </c>
      <c r="G37" s="356"/>
      <c r="H37" s="357">
        <v>45472</v>
      </c>
      <c r="I37" s="358">
        <v>51</v>
      </c>
      <c r="J37" s="359"/>
      <c r="K37" s="360">
        <v>45472</v>
      </c>
      <c r="L37" s="361">
        <v>14.8</v>
      </c>
      <c r="M37" s="356"/>
      <c r="N37" s="358">
        <v>36</v>
      </c>
      <c r="O37" s="362"/>
      <c r="P37" s="363">
        <v>45516</v>
      </c>
      <c r="Q37" s="358">
        <v>-2.7</v>
      </c>
      <c r="R37" s="356"/>
      <c r="S37" s="363">
        <v>45370</v>
      </c>
      <c r="T37" s="815"/>
      <c r="U37" s="816"/>
    </row>
    <row r="38" spans="2:21" ht="12.6" hidden="1" customHeight="1">
      <c r="B38" s="848" t="s">
        <v>447</v>
      </c>
      <c r="C38" s="364" t="s">
        <v>438</v>
      </c>
      <c r="D38" s="365">
        <v>1670</v>
      </c>
      <c r="E38" s="366"/>
      <c r="F38" s="367">
        <v>79.5</v>
      </c>
      <c r="G38" s="368"/>
      <c r="H38" s="369">
        <v>39993</v>
      </c>
      <c r="I38" s="370">
        <v>37</v>
      </c>
      <c r="J38" s="371"/>
      <c r="K38" s="372">
        <v>40002</v>
      </c>
      <c r="L38" s="373">
        <v>14.1</v>
      </c>
      <c r="M38" s="368"/>
      <c r="N38" s="370">
        <v>33.9</v>
      </c>
      <c r="O38" s="374"/>
      <c r="P38" s="372">
        <v>40015</v>
      </c>
      <c r="Q38" s="370">
        <v>-3.2</v>
      </c>
      <c r="R38" s="375"/>
      <c r="S38" s="372">
        <v>39841</v>
      </c>
      <c r="T38" s="376">
        <v>1806.8</v>
      </c>
      <c r="U38" s="377"/>
    </row>
    <row r="39" spans="2:21" ht="12.6" hidden="1" customHeight="1" thickBot="1">
      <c r="B39" s="849"/>
      <c r="C39" s="378" t="s">
        <v>442</v>
      </c>
      <c r="D39" s="379">
        <v>1743</v>
      </c>
      <c r="E39" s="380"/>
      <c r="F39" s="381">
        <v>104</v>
      </c>
      <c r="G39" s="382"/>
      <c r="H39" s="383">
        <v>45538</v>
      </c>
      <c r="I39" s="384">
        <v>40.5</v>
      </c>
      <c r="J39" s="385" t="s">
        <v>448</v>
      </c>
      <c r="K39" s="386">
        <v>45538</v>
      </c>
      <c r="L39" s="387">
        <v>14.5</v>
      </c>
      <c r="M39" s="382"/>
      <c r="N39" s="388">
        <v>36.299999999999997</v>
      </c>
      <c r="O39" s="389"/>
      <c r="P39" s="386">
        <v>45517</v>
      </c>
      <c r="Q39" s="390">
        <v>-3.5</v>
      </c>
      <c r="R39" s="391"/>
      <c r="S39" s="386">
        <v>45309</v>
      </c>
      <c r="T39" s="815"/>
      <c r="U39" s="816"/>
    </row>
    <row r="40" spans="2:21" ht="12.6" hidden="1" customHeight="1">
      <c r="B40" s="817" t="s">
        <v>449</v>
      </c>
      <c r="C40" s="338" t="s">
        <v>438</v>
      </c>
      <c r="D40" s="392">
        <v>2021.5</v>
      </c>
      <c r="E40" s="393"/>
      <c r="F40" s="394">
        <v>117.5</v>
      </c>
      <c r="G40" s="395"/>
      <c r="H40" s="396">
        <v>40351</v>
      </c>
      <c r="I40" s="397">
        <v>37</v>
      </c>
      <c r="J40" s="398"/>
      <c r="K40" s="399">
        <v>40351</v>
      </c>
      <c r="L40" s="397">
        <v>14.1</v>
      </c>
      <c r="M40" s="395"/>
      <c r="N40" s="400">
        <v>32.799999999999997</v>
      </c>
      <c r="O40" s="401"/>
      <c r="P40" s="402">
        <v>40402</v>
      </c>
      <c r="Q40" s="403">
        <v>-2.4</v>
      </c>
      <c r="R40" s="368"/>
      <c r="S40" s="404">
        <v>45319</v>
      </c>
      <c r="T40" s="394">
        <v>1661.3</v>
      </c>
      <c r="U40" s="405"/>
    </row>
    <row r="41" spans="2:21" ht="12.6" hidden="1" customHeight="1" thickBot="1">
      <c r="B41" s="814"/>
      <c r="C41" s="352" t="s">
        <v>442</v>
      </c>
      <c r="D41" s="406">
        <v>1737.5</v>
      </c>
      <c r="E41" s="407"/>
      <c r="F41" s="355">
        <v>122</v>
      </c>
      <c r="G41" s="356"/>
      <c r="H41" s="357">
        <v>45465</v>
      </c>
      <c r="I41" s="387">
        <v>43.5</v>
      </c>
      <c r="J41" s="408"/>
      <c r="K41" s="409">
        <v>45465</v>
      </c>
      <c r="L41" s="387">
        <v>14.5</v>
      </c>
      <c r="M41" s="382"/>
      <c r="N41" s="410">
        <v>35.200000000000003</v>
      </c>
      <c r="O41" s="411"/>
      <c r="P41" s="412">
        <v>45516</v>
      </c>
      <c r="Q41" s="410">
        <v>-4</v>
      </c>
      <c r="R41" s="382"/>
      <c r="S41" s="413">
        <v>45306</v>
      </c>
      <c r="T41" s="815"/>
      <c r="U41" s="816"/>
    </row>
    <row r="42" spans="2:21" ht="12.6" hidden="1" customHeight="1">
      <c r="B42" s="817" t="s">
        <v>450</v>
      </c>
      <c r="C42" s="338" t="s">
        <v>438</v>
      </c>
      <c r="D42" s="392">
        <v>2554.5</v>
      </c>
      <c r="E42" s="393"/>
      <c r="F42" s="394">
        <v>89.5</v>
      </c>
      <c r="G42" s="395"/>
      <c r="H42" s="396">
        <v>40727</v>
      </c>
      <c r="I42" s="397">
        <v>28</v>
      </c>
      <c r="J42" s="398"/>
      <c r="K42" s="414">
        <v>40736</v>
      </c>
      <c r="L42" s="397">
        <v>14.5</v>
      </c>
      <c r="M42" s="395"/>
      <c r="N42" s="400">
        <v>38.6</v>
      </c>
      <c r="O42" s="401"/>
      <c r="P42" s="402">
        <v>40760</v>
      </c>
      <c r="Q42" s="400">
        <v>-2.7</v>
      </c>
      <c r="R42" s="395"/>
      <c r="S42" s="404">
        <v>40560</v>
      </c>
      <c r="T42" s="394">
        <v>1600.9</v>
      </c>
      <c r="U42" s="405"/>
    </row>
    <row r="43" spans="2:21" ht="12.6" hidden="1" customHeight="1" thickBot="1">
      <c r="B43" s="814"/>
      <c r="C43" s="352" t="s">
        <v>442</v>
      </c>
      <c r="D43" s="406">
        <v>2239</v>
      </c>
      <c r="E43" s="407" t="s">
        <v>448</v>
      </c>
      <c r="F43" s="355">
        <v>105</v>
      </c>
      <c r="G43" s="356" t="s">
        <v>448</v>
      </c>
      <c r="H43" s="357">
        <v>45551</v>
      </c>
      <c r="I43" s="361">
        <v>35</v>
      </c>
      <c r="J43" s="415" t="s">
        <v>448</v>
      </c>
      <c r="K43" s="416">
        <v>45485</v>
      </c>
      <c r="L43" s="361">
        <v>14.8</v>
      </c>
      <c r="M43" s="356"/>
      <c r="N43" s="358">
        <v>37</v>
      </c>
      <c r="O43" s="362"/>
      <c r="P43" s="363">
        <v>45541</v>
      </c>
      <c r="Q43" s="358">
        <v>-2.8</v>
      </c>
      <c r="R43" s="356"/>
      <c r="S43" s="417">
        <v>45308</v>
      </c>
      <c r="T43" s="815"/>
      <c r="U43" s="816"/>
    </row>
    <row r="44" spans="2:21" ht="12.6" hidden="1" customHeight="1">
      <c r="B44" s="817" t="s">
        <v>451</v>
      </c>
      <c r="C44" s="338" t="s">
        <v>438</v>
      </c>
      <c r="D44" s="392">
        <v>2381</v>
      </c>
      <c r="E44" s="393"/>
      <c r="F44" s="394">
        <v>169</v>
      </c>
      <c r="G44" s="395"/>
      <c r="H44" s="396">
        <v>41058</v>
      </c>
      <c r="I44" s="397">
        <v>25.5</v>
      </c>
      <c r="J44" s="418"/>
      <c r="K44" s="414">
        <v>41094</v>
      </c>
      <c r="L44" s="397">
        <v>14</v>
      </c>
      <c r="M44" s="395"/>
      <c r="N44" s="400">
        <v>35.4</v>
      </c>
      <c r="O44" s="401"/>
      <c r="P44" s="402">
        <v>41168</v>
      </c>
      <c r="Q44" s="400">
        <v>-3.8</v>
      </c>
      <c r="R44" s="395" t="s">
        <v>448</v>
      </c>
      <c r="S44" s="404">
        <v>40919</v>
      </c>
      <c r="T44" s="394">
        <v>1742.7</v>
      </c>
      <c r="U44" s="405"/>
    </row>
    <row r="45" spans="2:21" ht="12.6" hidden="1" customHeight="1" thickBot="1">
      <c r="B45" s="814"/>
      <c r="C45" s="352" t="s">
        <v>442</v>
      </c>
      <c r="D45" s="406">
        <v>2381</v>
      </c>
      <c r="E45" s="407"/>
      <c r="F45" s="355">
        <v>108</v>
      </c>
      <c r="G45" s="356"/>
      <c r="H45" s="357">
        <v>45441</v>
      </c>
      <c r="I45" s="361">
        <v>36.5</v>
      </c>
      <c r="J45" s="419"/>
      <c r="K45" s="416">
        <v>45523</v>
      </c>
      <c r="L45" s="361">
        <v>14.4</v>
      </c>
      <c r="M45" s="356"/>
      <c r="N45" s="358">
        <v>36.200000000000003</v>
      </c>
      <c r="O45" s="362"/>
      <c r="P45" s="363">
        <v>45518</v>
      </c>
      <c r="Q45" s="358">
        <v>-4.5</v>
      </c>
      <c r="R45" s="356"/>
      <c r="S45" s="417">
        <v>45334</v>
      </c>
      <c r="T45" s="815"/>
      <c r="U45" s="816"/>
    </row>
    <row r="46" spans="2:21" ht="12.6" hidden="1" customHeight="1">
      <c r="B46" s="817" t="s">
        <v>452</v>
      </c>
      <c r="C46" s="338" t="s">
        <v>438</v>
      </c>
      <c r="D46" s="392">
        <v>2150</v>
      </c>
      <c r="E46" s="393"/>
      <c r="F46" s="394">
        <v>88.5</v>
      </c>
      <c r="G46" s="395"/>
      <c r="H46" s="396">
        <v>41461</v>
      </c>
      <c r="I46" s="397">
        <v>49.5</v>
      </c>
      <c r="J46" s="418"/>
      <c r="K46" s="414">
        <v>41528</v>
      </c>
      <c r="L46" s="397">
        <v>14</v>
      </c>
      <c r="M46" s="395"/>
      <c r="N46" s="400">
        <v>36.200000000000003</v>
      </c>
      <c r="O46" s="401"/>
      <c r="P46" s="402">
        <v>41514</v>
      </c>
      <c r="Q46" s="400">
        <v>-4.5999999999999996</v>
      </c>
      <c r="R46" s="395"/>
      <c r="S46" s="404">
        <v>41324</v>
      </c>
      <c r="T46" s="394">
        <v>1848.1</v>
      </c>
      <c r="U46" s="405"/>
    </row>
    <row r="47" spans="2:21" ht="12.6" hidden="1" customHeight="1" thickBot="1">
      <c r="B47" s="814"/>
      <c r="C47" s="352" t="s">
        <v>442</v>
      </c>
      <c r="D47" s="406">
        <v>2037.5</v>
      </c>
      <c r="E47" s="407"/>
      <c r="F47" s="355">
        <v>85</v>
      </c>
      <c r="G47" s="356"/>
      <c r="H47" s="357">
        <v>45541</v>
      </c>
      <c r="I47" s="361">
        <v>40</v>
      </c>
      <c r="J47" s="419"/>
      <c r="K47" s="416">
        <v>45541</v>
      </c>
      <c r="L47" s="361">
        <v>14.3</v>
      </c>
      <c r="M47" s="356"/>
      <c r="N47" s="358">
        <v>36.6</v>
      </c>
      <c r="O47" s="362"/>
      <c r="P47" s="363">
        <v>45503</v>
      </c>
      <c r="Q47" s="358">
        <v>-6.2</v>
      </c>
      <c r="R47" s="356"/>
      <c r="S47" s="417">
        <v>45325</v>
      </c>
      <c r="T47" s="815"/>
      <c r="U47" s="816"/>
    </row>
    <row r="48" spans="2:21" ht="12.6" hidden="1" customHeight="1">
      <c r="B48" s="817" t="s">
        <v>453</v>
      </c>
      <c r="C48" s="338" t="s">
        <v>438</v>
      </c>
      <c r="D48" s="392">
        <v>2528.5</v>
      </c>
      <c r="E48" s="393"/>
      <c r="F48" s="394">
        <v>136.5</v>
      </c>
      <c r="G48" s="395"/>
      <c r="H48" s="396">
        <v>41898</v>
      </c>
      <c r="I48" s="397">
        <v>47</v>
      </c>
      <c r="J48" s="418"/>
      <c r="K48" s="414">
        <v>41874</v>
      </c>
      <c r="L48" s="397">
        <v>14.3</v>
      </c>
      <c r="M48" s="395"/>
      <c r="N48" s="400">
        <v>35.9</v>
      </c>
      <c r="O48" s="401"/>
      <c r="P48" s="402">
        <v>41868</v>
      </c>
      <c r="Q48" s="400">
        <v>-5.7</v>
      </c>
      <c r="R48" s="395"/>
      <c r="S48" s="404">
        <v>41644</v>
      </c>
      <c r="T48" s="394">
        <v>1787.8</v>
      </c>
      <c r="U48" s="405"/>
    </row>
    <row r="49" spans="2:21" ht="12.6" hidden="1" customHeight="1" thickBot="1">
      <c r="B49" s="814"/>
      <c r="C49" s="352" t="s">
        <v>442</v>
      </c>
      <c r="D49" s="406">
        <v>2409.5</v>
      </c>
      <c r="E49" s="407"/>
      <c r="F49" s="355">
        <v>112.5</v>
      </c>
      <c r="G49" s="356"/>
      <c r="H49" s="357">
        <v>45502</v>
      </c>
      <c r="I49" s="361">
        <v>38</v>
      </c>
      <c r="J49" s="419"/>
      <c r="K49" s="416">
        <v>45535</v>
      </c>
      <c r="L49" s="361">
        <v>14.6</v>
      </c>
      <c r="M49" s="356"/>
      <c r="N49" s="358">
        <v>37</v>
      </c>
      <c r="O49" s="362"/>
      <c r="P49" s="363">
        <v>45523</v>
      </c>
      <c r="Q49" s="358">
        <v>-6.7</v>
      </c>
      <c r="R49" s="356"/>
      <c r="S49" s="417">
        <v>45339</v>
      </c>
      <c r="T49" s="815"/>
      <c r="U49" s="816"/>
    </row>
    <row r="50" spans="2:21" ht="12" hidden="1" thickBot="1">
      <c r="B50" s="817" t="s">
        <v>454</v>
      </c>
      <c r="C50" s="338" t="s">
        <v>438</v>
      </c>
      <c r="D50" s="392">
        <v>2284.5</v>
      </c>
      <c r="E50" s="393"/>
      <c r="F50" s="394">
        <v>89</v>
      </c>
      <c r="G50" s="395"/>
      <c r="H50" s="396">
        <v>42290</v>
      </c>
      <c r="I50" s="397">
        <v>56.5</v>
      </c>
      <c r="J50" s="418"/>
      <c r="K50" s="414">
        <v>42205</v>
      </c>
      <c r="L50" s="397">
        <v>14.1</v>
      </c>
      <c r="M50" s="395"/>
      <c r="N50" s="400">
        <v>35.9</v>
      </c>
      <c r="O50" s="401"/>
      <c r="P50" s="402">
        <v>42221</v>
      </c>
      <c r="Q50" s="400">
        <v>-3.8</v>
      </c>
      <c r="R50" s="395"/>
      <c r="S50" s="404">
        <v>42019</v>
      </c>
      <c r="T50" s="394">
        <v>1849.4</v>
      </c>
      <c r="U50" s="405"/>
    </row>
    <row r="51" spans="2:21" ht="12" hidden="1" thickBot="1">
      <c r="B51" s="814"/>
      <c r="C51" s="352" t="s">
        <v>442</v>
      </c>
      <c r="D51" s="406">
        <v>2253</v>
      </c>
      <c r="E51" s="407"/>
      <c r="F51" s="355">
        <v>87.5</v>
      </c>
      <c r="G51" s="356"/>
      <c r="H51" s="357">
        <v>45530</v>
      </c>
      <c r="I51" s="361">
        <v>41</v>
      </c>
      <c r="J51" s="419"/>
      <c r="K51" s="416">
        <v>45493</v>
      </c>
      <c r="L51" s="361">
        <v>14.2</v>
      </c>
      <c r="M51" s="356"/>
      <c r="N51" s="358">
        <v>37.299999999999997</v>
      </c>
      <c r="O51" s="362"/>
      <c r="P51" s="363">
        <v>45499</v>
      </c>
      <c r="Q51" s="358">
        <v>-5.6</v>
      </c>
      <c r="R51" s="356"/>
      <c r="S51" s="417">
        <v>45305</v>
      </c>
      <c r="T51" s="815"/>
      <c r="U51" s="816"/>
    </row>
    <row r="52" spans="2:21" ht="12.6" customHeight="1">
      <c r="B52" s="817" t="s">
        <v>455</v>
      </c>
      <c r="C52" s="338" t="s">
        <v>438</v>
      </c>
      <c r="D52" s="392">
        <v>1974</v>
      </c>
      <c r="E52" s="393"/>
      <c r="F52" s="394">
        <v>68</v>
      </c>
      <c r="G52" s="395"/>
      <c r="H52" s="396">
        <v>42349</v>
      </c>
      <c r="I52" s="397">
        <v>26.5</v>
      </c>
      <c r="J52" s="418"/>
      <c r="K52" s="414">
        <v>42279</v>
      </c>
      <c r="L52" s="397">
        <v>14.6</v>
      </c>
      <c r="M52" s="395"/>
      <c r="N52" s="400">
        <v>35.5</v>
      </c>
      <c r="O52" s="401"/>
      <c r="P52" s="420">
        <v>42198</v>
      </c>
      <c r="Q52" s="400">
        <v>-1.8</v>
      </c>
      <c r="R52" s="395"/>
      <c r="S52" s="421">
        <v>42044</v>
      </c>
      <c r="T52" s="394">
        <v>1771.7</v>
      </c>
      <c r="U52" s="405"/>
    </row>
    <row r="53" spans="2:21" ht="12.6" customHeight="1" thickBot="1">
      <c r="B53" s="814"/>
      <c r="C53" s="352" t="s">
        <v>442</v>
      </c>
      <c r="D53" s="422">
        <v>1774.5</v>
      </c>
      <c r="E53" s="407"/>
      <c r="F53" s="355">
        <v>58</v>
      </c>
      <c r="G53" s="356"/>
      <c r="H53" s="357">
        <v>42349</v>
      </c>
      <c r="I53" s="361">
        <v>24.5</v>
      </c>
      <c r="J53" s="419"/>
      <c r="K53" s="416">
        <v>42279</v>
      </c>
      <c r="L53" s="361">
        <v>14.8</v>
      </c>
      <c r="M53" s="356"/>
      <c r="N53" s="358">
        <v>36.5</v>
      </c>
      <c r="O53" s="362"/>
      <c r="P53" s="423">
        <v>42211</v>
      </c>
      <c r="Q53" s="358">
        <v>-3.1</v>
      </c>
      <c r="R53" s="356"/>
      <c r="S53" s="424">
        <v>42051</v>
      </c>
      <c r="T53" s="815"/>
      <c r="U53" s="816"/>
    </row>
    <row r="54" spans="2:21" ht="12.6" customHeight="1">
      <c r="B54" s="817" t="s">
        <v>456</v>
      </c>
      <c r="C54" s="338" t="s">
        <v>438</v>
      </c>
      <c r="D54" s="392">
        <v>2017.5</v>
      </c>
      <c r="E54" s="393"/>
      <c r="F54" s="394">
        <v>63.5</v>
      </c>
      <c r="G54" s="395"/>
      <c r="H54" s="396">
        <v>42631</v>
      </c>
      <c r="I54" s="397">
        <v>42</v>
      </c>
      <c r="J54" s="418"/>
      <c r="K54" s="414">
        <v>42547</v>
      </c>
      <c r="L54" s="397">
        <v>15</v>
      </c>
      <c r="M54" s="395"/>
      <c r="N54" s="400">
        <v>36.6</v>
      </c>
      <c r="O54" s="401"/>
      <c r="P54" s="420">
        <v>42607</v>
      </c>
      <c r="Q54" s="400">
        <v>-5.3</v>
      </c>
      <c r="R54" s="395"/>
      <c r="S54" s="421">
        <v>42394</v>
      </c>
      <c r="T54" s="394">
        <v>1795.1</v>
      </c>
      <c r="U54" s="405" t="s">
        <v>448</v>
      </c>
    </row>
    <row r="55" spans="2:21" ht="12.6" customHeight="1" thickBot="1">
      <c r="B55" s="814"/>
      <c r="C55" s="352" t="s">
        <v>442</v>
      </c>
      <c r="D55" s="422">
        <v>1631</v>
      </c>
      <c r="E55" s="407"/>
      <c r="F55" s="355">
        <v>57</v>
      </c>
      <c r="G55" s="356"/>
      <c r="H55" s="357">
        <v>42652</v>
      </c>
      <c r="I55" s="361">
        <v>28</v>
      </c>
      <c r="J55" s="419"/>
      <c r="K55" s="416">
        <v>42564</v>
      </c>
      <c r="L55" s="361">
        <v>15.3</v>
      </c>
      <c r="M55" s="356"/>
      <c r="N55" s="358">
        <v>35.9</v>
      </c>
      <c r="O55" s="362"/>
      <c r="P55" s="423">
        <v>42607</v>
      </c>
      <c r="Q55" s="358">
        <v>-6.9</v>
      </c>
      <c r="R55" s="356"/>
      <c r="S55" s="424">
        <v>42394</v>
      </c>
      <c r="T55" s="815"/>
      <c r="U55" s="816"/>
    </row>
    <row r="56" spans="2:21" ht="12.6" customHeight="1">
      <c r="B56" s="817" t="s">
        <v>457</v>
      </c>
      <c r="C56" s="338" t="s">
        <v>438</v>
      </c>
      <c r="D56" s="392">
        <v>1959</v>
      </c>
      <c r="E56" s="393"/>
      <c r="F56" s="394">
        <v>156.5</v>
      </c>
      <c r="G56" s="395"/>
      <c r="H56" s="396">
        <v>43030</v>
      </c>
      <c r="I56" s="397">
        <v>37.5</v>
      </c>
      <c r="J56" s="418"/>
      <c r="K56" s="414">
        <v>42995</v>
      </c>
      <c r="L56" s="397">
        <v>14.3</v>
      </c>
      <c r="M56" s="395"/>
      <c r="N56" s="400">
        <v>37.5</v>
      </c>
      <c r="O56" s="401"/>
      <c r="P56" s="420">
        <v>42953</v>
      </c>
      <c r="Q56" s="400">
        <v>-2.5</v>
      </c>
      <c r="R56" s="395"/>
      <c r="S56" s="421">
        <v>42755</v>
      </c>
      <c r="T56" s="394">
        <v>1887.9</v>
      </c>
      <c r="U56" s="405"/>
    </row>
    <row r="57" spans="2:21" ht="12.6" customHeight="1" thickBot="1">
      <c r="B57" s="814"/>
      <c r="C57" s="352" t="s">
        <v>442</v>
      </c>
      <c r="D57" s="422">
        <v>2080.5</v>
      </c>
      <c r="E57" s="407"/>
      <c r="F57" s="355">
        <v>106.5</v>
      </c>
      <c r="G57" s="356"/>
      <c r="H57" s="357">
        <v>42955</v>
      </c>
      <c r="I57" s="361">
        <v>34</v>
      </c>
      <c r="J57" s="419"/>
      <c r="K57" s="416">
        <v>42972</v>
      </c>
      <c r="L57" s="361">
        <v>14.4</v>
      </c>
      <c r="M57" s="356"/>
      <c r="N57" s="358">
        <v>36.4</v>
      </c>
      <c r="O57" s="362"/>
      <c r="P57" s="423">
        <v>42953</v>
      </c>
      <c r="Q57" s="358">
        <v>-3.2</v>
      </c>
      <c r="R57" s="356"/>
      <c r="S57" s="424">
        <v>42749</v>
      </c>
      <c r="T57" s="815"/>
      <c r="U57" s="816"/>
    </row>
    <row r="58" spans="2:21" ht="12.6" customHeight="1">
      <c r="B58" s="817" t="s">
        <v>458</v>
      </c>
      <c r="C58" s="338" t="s">
        <v>438</v>
      </c>
      <c r="D58" s="392">
        <v>2617.5</v>
      </c>
      <c r="E58" s="393"/>
      <c r="F58" s="394">
        <v>164</v>
      </c>
      <c r="G58" s="395"/>
      <c r="H58" s="396">
        <v>43288</v>
      </c>
      <c r="I58" s="397">
        <v>49</v>
      </c>
      <c r="J58" s="418"/>
      <c r="K58" s="414">
        <v>43353</v>
      </c>
      <c r="L58" s="397">
        <v>14.8</v>
      </c>
      <c r="M58" s="395"/>
      <c r="N58" s="400">
        <v>38.9</v>
      </c>
      <c r="O58" s="401"/>
      <c r="P58" s="420">
        <v>43310</v>
      </c>
      <c r="Q58" s="400">
        <v>-4.7</v>
      </c>
      <c r="R58" s="395"/>
      <c r="S58" s="421">
        <v>43133</v>
      </c>
      <c r="T58" s="394">
        <v>1876</v>
      </c>
      <c r="U58" s="405"/>
    </row>
    <row r="59" spans="2:21" ht="12.6" customHeight="1" thickBot="1">
      <c r="B59" s="814"/>
      <c r="C59" s="352" t="s">
        <v>442</v>
      </c>
      <c r="D59" s="422">
        <v>2346.5</v>
      </c>
      <c r="E59" s="407"/>
      <c r="F59" s="355">
        <v>130.5</v>
      </c>
      <c r="G59" s="356"/>
      <c r="H59" s="357">
        <v>43288</v>
      </c>
      <c r="I59" s="361">
        <v>36.5</v>
      </c>
      <c r="J59" s="419"/>
      <c r="K59" s="416">
        <v>43350</v>
      </c>
      <c r="L59" s="361">
        <v>15</v>
      </c>
      <c r="M59" s="356"/>
      <c r="N59" s="358">
        <v>39</v>
      </c>
      <c r="O59" s="362"/>
      <c r="P59" s="423">
        <v>43310</v>
      </c>
      <c r="Q59" s="358">
        <v>-6.8</v>
      </c>
      <c r="R59" s="356"/>
      <c r="S59" s="424">
        <v>43133</v>
      </c>
      <c r="T59" s="815"/>
      <c r="U59" s="816"/>
    </row>
    <row r="60" spans="2:21" ht="12.6" customHeight="1">
      <c r="B60" s="817" t="s">
        <v>459</v>
      </c>
      <c r="C60" s="338" t="s">
        <v>438</v>
      </c>
      <c r="D60" s="392">
        <v>1633</v>
      </c>
      <c r="E60" s="393"/>
      <c r="F60" s="394">
        <v>67</v>
      </c>
      <c r="G60" s="395"/>
      <c r="H60" s="396">
        <v>43699</v>
      </c>
      <c r="I60" s="397">
        <v>38.5</v>
      </c>
      <c r="J60" s="418"/>
      <c r="K60" s="414">
        <v>43699</v>
      </c>
      <c r="L60" s="397">
        <v>15.041666666666666</v>
      </c>
      <c r="M60" s="395"/>
      <c r="N60" s="400">
        <v>36.1</v>
      </c>
      <c r="O60" s="401"/>
      <c r="P60" s="420">
        <v>43700</v>
      </c>
      <c r="Q60" s="400">
        <v>-2.2000000000000002</v>
      </c>
      <c r="R60" s="395"/>
      <c r="S60" s="421">
        <v>43511</v>
      </c>
      <c r="T60" s="394">
        <v>1856.7</v>
      </c>
      <c r="U60" s="405"/>
    </row>
    <row r="61" spans="2:21" ht="12.6" customHeight="1" thickBot="1">
      <c r="B61" s="813"/>
      <c r="C61" s="425" t="s">
        <v>442</v>
      </c>
      <c r="D61" s="426">
        <v>1612</v>
      </c>
      <c r="E61" s="427"/>
      <c r="F61" s="428">
        <v>70</v>
      </c>
      <c r="G61" s="429"/>
      <c r="H61" s="430">
        <v>43664</v>
      </c>
      <c r="I61" s="431">
        <v>51</v>
      </c>
      <c r="J61" s="432"/>
      <c r="K61" s="433">
        <v>43664</v>
      </c>
      <c r="L61" s="431">
        <v>15.3</v>
      </c>
      <c r="M61" s="429"/>
      <c r="N61" s="434">
        <v>36.799999999999997</v>
      </c>
      <c r="O61" s="435"/>
      <c r="P61" s="436">
        <v>43691</v>
      </c>
      <c r="Q61" s="434">
        <v>-2.4</v>
      </c>
      <c r="R61" s="429"/>
      <c r="S61" s="437">
        <v>43511</v>
      </c>
      <c r="T61" s="815"/>
      <c r="U61" s="816"/>
    </row>
    <row r="62" spans="2:21" ht="12.6" customHeight="1">
      <c r="B62" s="817" t="s">
        <v>460</v>
      </c>
      <c r="C62" s="338" t="s">
        <v>438</v>
      </c>
      <c r="D62" s="392">
        <v>2062</v>
      </c>
      <c r="E62" s="393"/>
      <c r="F62" s="394">
        <v>108.5</v>
      </c>
      <c r="G62" s="395"/>
      <c r="H62" s="396">
        <v>43996</v>
      </c>
      <c r="I62" s="397">
        <v>31</v>
      </c>
      <c r="J62" s="418"/>
      <c r="K62" s="414">
        <v>43996</v>
      </c>
      <c r="L62" s="397">
        <v>15.241666666666699</v>
      </c>
      <c r="M62" s="395"/>
      <c r="N62" s="400">
        <v>37.6</v>
      </c>
      <c r="O62" s="401"/>
      <c r="P62" s="420">
        <v>44076</v>
      </c>
      <c r="Q62" s="400">
        <v>-3</v>
      </c>
      <c r="R62" s="395"/>
      <c r="S62" s="438">
        <v>43868</v>
      </c>
      <c r="T62" s="394">
        <v>1749.6</v>
      </c>
      <c r="U62" s="405"/>
    </row>
    <row r="63" spans="2:21" ht="12.6" customHeight="1" thickBot="1">
      <c r="B63" s="814"/>
      <c r="C63" s="352" t="s">
        <v>442</v>
      </c>
      <c r="D63" s="422">
        <v>1947.5</v>
      </c>
      <c r="E63" s="407"/>
      <c r="F63" s="355">
        <v>125</v>
      </c>
      <c r="G63" s="356"/>
      <c r="H63" s="357">
        <v>43996</v>
      </c>
      <c r="I63" s="361">
        <v>38</v>
      </c>
      <c r="J63" s="419"/>
      <c r="K63" s="416">
        <v>43996</v>
      </c>
      <c r="L63" s="361">
        <v>15.3</v>
      </c>
      <c r="M63" s="356"/>
      <c r="N63" s="358">
        <v>37.5</v>
      </c>
      <c r="O63" s="362"/>
      <c r="P63" s="423">
        <v>44053</v>
      </c>
      <c r="Q63" s="358">
        <v>-3</v>
      </c>
      <c r="R63" s="356"/>
      <c r="S63" s="424">
        <v>43868</v>
      </c>
      <c r="T63" s="815"/>
      <c r="U63" s="816"/>
    </row>
    <row r="64" spans="2:21" ht="12.6" customHeight="1">
      <c r="B64" s="817" t="s">
        <v>461</v>
      </c>
      <c r="C64" s="338" t="s">
        <v>438</v>
      </c>
      <c r="D64" s="392">
        <v>2191.5</v>
      </c>
      <c r="E64" s="393"/>
      <c r="F64" s="394">
        <v>79.5</v>
      </c>
      <c r="G64" s="395"/>
      <c r="H64" s="396">
        <v>44333</v>
      </c>
      <c r="I64" s="397">
        <v>25</v>
      </c>
      <c r="J64" s="418"/>
      <c r="K64" s="414">
        <v>44440</v>
      </c>
      <c r="L64" s="397">
        <v>15.1</v>
      </c>
      <c r="M64" s="395"/>
      <c r="N64" s="400">
        <v>35.799999999999997</v>
      </c>
      <c r="O64" s="401"/>
      <c r="P64" s="420">
        <v>44410</v>
      </c>
      <c r="Q64" s="400">
        <v>-3.2</v>
      </c>
      <c r="R64" s="395"/>
      <c r="S64" s="421">
        <v>44205</v>
      </c>
      <c r="T64" s="394">
        <v>1724.2</v>
      </c>
      <c r="U64" s="405" t="s">
        <v>448</v>
      </c>
    </row>
    <row r="65" spans="2:21" ht="12.6" customHeight="1" thickBot="1">
      <c r="B65" s="814"/>
      <c r="C65" s="352" t="s">
        <v>442</v>
      </c>
      <c r="D65" s="422">
        <v>1973.5</v>
      </c>
      <c r="E65" s="407"/>
      <c r="F65" s="355">
        <v>66.5</v>
      </c>
      <c r="G65" s="356"/>
      <c r="H65" s="357">
        <v>44333</v>
      </c>
      <c r="I65" s="361">
        <v>23</v>
      </c>
      <c r="J65" s="419"/>
      <c r="K65" s="416">
        <v>44406</v>
      </c>
      <c r="L65" s="361">
        <v>15.1</v>
      </c>
      <c r="M65" s="356"/>
      <c r="N65" s="358">
        <v>35.700000000000003</v>
      </c>
      <c r="O65" s="362"/>
      <c r="P65" s="423">
        <v>44410</v>
      </c>
      <c r="Q65" s="358">
        <v>-3.5</v>
      </c>
      <c r="R65" s="356"/>
      <c r="S65" s="424">
        <v>44217</v>
      </c>
      <c r="T65" s="815"/>
      <c r="U65" s="816"/>
    </row>
    <row r="66" spans="2:21" ht="12.6" customHeight="1">
      <c r="B66" s="817" t="s">
        <v>462</v>
      </c>
      <c r="C66" s="338" t="s">
        <v>438</v>
      </c>
      <c r="D66" s="392">
        <v>1846</v>
      </c>
      <c r="E66" s="393"/>
      <c r="F66" s="394">
        <v>92</v>
      </c>
      <c r="G66" s="395"/>
      <c r="H66" s="396">
        <v>44793</v>
      </c>
      <c r="I66" s="397">
        <v>35</v>
      </c>
      <c r="J66" s="418"/>
      <c r="K66" s="414">
        <v>44793</v>
      </c>
      <c r="L66" s="397">
        <v>15.1</v>
      </c>
      <c r="M66" s="395"/>
      <c r="N66" s="400">
        <v>36.700000000000003</v>
      </c>
      <c r="O66" s="401"/>
      <c r="P66" s="420">
        <v>44784</v>
      </c>
      <c r="Q66" s="400">
        <v>-2.4</v>
      </c>
      <c r="R66" s="395"/>
      <c r="S66" s="421">
        <v>44616</v>
      </c>
      <c r="T66" s="394">
        <v>1950.8</v>
      </c>
      <c r="U66" s="405"/>
    </row>
    <row r="67" spans="2:21" ht="12.6" customHeight="1" thickBot="1">
      <c r="B67" s="814"/>
      <c r="C67" s="352" t="s">
        <v>442</v>
      </c>
      <c r="D67" s="422">
        <v>1687</v>
      </c>
      <c r="E67" s="407"/>
      <c r="F67" s="355">
        <v>119.5</v>
      </c>
      <c r="G67" s="356"/>
      <c r="H67" s="357">
        <v>44777</v>
      </c>
      <c r="I67" s="361">
        <v>39</v>
      </c>
      <c r="J67" s="419"/>
      <c r="K67" s="416">
        <v>44805</v>
      </c>
      <c r="L67" s="361">
        <v>15.2</v>
      </c>
      <c r="M67" s="356"/>
      <c r="N67" s="358">
        <v>38.5</v>
      </c>
      <c r="O67" s="362"/>
      <c r="P67" s="423">
        <v>44774</v>
      </c>
      <c r="Q67" s="358">
        <v>-4.7</v>
      </c>
      <c r="R67" s="356"/>
      <c r="S67" s="424">
        <v>44599</v>
      </c>
      <c r="T67" s="815"/>
      <c r="U67" s="816"/>
    </row>
    <row r="68" spans="2:21" ht="12.6" customHeight="1">
      <c r="B68" s="813" t="s">
        <v>463</v>
      </c>
      <c r="C68" s="364" t="s">
        <v>438</v>
      </c>
      <c r="D68" s="439">
        <v>2340</v>
      </c>
      <c r="E68" s="440"/>
      <c r="F68" s="367">
        <v>136.5</v>
      </c>
      <c r="G68" s="368"/>
      <c r="H68" s="441">
        <v>45120</v>
      </c>
      <c r="I68" s="373">
        <v>66</v>
      </c>
      <c r="J68" s="442"/>
      <c r="K68" s="443">
        <v>45120</v>
      </c>
      <c r="L68" s="373">
        <v>15.9</v>
      </c>
      <c r="M68" s="368"/>
      <c r="N68" s="403">
        <v>39.700000000000003</v>
      </c>
      <c r="O68" s="444"/>
      <c r="P68" s="445">
        <v>45147</v>
      </c>
      <c r="Q68" s="403">
        <v>-3.9</v>
      </c>
      <c r="R68" s="368"/>
      <c r="S68" s="446">
        <v>44951</v>
      </c>
      <c r="T68" s="367">
        <v>2006.2</v>
      </c>
      <c r="U68" s="447"/>
    </row>
    <row r="69" spans="2:21" ht="12.6" customHeight="1" thickBot="1">
      <c r="B69" s="814"/>
      <c r="C69" s="352" t="s">
        <v>442</v>
      </c>
      <c r="D69" s="422">
        <v>2323.5</v>
      </c>
      <c r="E69" s="407"/>
      <c r="F69" s="355">
        <v>92</v>
      </c>
      <c r="G69" s="356"/>
      <c r="H69" s="357">
        <v>45075</v>
      </c>
      <c r="I69" s="361">
        <v>33</v>
      </c>
      <c r="J69" s="419"/>
      <c r="K69" s="416">
        <v>45120</v>
      </c>
      <c r="L69" s="361">
        <v>15.9</v>
      </c>
      <c r="M69" s="356"/>
      <c r="N69" s="358">
        <v>38.299999999999997</v>
      </c>
      <c r="O69" s="362"/>
      <c r="P69" s="423">
        <v>45142</v>
      </c>
      <c r="Q69" s="358">
        <v>-4.9000000000000004</v>
      </c>
      <c r="R69" s="356"/>
      <c r="S69" s="424">
        <v>44951</v>
      </c>
      <c r="T69" s="815"/>
      <c r="U69" s="816"/>
    </row>
    <row r="70" spans="2:21" ht="12.6" customHeight="1">
      <c r="B70" s="813" t="s">
        <v>464</v>
      </c>
      <c r="C70" s="364" t="s">
        <v>438</v>
      </c>
      <c r="D70" s="439">
        <v>2320.5</v>
      </c>
      <c r="E70" s="440"/>
      <c r="F70" s="367">
        <v>104</v>
      </c>
      <c r="G70" s="368"/>
      <c r="H70" s="441">
        <v>45466</v>
      </c>
      <c r="I70" s="373">
        <v>29</v>
      </c>
      <c r="J70" s="442"/>
      <c r="K70" s="443">
        <v>45483</v>
      </c>
      <c r="L70" s="373">
        <v>16</v>
      </c>
      <c r="M70" s="368"/>
      <c r="N70" s="403">
        <v>37</v>
      </c>
      <c r="O70" s="444"/>
      <c r="P70" s="445">
        <v>45531</v>
      </c>
      <c r="Q70" s="403">
        <v>-2.2999999999999998</v>
      </c>
      <c r="R70" s="368"/>
      <c r="S70" s="446">
        <v>45308</v>
      </c>
      <c r="T70" s="367">
        <v>1908.1</v>
      </c>
      <c r="U70" s="447"/>
    </row>
    <row r="71" spans="2:21" ht="12.6" customHeight="1" thickBot="1">
      <c r="B71" s="814"/>
      <c r="C71" s="352" t="s">
        <v>442</v>
      </c>
      <c r="D71" s="422">
        <v>2360.5</v>
      </c>
      <c r="E71" s="407"/>
      <c r="F71" s="355">
        <v>102</v>
      </c>
      <c r="G71" s="356"/>
      <c r="H71" s="357">
        <v>45440</v>
      </c>
      <c r="I71" s="361">
        <v>25.5</v>
      </c>
      <c r="J71" s="419"/>
      <c r="K71" s="416">
        <v>45479</v>
      </c>
      <c r="L71" s="361">
        <v>16.100000000000001</v>
      </c>
      <c r="M71" s="356"/>
      <c r="N71" s="358">
        <v>38.799999999999997</v>
      </c>
      <c r="O71" s="362"/>
      <c r="P71" s="423">
        <v>45527</v>
      </c>
      <c r="Q71" s="358">
        <v>-2.2999999999999998</v>
      </c>
      <c r="R71" s="356"/>
      <c r="S71" s="424">
        <v>45308</v>
      </c>
      <c r="T71" s="815"/>
      <c r="U71" s="816"/>
    </row>
    <row r="72" spans="2:21" ht="12.6" customHeight="1">
      <c r="B72" s="813" t="s">
        <v>465</v>
      </c>
      <c r="C72" s="364" t="s">
        <v>438</v>
      </c>
      <c r="D72" s="439">
        <v>1986</v>
      </c>
      <c r="E72" s="440"/>
      <c r="F72" s="367">
        <v>74</v>
      </c>
      <c r="G72" s="368"/>
      <c r="H72" s="441">
        <v>45831</v>
      </c>
      <c r="I72" s="373">
        <v>29</v>
      </c>
      <c r="J72" s="442"/>
      <c r="K72" s="443">
        <v>45908</v>
      </c>
      <c r="L72" s="373">
        <v>15.7</v>
      </c>
      <c r="M72" s="368"/>
      <c r="N72" s="403">
        <v>39.200000000000003</v>
      </c>
      <c r="O72" s="444"/>
      <c r="P72" s="445">
        <v>45873</v>
      </c>
      <c r="Q72" s="403">
        <v>-2.8</v>
      </c>
      <c r="R72" s="368"/>
      <c r="S72" s="446">
        <v>45709</v>
      </c>
      <c r="T72" s="367">
        <v>2002.7</v>
      </c>
      <c r="U72" s="447"/>
    </row>
    <row r="73" spans="2:21" ht="12.6" customHeight="1" thickBot="1">
      <c r="B73" s="814"/>
      <c r="C73" s="352" t="s">
        <v>442</v>
      </c>
      <c r="D73" s="422">
        <v>1998.5</v>
      </c>
      <c r="E73" s="407"/>
      <c r="F73" s="355">
        <v>79</v>
      </c>
      <c r="G73" s="356"/>
      <c r="H73" s="357">
        <v>45896</v>
      </c>
      <c r="I73" s="361">
        <v>38.5</v>
      </c>
      <c r="J73" s="419"/>
      <c r="K73" s="416">
        <v>45896</v>
      </c>
      <c r="L73" s="361">
        <v>15.8</v>
      </c>
      <c r="M73" s="356"/>
      <c r="N73" s="358">
        <v>38.299999999999997</v>
      </c>
      <c r="O73" s="362"/>
      <c r="P73" s="423">
        <v>45873</v>
      </c>
      <c r="Q73" s="358">
        <v>-4.9000000000000004</v>
      </c>
      <c r="R73" s="356"/>
      <c r="S73" s="424">
        <v>45711</v>
      </c>
      <c r="T73" s="815"/>
      <c r="U73" s="816"/>
    </row>
    <row r="74" spans="2:21" ht="12.6" customHeight="1">
      <c r="B74" s="448" t="s">
        <v>466</v>
      </c>
      <c r="C74" s="448"/>
      <c r="D74" s="282"/>
      <c r="E74" s="252"/>
      <c r="F74" s="282"/>
      <c r="G74" s="252"/>
      <c r="H74" s="449"/>
      <c r="I74" s="282"/>
      <c r="J74" s="282"/>
      <c r="K74" s="449"/>
      <c r="L74" s="282"/>
      <c r="M74" s="252"/>
      <c r="N74" s="282"/>
      <c r="O74" s="282"/>
      <c r="P74" s="449"/>
      <c r="Q74" s="282"/>
      <c r="R74" s="252"/>
      <c r="S74" s="449"/>
      <c r="T74" s="282"/>
      <c r="U74" s="252"/>
    </row>
    <row r="75" spans="2:21" ht="12.6" hidden="1" customHeight="1">
      <c r="B75" s="244" t="s">
        <v>467</v>
      </c>
      <c r="E75" s="450"/>
      <c r="G75" s="451"/>
      <c r="M75" s="451"/>
      <c r="R75" s="451"/>
    </row>
    <row r="76" spans="2:21" ht="12.6" customHeight="1" thickBot="1">
      <c r="B76" s="452"/>
      <c r="C76" s="448"/>
      <c r="D76" s="448"/>
      <c r="E76" s="252"/>
      <c r="F76" s="453"/>
      <c r="G76" s="252"/>
      <c r="H76" s="454"/>
      <c r="I76" s="453"/>
      <c r="J76" s="453"/>
      <c r="K76" s="454"/>
      <c r="L76" s="448"/>
      <c r="M76" s="252"/>
      <c r="N76" s="448"/>
      <c r="O76" s="448"/>
      <c r="P76" s="454"/>
      <c r="Q76" s="448"/>
      <c r="R76" s="252"/>
      <c r="S76" s="454"/>
      <c r="T76" s="448"/>
      <c r="U76" s="252"/>
    </row>
    <row r="77" spans="2:21" ht="12.6" customHeight="1">
      <c r="B77" s="834" t="s">
        <v>465</v>
      </c>
      <c r="C77" s="836" t="s">
        <v>306</v>
      </c>
      <c r="D77" s="839" t="s">
        <v>307</v>
      </c>
      <c r="E77" s="839"/>
      <c r="F77" s="839"/>
      <c r="G77" s="839"/>
      <c r="H77" s="839"/>
      <c r="I77" s="839"/>
      <c r="J77" s="839"/>
      <c r="K77" s="840"/>
      <c r="L77" s="841" t="s">
        <v>308</v>
      </c>
      <c r="M77" s="839"/>
      <c r="N77" s="839"/>
      <c r="O77" s="839"/>
      <c r="P77" s="839"/>
      <c r="Q77" s="839"/>
      <c r="R77" s="839"/>
      <c r="S77" s="840"/>
      <c r="T77" s="842" t="s">
        <v>468</v>
      </c>
      <c r="U77" s="843"/>
    </row>
    <row r="78" spans="2:21" ht="12.6" customHeight="1">
      <c r="B78" s="835"/>
      <c r="C78" s="837"/>
      <c r="D78" s="846" t="s">
        <v>469</v>
      </c>
      <c r="E78" s="847"/>
      <c r="F78" s="821" t="s">
        <v>311</v>
      </c>
      <c r="G78" s="821"/>
      <c r="H78" s="822"/>
      <c r="I78" s="823" t="s">
        <v>312</v>
      </c>
      <c r="J78" s="824"/>
      <c r="K78" s="825"/>
      <c r="L78" s="826" t="s">
        <v>313</v>
      </c>
      <c r="M78" s="822"/>
      <c r="N78" s="826" t="s">
        <v>314</v>
      </c>
      <c r="O78" s="821"/>
      <c r="P78" s="822"/>
      <c r="Q78" s="826" t="s">
        <v>315</v>
      </c>
      <c r="R78" s="821"/>
      <c r="S78" s="822"/>
      <c r="T78" s="844"/>
      <c r="U78" s="845"/>
    </row>
    <row r="79" spans="2:21" s="254" customFormat="1" ht="12.6" customHeight="1" thickBot="1">
      <c r="B79" s="351" t="s">
        <v>470</v>
      </c>
      <c r="C79" s="838"/>
      <c r="D79" s="827" t="s">
        <v>316</v>
      </c>
      <c r="E79" s="828"/>
      <c r="F79" s="829" t="s">
        <v>316</v>
      </c>
      <c r="G79" s="828"/>
      <c r="H79" s="256" t="s">
        <v>317</v>
      </c>
      <c r="I79" s="255" t="s">
        <v>316</v>
      </c>
      <c r="J79" s="255"/>
      <c r="K79" s="256" t="s">
        <v>317</v>
      </c>
      <c r="L79" s="829" t="s">
        <v>318</v>
      </c>
      <c r="M79" s="830"/>
      <c r="N79" s="255" t="s">
        <v>318</v>
      </c>
      <c r="O79" s="255"/>
      <c r="P79" s="256" t="s">
        <v>317</v>
      </c>
      <c r="Q79" s="831" t="s">
        <v>318</v>
      </c>
      <c r="R79" s="830"/>
      <c r="S79" s="256" t="s">
        <v>317</v>
      </c>
      <c r="T79" s="832" t="s">
        <v>319</v>
      </c>
      <c r="U79" s="833"/>
    </row>
    <row r="80" spans="2:21" ht="12.6" customHeight="1">
      <c r="B80" s="817" t="s">
        <v>471</v>
      </c>
      <c r="C80" s="338" t="s">
        <v>438</v>
      </c>
      <c r="D80" s="455">
        <v>236</v>
      </c>
      <c r="E80" s="395"/>
      <c r="F80" s="397">
        <v>26.5</v>
      </c>
      <c r="G80" s="395"/>
      <c r="H80" s="456">
        <v>45671</v>
      </c>
      <c r="I80" s="397">
        <v>7</v>
      </c>
      <c r="J80" s="457"/>
      <c r="K80" s="421">
        <v>45672</v>
      </c>
      <c r="L80" s="397">
        <v>4.5999999999999996</v>
      </c>
      <c r="M80" s="395"/>
      <c r="N80" s="397">
        <v>14.4</v>
      </c>
      <c r="O80" s="458"/>
      <c r="P80" s="421">
        <v>45676</v>
      </c>
      <c r="Q80" s="400">
        <v>-1.2</v>
      </c>
      <c r="R80" s="395"/>
      <c r="S80" s="421">
        <v>45675</v>
      </c>
      <c r="T80" s="394">
        <v>97.6</v>
      </c>
      <c r="U80" s="405"/>
    </row>
    <row r="81" spans="2:21" ht="12.6" customHeight="1" thickBot="1">
      <c r="B81" s="814"/>
      <c r="C81" s="352" t="s">
        <v>442</v>
      </c>
      <c r="D81" s="459">
        <v>299</v>
      </c>
      <c r="E81" s="356"/>
      <c r="F81" s="459">
        <v>41.5</v>
      </c>
      <c r="G81" s="356"/>
      <c r="H81" s="460">
        <v>45672</v>
      </c>
      <c r="I81" s="361">
        <v>10.5</v>
      </c>
      <c r="J81" s="461"/>
      <c r="K81" s="460">
        <v>45670</v>
      </c>
      <c r="L81" s="361">
        <v>4</v>
      </c>
      <c r="M81" s="356"/>
      <c r="N81" s="361">
        <v>13.7</v>
      </c>
      <c r="O81" s="462"/>
      <c r="P81" s="424">
        <v>45676</v>
      </c>
      <c r="Q81" s="358">
        <v>-1.8</v>
      </c>
      <c r="R81" s="356"/>
      <c r="S81" s="424">
        <v>45675</v>
      </c>
      <c r="T81" s="815"/>
      <c r="U81" s="816"/>
    </row>
    <row r="82" spans="2:21" ht="12.6" customHeight="1">
      <c r="B82" s="817" t="s">
        <v>472</v>
      </c>
      <c r="C82" s="338" t="s">
        <v>438</v>
      </c>
      <c r="D82" s="455">
        <v>151.5</v>
      </c>
      <c r="E82" s="395"/>
      <c r="F82" s="455">
        <v>24.5</v>
      </c>
      <c r="G82" s="395"/>
      <c r="H82" s="456">
        <v>45692</v>
      </c>
      <c r="I82" s="397">
        <v>5</v>
      </c>
      <c r="J82" s="457"/>
      <c r="K82" s="456">
        <v>45692</v>
      </c>
      <c r="L82" s="397">
        <v>3.1</v>
      </c>
      <c r="M82" s="395"/>
      <c r="N82" s="397">
        <v>13.6</v>
      </c>
      <c r="O82" s="458"/>
      <c r="P82" s="421">
        <v>45716</v>
      </c>
      <c r="Q82" s="400">
        <v>-2.8</v>
      </c>
      <c r="R82" s="395"/>
      <c r="S82" s="421">
        <v>45709</v>
      </c>
      <c r="T82" s="394">
        <v>68.400000000000006</v>
      </c>
      <c r="U82" s="405"/>
    </row>
    <row r="83" spans="2:21" ht="12.6" customHeight="1" thickBot="1">
      <c r="B83" s="814"/>
      <c r="C83" s="352" t="s">
        <v>442</v>
      </c>
      <c r="D83" s="459">
        <v>179.5</v>
      </c>
      <c r="E83" s="356"/>
      <c r="F83" s="459">
        <v>32</v>
      </c>
      <c r="G83" s="356"/>
      <c r="H83" s="460">
        <v>45692</v>
      </c>
      <c r="I83" s="361">
        <v>8.5</v>
      </c>
      <c r="J83" s="461"/>
      <c r="K83" s="460">
        <v>45692</v>
      </c>
      <c r="L83" s="361">
        <v>2.4</v>
      </c>
      <c r="M83" s="356"/>
      <c r="N83" s="361">
        <v>11.8</v>
      </c>
      <c r="O83" s="462"/>
      <c r="P83" s="424">
        <v>45716</v>
      </c>
      <c r="Q83" s="358">
        <v>-4.9000000000000004</v>
      </c>
      <c r="R83" s="356"/>
      <c r="S83" s="424">
        <v>45711</v>
      </c>
      <c r="T83" s="815"/>
      <c r="U83" s="816"/>
    </row>
    <row r="84" spans="2:21" ht="12.6" customHeight="1">
      <c r="B84" s="817" t="s">
        <v>473</v>
      </c>
      <c r="C84" s="338" t="s">
        <v>438</v>
      </c>
      <c r="D84" s="455">
        <v>124</v>
      </c>
      <c r="E84" s="395"/>
      <c r="F84" s="455">
        <v>27.5</v>
      </c>
      <c r="G84" s="395"/>
      <c r="H84" s="456">
        <v>45732</v>
      </c>
      <c r="I84" s="397">
        <v>5</v>
      </c>
      <c r="J84" s="457"/>
      <c r="K84" s="456">
        <v>45735</v>
      </c>
      <c r="L84" s="397">
        <v>8.3000000000000007</v>
      </c>
      <c r="M84" s="395"/>
      <c r="N84" s="397">
        <v>26.9</v>
      </c>
      <c r="O84" s="458"/>
      <c r="P84" s="421">
        <v>45743</v>
      </c>
      <c r="Q84" s="400">
        <v>-1.2</v>
      </c>
      <c r="R84" s="395"/>
      <c r="S84" s="421">
        <v>45724</v>
      </c>
      <c r="T84" s="394">
        <v>160.4</v>
      </c>
      <c r="U84" s="405"/>
    </row>
    <row r="85" spans="2:21" ht="12.6" customHeight="1" thickBot="1">
      <c r="B85" s="814"/>
      <c r="C85" s="352" t="s">
        <v>442</v>
      </c>
      <c r="D85" s="459">
        <v>158.5</v>
      </c>
      <c r="E85" s="356"/>
      <c r="F85" s="459">
        <v>22.5</v>
      </c>
      <c r="G85" s="356"/>
      <c r="H85" s="460">
        <v>45733</v>
      </c>
      <c r="I85" s="361">
        <v>8.5</v>
      </c>
      <c r="J85" s="461"/>
      <c r="K85" s="460">
        <v>45744</v>
      </c>
      <c r="L85" s="361">
        <v>7.9</v>
      </c>
      <c r="M85" s="356"/>
      <c r="N85" s="361">
        <v>27.3</v>
      </c>
      <c r="O85" s="462"/>
      <c r="P85" s="424">
        <v>45743</v>
      </c>
      <c r="Q85" s="358">
        <v>-1.6</v>
      </c>
      <c r="R85" s="356"/>
      <c r="S85" s="424">
        <v>45724</v>
      </c>
      <c r="T85" s="815"/>
      <c r="U85" s="816"/>
    </row>
    <row r="86" spans="2:21" ht="12.6" customHeight="1">
      <c r="B86" s="817" t="s">
        <v>474</v>
      </c>
      <c r="C86" s="338" t="s">
        <v>438</v>
      </c>
      <c r="D86" s="455">
        <v>100.5</v>
      </c>
      <c r="E86" s="395"/>
      <c r="F86" s="455">
        <v>27</v>
      </c>
      <c r="G86" s="395"/>
      <c r="H86" s="456">
        <v>45770</v>
      </c>
      <c r="I86" s="397">
        <v>13.5</v>
      </c>
      <c r="J86" s="457"/>
      <c r="K86" s="456">
        <v>45765</v>
      </c>
      <c r="L86" s="397">
        <v>12.8</v>
      </c>
      <c r="M86" s="395"/>
      <c r="N86" s="397">
        <v>28.2</v>
      </c>
      <c r="O86" s="458"/>
      <c r="P86" s="421">
        <v>45765</v>
      </c>
      <c r="Q86" s="400">
        <v>1.6</v>
      </c>
      <c r="R86" s="395"/>
      <c r="S86" s="421">
        <v>45748</v>
      </c>
      <c r="T86" s="394">
        <v>177</v>
      </c>
      <c r="U86" s="405"/>
    </row>
    <row r="87" spans="2:21" ht="12.6" customHeight="1" thickBot="1">
      <c r="B87" s="814"/>
      <c r="C87" s="352" t="s">
        <v>442</v>
      </c>
      <c r="D87" s="459">
        <v>106.5</v>
      </c>
      <c r="E87" s="356"/>
      <c r="F87" s="459">
        <v>23</v>
      </c>
      <c r="G87" s="356"/>
      <c r="H87" s="460">
        <v>45760</v>
      </c>
      <c r="I87" s="361">
        <v>14</v>
      </c>
      <c r="J87" s="461"/>
      <c r="K87" s="460">
        <v>45765</v>
      </c>
      <c r="L87" s="361">
        <v>13.1</v>
      </c>
      <c r="M87" s="356"/>
      <c r="N87" s="361">
        <v>27.9</v>
      </c>
      <c r="O87" s="462"/>
      <c r="P87" s="424">
        <v>45766</v>
      </c>
      <c r="Q87" s="358">
        <v>1.9</v>
      </c>
      <c r="R87" s="356"/>
      <c r="S87" s="424">
        <v>45748</v>
      </c>
      <c r="T87" s="815"/>
      <c r="U87" s="816"/>
    </row>
    <row r="88" spans="2:21" ht="12.6" customHeight="1">
      <c r="B88" s="817" t="s">
        <v>475</v>
      </c>
      <c r="C88" s="338" t="s">
        <v>438</v>
      </c>
      <c r="D88" s="455">
        <v>94</v>
      </c>
      <c r="E88" s="395"/>
      <c r="F88" s="455">
        <v>22.5</v>
      </c>
      <c r="G88" s="395"/>
      <c r="H88" s="456">
        <v>45801</v>
      </c>
      <c r="I88" s="397">
        <v>9.5</v>
      </c>
      <c r="J88" s="457"/>
      <c r="K88" s="456">
        <v>45801</v>
      </c>
      <c r="L88" s="397">
        <v>17.5</v>
      </c>
      <c r="M88" s="395"/>
      <c r="N88" s="397">
        <v>31.2</v>
      </c>
      <c r="O88" s="458"/>
      <c r="P88" s="421">
        <v>45798</v>
      </c>
      <c r="Q88" s="400">
        <v>6.7</v>
      </c>
      <c r="R88" s="395"/>
      <c r="S88" s="421">
        <v>45785</v>
      </c>
      <c r="T88" s="394">
        <v>206.9</v>
      </c>
      <c r="U88" s="405"/>
    </row>
    <row r="89" spans="2:21" ht="12.6" customHeight="1" thickBot="1">
      <c r="B89" s="814"/>
      <c r="C89" s="352" t="s">
        <v>442</v>
      </c>
      <c r="D89" s="459">
        <v>90.5</v>
      </c>
      <c r="E89" s="356"/>
      <c r="F89" s="459">
        <v>19</v>
      </c>
      <c r="G89" s="356"/>
      <c r="H89" s="460">
        <v>45783</v>
      </c>
      <c r="I89" s="361">
        <v>6.5</v>
      </c>
      <c r="J89" s="461"/>
      <c r="K89" s="460">
        <v>45783</v>
      </c>
      <c r="L89" s="361">
        <v>18.3</v>
      </c>
      <c r="M89" s="356"/>
      <c r="N89" s="361">
        <v>32.6</v>
      </c>
      <c r="O89" s="462"/>
      <c r="P89" s="424">
        <v>45798</v>
      </c>
      <c r="Q89" s="358">
        <v>7.1</v>
      </c>
      <c r="R89" s="356"/>
      <c r="S89" s="424">
        <v>45785</v>
      </c>
      <c r="T89" s="815"/>
      <c r="U89" s="816"/>
    </row>
    <row r="90" spans="2:21" ht="12.6" customHeight="1">
      <c r="B90" s="817" t="s">
        <v>476</v>
      </c>
      <c r="C90" s="338" t="s">
        <v>438</v>
      </c>
      <c r="D90" s="455">
        <v>193.5</v>
      </c>
      <c r="E90" s="395"/>
      <c r="F90" s="455">
        <v>74</v>
      </c>
      <c r="G90" s="395"/>
      <c r="H90" s="456">
        <v>45831</v>
      </c>
      <c r="I90" s="397">
        <v>22</v>
      </c>
      <c r="J90" s="457"/>
      <c r="K90" s="456">
        <v>45834</v>
      </c>
      <c r="L90" s="397">
        <v>22.8</v>
      </c>
      <c r="M90" s="395"/>
      <c r="N90" s="397">
        <v>33.9</v>
      </c>
      <c r="O90" s="458"/>
      <c r="P90" s="421">
        <v>45829</v>
      </c>
      <c r="Q90" s="400">
        <v>13.4</v>
      </c>
      <c r="R90" s="395"/>
      <c r="S90" s="421">
        <v>45813</v>
      </c>
      <c r="T90" s="394">
        <v>184.6</v>
      </c>
      <c r="U90" s="405"/>
    </row>
    <row r="91" spans="2:21" ht="12.6" customHeight="1" thickBot="1">
      <c r="B91" s="814"/>
      <c r="C91" s="352" t="s">
        <v>442</v>
      </c>
      <c r="D91" s="459">
        <v>168</v>
      </c>
      <c r="E91" s="356"/>
      <c r="F91" s="459">
        <v>59.5</v>
      </c>
      <c r="G91" s="356"/>
      <c r="H91" s="460">
        <v>45831</v>
      </c>
      <c r="I91" s="361">
        <v>21</v>
      </c>
      <c r="J91" s="461"/>
      <c r="K91" s="460">
        <v>45831</v>
      </c>
      <c r="L91" s="361">
        <v>23.6</v>
      </c>
      <c r="M91" s="356"/>
      <c r="N91" s="361">
        <v>34.9</v>
      </c>
      <c r="O91" s="462"/>
      <c r="P91" s="424">
        <v>45828</v>
      </c>
      <c r="Q91" s="358">
        <v>13.4</v>
      </c>
      <c r="R91" s="356"/>
      <c r="S91" s="424">
        <v>45813</v>
      </c>
      <c r="T91" s="815"/>
      <c r="U91" s="816"/>
    </row>
    <row r="92" spans="2:21" ht="12.6" customHeight="1">
      <c r="B92" s="817" t="s">
        <v>477</v>
      </c>
      <c r="C92" s="338" t="s">
        <v>438</v>
      </c>
      <c r="D92" s="455">
        <v>23.5</v>
      </c>
      <c r="E92" s="395"/>
      <c r="F92" s="455">
        <v>15</v>
      </c>
      <c r="G92" s="395"/>
      <c r="H92" s="456">
        <v>45853</v>
      </c>
      <c r="I92" s="397">
        <v>5.5</v>
      </c>
      <c r="J92" s="457"/>
      <c r="K92" s="456">
        <v>45853</v>
      </c>
      <c r="L92" s="397">
        <v>28.4</v>
      </c>
      <c r="M92" s="395"/>
      <c r="N92" s="397">
        <v>37.4</v>
      </c>
      <c r="O92" s="458"/>
      <c r="P92" s="421">
        <v>45852</v>
      </c>
      <c r="Q92" s="400">
        <v>23.2</v>
      </c>
      <c r="R92" s="395"/>
      <c r="S92" s="421">
        <v>45853</v>
      </c>
      <c r="T92" s="394">
        <v>307.8</v>
      </c>
      <c r="U92" s="405"/>
    </row>
    <row r="93" spans="2:21" ht="12.6" customHeight="1" thickBot="1">
      <c r="B93" s="814"/>
      <c r="C93" s="352" t="s">
        <v>442</v>
      </c>
      <c r="D93" s="459">
        <v>35.5</v>
      </c>
      <c r="E93" s="356"/>
      <c r="F93" s="459">
        <v>20</v>
      </c>
      <c r="G93" s="356"/>
      <c r="H93" s="460">
        <v>45846</v>
      </c>
      <c r="I93" s="361">
        <v>18.5</v>
      </c>
      <c r="J93" s="461"/>
      <c r="K93" s="460">
        <v>45846</v>
      </c>
      <c r="L93" s="361">
        <v>29</v>
      </c>
      <c r="M93" s="356"/>
      <c r="N93" s="361">
        <v>36.6</v>
      </c>
      <c r="O93" s="462"/>
      <c r="P93" s="424">
        <v>45865</v>
      </c>
      <c r="Q93" s="358">
        <v>23.2</v>
      </c>
      <c r="R93" s="356"/>
      <c r="S93" s="424">
        <v>45849</v>
      </c>
      <c r="T93" s="815"/>
      <c r="U93" s="816"/>
    </row>
    <row r="94" spans="2:21" ht="12.6" customHeight="1">
      <c r="B94" s="817" t="s">
        <v>478</v>
      </c>
      <c r="C94" s="338" t="s">
        <v>438</v>
      </c>
      <c r="D94" s="455">
        <v>154</v>
      </c>
      <c r="E94" s="395"/>
      <c r="F94" s="455">
        <v>47.5</v>
      </c>
      <c r="G94" s="395"/>
      <c r="H94" s="456">
        <v>45879</v>
      </c>
      <c r="I94" s="397">
        <v>18.5</v>
      </c>
      <c r="J94" s="457"/>
      <c r="K94" s="456">
        <v>45881</v>
      </c>
      <c r="L94" s="397">
        <v>28</v>
      </c>
      <c r="M94" s="395"/>
      <c r="N94" s="397">
        <v>39.200000000000003</v>
      </c>
      <c r="O94" s="458"/>
      <c r="P94" s="421">
        <v>45873</v>
      </c>
      <c r="Q94" s="400">
        <v>21.8</v>
      </c>
      <c r="R94" s="395"/>
      <c r="S94" s="421">
        <v>45878</v>
      </c>
      <c r="T94" s="394">
        <v>265.2</v>
      </c>
      <c r="U94" s="405"/>
    </row>
    <row r="95" spans="2:21" ht="12.6" customHeight="1" thickBot="1">
      <c r="B95" s="814"/>
      <c r="C95" s="352" t="s">
        <v>442</v>
      </c>
      <c r="D95" s="459">
        <v>144.5</v>
      </c>
      <c r="E95" s="356"/>
      <c r="F95" s="459">
        <v>79</v>
      </c>
      <c r="G95" s="356"/>
      <c r="H95" s="460">
        <v>45896</v>
      </c>
      <c r="I95" s="361">
        <v>38.5</v>
      </c>
      <c r="J95" s="461"/>
      <c r="K95" s="460">
        <v>45896</v>
      </c>
      <c r="L95" s="361">
        <v>28.4</v>
      </c>
      <c r="M95" s="356"/>
      <c r="N95" s="361">
        <v>38.299999999999997</v>
      </c>
      <c r="O95" s="462"/>
      <c r="P95" s="424">
        <v>45873</v>
      </c>
      <c r="Q95" s="358">
        <v>21.2</v>
      </c>
      <c r="R95" s="356"/>
      <c r="S95" s="424">
        <v>45878</v>
      </c>
      <c r="T95" s="815"/>
      <c r="U95" s="816"/>
    </row>
    <row r="96" spans="2:21" ht="12.6" customHeight="1">
      <c r="B96" s="817" t="s">
        <v>479</v>
      </c>
      <c r="C96" s="338" t="s">
        <v>480</v>
      </c>
      <c r="D96" s="455">
        <v>289</v>
      </c>
      <c r="E96" s="395"/>
      <c r="F96" s="455">
        <v>49</v>
      </c>
      <c r="G96" s="395"/>
      <c r="H96" s="456">
        <v>45911</v>
      </c>
      <c r="I96" s="397">
        <v>29</v>
      </c>
      <c r="J96" s="457"/>
      <c r="K96" s="456">
        <v>45908</v>
      </c>
      <c r="L96" s="397">
        <v>25.5</v>
      </c>
      <c r="M96" s="395"/>
      <c r="N96" s="397">
        <v>35.4</v>
      </c>
      <c r="O96" s="458"/>
      <c r="P96" s="421">
        <v>45901</v>
      </c>
      <c r="Q96" s="400">
        <v>15.9</v>
      </c>
      <c r="R96" s="395"/>
      <c r="S96" s="421">
        <v>45922</v>
      </c>
      <c r="T96" s="394">
        <v>173.2</v>
      </c>
      <c r="U96" s="405"/>
    </row>
    <row r="97" spans="2:21" ht="12.6" customHeight="1" thickBot="1">
      <c r="B97" s="814"/>
      <c r="C97" s="352" t="s">
        <v>442</v>
      </c>
      <c r="D97" s="459">
        <v>202</v>
      </c>
      <c r="E97" s="356"/>
      <c r="F97" s="459">
        <v>27</v>
      </c>
      <c r="G97" s="356"/>
      <c r="H97" s="460">
        <v>45918</v>
      </c>
      <c r="I97" s="361">
        <v>22.5</v>
      </c>
      <c r="J97" s="461"/>
      <c r="K97" s="460">
        <v>45910</v>
      </c>
      <c r="L97" s="361">
        <v>25.7</v>
      </c>
      <c r="M97" s="356"/>
      <c r="N97" s="361">
        <v>36</v>
      </c>
      <c r="O97" s="462"/>
      <c r="P97" s="424">
        <v>45901</v>
      </c>
      <c r="Q97" s="358">
        <v>14.8</v>
      </c>
      <c r="R97" s="356"/>
      <c r="S97" s="424">
        <v>45922</v>
      </c>
      <c r="T97" s="815"/>
      <c r="U97" s="816"/>
    </row>
    <row r="98" spans="2:21" ht="12.6" customHeight="1">
      <c r="B98" s="817" t="s">
        <v>481</v>
      </c>
      <c r="C98" s="338" t="s">
        <v>438</v>
      </c>
      <c r="D98" s="455">
        <v>218.5</v>
      </c>
      <c r="E98" s="395"/>
      <c r="F98" s="455">
        <v>44</v>
      </c>
      <c r="G98" s="395"/>
      <c r="H98" s="456">
        <v>45946</v>
      </c>
      <c r="I98" s="397">
        <v>28.5</v>
      </c>
      <c r="J98" s="457"/>
      <c r="K98" s="456">
        <v>45946</v>
      </c>
      <c r="L98" s="397">
        <v>18.7</v>
      </c>
      <c r="M98" s="395"/>
      <c r="N98" s="397">
        <v>29.3</v>
      </c>
      <c r="O98" s="458"/>
      <c r="P98" s="421">
        <v>45942</v>
      </c>
      <c r="Q98" s="400">
        <v>6.9</v>
      </c>
      <c r="R98" s="395"/>
      <c r="S98" s="421">
        <v>45960</v>
      </c>
      <c r="T98" s="394">
        <v>135.69999999999999</v>
      </c>
      <c r="U98" s="405" t="s">
        <v>482</v>
      </c>
    </row>
    <row r="99" spans="2:21" ht="12.6" customHeight="1" thickBot="1">
      <c r="B99" s="814"/>
      <c r="C99" s="352" t="s">
        <v>442</v>
      </c>
      <c r="D99" s="459">
        <v>196</v>
      </c>
      <c r="E99" s="356"/>
      <c r="F99" s="459">
        <v>37</v>
      </c>
      <c r="G99" s="356"/>
      <c r="H99" s="460">
        <v>45956</v>
      </c>
      <c r="I99" s="361">
        <v>21</v>
      </c>
      <c r="J99" s="461"/>
      <c r="K99" s="460">
        <v>45946</v>
      </c>
      <c r="L99" s="361">
        <v>18.5</v>
      </c>
      <c r="M99" s="356"/>
      <c r="N99" s="361">
        <v>30</v>
      </c>
      <c r="O99" s="462"/>
      <c r="P99" s="424">
        <v>45942</v>
      </c>
      <c r="Q99" s="358">
        <v>6</v>
      </c>
      <c r="R99" s="356"/>
      <c r="S99" s="424">
        <v>45954</v>
      </c>
      <c r="T99" s="815"/>
      <c r="U99" s="816"/>
    </row>
    <row r="100" spans="2:21" ht="12.6" customHeight="1">
      <c r="B100" s="817" t="s">
        <v>483</v>
      </c>
      <c r="C100" s="338" t="s">
        <v>438</v>
      </c>
      <c r="D100" s="455">
        <v>137</v>
      </c>
      <c r="E100" s="463" t="s">
        <v>482</v>
      </c>
      <c r="F100" s="397">
        <v>31</v>
      </c>
      <c r="G100" s="463" t="s">
        <v>482</v>
      </c>
      <c r="H100" s="456">
        <v>45987</v>
      </c>
      <c r="I100" s="397">
        <v>15</v>
      </c>
      <c r="J100" s="463" t="s">
        <v>482</v>
      </c>
      <c r="K100" s="456">
        <v>45987</v>
      </c>
      <c r="L100" s="397">
        <v>11.5</v>
      </c>
      <c r="M100" s="463" t="s">
        <v>482</v>
      </c>
      <c r="N100" s="397">
        <v>20.8</v>
      </c>
      <c r="O100" s="463" t="s">
        <v>482</v>
      </c>
      <c r="P100" s="421">
        <v>45978</v>
      </c>
      <c r="Q100" s="400">
        <v>3.7</v>
      </c>
      <c r="R100" s="463" t="s">
        <v>482</v>
      </c>
      <c r="S100" s="421">
        <v>45981</v>
      </c>
      <c r="T100" s="394">
        <v>145.4</v>
      </c>
      <c r="U100" s="405"/>
    </row>
    <row r="101" spans="2:21" ht="12.6" customHeight="1" thickBot="1">
      <c r="B101" s="814"/>
      <c r="C101" s="352" t="s">
        <v>442</v>
      </c>
      <c r="D101" s="459">
        <v>197</v>
      </c>
      <c r="E101" s="356"/>
      <c r="F101" s="459">
        <v>48</v>
      </c>
      <c r="G101" s="356"/>
      <c r="H101" s="460">
        <v>45987</v>
      </c>
      <c r="I101" s="361">
        <v>16.5</v>
      </c>
      <c r="J101" s="461"/>
      <c r="K101" s="460">
        <v>45987</v>
      </c>
      <c r="L101" s="361">
        <v>11.4</v>
      </c>
      <c r="M101" s="356"/>
      <c r="N101" s="361">
        <v>20.5</v>
      </c>
      <c r="O101" s="462"/>
      <c r="P101" s="424">
        <v>45978</v>
      </c>
      <c r="Q101" s="358">
        <v>3.1</v>
      </c>
      <c r="R101" s="356"/>
      <c r="S101" s="424">
        <v>45973</v>
      </c>
      <c r="T101" s="815"/>
      <c r="U101" s="816"/>
    </row>
    <row r="102" spans="2:21" ht="12.6" customHeight="1">
      <c r="B102" s="817" t="s">
        <v>484</v>
      </c>
      <c r="C102" s="338" t="s">
        <v>438</v>
      </c>
      <c r="D102" s="455">
        <v>264.5</v>
      </c>
      <c r="E102" s="395"/>
      <c r="F102" s="455">
        <v>33.5</v>
      </c>
      <c r="G102" s="395"/>
      <c r="H102" s="456">
        <v>45996</v>
      </c>
      <c r="I102" s="397">
        <v>9.5</v>
      </c>
      <c r="J102" s="457"/>
      <c r="K102" s="456">
        <v>46020</v>
      </c>
      <c r="L102" s="397">
        <v>7.3</v>
      </c>
      <c r="M102" s="395"/>
      <c r="N102" s="397">
        <v>20</v>
      </c>
      <c r="O102" s="458"/>
      <c r="P102" s="421">
        <v>46011</v>
      </c>
      <c r="Q102" s="400">
        <v>-1</v>
      </c>
      <c r="R102" s="395"/>
      <c r="S102" s="421">
        <v>46014</v>
      </c>
      <c r="T102" s="394">
        <v>80.5</v>
      </c>
      <c r="U102" s="405"/>
    </row>
    <row r="103" spans="2:21" ht="12.6" customHeight="1" thickBot="1">
      <c r="B103" s="818"/>
      <c r="C103" s="464" t="s">
        <v>442</v>
      </c>
      <c r="D103" s="465">
        <v>221.5</v>
      </c>
      <c r="E103" s="466"/>
      <c r="F103" s="465">
        <v>26.5</v>
      </c>
      <c r="G103" s="466"/>
      <c r="H103" s="467">
        <v>46017</v>
      </c>
      <c r="I103" s="468">
        <v>8</v>
      </c>
      <c r="J103" s="469"/>
      <c r="K103" s="467">
        <v>45996</v>
      </c>
      <c r="L103" s="468">
        <v>7.4</v>
      </c>
      <c r="M103" s="466"/>
      <c r="N103" s="468">
        <v>20.6</v>
      </c>
      <c r="O103" s="470"/>
      <c r="P103" s="471">
        <v>46011</v>
      </c>
      <c r="Q103" s="472">
        <v>-1.6</v>
      </c>
      <c r="R103" s="466"/>
      <c r="S103" s="471">
        <v>46014</v>
      </c>
      <c r="T103" s="819"/>
      <c r="U103" s="820"/>
    </row>
    <row r="104" spans="2:21" ht="12.6" customHeight="1" thickTop="1">
      <c r="B104" s="813" t="s">
        <v>485</v>
      </c>
      <c r="C104" s="364" t="s">
        <v>438</v>
      </c>
      <c r="D104" s="439">
        <v>1986</v>
      </c>
      <c r="E104" s="440"/>
      <c r="F104" s="367">
        <v>74</v>
      </c>
      <c r="G104" s="368"/>
      <c r="H104" s="441">
        <v>45831</v>
      </c>
      <c r="I104" s="373">
        <v>29</v>
      </c>
      <c r="J104" s="442"/>
      <c r="K104" s="443">
        <v>45908</v>
      </c>
      <c r="L104" s="373">
        <v>15.7</v>
      </c>
      <c r="M104" s="368"/>
      <c r="N104" s="373">
        <v>39.200000000000003</v>
      </c>
      <c r="O104" s="473"/>
      <c r="P104" s="445">
        <v>45873</v>
      </c>
      <c r="Q104" s="474">
        <v>-2.8</v>
      </c>
      <c r="R104" s="368"/>
      <c r="S104" s="446">
        <v>45709</v>
      </c>
      <c r="T104" s="367">
        <v>2002.7</v>
      </c>
      <c r="U104" s="447"/>
    </row>
    <row r="105" spans="2:21" ht="12.6" customHeight="1" thickBot="1">
      <c r="B105" s="814"/>
      <c r="C105" s="352" t="s">
        <v>442</v>
      </c>
      <c r="D105" s="422">
        <v>1998.5</v>
      </c>
      <c r="E105" s="407"/>
      <c r="F105" s="355">
        <v>79</v>
      </c>
      <c r="G105" s="356"/>
      <c r="H105" s="357">
        <v>45896</v>
      </c>
      <c r="I105" s="361">
        <v>38.5</v>
      </c>
      <c r="J105" s="419"/>
      <c r="K105" s="416">
        <v>45896</v>
      </c>
      <c r="L105" s="361">
        <v>15.8</v>
      </c>
      <c r="M105" s="356"/>
      <c r="N105" s="361">
        <v>38.299999999999997</v>
      </c>
      <c r="O105" s="462"/>
      <c r="P105" s="423">
        <v>45873</v>
      </c>
      <c r="Q105" s="475">
        <v>-4.9000000000000004</v>
      </c>
      <c r="R105" s="356"/>
      <c r="S105" s="424">
        <v>45711</v>
      </c>
      <c r="T105" s="815"/>
      <c r="U105" s="816"/>
    </row>
    <row r="106" spans="2:21" ht="12.95" customHeight="1">
      <c r="B106" s="244" t="s">
        <v>486</v>
      </c>
    </row>
    <row r="107" spans="2:21" ht="12.6" customHeight="1">
      <c r="B107" s="448" t="s">
        <v>487</v>
      </c>
    </row>
    <row r="109" spans="2:21"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</row>
  </sheetData>
  <mergeCells count="98">
    <mergeCell ref="T6:U6"/>
    <mergeCell ref="B4:B6"/>
    <mergeCell ref="C4:C6"/>
    <mergeCell ref="D4:K4"/>
    <mergeCell ref="L4:S4"/>
    <mergeCell ref="T4:U5"/>
    <mergeCell ref="D5:E5"/>
    <mergeCell ref="F5:H5"/>
    <mergeCell ref="I5:K5"/>
    <mergeCell ref="L5:M5"/>
    <mergeCell ref="N5:P5"/>
    <mergeCell ref="Q5:S5"/>
    <mergeCell ref="D6:E6"/>
    <mergeCell ref="F6:G6"/>
    <mergeCell ref="L6:M6"/>
    <mergeCell ref="Q6:R6"/>
    <mergeCell ref="B34:B35"/>
    <mergeCell ref="T35:U35"/>
    <mergeCell ref="B36:B37"/>
    <mergeCell ref="T37:U37"/>
    <mergeCell ref="B38:B39"/>
    <mergeCell ref="T39:U39"/>
    <mergeCell ref="B40:B41"/>
    <mergeCell ref="T41:U41"/>
    <mergeCell ref="B42:B43"/>
    <mergeCell ref="T43:U43"/>
    <mergeCell ref="B44:B45"/>
    <mergeCell ref="T45:U45"/>
    <mergeCell ref="B46:B47"/>
    <mergeCell ref="T47:U47"/>
    <mergeCell ref="B48:B49"/>
    <mergeCell ref="T49:U49"/>
    <mergeCell ref="B50:B51"/>
    <mergeCell ref="T51:U51"/>
    <mergeCell ref="B52:B53"/>
    <mergeCell ref="T53:U53"/>
    <mergeCell ref="B54:B55"/>
    <mergeCell ref="T55:U55"/>
    <mergeCell ref="B56:B57"/>
    <mergeCell ref="T57:U57"/>
    <mergeCell ref="B58:B59"/>
    <mergeCell ref="T59:U59"/>
    <mergeCell ref="B60:B61"/>
    <mergeCell ref="T61:U61"/>
    <mergeCell ref="B62:B63"/>
    <mergeCell ref="T63:U63"/>
    <mergeCell ref="B64:B65"/>
    <mergeCell ref="T65:U65"/>
    <mergeCell ref="B66:B67"/>
    <mergeCell ref="T67:U67"/>
    <mergeCell ref="B68:B69"/>
    <mergeCell ref="T69:U69"/>
    <mergeCell ref="B70:B71"/>
    <mergeCell ref="T71:U71"/>
    <mergeCell ref="B72:B73"/>
    <mergeCell ref="T73:U73"/>
    <mergeCell ref="B77:B78"/>
    <mergeCell ref="C77:C79"/>
    <mergeCell ref="D77:K77"/>
    <mergeCell ref="L77:S77"/>
    <mergeCell ref="T77:U78"/>
    <mergeCell ref="D78:E78"/>
    <mergeCell ref="B84:B85"/>
    <mergeCell ref="T85:U85"/>
    <mergeCell ref="F78:H78"/>
    <mergeCell ref="I78:K78"/>
    <mergeCell ref="L78:M78"/>
    <mergeCell ref="N78:P78"/>
    <mergeCell ref="Q78:S78"/>
    <mergeCell ref="D79:E79"/>
    <mergeCell ref="F79:G79"/>
    <mergeCell ref="L79:M79"/>
    <mergeCell ref="Q79:R79"/>
    <mergeCell ref="T79:U79"/>
    <mergeCell ref="B80:B81"/>
    <mergeCell ref="T81:U81"/>
    <mergeCell ref="B82:B83"/>
    <mergeCell ref="T83:U83"/>
    <mergeCell ref="B86:B87"/>
    <mergeCell ref="T87:U87"/>
    <mergeCell ref="B88:B89"/>
    <mergeCell ref="T89:U89"/>
    <mergeCell ref="B90:B91"/>
    <mergeCell ref="T91:U91"/>
    <mergeCell ref="B92:B93"/>
    <mergeCell ref="T93:U93"/>
    <mergeCell ref="B94:B95"/>
    <mergeCell ref="T95:U95"/>
    <mergeCell ref="B96:B97"/>
    <mergeCell ref="T97:U97"/>
    <mergeCell ref="B104:B105"/>
    <mergeCell ref="T105:U105"/>
    <mergeCell ref="B98:B99"/>
    <mergeCell ref="T99:U99"/>
    <mergeCell ref="B100:B101"/>
    <mergeCell ref="T101:U101"/>
    <mergeCell ref="B102:B103"/>
    <mergeCell ref="T103:U103"/>
  </mergeCells>
  <phoneticPr fontId="1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Ｐゴシック,標準"&amp;11 1.土地・気象</oddHeader>
    <oddFooter>&amp;C&amp;"ＭＳ Ｐゴシック,標準"&amp;11-7-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EA8F-D6FC-4664-ADB4-C84FAA16477A}">
  <dimension ref="A1:S119"/>
  <sheetViews>
    <sheetView showGridLines="0" view="pageBreakPreview" zoomScale="130" zoomScaleNormal="100" zoomScaleSheetLayoutView="130" workbookViewId="0">
      <selection activeCell="T5" sqref="T5"/>
    </sheetView>
  </sheetViews>
  <sheetFormatPr defaultColWidth="10.625" defaultRowHeight="11.25"/>
  <cols>
    <col min="1" max="1" width="1.625" style="27" customWidth="1"/>
    <col min="2" max="2" width="7.75" style="27" customWidth="1"/>
    <col min="3" max="3" width="5" style="27" customWidth="1"/>
    <col min="4" max="4" width="7.25" style="27" customWidth="1"/>
    <col min="5" max="5" width="1.625" style="241" customWidth="1"/>
    <col min="6" max="6" width="7.25" style="27" customWidth="1"/>
    <col min="7" max="7" width="1.625" style="227" customWidth="1"/>
    <col min="8" max="8" width="7.25" style="27" customWidth="1"/>
    <col min="9" max="9" width="1.625" style="227" customWidth="1"/>
    <col min="10" max="10" width="7.25" style="27" customWidth="1"/>
    <col min="11" max="11" width="1.625" style="227" customWidth="1"/>
    <col min="12" max="12" width="7.25" style="27" customWidth="1"/>
    <col min="13" max="13" width="1.625" style="241" customWidth="1"/>
    <col min="14" max="14" width="7.25" style="27" customWidth="1"/>
    <col min="15" max="15" width="1.625" style="241" customWidth="1"/>
    <col min="16" max="16" width="7.25" style="27" customWidth="1"/>
    <col min="17" max="17" width="1.625" style="241" customWidth="1"/>
    <col min="18" max="18" width="7.25" style="27" customWidth="1"/>
    <col min="19" max="19" width="1.625" style="241" customWidth="1"/>
    <col min="20" max="16384" width="10.625" style="27"/>
  </cols>
  <sheetData>
    <row r="1" spans="1:19" ht="30" customHeight="1">
      <c r="A1" s="2" t="s">
        <v>302</v>
      </c>
      <c r="D1" s="222"/>
      <c r="F1" s="222"/>
      <c r="H1" s="222"/>
      <c r="J1" s="222"/>
      <c r="L1" s="222"/>
      <c r="N1" s="222"/>
      <c r="P1" s="222"/>
      <c r="R1" s="222"/>
    </row>
    <row r="2" spans="1:19" ht="5.45" customHeight="1">
      <c r="A2" s="2"/>
      <c r="D2" s="222"/>
      <c r="F2" s="222"/>
      <c r="H2" s="222"/>
      <c r="J2" s="222"/>
      <c r="L2" s="222"/>
      <c r="N2" s="222"/>
      <c r="P2" s="222"/>
      <c r="R2" s="222"/>
    </row>
    <row r="3" spans="1:19" s="38" customFormat="1" ht="13.9" customHeight="1" thickBot="1">
      <c r="A3" s="7">
        <v>2</v>
      </c>
      <c r="B3" s="7" t="s">
        <v>488</v>
      </c>
      <c r="C3" s="7"/>
      <c r="E3" s="477"/>
      <c r="G3" s="83"/>
      <c r="I3" s="83"/>
      <c r="K3" s="83"/>
      <c r="M3" s="477"/>
      <c r="O3" s="477"/>
      <c r="Q3" s="477"/>
      <c r="S3" s="477"/>
    </row>
    <row r="4" spans="1:19" ht="12.6" customHeight="1">
      <c r="B4" s="891" t="s">
        <v>305</v>
      </c>
      <c r="C4" s="894" t="s">
        <v>306</v>
      </c>
      <c r="D4" s="875" t="s">
        <v>489</v>
      </c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876"/>
    </row>
    <row r="5" spans="1:19" ht="12.6" customHeight="1">
      <c r="B5" s="892"/>
      <c r="C5" s="895"/>
      <c r="D5" s="877" t="s">
        <v>490</v>
      </c>
      <c r="E5" s="878"/>
      <c r="F5" s="877" t="s">
        <v>491</v>
      </c>
      <c r="G5" s="878"/>
      <c r="H5" s="879" t="s">
        <v>492</v>
      </c>
      <c r="I5" s="878"/>
      <c r="J5" s="877" t="s">
        <v>493</v>
      </c>
      <c r="K5" s="878"/>
      <c r="L5" s="889" t="s">
        <v>494</v>
      </c>
      <c r="M5" s="890"/>
      <c r="N5" s="862" t="s">
        <v>495</v>
      </c>
      <c r="O5" s="863"/>
      <c r="P5" s="862" t="s">
        <v>496</v>
      </c>
      <c r="Q5" s="863"/>
      <c r="R5" s="862" t="s">
        <v>496</v>
      </c>
      <c r="S5" s="882"/>
    </row>
    <row r="6" spans="1:19" s="478" customFormat="1" ht="12.6" customHeight="1" thickBot="1">
      <c r="B6" s="893"/>
      <c r="C6" s="896"/>
      <c r="D6" s="883" t="s">
        <v>497</v>
      </c>
      <c r="E6" s="884"/>
      <c r="F6" s="883" t="s">
        <v>498</v>
      </c>
      <c r="G6" s="884"/>
      <c r="H6" s="885" t="s">
        <v>499</v>
      </c>
      <c r="I6" s="884"/>
      <c r="J6" s="883" t="s">
        <v>500</v>
      </c>
      <c r="K6" s="884"/>
      <c r="L6" s="886" t="s">
        <v>501</v>
      </c>
      <c r="M6" s="887"/>
      <c r="N6" s="883" t="s">
        <v>502</v>
      </c>
      <c r="O6" s="884"/>
      <c r="P6" s="883" t="s">
        <v>503</v>
      </c>
      <c r="Q6" s="884"/>
      <c r="R6" s="883" t="s">
        <v>504</v>
      </c>
      <c r="S6" s="888"/>
    </row>
    <row r="7" spans="1:19" ht="14.25" hidden="1" customHeight="1" thickBot="1">
      <c r="B7" s="479" t="s">
        <v>320</v>
      </c>
      <c r="C7" s="480"/>
      <c r="D7" s="481">
        <v>19</v>
      </c>
      <c r="E7" s="482" t="s">
        <v>321</v>
      </c>
      <c r="F7" s="483">
        <v>0</v>
      </c>
      <c r="G7" s="484" t="s">
        <v>321</v>
      </c>
      <c r="H7" s="483">
        <v>76</v>
      </c>
      <c r="I7" s="484" t="s">
        <v>321</v>
      </c>
      <c r="J7" s="481">
        <v>11</v>
      </c>
      <c r="K7" s="485" t="s">
        <v>321</v>
      </c>
      <c r="L7" s="483">
        <v>0</v>
      </c>
      <c r="M7" s="486" t="s">
        <v>321</v>
      </c>
      <c r="N7" s="483">
        <v>3</v>
      </c>
      <c r="O7" s="486" t="s">
        <v>321</v>
      </c>
      <c r="P7" s="481">
        <v>179</v>
      </c>
      <c r="Q7" s="482" t="s">
        <v>321</v>
      </c>
      <c r="R7" s="483">
        <v>60</v>
      </c>
      <c r="S7" s="487" t="s">
        <v>321</v>
      </c>
    </row>
    <row r="8" spans="1:19" ht="14.25" hidden="1" customHeight="1" thickBot="1">
      <c r="B8" s="479" t="s">
        <v>326</v>
      </c>
      <c r="C8" s="480"/>
      <c r="D8" s="481">
        <v>47</v>
      </c>
      <c r="E8" s="482" t="s">
        <v>321</v>
      </c>
      <c r="F8" s="483">
        <v>1</v>
      </c>
      <c r="G8" s="484" t="s">
        <v>321</v>
      </c>
      <c r="H8" s="483">
        <v>51</v>
      </c>
      <c r="I8" s="484" t="s">
        <v>321</v>
      </c>
      <c r="J8" s="481">
        <v>5</v>
      </c>
      <c r="K8" s="485" t="s">
        <v>321</v>
      </c>
      <c r="L8" s="483">
        <v>0</v>
      </c>
      <c r="M8" s="486" t="s">
        <v>321</v>
      </c>
      <c r="N8" s="483">
        <v>0</v>
      </c>
      <c r="O8" s="486" t="s">
        <v>321</v>
      </c>
      <c r="P8" s="481">
        <v>196</v>
      </c>
      <c r="Q8" s="482" t="s">
        <v>321</v>
      </c>
      <c r="R8" s="483">
        <v>81</v>
      </c>
      <c r="S8" s="487" t="s">
        <v>321</v>
      </c>
    </row>
    <row r="9" spans="1:19" ht="14.25" hidden="1" customHeight="1" thickBot="1">
      <c r="B9" s="479" t="s">
        <v>331</v>
      </c>
      <c r="C9" s="480"/>
      <c r="D9" s="481">
        <v>50</v>
      </c>
      <c r="E9" s="482" t="s">
        <v>321</v>
      </c>
      <c r="F9" s="483">
        <v>1</v>
      </c>
      <c r="G9" s="484" t="s">
        <v>321</v>
      </c>
      <c r="H9" s="483">
        <v>66</v>
      </c>
      <c r="I9" s="484" t="s">
        <v>321</v>
      </c>
      <c r="J9" s="481">
        <v>17</v>
      </c>
      <c r="K9" s="485" t="s">
        <v>321</v>
      </c>
      <c r="L9" s="483">
        <v>0</v>
      </c>
      <c r="M9" s="486" t="s">
        <v>321</v>
      </c>
      <c r="N9" s="483">
        <v>3</v>
      </c>
      <c r="O9" s="486" t="s">
        <v>321</v>
      </c>
      <c r="P9" s="481">
        <v>186</v>
      </c>
      <c r="Q9" s="482" t="s">
        <v>321</v>
      </c>
      <c r="R9" s="483">
        <v>60</v>
      </c>
      <c r="S9" s="487" t="s">
        <v>321</v>
      </c>
    </row>
    <row r="10" spans="1:19" ht="14.25" hidden="1" customHeight="1" thickBot="1">
      <c r="B10" s="479" t="s">
        <v>336</v>
      </c>
      <c r="C10" s="480"/>
      <c r="D10" s="481">
        <v>43</v>
      </c>
      <c r="E10" s="482" t="s">
        <v>321</v>
      </c>
      <c r="F10" s="483">
        <v>0</v>
      </c>
      <c r="G10" s="484" t="s">
        <v>321</v>
      </c>
      <c r="H10" s="483">
        <v>59</v>
      </c>
      <c r="I10" s="484" t="s">
        <v>321</v>
      </c>
      <c r="J10" s="481">
        <v>7</v>
      </c>
      <c r="K10" s="485" t="s">
        <v>321</v>
      </c>
      <c r="L10" s="483">
        <v>0</v>
      </c>
      <c r="M10" s="486" t="s">
        <v>321</v>
      </c>
      <c r="N10" s="483">
        <v>1</v>
      </c>
      <c r="O10" s="486" t="s">
        <v>321</v>
      </c>
      <c r="P10" s="481">
        <v>167</v>
      </c>
      <c r="Q10" s="482" t="s">
        <v>321</v>
      </c>
      <c r="R10" s="483">
        <v>62</v>
      </c>
      <c r="S10" s="487" t="s">
        <v>321</v>
      </c>
    </row>
    <row r="11" spans="1:19" ht="14.25" hidden="1" customHeight="1" thickBot="1">
      <c r="B11" s="479" t="s">
        <v>341</v>
      </c>
      <c r="C11" s="480"/>
      <c r="D11" s="481">
        <v>43</v>
      </c>
      <c r="E11" s="482" t="s">
        <v>321</v>
      </c>
      <c r="F11" s="483">
        <v>0</v>
      </c>
      <c r="G11" s="484" t="s">
        <v>321</v>
      </c>
      <c r="H11" s="483">
        <v>79</v>
      </c>
      <c r="I11" s="484" t="s">
        <v>321</v>
      </c>
      <c r="J11" s="481">
        <v>16</v>
      </c>
      <c r="K11" s="485" t="s">
        <v>321</v>
      </c>
      <c r="L11" s="483">
        <v>0</v>
      </c>
      <c r="M11" s="486" t="s">
        <v>321</v>
      </c>
      <c r="N11" s="483">
        <v>5</v>
      </c>
      <c r="O11" s="486" t="s">
        <v>321</v>
      </c>
      <c r="P11" s="481">
        <v>169</v>
      </c>
      <c r="Q11" s="482" t="s">
        <v>321</v>
      </c>
      <c r="R11" s="483">
        <v>65</v>
      </c>
      <c r="S11" s="487" t="s">
        <v>321</v>
      </c>
    </row>
    <row r="12" spans="1:19" ht="14.25" hidden="1" customHeight="1" thickBot="1">
      <c r="B12" s="479" t="s">
        <v>346</v>
      </c>
      <c r="C12" s="480"/>
      <c r="D12" s="481">
        <v>61</v>
      </c>
      <c r="E12" s="482" t="s">
        <v>321</v>
      </c>
      <c r="F12" s="483">
        <v>3</v>
      </c>
      <c r="G12" s="484" t="s">
        <v>321</v>
      </c>
      <c r="H12" s="483">
        <v>82</v>
      </c>
      <c r="I12" s="484" t="s">
        <v>321</v>
      </c>
      <c r="J12" s="481">
        <v>30</v>
      </c>
      <c r="K12" s="485" t="s">
        <v>321</v>
      </c>
      <c r="L12" s="483">
        <v>0</v>
      </c>
      <c r="M12" s="486" t="s">
        <v>321</v>
      </c>
      <c r="N12" s="483">
        <v>6</v>
      </c>
      <c r="O12" s="486" t="s">
        <v>321</v>
      </c>
      <c r="P12" s="481">
        <v>153</v>
      </c>
      <c r="Q12" s="482" t="s">
        <v>347</v>
      </c>
      <c r="R12" s="483">
        <v>54</v>
      </c>
      <c r="S12" s="487" t="s">
        <v>347</v>
      </c>
    </row>
    <row r="13" spans="1:19" ht="14.25" hidden="1" customHeight="1" thickBot="1">
      <c r="B13" s="479" t="s">
        <v>352</v>
      </c>
      <c r="C13" s="480"/>
      <c r="D13" s="481">
        <v>49</v>
      </c>
      <c r="E13" s="482" t="s">
        <v>347</v>
      </c>
      <c r="F13" s="483">
        <v>2</v>
      </c>
      <c r="G13" s="484" t="s">
        <v>347</v>
      </c>
      <c r="H13" s="483">
        <v>76</v>
      </c>
      <c r="I13" s="484" t="s">
        <v>347</v>
      </c>
      <c r="J13" s="481">
        <v>41</v>
      </c>
      <c r="K13" s="485" t="s">
        <v>347</v>
      </c>
      <c r="L13" s="483">
        <v>2</v>
      </c>
      <c r="M13" s="486" t="s">
        <v>347</v>
      </c>
      <c r="N13" s="483">
        <v>14</v>
      </c>
      <c r="O13" s="486" t="s">
        <v>347</v>
      </c>
      <c r="P13" s="481">
        <v>192</v>
      </c>
      <c r="Q13" s="482" t="s">
        <v>321</v>
      </c>
      <c r="R13" s="483">
        <v>85</v>
      </c>
      <c r="S13" s="487" t="s">
        <v>321</v>
      </c>
    </row>
    <row r="14" spans="1:19" ht="14.25" hidden="1" customHeight="1" thickBot="1">
      <c r="B14" s="479" t="s">
        <v>356</v>
      </c>
      <c r="C14" s="480"/>
      <c r="D14" s="481">
        <v>58</v>
      </c>
      <c r="E14" s="482" t="s">
        <v>347</v>
      </c>
      <c r="F14" s="483">
        <v>1</v>
      </c>
      <c r="G14" s="484" t="s">
        <v>347</v>
      </c>
      <c r="H14" s="483">
        <v>61</v>
      </c>
      <c r="I14" s="484" t="s">
        <v>347</v>
      </c>
      <c r="J14" s="481">
        <v>22</v>
      </c>
      <c r="K14" s="485" t="s">
        <v>347</v>
      </c>
      <c r="L14" s="483">
        <v>0</v>
      </c>
      <c r="M14" s="486" t="s">
        <v>347</v>
      </c>
      <c r="N14" s="483">
        <v>6</v>
      </c>
      <c r="O14" s="486" t="s">
        <v>347</v>
      </c>
      <c r="P14" s="481">
        <v>180</v>
      </c>
      <c r="Q14" s="482" t="s">
        <v>321</v>
      </c>
      <c r="R14" s="483">
        <v>63</v>
      </c>
      <c r="S14" s="487" t="s">
        <v>321</v>
      </c>
    </row>
    <row r="15" spans="1:19" ht="14.25" hidden="1" customHeight="1" thickBot="1">
      <c r="B15" s="479" t="s">
        <v>361</v>
      </c>
      <c r="C15" s="480"/>
      <c r="D15" s="481">
        <v>34</v>
      </c>
      <c r="E15" s="482" t="s">
        <v>321</v>
      </c>
      <c r="F15" s="483">
        <v>0</v>
      </c>
      <c r="G15" s="484" t="s">
        <v>321</v>
      </c>
      <c r="H15" s="483">
        <v>89</v>
      </c>
      <c r="I15" s="484" t="s">
        <v>321</v>
      </c>
      <c r="J15" s="481">
        <v>17</v>
      </c>
      <c r="K15" s="485" t="s">
        <v>321</v>
      </c>
      <c r="L15" s="483">
        <v>0</v>
      </c>
      <c r="M15" s="486" t="s">
        <v>321</v>
      </c>
      <c r="N15" s="483">
        <v>3</v>
      </c>
      <c r="O15" s="486" t="s">
        <v>321</v>
      </c>
      <c r="P15" s="481">
        <v>167</v>
      </c>
      <c r="Q15" s="482" t="s">
        <v>321</v>
      </c>
      <c r="R15" s="483">
        <v>60</v>
      </c>
      <c r="S15" s="487" t="s">
        <v>321</v>
      </c>
    </row>
    <row r="16" spans="1:19" ht="14.25" hidden="1" customHeight="1" thickBot="1">
      <c r="B16" s="479" t="s">
        <v>366</v>
      </c>
      <c r="C16" s="480"/>
      <c r="D16" s="481">
        <v>31</v>
      </c>
      <c r="E16" s="482" t="s">
        <v>321</v>
      </c>
      <c r="F16" s="483">
        <v>0</v>
      </c>
      <c r="G16" s="484" t="s">
        <v>321</v>
      </c>
      <c r="H16" s="483">
        <v>60</v>
      </c>
      <c r="I16" s="484" t="s">
        <v>321</v>
      </c>
      <c r="J16" s="481">
        <v>10</v>
      </c>
      <c r="K16" s="485" t="s">
        <v>321</v>
      </c>
      <c r="L16" s="483">
        <v>0</v>
      </c>
      <c r="M16" s="486" t="s">
        <v>321</v>
      </c>
      <c r="N16" s="483">
        <v>0</v>
      </c>
      <c r="O16" s="486" t="s">
        <v>321</v>
      </c>
      <c r="P16" s="481">
        <v>197</v>
      </c>
      <c r="Q16" s="482" t="s">
        <v>321</v>
      </c>
      <c r="R16" s="483">
        <v>79</v>
      </c>
      <c r="S16" s="487" t="s">
        <v>321</v>
      </c>
    </row>
    <row r="17" spans="2:19" ht="14.25" hidden="1" customHeight="1" thickBot="1">
      <c r="B17" s="479" t="s">
        <v>371</v>
      </c>
      <c r="C17" s="480"/>
      <c r="D17" s="481">
        <v>19</v>
      </c>
      <c r="E17" s="482" t="s">
        <v>321</v>
      </c>
      <c r="F17" s="483">
        <v>0</v>
      </c>
      <c r="G17" s="484" t="s">
        <v>321</v>
      </c>
      <c r="H17" s="483">
        <v>72</v>
      </c>
      <c r="I17" s="484" t="s">
        <v>321</v>
      </c>
      <c r="J17" s="481">
        <v>15</v>
      </c>
      <c r="K17" s="485" t="s">
        <v>321</v>
      </c>
      <c r="L17" s="483">
        <v>1</v>
      </c>
      <c r="M17" s="486" t="s">
        <v>321</v>
      </c>
      <c r="N17" s="483">
        <v>4</v>
      </c>
      <c r="O17" s="486" t="s">
        <v>321</v>
      </c>
      <c r="P17" s="481">
        <v>182</v>
      </c>
      <c r="Q17" s="482" t="s">
        <v>321</v>
      </c>
      <c r="R17" s="483">
        <v>71</v>
      </c>
      <c r="S17" s="487" t="s">
        <v>321</v>
      </c>
    </row>
    <row r="18" spans="2:19" ht="14.25" hidden="1" customHeight="1" thickBot="1">
      <c r="B18" s="479" t="s">
        <v>376</v>
      </c>
      <c r="C18" s="480"/>
      <c r="D18" s="481">
        <v>19</v>
      </c>
      <c r="E18" s="482" t="s">
        <v>321</v>
      </c>
      <c r="F18" s="483">
        <v>1</v>
      </c>
      <c r="G18" s="484" t="s">
        <v>321</v>
      </c>
      <c r="H18" s="483">
        <v>83</v>
      </c>
      <c r="I18" s="484" t="s">
        <v>321</v>
      </c>
      <c r="J18" s="481">
        <v>28</v>
      </c>
      <c r="K18" s="485" t="s">
        <v>321</v>
      </c>
      <c r="L18" s="483">
        <v>0</v>
      </c>
      <c r="M18" s="486" t="s">
        <v>321</v>
      </c>
      <c r="N18" s="483">
        <v>8</v>
      </c>
      <c r="O18" s="486" t="s">
        <v>321</v>
      </c>
      <c r="P18" s="481">
        <v>172</v>
      </c>
      <c r="Q18" s="482" t="s">
        <v>321</v>
      </c>
      <c r="R18" s="483">
        <v>81</v>
      </c>
      <c r="S18" s="487" t="s">
        <v>321</v>
      </c>
    </row>
    <row r="19" spans="2:19" ht="14.25" hidden="1" customHeight="1" thickBot="1">
      <c r="B19" s="479" t="s">
        <v>381</v>
      </c>
      <c r="C19" s="480"/>
      <c r="D19" s="481">
        <v>27</v>
      </c>
      <c r="E19" s="482" t="s">
        <v>321</v>
      </c>
      <c r="F19" s="483">
        <v>0</v>
      </c>
      <c r="G19" s="484" t="s">
        <v>321</v>
      </c>
      <c r="H19" s="483">
        <v>73</v>
      </c>
      <c r="I19" s="484" t="s">
        <v>321</v>
      </c>
      <c r="J19" s="481">
        <v>17</v>
      </c>
      <c r="K19" s="485" t="s">
        <v>321</v>
      </c>
      <c r="L19" s="483">
        <v>0</v>
      </c>
      <c r="M19" s="486" t="s">
        <v>321</v>
      </c>
      <c r="N19" s="483">
        <v>3</v>
      </c>
      <c r="O19" s="486" t="s">
        <v>321</v>
      </c>
      <c r="P19" s="481">
        <v>195</v>
      </c>
      <c r="Q19" s="482" t="s">
        <v>321</v>
      </c>
      <c r="R19" s="483">
        <v>72</v>
      </c>
      <c r="S19" s="487" t="s">
        <v>321</v>
      </c>
    </row>
    <row r="20" spans="2:19" ht="14.25" hidden="1" customHeight="1" thickBot="1">
      <c r="B20" s="479" t="s">
        <v>387</v>
      </c>
      <c r="C20" s="480"/>
      <c r="D20" s="481">
        <v>25</v>
      </c>
      <c r="E20" s="482" t="s">
        <v>321</v>
      </c>
      <c r="F20" s="483">
        <v>0</v>
      </c>
      <c r="G20" s="484" t="s">
        <v>321</v>
      </c>
      <c r="H20" s="483">
        <v>79</v>
      </c>
      <c r="I20" s="484" t="s">
        <v>321</v>
      </c>
      <c r="J20" s="481">
        <v>24</v>
      </c>
      <c r="K20" s="485" t="s">
        <v>321</v>
      </c>
      <c r="L20" s="483">
        <v>0</v>
      </c>
      <c r="M20" s="486" t="s">
        <v>321</v>
      </c>
      <c r="N20" s="483">
        <v>2</v>
      </c>
      <c r="O20" s="486" t="s">
        <v>321</v>
      </c>
      <c r="P20" s="481">
        <v>174</v>
      </c>
      <c r="Q20" s="482" t="s">
        <v>321</v>
      </c>
      <c r="R20" s="483">
        <v>68</v>
      </c>
      <c r="S20" s="487" t="s">
        <v>321</v>
      </c>
    </row>
    <row r="21" spans="2:19" ht="14.25" hidden="1" customHeight="1" thickBot="1">
      <c r="B21" s="479" t="s">
        <v>390</v>
      </c>
      <c r="C21" s="480"/>
      <c r="D21" s="481">
        <v>23</v>
      </c>
      <c r="E21" s="482" t="s">
        <v>321</v>
      </c>
      <c r="F21" s="483">
        <v>0</v>
      </c>
      <c r="G21" s="484" t="s">
        <v>321</v>
      </c>
      <c r="H21" s="483">
        <v>42</v>
      </c>
      <c r="I21" s="484" t="s">
        <v>321</v>
      </c>
      <c r="J21" s="481">
        <v>9</v>
      </c>
      <c r="K21" s="485" t="s">
        <v>321</v>
      </c>
      <c r="L21" s="483">
        <v>0</v>
      </c>
      <c r="M21" s="486" t="s">
        <v>321</v>
      </c>
      <c r="N21" s="483">
        <v>1</v>
      </c>
      <c r="O21" s="486" t="s">
        <v>321</v>
      </c>
      <c r="P21" s="481">
        <v>203</v>
      </c>
      <c r="Q21" s="482" t="s">
        <v>321</v>
      </c>
      <c r="R21" s="483">
        <v>78</v>
      </c>
      <c r="S21" s="487" t="s">
        <v>321</v>
      </c>
    </row>
    <row r="22" spans="2:19" ht="14.25" hidden="1" customHeight="1" thickBot="1">
      <c r="B22" s="479" t="s">
        <v>394</v>
      </c>
      <c r="C22" s="480"/>
      <c r="D22" s="481">
        <v>41</v>
      </c>
      <c r="E22" s="482" t="s">
        <v>321</v>
      </c>
      <c r="F22" s="483">
        <v>0</v>
      </c>
      <c r="G22" s="484" t="s">
        <v>321</v>
      </c>
      <c r="H22" s="483">
        <v>98</v>
      </c>
      <c r="I22" s="484" t="s">
        <v>321</v>
      </c>
      <c r="J22" s="481">
        <v>41</v>
      </c>
      <c r="K22" s="485" t="s">
        <v>321</v>
      </c>
      <c r="L22" s="483">
        <v>5</v>
      </c>
      <c r="M22" s="486" t="s">
        <v>321</v>
      </c>
      <c r="N22" s="483">
        <v>17</v>
      </c>
      <c r="O22" s="486" t="s">
        <v>321</v>
      </c>
      <c r="P22" s="481">
        <v>167</v>
      </c>
      <c r="Q22" s="482" t="s">
        <v>321</v>
      </c>
      <c r="R22" s="483">
        <v>58</v>
      </c>
      <c r="S22" s="487" t="s">
        <v>321</v>
      </c>
    </row>
    <row r="23" spans="2:19" ht="14.25" hidden="1" customHeight="1" thickBot="1">
      <c r="B23" s="479" t="s">
        <v>398</v>
      </c>
      <c r="C23" s="480"/>
      <c r="D23" s="481">
        <v>33</v>
      </c>
      <c r="E23" s="482" t="s">
        <v>321</v>
      </c>
      <c r="F23" s="483">
        <v>0</v>
      </c>
      <c r="G23" s="484" t="s">
        <v>321</v>
      </c>
      <c r="H23" s="483">
        <v>62</v>
      </c>
      <c r="I23" s="484" t="s">
        <v>321</v>
      </c>
      <c r="J23" s="481">
        <v>26</v>
      </c>
      <c r="K23" s="485" t="s">
        <v>321</v>
      </c>
      <c r="L23" s="483">
        <v>1</v>
      </c>
      <c r="M23" s="486" t="s">
        <v>321</v>
      </c>
      <c r="N23" s="483">
        <v>5</v>
      </c>
      <c r="O23" s="486" t="s">
        <v>321</v>
      </c>
      <c r="P23" s="481">
        <v>191</v>
      </c>
      <c r="Q23" s="482" t="s">
        <v>321</v>
      </c>
      <c r="R23" s="483">
        <v>78</v>
      </c>
      <c r="S23" s="487" t="s">
        <v>321</v>
      </c>
    </row>
    <row r="24" spans="2:19" ht="14.25" hidden="1" customHeight="1" thickBot="1">
      <c r="B24" s="479" t="s">
        <v>403</v>
      </c>
      <c r="C24" s="480"/>
      <c r="D24" s="481">
        <v>46</v>
      </c>
      <c r="E24" s="482" t="s">
        <v>321</v>
      </c>
      <c r="F24" s="483">
        <v>0</v>
      </c>
      <c r="G24" s="484" t="s">
        <v>321</v>
      </c>
      <c r="H24" s="483">
        <v>75</v>
      </c>
      <c r="I24" s="484" t="s">
        <v>321</v>
      </c>
      <c r="J24" s="481">
        <v>27</v>
      </c>
      <c r="K24" s="485" t="s">
        <v>321</v>
      </c>
      <c r="L24" s="483">
        <v>1</v>
      </c>
      <c r="M24" s="486" t="s">
        <v>321</v>
      </c>
      <c r="N24" s="483">
        <v>7</v>
      </c>
      <c r="O24" s="486" t="s">
        <v>321</v>
      </c>
      <c r="P24" s="481">
        <v>175</v>
      </c>
      <c r="Q24" s="482" t="s">
        <v>321</v>
      </c>
      <c r="R24" s="483">
        <v>54</v>
      </c>
      <c r="S24" s="487" t="s">
        <v>321</v>
      </c>
    </row>
    <row r="25" spans="2:19" ht="14.25" hidden="1" customHeight="1" thickBot="1">
      <c r="B25" s="479" t="s">
        <v>406</v>
      </c>
      <c r="C25" s="480"/>
      <c r="D25" s="481">
        <v>30</v>
      </c>
      <c r="E25" s="482" t="s">
        <v>321</v>
      </c>
      <c r="F25" s="483">
        <v>0</v>
      </c>
      <c r="G25" s="484" t="s">
        <v>321</v>
      </c>
      <c r="H25" s="483">
        <v>74</v>
      </c>
      <c r="I25" s="484" t="s">
        <v>321</v>
      </c>
      <c r="J25" s="481">
        <v>15</v>
      </c>
      <c r="K25" s="485" t="s">
        <v>321</v>
      </c>
      <c r="L25" s="483">
        <v>0</v>
      </c>
      <c r="M25" s="486" t="s">
        <v>321</v>
      </c>
      <c r="N25" s="483">
        <v>4</v>
      </c>
      <c r="O25" s="486" t="s">
        <v>321</v>
      </c>
      <c r="P25" s="481">
        <v>165</v>
      </c>
      <c r="Q25" s="482" t="s">
        <v>321</v>
      </c>
      <c r="R25" s="483">
        <v>69</v>
      </c>
      <c r="S25" s="487" t="s">
        <v>321</v>
      </c>
    </row>
    <row r="26" spans="2:19" ht="14.25" hidden="1" customHeight="1" thickBot="1">
      <c r="B26" s="479" t="s">
        <v>409</v>
      </c>
      <c r="C26" s="480"/>
      <c r="D26" s="481">
        <v>20</v>
      </c>
      <c r="E26" s="482" t="s">
        <v>321</v>
      </c>
      <c r="F26" s="483">
        <v>0</v>
      </c>
      <c r="G26" s="484" t="s">
        <v>321</v>
      </c>
      <c r="H26" s="483">
        <v>90</v>
      </c>
      <c r="I26" s="484" t="s">
        <v>321</v>
      </c>
      <c r="J26" s="481">
        <v>18</v>
      </c>
      <c r="K26" s="485" t="s">
        <v>321</v>
      </c>
      <c r="L26" s="483">
        <v>0</v>
      </c>
      <c r="M26" s="486" t="s">
        <v>321</v>
      </c>
      <c r="N26" s="483">
        <v>3</v>
      </c>
      <c r="O26" s="486" t="s">
        <v>321</v>
      </c>
      <c r="P26" s="481">
        <v>187</v>
      </c>
      <c r="Q26" s="482" t="s">
        <v>321</v>
      </c>
      <c r="R26" s="483">
        <v>72</v>
      </c>
      <c r="S26" s="487" t="s">
        <v>321</v>
      </c>
    </row>
    <row r="27" spans="2:19" ht="14.25" hidden="1" customHeight="1" thickBot="1">
      <c r="B27" s="479" t="s">
        <v>411</v>
      </c>
      <c r="C27" s="480"/>
      <c r="D27" s="481">
        <v>27</v>
      </c>
      <c r="E27" s="482" t="s">
        <v>321</v>
      </c>
      <c r="F27" s="483">
        <v>0</v>
      </c>
      <c r="G27" s="484" t="s">
        <v>321</v>
      </c>
      <c r="H27" s="483">
        <v>88</v>
      </c>
      <c r="I27" s="484" t="s">
        <v>321</v>
      </c>
      <c r="J27" s="481">
        <v>34</v>
      </c>
      <c r="K27" s="485" t="s">
        <v>321</v>
      </c>
      <c r="L27" s="483">
        <v>0</v>
      </c>
      <c r="M27" s="486" t="s">
        <v>321</v>
      </c>
      <c r="N27" s="483">
        <v>20</v>
      </c>
      <c r="O27" s="486" t="s">
        <v>321</v>
      </c>
      <c r="P27" s="481">
        <v>192</v>
      </c>
      <c r="Q27" s="482" t="s">
        <v>321</v>
      </c>
      <c r="R27" s="483">
        <v>70</v>
      </c>
      <c r="S27" s="487" t="s">
        <v>321</v>
      </c>
    </row>
    <row r="28" spans="2:19" ht="14.25" hidden="1" customHeight="1" thickBot="1">
      <c r="B28" s="479" t="s">
        <v>414</v>
      </c>
      <c r="C28" s="480"/>
      <c r="D28" s="481">
        <v>40</v>
      </c>
      <c r="E28" s="482" t="s">
        <v>321</v>
      </c>
      <c r="F28" s="483">
        <v>0</v>
      </c>
      <c r="G28" s="484" t="s">
        <v>321</v>
      </c>
      <c r="H28" s="483">
        <v>93</v>
      </c>
      <c r="I28" s="484" t="s">
        <v>321</v>
      </c>
      <c r="J28" s="481">
        <v>37</v>
      </c>
      <c r="K28" s="485" t="s">
        <v>321</v>
      </c>
      <c r="L28" s="483">
        <v>1</v>
      </c>
      <c r="M28" s="486" t="s">
        <v>321</v>
      </c>
      <c r="N28" s="483">
        <v>14</v>
      </c>
      <c r="O28" s="486" t="s">
        <v>321</v>
      </c>
      <c r="P28" s="481">
        <v>159</v>
      </c>
      <c r="Q28" s="482" t="s">
        <v>321</v>
      </c>
      <c r="R28" s="483">
        <v>57</v>
      </c>
      <c r="S28" s="487" t="s">
        <v>321</v>
      </c>
    </row>
    <row r="29" spans="2:19" ht="14.25" hidden="1" customHeight="1" thickBot="1">
      <c r="B29" s="479" t="s">
        <v>416</v>
      </c>
      <c r="C29" s="480"/>
      <c r="D29" s="481">
        <v>42</v>
      </c>
      <c r="E29" s="482" t="s">
        <v>321</v>
      </c>
      <c r="F29" s="483">
        <v>2</v>
      </c>
      <c r="G29" s="484" t="s">
        <v>321</v>
      </c>
      <c r="H29" s="483">
        <v>85</v>
      </c>
      <c r="I29" s="484" t="s">
        <v>321</v>
      </c>
      <c r="J29" s="481">
        <v>25</v>
      </c>
      <c r="K29" s="485" t="s">
        <v>321</v>
      </c>
      <c r="L29" s="483">
        <v>0</v>
      </c>
      <c r="M29" s="486" t="s">
        <v>321</v>
      </c>
      <c r="N29" s="483">
        <v>9</v>
      </c>
      <c r="O29" s="486" t="s">
        <v>321</v>
      </c>
      <c r="P29" s="481">
        <v>179</v>
      </c>
      <c r="Q29" s="482" t="s">
        <v>321</v>
      </c>
      <c r="R29" s="483">
        <v>65</v>
      </c>
      <c r="S29" s="487" t="s">
        <v>321</v>
      </c>
    </row>
    <row r="30" spans="2:19" ht="14.25" hidden="1" customHeight="1" thickBot="1">
      <c r="B30" s="479" t="s">
        <v>421</v>
      </c>
      <c r="C30" s="480"/>
      <c r="D30" s="481">
        <v>25</v>
      </c>
      <c r="E30" s="482" t="s">
        <v>321</v>
      </c>
      <c r="F30" s="483">
        <v>0</v>
      </c>
      <c r="G30" s="484" t="s">
        <v>321</v>
      </c>
      <c r="H30" s="483">
        <v>96</v>
      </c>
      <c r="I30" s="484" t="s">
        <v>321</v>
      </c>
      <c r="J30" s="481">
        <v>31</v>
      </c>
      <c r="K30" s="485" t="s">
        <v>321</v>
      </c>
      <c r="L30" s="483">
        <v>0</v>
      </c>
      <c r="M30" s="486" t="s">
        <v>321</v>
      </c>
      <c r="N30" s="483">
        <v>13</v>
      </c>
      <c r="O30" s="486" t="s">
        <v>321</v>
      </c>
      <c r="P30" s="481">
        <v>159</v>
      </c>
      <c r="Q30" s="482" t="s">
        <v>321</v>
      </c>
      <c r="R30" s="483">
        <v>72</v>
      </c>
      <c r="S30" s="487" t="s">
        <v>321</v>
      </c>
    </row>
    <row r="31" spans="2:19" ht="14.25" hidden="1" customHeight="1" thickBot="1">
      <c r="B31" s="479" t="s">
        <v>424</v>
      </c>
      <c r="C31" s="480"/>
      <c r="D31" s="481">
        <v>35</v>
      </c>
      <c r="E31" s="482" t="s">
        <v>321</v>
      </c>
      <c r="F31" s="483">
        <v>0</v>
      </c>
      <c r="G31" s="484" t="s">
        <v>321</v>
      </c>
      <c r="H31" s="483">
        <v>77</v>
      </c>
      <c r="I31" s="484" t="s">
        <v>321</v>
      </c>
      <c r="J31" s="481">
        <v>18</v>
      </c>
      <c r="K31" s="485" t="s">
        <v>321</v>
      </c>
      <c r="L31" s="483">
        <v>0</v>
      </c>
      <c r="M31" s="486" t="s">
        <v>321</v>
      </c>
      <c r="N31" s="483">
        <v>0</v>
      </c>
      <c r="O31" s="486" t="s">
        <v>321</v>
      </c>
      <c r="P31" s="481">
        <v>184</v>
      </c>
      <c r="Q31" s="482" t="s">
        <v>321</v>
      </c>
      <c r="R31" s="483">
        <v>69</v>
      </c>
      <c r="S31" s="487" t="s">
        <v>321</v>
      </c>
    </row>
    <row r="32" spans="2:19" ht="14.25" hidden="1" customHeight="1" thickBot="1">
      <c r="B32" s="479" t="s">
        <v>428</v>
      </c>
      <c r="C32" s="480"/>
      <c r="D32" s="481">
        <v>33</v>
      </c>
      <c r="E32" s="482" t="s">
        <v>321</v>
      </c>
      <c r="F32" s="483">
        <v>0</v>
      </c>
      <c r="G32" s="484" t="s">
        <v>321</v>
      </c>
      <c r="H32" s="483">
        <v>109</v>
      </c>
      <c r="I32" s="484" t="s">
        <v>321</v>
      </c>
      <c r="J32" s="481">
        <v>34</v>
      </c>
      <c r="K32" s="485" t="s">
        <v>321</v>
      </c>
      <c r="L32" s="483">
        <v>0</v>
      </c>
      <c r="M32" s="486" t="s">
        <v>321</v>
      </c>
      <c r="N32" s="483">
        <v>10</v>
      </c>
      <c r="O32" s="486" t="s">
        <v>321</v>
      </c>
      <c r="P32" s="481">
        <v>169</v>
      </c>
      <c r="Q32" s="482" t="s">
        <v>321</v>
      </c>
      <c r="R32" s="483">
        <v>68</v>
      </c>
      <c r="S32" s="487" t="s">
        <v>321</v>
      </c>
    </row>
    <row r="33" spans="2:19" ht="14.25" hidden="1" customHeight="1" thickBot="1">
      <c r="B33" s="488" t="s">
        <v>432</v>
      </c>
      <c r="C33" s="489"/>
      <c r="D33" s="490">
        <v>53</v>
      </c>
      <c r="E33" s="491" t="s">
        <v>321</v>
      </c>
      <c r="F33" s="492">
        <v>0</v>
      </c>
      <c r="G33" s="493" t="s">
        <v>321</v>
      </c>
      <c r="H33" s="492">
        <v>96</v>
      </c>
      <c r="I33" s="493" t="s">
        <v>321</v>
      </c>
      <c r="J33" s="490">
        <v>30</v>
      </c>
      <c r="K33" s="494" t="s">
        <v>321</v>
      </c>
      <c r="L33" s="492">
        <v>0</v>
      </c>
      <c r="M33" s="495" t="s">
        <v>321</v>
      </c>
      <c r="N33" s="492">
        <v>5</v>
      </c>
      <c r="O33" s="495" t="s">
        <v>321</v>
      </c>
      <c r="P33" s="490">
        <v>196</v>
      </c>
      <c r="Q33" s="491" t="s">
        <v>321</v>
      </c>
      <c r="R33" s="492">
        <v>79</v>
      </c>
      <c r="S33" s="496" t="s">
        <v>321</v>
      </c>
    </row>
    <row r="34" spans="2:19" ht="14.25" hidden="1" customHeight="1">
      <c r="B34" s="861" t="s">
        <v>437</v>
      </c>
      <c r="C34" s="497" t="s">
        <v>438</v>
      </c>
      <c r="D34" s="498">
        <v>49</v>
      </c>
      <c r="E34" s="499"/>
      <c r="F34" s="498">
        <v>1</v>
      </c>
      <c r="G34" s="500"/>
      <c r="H34" s="498">
        <v>72</v>
      </c>
      <c r="I34" s="500"/>
      <c r="J34" s="498">
        <v>29</v>
      </c>
      <c r="K34" s="500"/>
      <c r="L34" s="498">
        <v>0</v>
      </c>
      <c r="M34" s="499"/>
      <c r="N34" s="498">
        <v>11</v>
      </c>
      <c r="O34" s="499"/>
      <c r="P34" s="498">
        <v>180</v>
      </c>
      <c r="Q34" s="499"/>
      <c r="R34" s="498">
        <v>60</v>
      </c>
      <c r="S34" s="501"/>
    </row>
    <row r="35" spans="2:19" ht="14.25" hidden="1" customHeight="1" thickBot="1">
      <c r="B35" s="860"/>
      <c r="C35" s="502" t="s">
        <v>442</v>
      </c>
      <c r="D35" s="503">
        <v>43</v>
      </c>
      <c r="E35" s="504"/>
      <c r="F35" s="503">
        <v>0</v>
      </c>
      <c r="G35" s="505"/>
      <c r="H35" s="503">
        <v>112</v>
      </c>
      <c r="I35" s="505"/>
      <c r="J35" s="503">
        <v>49</v>
      </c>
      <c r="K35" s="505"/>
      <c r="L35" s="503">
        <v>6</v>
      </c>
      <c r="M35" s="504"/>
      <c r="N35" s="503">
        <v>18</v>
      </c>
      <c r="O35" s="504"/>
      <c r="P35" s="503">
        <v>156</v>
      </c>
      <c r="Q35" s="504"/>
      <c r="R35" s="503">
        <v>53</v>
      </c>
      <c r="S35" s="506"/>
    </row>
    <row r="36" spans="2:19" ht="14.25" hidden="1" customHeight="1">
      <c r="B36" s="861" t="s">
        <v>443</v>
      </c>
      <c r="C36" s="497" t="s">
        <v>438</v>
      </c>
      <c r="D36" s="498">
        <v>22</v>
      </c>
      <c r="E36" s="499"/>
      <c r="F36" s="498">
        <v>0</v>
      </c>
      <c r="G36" s="500"/>
      <c r="H36" s="498">
        <v>89</v>
      </c>
      <c r="I36" s="500"/>
      <c r="J36" s="498">
        <v>29</v>
      </c>
      <c r="K36" s="500"/>
      <c r="L36" s="498">
        <v>2</v>
      </c>
      <c r="M36" s="499"/>
      <c r="N36" s="498">
        <v>9</v>
      </c>
      <c r="O36" s="499"/>
      <c r="P36" s="498">
        <v>171</v>
      </c>
      <c r="Q36" s="499"/>
      <c r="R36" s="498">
        <v>65</v>
      </c>
      <c r="S36" s="501"/>
    </row>
    <row r="37" spans="2:19" ht="14.25" hidden="1" customHeight="1" thickBot="1">
      <c r="B37" s="860"/>
      <c r="C37" s="502" t="s">
        <v>442</v>
      </c>
      <c r="D37" s="503">
        <v>29</v>
      </c>
      <c r="E37" s="504"/>
      <c r="F37" s="503">
        <v>0</v>
      </c>
      <c r="G37" s="505"/>
      <c r="H37" s="503">
        <v>110</v>
      </c>
      <c r="I37" s="505"/>
      <c r="J37" s="503">
        <v>43</v>
      </c>
      <c r="K37" s="505"/>
      <c r="L37" s="503">
        <v>5</v>
      </c>
      <c r="M37" s="504"/>
      <c r="N37" s="503">
        <v>10</v>
      </c>
      <c r="O37" s="504"/>
      <c r="P37" s="503">
        <v>166</v>
      </c>
      <c r="Q37" s="504"/>
      <c r="R37" s="503">
        <v>62</v>
      </c>
      <c r="S37" s="506"/>
    </row>
    <row r="38" spans="2:19" ht="14.25" hidden="1" customHeight="1">
      <c r="B38" s="861" t="s">
        <v>505</v>
      </c>
      <c r="C38" s="497" t="s">
        <v>438</v>
      </c>
      <c r="D38" s="507">
        <v>39</v>
      </c>
      <c r="E38" s="508"/>
      <c r="F38" s="507">
        <v>0</v>
      </c>
      <c r="G38" s="509"/>
      <c r="H38" s="507">
        <v>90</v>
      </c>
      <c r="I38" s="509"/>
      <c r="J38" s="507">
        <v>28</v>
      </c>
      <c r="K38" s="509"/>
      <c r="L38" s="507">
        <v>0</v>
      </c>
      <c r="M38" s="508"/>
      <c r="N38" s="507">
        <v>9</v>
      </c>
      <c r="O38" s="508"/>
      <c r="P38" s="507">
        <v>158</v>
      </c>
      <c r="Q38" s="508"/>
      <c r="R38" s="507">
        <v>59</v>
      </c>
      <c r="S38" s="510"/>
    </row>
    <row r="39" spans="2:19" ht="14.25" hidden="1" customHeight="1" thickBot="1">
      <c r="B39" s="860"/>
      <c r="C39" s="502" t="s">
        <v>442</v>
      </c>
      <c r="D39" s="511">
        <v>39</v>
      </c>
      <c r="E39" s="512"/>
      <c r="F39" s="511">
        <v>0</v>
      </c>
      <c r="G39" s="513"/>
      <c r="H39" s="511">
        <v>106</v>
      </c>
      <c r="I39" s="513"/>
      <c r="J39" s="511">
        <v>44</v>
      </c>
      <c r="K39" s="513"/>
      <c r="L39" s="511">
        <v>6</v>
      </c>
      <c r="M39" s="512"/>
      <c r="N39" s="511">
        <v>12</v>
      </c>
      <c r="O39" s="512"/>
      <c r="P39" s="503">
        <v>160</v>
      </c>
      <c r="Q39" s="504"/>
      <c r="R39" s="503">
        <v>67</v>
      </c>
      <c r="S39" s="506"/>
    </row>
    <row r="40" spans="2:19" ht="14.25" hidden="1" customHeight="1">
      <c r="B40" s="861" t="s">
        <v>449</v>
      </c>
      <c r="C40" s="497" t="s">
        <v>438</v>
      </c>
      <c r="D40" s="498">
        <v>32</v>
      </c>
      <c r="E40" s="499" t="s">
        <v>321</v>
      </c>
      <c r="F40" s="498">
        <v>0</v>
      </c>
      <c r="G40" s="500" t="s">
        <v>321</v>
      </c>
      <c r="H40" s="498">
        <v>88</v>
      </c>
      <c r="I40" s="500" t="s">
        <v>321</v>
      </c>
      <c r="J40" s="498">
        <v>11</v>
      </c>
      <c r="K40" s="500" t="s">
        <v>321</v>
      </c>
      <c r="L40" s="498">
        <v>0</v>
      </c>
      <c r="M40" s="499" t="s">
        <v>321</v>
      </c>
      <c r="N40" s="498">
        <v>0</v>
      </c>
      <c r="O40" s="499" t="s">
        <v>321</v>
      </c>
      <c r="P40" s="498">
        <v>158</v>
      </c>
      <c r="Q40" s="499" t="s">
        <v>321</v>
      </c>
      <c r="R40" s="498">
        <v>68</v>
      </c>
      <c r="S40" s="501" t="s">
        <v>321</v>
      </c>
    </row>
    <row r="41" spans="2:19" ht="14.25" hidden="1" customHeight="1" thickBot="1">
      <c r="B41" s="860"/>
      <c r="C41" s="502" t="s">
        <v>442</v>
      </c>
      <c r="D41" s="514">
        <v>33</v>
      </c>
      <c r="E41" s="515"/>
      <c r="F41" s="514">
        <v>0</v>
      </c>
      <c r="G41" s="516"/>
      <c r="H41" s="514">
        <v>112</v>
      </c>
      <c r="I41" s="516"/>
      <c r="J41" s="514">
        <v>28</v>
      </c>
      <c r="K41" s="516"/>
      <c r="L41" s="514">
        <v>1</v>
      </c>
      <c r="M41" s="515"/>
      <c r="N41" s="514">
        <v>1</v>
      </c>
      <c r="O41" s="515"/>
      <c r="P41" s="503">
        <v>154</v>
      </c>
      <c r="Q41" s="504"/>
      <c r="R41" s="503">
        <v>63</v>
      </c>
      <c r="S41" s="506"/>
    </row>
    <row r="42" spans="2:19" ht="14.25" hidden="1" customHeight="1">
      <c r="B42" s="861" t="s">
        <v>450</v>
      </c>
      <c r="C42" s="497" t="s">
        <v>438</v>
      </c>
      <c r="D42" s="498">
        <v>33</v>
      </c>
      <c r="E42" s="499" t="s">
        <v>321</v>
      </c>
      <c r="F42" s="498">
        <v>0</v>
      </c>
      <c r="G42" s="500" t="s">
        <v>321</v>
      </c>
      <c r="H42" s="498">
        <v>107</v>
      </c>
      <c r="I42" s="500" t="s">
        <v>321</v>
      </c>
      <c r="J42" s="498">
        <v>54</v>
      </c>
      <c r="K42" s="500" t="s">
        <v>321</v>
      </c>
      <c r="L42" s="498">
        <v>10</v>
      </c>
      <c r="M42" s="499" t="s">
        <v>321</v>
      </c>
      <c r="N42" s="498">
        <v>24</v>
      </c>
      <c r="O42" s="499" t="s">
        <v>321</v>
      </c>
      <c r="P42" s="498">
        <v>184</v>
      </c>
      <c r="Q42" s="499" t="s">
        <v>321</v>
      </c>
      <c r="R42" s="498">
        <v>96</v>
      </c>
      <c r="S42" s="501" t="s">
        <v>321</v>
      </c>
    </row>
    <row r="43" spans="2:19" ht="14.25" hidden="1" customHeight="1" thickBot="1">
      <c r="B43" s="860"/>
      <c r="C43" s="502" t="s">
        <v>442</v>
      </c>
      <c r="D43" s="503">
        <v>30</v>
      </c>
      <c r="E43" s="504"/>
      <c r="F43" s="503">
        <v>0</v>
      </c>
      <c r="G43" s="505"/>
      <c r="H43" s="503">
        <v>116</v>
      </c>
      <c r="I43" s="505"/>
      <c r="J43" s="503">
        <v>61</v>
      </c>
      <c r="K43" s="505"/>
      <c r="L43" s="503">
        <v>18</v>
      </c>
      <c r="M43" s="504"/>
      <c r="N43" s="503">
        <v>28</v>
      </c>
      <c r="O43" s="504"/>
      <c r="P43" s="503">
        <v>170</v>
      </c>
      <c r="Q43" s="504" t="s">
        <v>448</v>
      </c>
      <c r="R43" s="503">
        <v>75</v>
      </c>
      <c r="S43" s="506" t="s">
        <v>448</v>
      </c>
    </row>
    <row r="44" spans="2:19" ht="14.25" hidden="1" customHeight="1">
      <c r="B44" s="861" t="s">
        <v>451</v>
      </c>
      <c r="C44" s="497" t="s">
        <v>438</v>
      </c>
      <c r="D44" s="498">
        <v>54</v>
      </c>
      <c r="E44" s="499"/>
      <c r="F44" s="498">
        <v>0</v>
      </c>
      <c r="G44" s="500"/>
      <c r="H44" s="498">
        <v>105</v>
      </c>
      <c r="I44" s="500"/>
      <c r="J44" s="498">
        <v>49</v>
      </c>
      <c r="K44" s="500"/>
      <c r="L44" s="498">
        <v>1</v>
      </c>
      <c r="M44" s="499"/>
      <c r="N44" s="498">
        <v>5</v>
      </c>
      <c r="O44" s="499"/>
      <c r="P44" s="498">
        <v>180</v>
      </c>
      <c r="Q44" s="499"/>
      <c r="R44" s="498">
        <v>66</v>
      </c>
      <c r="S44" s="501" t="s">
        <v>321</v>
      </c>
    </row>
    <row r="45" spans="2:19" ht="14.25" hidden="1" customHeight="1" thickBot="1">
      <c r="B45" s="860"/>
      <c r="C45" s="502" t="s">
        <v>442</v>
      </c>
      <c r="D45" s="503">
        <v>55</v>
      </c>
      <c r="E45" s="504"/>
      <c r="F45" s="503">
        <v>0</v>
      </c>
      <c r="G45" s="505"/>
      <c r="H45" s="503">
        <v>118</v>
      </c>
      <c r="I45" s="505"/>
      <c r="J45" s="503">
        <v>67</v>
      </c>
      <c r="K45" s="505"/>
      <c r="L45" s="503">
        <v>6</v>
      </c>
      <c r="M45" s="504"/>
      <c r="N45" s="503">
        <v>11</v>
      </c>
      <c r="O45" s="504"/>
      <c r="P45" s="503">
        <v>182</v>
      </c>
      <c r="Q45" s="504"/>
      <c r="R45" s="503">
        <v>76</v>
      </c>
      <c r="S45" s="506"/>
    </row>
    <row r="46" spans="2:19" ht="14.25" hidden="1" customHeight="1">
      <c r="B46" s="861" t="s">
        <v>452</v>
      </c>
      <c r="C46" s="497" t="s">
        <v>438</v>
      </c>
      <c r="D46" s="498">
        <v>56</v>
      </c>
      <c r="E46" s="499"/>
      <c r="F46" s="498">
        <v>0</v>
      </c>
      <c r="G46" s="500"/>
      <c r="H46" s="498">
        <v>98</v>
      </c>
      <c r="I46" s="500"/>
      <c r="J46" s="498">
        <v>55</v>
      </c>
      <c r="K46" s="500"/>
      <c r="L46" s="498">
        <v>5</v>
      </c>
      <c r="M46" s="499"/>
      <c r="N46" s="498">
        <v>8</v>
      </c>
      <c r="O46" s="499"/>
      <c r="P46" s="498">
        <v>175</v>
      </c>
      <c r="Q46" s="499"/>
      <c r="R46" s="498">
        <v>61</v>
      </c>
      <c r="S46" s="501" t="s">
        <v>321</v>
      </c>
    </row>
    <row r="47" spans="2:19" ht="14.25" hidden="1" customHeight="1" thickBot="1">
      <c r="B47" s="860"/>
      <c r="C47" s="502" t="s">
        <v>442</v>
      </c>
      <c r="D47" s="503">
        <v>52</v>
      </c>
      <c r="E47" s="504"/>
      <c r="F47" s="503">
        <v>0</v>
      </c>
      <c r="G47" s="505"/>
      <c r="H47" s="503">
        <v>119</v>
      </c>
      <c r="I47" s="505"/>
      <c r="J47" s="503">
        <v>62</v>
      </c>
      <c r="K47" s="505"/>
      <c r="L47" s="503">
        <v>7</v>
      </c>
      <c r="M47" s="504"/>
      <c r="N47" s="503">
        <v>14</v>
      </c>
      <c r="O47" s="504"/>
      <c r="P47" s="503">
        <v>170</v>
      </c>
      <c r="Q47" s="504"/>
      <c r="R47" s="503">
        <v>70</v>
      </c>
      <c r="S47" s="506"/>
    </row>
    <row r="48" spans="2:19" ht="14.25" hidden="1" customHeight="1">
      <c r="B48" s="861" t="s">
        <v>453</v>
      </c>
      <c r="C48" s="497" t="s">
        <v>438</v>
      </c>
      <c r="D48" s="498">
        <v>39</v>
      </c>
      <c r="E48" s="499"/>
      <c r="F48" s="498">
        <v>0</v>
      </c>
      <c r="G48" s="500"/>
      <c r="H48" s="498">
        <v>116</v>
      </c>
      <c r="I48" s="500"/>
      <c r="J48" s="498">
        <v>50</v>
      </c>
      <c r="K48" s="500"/>
      <c r="L48" s="498">
        <v>3</v>
      </c>
      <c r="M48" s="499"/>
      <c r="N48" s="498">
        <v>9</v>
      </c>
      <c r="O48" s="499"/>
      <c r="P48" s="498">
        <v>171</v>
      </c>
      <c r="Q48" s="499"/>
      <c r="R48" s="498">
        <v>70</v>
      </c>
      <c r="S48" s="501" t="s">
        <v>321</v>
      </c>
    </row>
    <row r="49" spans="2:19" ht="14.25" hidden="1" customHeight="1" thickBot="1">
      <c r="B49" s="860"/>
      <c r="C49" s="502" t="s">
        <v>442</v>
      </c>
      <c r="D49" s="503">
        <v>40</v>
      </c>
      <c r="E49" s="504"/>
      <c r="F49" s="503">
        <v>0</v>
      </c>
      <c r="G49" s="505"/>
      <c r="H49" s="503">
        <v>125</v>
      </c>
      <c r="I49" s="505"/>
      <c r="J49" s="503">
        <v>58</v>
      </c>
      <c r="K49" s="505"/>
      <c r="L49" s="503">
        <v>5</v>
      </c>
      <c r="M49" s="504"/>
      <c r="N49" s="503">
        <v>12</v>
      </c>
      <c r="O49" s="504"/>
      <c r="P49" s="503">
        <v>170</v>
      </c>
      <c r="Q49" s="504"/>
      <c r="R49" s="503">
        <v>72</v>
      </c>
      <c r="S49" s="506"/>
    </row>
    <row r="50" spans="2:19" ht="12.6" hidden="1" customHeight="1">
      <c r="B50" s="861" t="s">
        <v>454</v>
      </c>
      <c r="C50" s="497" t="s">
        <v>438</v>
      </c>
      <c r="D50" s="498">
        <v>44</v>
      </c>
      <c r="E50" s="499"/>
      <c r="F50" s="498">
        <v>0</v>
      </c>
      <c r="G50" s="500"/>
      <c r="H50" s="498">
        <v>102</v>
      </c>
      <c r="I50" s="500"/>
      <c r="J50" s="498">
        <v>30</v>
      </c>
      <c r="K50" s="500"/>
      <c r="L50" s="498">
        <v>2</v>
      </c>
      <c r="M50" s="499"/>
      <c r="N50" s="498">
        <v>7</v>
      </c>
      <c r="O50" s="499"/>
      <c r="P50" s="498">
        <v>158</v>
      </c>
      <c r="Q50" s="499"/>
      <c r="R50" s="498">
        <v>76</v>
      </c>
      <c r="S50" s="501"/>
    </row>
    <row r="51" spans="2:19" ht="12.6" hidden="1" customHeight="1" thickBot="1">
      <c r="B51" s="860"/>
      <c r="C51" s="502" t="s">
        <v>442</v>
      </c>
      <c r="D51" s="503">
        <v>54</v>
      </c>
      <c r="E51" s="504"/>
      <c r="F51" s="503">
        <v>0</v>
      </c>
      <c r="G51" s="505"/>
      <c r="H51" s="503">
        <v>128</v>
      </c>
      <c r="I51" s="505"/>
      <c r="J51" s="503">
        <v>37</v>
      </c>
      <c r="K51" s="505"/>
      <c r="L51" s="503">
        <v>8</v>
      </c>
      <c r="M51" s="504"/>
      <c r="N51" s="503">
        <v>11</v>
      </c>
      <c r="O51" s="504"/>
      <c r="P51" s="503">
        <v>158</v>
      </c>
      <c r="Q51" s="504"/>
      <c r="R51" s="503">
        <v>68</v>
      </c>
      <c r="S51" s="506"/>
    </row>
    <row r="52" spans="2:19" ht="12.6" customHeight="1">
      <c r="B52" s="861" t="s">
        <v>455</v>
      </c>
      <c r="C52" s="497" t="s">
        <v>438</v>
      </c>
      <c r="D52" s="498">
        <v>20</v>
      </c>
      <c r="E52" s="499"/>
      <c r="F52" s="498">
        <v>0</v>
      </c>
      <c r="G52" s="500"/>
      <c r="H52" s="498">
        <v>82</v>
      </c>
      <c r="I52" s="500"/>
      <c r="J52" s="498">
        <v>23</v>
      </c>
      <c r="K52" s="500"/>
      <c r="L52" s="498">
        <v>2</v>
      </c>
      <c r="M52" s="499"/>
      <c r="N52" s="498">
        <v>3</v>
      </c>
      <c r="O52" s="499"/>
      <c r="P52" s="498">
        <v>168</v>
      </c>
      <c r="Q52" s="499"/>
      <c r="R52" s="498">
        <v>73</v>
      </c>
      <c r="S52" s="501"/>
    </row>
    <row r="53" spans="2:19" ht="12.6" customHeight="1" thickBot="1">
      <c r="B53" s="860"/>
      <c r="C53" s="502" t="s">
        <v>442</v>
      </c>
      <c r="D53" s="503">
        <v>28</v>
      </c>
      <c r="E53" s="504"/>
      <c r="F53" s="503">
        <v>0</v>
      </c>
      <c r="G53" s="505"/>
      <c r="H53" s="503">
        <v>107</v>
      </c>
      <c r="I53" s="505"/>
      <c r="J53" s="503">
        <v>36</v>
      </c>
      <c r="K53" s="505"/>
      <c r="L53" s="503">
        <v>7</v>
      </c>
      <c r="M53" s="504"/>
      <c r="N53" s="503">
        <v>5</v>
      </c>
      <c r="O53" s="504"/>
      <c r="P53" s="503">
        <v>166</v>
      </c>
      <c r="Q53" s="504"/>
      <c r="R53" s="503">
        <v>67</v>
      </c>
      <c r="S53" s="506"/>
    </row>
    <row r="54" spans="2:19" ht="12.6" customHeight="1">
      <c r="B54" s="861" t="s">
        <v>456</v>
      </c>
      <c r="C54" s="497" t="s">
        <v>438</v>
      </c>
      <c r="D54" s="498">
        <v>26</v>
      </c>
      <c r="E54" s="499"/>
      <c r="F54" s="498">
        <v>0</v>
      </c>
      <c r="G54" s="500"/>
      <c r="H54" s="498">
        <v>116</v>
      </c>
      <c r="I54" s="500"/>
      <c r="J54" s="498">
        <v>35</v>
      </c>
      <c r="K54" s="500"/>
      <c r="L54" s="498">
        <v>2</v>
      </c>
      <c r="M54" s="499"/>
      <c r="N54" s="498">
        <v>2</v>
      </c>
      <c r="O54" s="499"/>
      <c r="P54" s="498">
        <v>174</v>
      </c>
      <c r="Q54" s="499"/>
      <c r="R54" s="498">
        <v>65</v>
      </c>
      <c r="S54" s="501"/>
    </row>
    <row r="55" spans="2:19" ht="12.6" customHeight="1" thickBot="1">
      <c r="B55" s="860"/>
      <c r="C55" s="502" t="s">
        <v>442</v>
      </c>
      <c r="D55" s="503">
        <v>31</v>
      </c>
      <c r="E55" s="504"/>
      <c r="F55" s="503">
        <v>0</v>
      </c>
      <c r="G55" s="505"/>
      <c r="H55" s="503">
        <v>129</v>
      </c>
      <c r="I55" s="505"/>
      <c r="J55" s="503">
        <v>52</v>
      </c>
      <c r="K55" s="505"/>
      <c r="L55" s="503">
        <v>3</v>
      </c>
      <c r="M55" s="504"/>
      <c r="N55" s="503">
        <v>7</v>
      </c>
      <c r="O55" s="504"/>
      <c r="P55" s="503">
        <v>151</v>
      </c>
      <c r="Q55" s="504"/>
      <c r="R55" s="503">
        <v>56</v>
      </c>
      <c r="S55" s="506"/>
    </row>
    <row r="56" spans="2:19" ht="12.6" customHeight="1">
      <c r="B56" s="861" t="s">
        <v>506</v>
      </c>
      <c r="C56" s="497" t="s">
        <v>438</v>
      </c>
      <c r="D56" s="498">
        <v>28</v>
      </c>
      <c r="E56" s="499"/>
      <c r="F56" s="498">
        <v>0</v>
      </c>
      <c r="G56" s="500"/>
      <c r="H56" s="498">
        <v>105</v>
      </c>
      <c r="I56" s="500"/>
      <c r="J56" s="498">
        <v>28</v>
      </c>
      <c r="K56" s="500"/>
      <c r="L56" s="498">
        <v>3</v>
      </c>
      <c r="M56" s="499"/>
      <c r="N56" s="498">
        <v>9</v>
      </c>
      <c r="O56" s="499"/>
      <c r="P56" s="498">
        <v>166</v>
      </c>
      <c r="Q56" s="499"/>
      <c r="R56" s="498">
        <v>63</v>
      </c>
      <c r="S56" s="501"/>
    </row>
    <row r="57" spans="2:19" ht="12.6" customHeight="1" thickBot="1">
      <c r="B57" s="860"/>
      <c r="C57" s="502" t="s">
        <v>442</v>
      </c>
      <c r="D57" s="503">
        <v>34</v>
      </c>
      <c r="E57" s="504"/>
      <c r="F57" s="503">
        <v>0</v>
      </c>
      <c r="G57" s="505"/>
      <c r="H57" s="503">
        <v>121</v>
      </c>
      <c r="I57" s="505"/>
      <c r="J57" s="503">
        <v>45</v>
      </c>
      <c r="K57" s="505"/>
      <c r="L57" s="503">
        <v>7</v>
      </c>
      <c r="M57" s="504"/>
      <c r="N57" s="503">
        <v>9</v>
      </c>
      <c r="O57" s="504"/>
      <c r="P57" s="503">
        <v>171</v>
      </c>
      <c r="Q57" s="504"/>
      <c r="R57" s="503">
        <v>69</v>
      </c>
      <c r="S57" s="506"/>
    </row>
    <row r="58" spans="2:19" ht="12.6" customHeight="1">
      <c r="B58" s="861" t="s">
        <v>507</v>
      </c>
      <c r="C58" s="497" t="s">
        <v>438</v>
      </c>
      <c r="D58" s="498">
        <v>43</v>
      </c>
      <c r="E58" s="499"/>
      <c r="F58" s="498">
        <v>1</v>
      </c>
      <c r="G58" s="500"/>
      <c r="H58" s="498">
        <v>104</v>
      </c>
      <c r="I58" s="500"/>
      <c r="J58" s="498">
        <v>57</v>
      </c>
      <c r="K58" s="500"/>
      <c r="L58" s="498">
        <v>6</v>
      </c>
      <c r="M58" s="499"/>
      <c r="N58" s="498">
        <v>17</v>
      </c>
      <c r="O58" s="499"/>
      <c r="P58" s="498">
        <v>174</v>
      </c>
      <c r="Q58" s="499"/>
      <c r="R58" s="498">
        <v>75</v>
      </c>
      <c r="S58" s="501"/>
    </row>
    <row r="59" spans="2:19" ht="12.6" customHeight="1" thickBot="1">
      <c r="B59" s="860"/>
      <c r="C59" s="502" t="s">
        <v>442</v>
      </c>
      <c r="D59" s="503">
        <v>54</v>
      </c>
      <c r="E59" s="504"/>
      <c r="F59" s="503">
        <v>1</v>
      </c>
      <c r="G59" s="505"/>
      <c r="H59" s="503">
        <v>113</v>
      </c>
      <c r="I59" s="505"/>
      <c r="J59" s="503">
        <v>66</v>
      </c>
      <c r="K59" s="505"/>
      <c r="L59" s="503">
        <v>11</v>
      </c>
      <c r="M59" s="504"/>
      <c r="N59" s="503">
        <v>14</v>
      </c>
      <c r="O59" s="504"/>
      <c r="P59" s="503">
        <v>167</v>
      </c>
      <c r="Q59" s="504"/>
      <c r="R59" s="503">
        <v>71</v>
      </c>
      <c r="S59" s="506"/>
    </row>
    <row r="60" spans="2:19" ht="12.6" customHeight="1">
      <c r="B60" s="861" t="s">
        <v>459</v>
      </c>
      <c r="C60" s="497" t="s">
        <v>438</v>
      </c>
      <c r="D60" s="498">
        <v>21</v>
      </c>
      <c r="E60" s="499" t="s">
        <v>321</v>
      </c>
      <c r="F60" s="498">
        <v>0</v>
      </c>
      <c r="G60" s="500" t="s">
        <v>321</v>
      </c>
      <c r="H60" s="498">
        <v>111</v>
      </c>
      <c r="I60" s="500" t="s">
        <v>321</v>
      </c>
      <c r="J60" s="498">
        <v>40</v>
      </c>
      <c r="K60" s="500" t="s">
        <v>321</v>
      </c>
      <c r="L60" s="498">
        <v>2</v>
      </c>
      <c r="M60" s="499" t="s">
        <v>321</v>
      </c>
      <c r="N60" s="498">
        <v>15</v>
      </c>
      <c r="O60" s="499" t="s">
        <v>321</v>
      </c>
      <c r="P60" s="498">
        <v>155</v>
      </c>
      <c r="Q60" s="499" t="s">
        <v>321</v>
      </c>
      <c r="R60" s="498">
        <v>55</v>
      </c>
      <c r="S60" s="501"/>
    </row>
    <row r="61" spans="2:19" ht="12.6" customHeight="1" thickBot="1">
      <c r="B61" s="860"/>
      <c r="C61" s="502" t="s">
        <v>442</v>
      </c>
      <c r="D61" s="503">
        <v>22</v>
      </c>
      <c r="E61" s="504"/>
      <c r="F61" s="503">
        <v>0</v>
      </c>
      <c r="G61" s="505"/>
      <c r="H61" s="503">
        <v>124</v>
      </c>
      <c r="I61" s="505"/>
      <c r="J61" s="503">
        <v>53</v>
      </c>
      <c r="K61" s="505"/>
      <c r="L61" s="503">
        <v>8</v>
      </c>
      <c r="M61" s="504"/>
      <c r="N61" s="503">
        <v>16</v>
      </c>
      <c r="O61" s="504"/>
      <c r="P61" s="503">
        <v>162</v>
      </c>
      <c r="Q61" s="504"/>
      <c r="R61" s="503">
        <v>52</v>
      </c>
      <c r="S61" s="506"/>
    </row>
    <row r="62" spans="2:19" ht="12.6" customHeight="1">
      <c r="B62" s="861" t="s">
        <v>460</v>
      </c>
      <c r="C62" s="497" t="s">
        <v>438</v>
      </c>
      <c r="D62" s="498">
        <v>12</v>
      </c>
      <c r="E62" s="499" t="s">
        <v>321</v>
      </c>
      <c r="F62" s="498">
        <v>0</v>
      </c>
      <c r="G62" s="500" t="s">
        <v>321</v>
      </c>
      <c r="H62" s="498">
        <v>106</v>
      </c>
      <c r="I62" s="500" t="s">
        <v>321</v>
      </c>
      <c r="J62" s="498">
        <v>44</v>
      </c>
      <c r="K62" s="500" t="s">
        <v>321</v>
      </c>
      <c r="L62" s="498">
        <v>7</v>
      </c>
      <c r="M62" s="499" t="s">
        <v>321</v>
      </c>
      <c r="N62" s="498">
        <v>11</v>
      </c>
      <c r="O62" s="499" t="s">
        <v>321</v>
      </c>
      <c r="P62" s="498">
        <v>176</v>
      </c>
      <c r="Q62" s="499" t="s">
        <v>321</v>
      </c>
      <c r="R62" s="498">
        <v>67</v>
      </c>
      <c r="S62" s="501"/>
    </row>
    <row r="63" spans="2:19" ht="12.6" customHeight="1" thickBot="1">
      <c r="B63" s="860"/>
      <c r="C63" s="502" t="s">
        <v>442</v>
      </c>
      <c r="D63" s="503">
        <v>14</v>
      </c>
      <c r="E63" s="504"/>
      <c r="F63" s="503">
        <v>0</v>
      </c>
      <c r="G63" s="505"/>
      <c r="H63" s="503">
        <v>120</v>
      </c>
      <c r="I63" s="505"/>
      <c r="J63" s="503">
        <v>52</v>
      </c>
      <c r="K63" s="505"/>
      <c r="L63" s="503">
        <v>12</v>
      </c>
      <c r="M63" s="504"/>
      <c r="N63" s="503">
        <v>17</v>
      </c>
      <c r="O63" s="504"/>
      <c r="P63" s="503">
        <v>171</v>
      </c>
      <c r="Q63" s="504"/>
      <c r="R63" s="503">
        <v>64</v>
      </c>
      <c r="S63" s="506"/>
    </row>
    <row r="64" spans="2:19" ht="12.6" customHeight="1">
      <c r="B64" s="861" t="s">
        <v>461</v>
      </c>
      <c r="C64" s="497" t="s">
        <v>438</v>
      </c>
      <c r="D64" s="498">
        <v>27</v>
      </c>
      <c r="E64" s="499" t="s">
        <v>321</v>
      </c>
      <c r="F64" s="498">
        <v>0</v>
      </c>
      <c r="G64" s="500" t="s">
        <v>321</v>
      </c>
      <c r="H64" s="498">
        <v>123</v>
      </c>
      <c r="I64" s="500" t="s">
        <v>321</v>
      </c>
      <c r="J64" s="498">
        <v>43</v>
      </c>
      <c r="K64" s="500" t="s">
        <v>321</v>
      </c>
      <c r="L64" s="498">
        <v>1</v>
      </c>
      <c r="M64" s="499" t="s">
        <v>321</v>
      </c>
      <c r="N64" s="498">
        <v>3</v>
      </c>
      <c r="O64" s="499" t="s">
        <v>321</v>
      </c>
      <c r="P64" s="498">
        <v>162</v>
      </c>
      <c r="Q64" s="499" t="s">
        <v>321</v>
      </c>
      <c r="R64" s="498">
        <v>74</v>
      </c>
      <c r="S64" s="501"/>
    </row>
    <row r="65" spans="2:19" ht="12.6" customHeight="1" thickBot="1">
      <c r="B65" s="860"/>
      <c r="C65" s="502" t="s">
        <v>442</v>
      </c>
      <c r="D65" s="503">
        <v>32</v>
      </c>
      <c r="E65" s="504"/>
      <c r="F65" s="503">
        <v>0</v>
      </c>
      <c r="G65" s="505"/>
      <c r="H65" s="503">
        <v>130</v>
      </c>
      <c r="I65" s="505"/>
      <c r="J65" s="503">
        <v>49</v>
      </c>
      <c r="K65" s="505"/>
      <c r="L65" s="503">
        <v>1</v>
      </c>
      <c r="M65" s="504"/>
      <c r="N65" s="503">
        <v>7</v>
      </c>
      <c r="O65" s="504"/>
      <c r="P65" s="503">
        <v>155</v>
      </c>
      <c r="Q65" s="504"/>
      <c r="R65" s="503">
        <v>64</v>
      </c>
      <c r="S65" s="506"/>
    </row>
    <row r="66" spans="2:19" ht="12.6" customHeight="1">
      <c r="B66" s="861" t="s">
        <v>462</v>
      </c>
      <c r="C66" s="497" t="s">
        <v>438</v>
      </c>
      <c r="D66" s="498">
        <v>35</v>
      </c>
      <c r="E66" s="499"/>
      <c r="F66" s="498">
        <v>0</v>
      </c>
      <c r="G66" s="500"/>
      <c r="H66" s="498">
        <v>118</v>
      </c>
      <c r="I66" s="500"/>
      <c r="J66" s="498">
        <v>52</v>
      </c>
      <c r="K66" s="500"/>
      <c r="L66" s="498">
        <v>3</v>
      </c>
      <c r="M66" s="499"/>
      <c r="N66" s="498">
        <v>16</v>
      </c>
      <c r="O66" s="499"/>
      <c r="P66" s="498">
        <v>165</v>
      </c>
      <c r="Q66" s="499"/>
      <c r="R66" s="498">
        <v>59</v>
      </c>
      <c r="S66" s="501"/>
    </row>
    <row r="67" spans="2:19" ht="12.6" customHeight="1" thickBot="1">
      <c r="B67" s="860"/>
      <c r="C67" s="502" t="s">
        <v>442</v>
      </c>
      <c r="D67" s="503">
        <v>44</v>
      </c>
      <c r="E67" s="504"/>
      <c r="F67" s="503">
        <v>0</v>
      </c>
      <c r="G67" s="505"/>
      <c r="H67" s="503">
        <v>131</v>
      </c>
      <c r="I67" s="505"/>
      <c r="J67" s="503">
        <v>66</v>
      </c>
      <c r="K67" s="505"/>
      <c r="L67" s="503">
        <v>13</v>
      </c>
      <c r="M67" s="504"/>
      <c r="N67" s="503">
        <v>20</v>
      </c>
      <c r="O67" s="504"/>
      <c r="P67" s="503">
        <v>142</v>
      </c>
      <c r="Q67" s="504"/>
      <c r="R67" s="503">
        <v>63</v>
      </c>
      <c r="S67" s="506"/>
    </row>
    <row r="68" spans="2:19" ht="12.6" customHeight="1">
      <c r="B68" s="857" t="s">
        <v>463</v>
      </c>
      <c r="C68" s="517" t="s">
        <v>438</v>
      </c>
      <c r="D68" s="518">
        <v>22</v>
      </c>
      <c r="E68" s="519"/>
      <c r="F68" s="518">
        <v>0</v>
      </c>
      <c r="G68" s="520"/>
      <c r="H68" s="518">
        <v>129</v>
      </c>
      <c r="I68" s="520"/>
      <c r="J68" s="518">
        <v>70</v>
      </c>
      <c r="K68" s="520"/>
      <c r="L68" s="518">
        <v>19</v>
      </c>
      <c r="M68" s="519"/>
      <c r="N68" s="518">
        <v>30</v>
      </c>
      <c r="O68" s="519"/>
      <c r="P68" s="518">
        <v>162</v>
      </c>
      <c r="Q68" s="519"/>
      <c r="R68" s="518">
        <v>78</v>
      </c>
      <c r="S68" s="521"/>
    </row>
    <row r="69" spans="2:19" ht="12.6" customHeight="1" thickBot="1">
      <c r="B69" s="860"/>
      <c r="C69" s="502" t="s">
        <v>442</v>
      </c>
      <c r="D69" s="503">
        <v>33</v>
      </c>
      <c r="E69" s="504"/>
      <c r="F69" s="503">
        <v>1</v>
      </c>
      <c r="G69" s="505"/>
      <c r="H69" s="503">
        <v>136</v>
      </c>
      <c r="I69" s="505"/>
      <c r="J69" s="503">
        <v>75</v>
      </c>
      <c r="K69" s="505"/>
      <c r="L69" s="503">
        <v>25</v>
      </c>
      <c r="M69" s="504"/>
      <c r="N69" s="503">
        <v>34</v>
      </c>
      <c r="O69" s="504"/>
      <c r="P69" s="503">
        <v>162</v>
      </c>
      <c r="Q69" s="504"/>
      <c r="R69" s="503">
        <v>75</v>
      </c>
      <c r="S69" s="506"/>
    </row>
    <row r="70" spans="2:19" ht="12.6" customHeight="1">
      <c r="B70" s="857" t="s">
        <v>464</v>
      </c>
      <c r="C70" s="517" t="s">
        <v>438</v>
      </c>
      <c r="D70" s="518">
        <v>14</v>
      </c>
      <c r="E70" s="519"/>
      <c r="F70" s="518">
        <v>0</v>
      </c>
      <c r="G70" s="520"/>
      <c r="H70" s="518">
        <v>135</v>
      </c>
      <c r="I70" s="520"/>
      <c r="J70" s="518">
        <v>69</v>
      </c>
      <c r="K70" s="520"/>
      <c r="L70" s="518">
        <v>10</v>
      </c>
      <c r="M70" s="519"/>
      <c r="N70" s="518">
        <v>33</v>
      </c>
      <c r="O70" s="519"/>
      <c r="P70" s="518">
        <v>165</v>
      </c>
      <c r="Q70" s="519"/>
      <c r="R70" s="518">
        <v>81</v>
      </c>
      <c r="S70" s="521"/>
    </row>
    <row r="71" spans="2:19" ht="12.6" customHeight="1" thickBot="1">
      <c r="B71" s="860"/>
      <c r="C71" s="502" t="s">
        <v>442</v>
      </c>
      <c r="D71" s="503">
        <v>18</v>
      </c>
      <c r="E71" s="504"/>
      <c r="F71" s="503">
        <v>0</v>
      </c>
      <c r="G71" s="505"/>
      <c r="H71" s="503">
        <v>144</v>
      </c>
      <c r="I71" s="505"/>
      <c r="J71" s="503">
        <v>81</v>
      </c>
      <c r="K71" s="505"/>
      <c r="L71" s="503">
        <v>20</v>
      </c>
      <c r="M71" s="504"/>
      <c r="N71" s="503">
        <v>34</v>
      </c>
      <c r="O71" s="504"/>
      <c r="P71" s="503">
        <v>165</v>
      </c>
      <c r="Q71" s="504"/>
      <c r="R71" s="503">
        <v>74</v>
      </c>
      <c r="S71" s="506"/>
    </row>
    <row r="72" spans="2:19" ht="12.6" customHeight="1">
      <c r="B72" s="857" t="s">
        <v>465</v>
      </c>
      <c r="C72" s="517" t="s">
        <v>438</v>
      </c>
      <c r="D72" s="518">
        <v>23</v>
      </c>
      <c r="E72" s="519"/>
      <c r="F72" s="518">
        <v>0</v>
      </c>
      <c r="G72" s="520"/>
      <c r="H72" s="518">
        <v>135</v>
      </c>
      <c r="I72" s="520"/>
      <c r="J72" s="518">
        <v>81</v>
      </c>
      <c r="K72" s="520"/>
      <c r="L72" s="518">
        <v>12</v>
      </c>
      <c r="M72" s="519"/>
      <c r="N72" s="518">
        <v>28</v>
      </c>
      <c r="O72" s="519"/>
      <c r="P72" s="518">
        <v>171</v>
      </c>
      <c r="Q72" s="519"/>
      <c r="R72" s="518">
        <v>71</v>
      </c>
      <c r="S72" s="521"/>
    </row>
    <row r="73" spans="2:19" ht="12.6" customHeight="1" thickBot="1">
      <c r="B73" s="860"/>
      <c r="C73" s="502" t="s">
        <v>442</v>
      </c>
      <c r="D73" s="503">
        <v>34</v>
      </c>
      <c r="E73" s="504"/>
      <c r="F73" s="503">
        <v>0</v>
      </c>
      <c r="G73" s="505"/>
      <c r="H73" s="503">
        <v>143</v>
      </c>
      <c r="I73" s="505"/>
      <c r="J73" s="503">
        <v>90</v>
      </c>
      <c r="K73" s="505"/>
      <c r="L73" s="503">
        <v>20</v>
      </c>
      <c r="M73" s="504"/>
      <c r="N73" s="503">
        <v>33</v>
      </c>
      <c r="O73" s="504"/>
      <c r="P73" s="503">
        <v>165</v>
      </c>
      <c r="Q73" s="504"/>
      <c r="R73" s="503">
        <v>81</v>
      </c>
      <c r="S73" s="506"/>
    </row>
    <row r="74" spans="2:19" s="244" customFormat="1" ht="12.6" hidden="1" customHeight="1">
      <c r="B74" s="448" t="s">
        <v>508</v>
      </c>
      <c r="C74" s="448"/>
      <c r="D74" s="282"/>
      <c r="E74" s="252"/>
      <c r="F74" s="449"/>
      <c r="G74" s="282"/>
      <c r="H74" s="282"/>
      <c r="I74" s="449"/>
      <c r="J74" s="282"/>
      <c r="K74" s="252"/>
      <c r="L74" s="282"/>
      <c r="M74" s="282"/>
      <c r="N74" s="449"/>
      <c r="O74" s="282"/>
      <c r="P74" s="252"/>
      <c r="Q74" s="449"/>
      <c r="R74" s="282"/>
      <c r="S74" s="252"/>
    </row>
    <row r="75" spans="2:19" s="244" customFormat="1" ht="12.6" hidden="1" customHeight="1">
      <c r="B75" s="244" t="s">
        <v>509</v>
      </c>
      <c r="D75" s="245"/>
      <c r="E75" s="453"/>
      <c r="F75" s="250"/>
      <c r="I75" s="250"/>
      <c r="K75" s="252"/>
      <c r="N75" s="250"/>
      <c r="P75" s="252"/>
      <c r="Q75" s="250"/>
      <c r="S75" s="246"/>
    </row>
    <row r="76" spans="2:19" s="244" customFormat="1" ht="12.6" customHeight="1">
      <c r="D76" s="245"/>
      <c r="E76" s="453"/>
      <c r="F76" s="250"/>
      <c r="I76" s="250"/>
      <c r="K76" s="252"/>
      <c r="N76" s="250"/>
      <c r="P76" s="252"/>
      <c r="Q76" s="250"/>
      <c r="S76" s="246"/>
    </row>
    <row r="77" spans="2:19" ht="12.6" customHeight="1" thickBot="1">
      <c r="B77" s="522"/>
      <c r="C77" s="123"/>
      <c r="D77" s="523"/>
      <c r="E77" s="524"/>
      <c r="F77" s="523"/>
      <c r="G77" s="523"/>
      <c r="H77" s="523"/>
      <c r="I77" s="523"/>
      <c r="J77" s="523"/>
      <c r="K77" s="523"/>
      <c r="L77" s="523"/>
      <c r="M77" s="524"/>
      <c r="N77" s="523"/>
      <c r="O77" s="524"/>
      <c r="P77" s="523"/>
      <c r="Q77" s="524"/>
      <c r="R77" s="523"/>
      <c r="S77" s="524"/>
    </row>
    <row r="78" spans="2:19" ht="12.6" customHeight="1">
      <c r="B78" s="861" t="s">
        <v>465</v>
      </c>
      <c r="C78" s="873" t="s">
        <v>306</v>
      </c>
      <c r="D78" s="875" t="s">
        <v>489</v>
      </c>
      <c r="E78" s="875"/>
      <c r="F78" s="875"/>
      <c r="G78" s="875"/>
      <c r="H78" s="875"/>
      <c r="I78" s="875"/>
      <c r="J78" s="875"/>
      <c r="K78" s="875"/>
      <c r="L78" s="875"/>
      <c r="M78" s="875"/>
      <c r="N78" s="875"/>
      <c r="O78" s="875"/>
      <c r="P78" s="875"/>
      <c r="Q78" s="875"/>
      <c r="R78" s="875"/>
      <c r="S78" s="876"/>
    </row>
    <row r="79" spans="2:19" ht="12.6" customHeight="1">
      <c r="B79" s="857"/>
      <c r="C79" s="874"/>
      <c r="D79" s="877" t="s">
        <v>490</v>
      </c>
      <c r="E79" s="878"/>
      <c r="F79" s="877" t="s">
        <v>491</v>
      </c>
      <c r="G79" s="878"/>
      <c r="H79" s="879" t="s">
        <v>492</v>
      </c>
      <c r="I79" s="878"/>
      <c r="J79" s="877" t="s">
        <v>493</v>
      </c>
      <c r="K79" s="878"/>
      <c r="L79" s="880" t="s">
        <v>494</v>
      </c>
      <c r="M79" s="881"/>
      <c r="N79" s="862" t="s">
        <v>495</v>
      </c>
      <c r="O79" s="863"/>
      <c r="P79" s="864" t="s">
        <v>510</v>
      </c>
      <c r="Q79" s="865"/>
      <c r="R79" s="864" t="s">
        <v>510</v>
      </c>
      <c r="S79" s="866"/>
    </row>
    <row r="80" spans="2:19" s="478" customFormat="1" ht="12.6" customHeight="1" thickBot="1">
      <c r="B80" s="857"/>
      <c r="C80" s="874"/>
      <c r="D80" s="867" t="s">
        <v>497</v>
      </c>
      <c r="E80" s="868"/>
      <c r="F80" s="867" t="s">
        <v>498</v>
      </c>
      <c r="G80" s="868"/>
      <c r="H80" s="869" t="s">
        <v>499</v>
      </c>
      <c r="I80" s="868"/>
      <c r="J80" s="867" t="s">
        <v>500</v>
      </c>
      <c r="K80" s="868"/>
      <c r="L80" s="870" t="s">
        <v>501</v>
      </c>
      <c r="M80" s="871"/>
      <c r="N80" s="867" t="s">
        <v>502</v>
      </c>
      <c r="O80" s="868"/>
      <c r="P80" s="867" t="s">
        <v>511</v>
      </c>
      <c r="Q80" s="868"/>
      <c r="R80" s="867" t="s">
        <v>504</v>
      </c>
      <c r="S80" s="872"/>
    </row>
    <row r="81" spans="2:19" ht="12.6" customHeight="1">
      <c r="B81" s="861" t="s">
        <v>471</v>
      </c>
      <c r="C81" s="497" t="s">
        <v>438</v>
      </c>
      <c r="D81" s="507">
        <v>6</v>
      </c>
      <c r="E81" s="508"/>
      <c r="F81" s="507">
        <v>0</v>
      </c>
      <c r="G81" s="509"/>
      <c r="H81" s="507">
        <v>0</v>
      </c>
      <c r="I81" s="509"/>
      <c r="J81" s="507">
        <v>0</v>
      </c>
      <c r="K81" s="509"/>
      <c r="L81" s="507">
        <v>0</v>
      </c>
      <c r="M81" s="508"/>
      <c r="N81" s="507">
        <v>0</v>
      </c>
      <c r="O81" s="508"/>
      <c r="P81" s="507">
        <v>24</v>
      </c>
      <c r="Q81" s="508"/>
      <c r="R81" s="507">
        <v>10</v>
      </c>
      <c r="S81" s="510"/>
    </row>
    <row r="82" spans="2:19" ht="12.6" customHeight="1" thickBot="1">
      <c r="B82" s="860"/>
      <c r="C82" s="502" t="s">
        <v>442</v>
      </c>
      <c r="D82" s="503">
        <v>9</v>
      </c>
      <c r="E82" s="504"/>
      <c r="F82" s="503">
        <v>0</v>
      </c>
      <c r="G82" s="505"/>
      <c r="H82" s="503">
        <v>0</v>
      </c>
      <c r="I82" s="505"/>
      <c r="J82" s="503">
        <v>0</v>
      </c>
      <c r="K82" s="505"/>
      <c r="L82" s="503">
        <v>0</v>
      </c>
      <c r="M82" s="504"/>
      <c r="N82" s="503">
        <v>0</v>
      </c>
      <c r="O82" s="504"/>
      <c r="P82" s="503">
        <v>25</v>
      </c>
      <c r="Q82" s="504"/>
      <c r="R82" s="503">
        <v>13</v>
      </c>
      <c r="S82" s="506"/>
    </row>
    <row r="83" spans="2:19" ht="12.6" customHeight="1">
      <c r="B83" s="861" t="s">
        <v>472</v>
      </c>
      <c r="C83" s="497" t="s">
        <v>438</v>
      </c>
      <c r="D83" s="507">
        <v>13</v>
      </c>
      <c r="E83" s="508"/>
      <c r="F83" s="507">
        <v>0</v>
      </c>
      <c r="G83" s="509"/>
      <c r="H83" s="507">
        <v>0</v>
      </c>
      <c r="I83" s="509"/>
      <c r="J83" s="507">
        <v>0</v>
      </c>
      <c r="K83" s="509"/>
      <c r="L83" s="507">
        <v>0</v>
      </c>
      <c r="M83" s="508"/>
      <c r="N83" s="507">
        <v>0</v>
      </c>
      <c r="O83" s="508"/>
      <c r="P83" s="507">
        <v>21</v>
      </c>
      <c r="Q83" s="508"/>
      <c r="R83" s="507">
        <v>4</v>
      </c>
      <c r="S83" s="510"/>
    </row>
    <row r="84" spans="2:19" ht="12.6" customHeight="1" thickBot="1">
      <c r="B84" s="860"/>
      <c r="C84" s="502" t="s">
        <v>442</v>
      </c>
      <c r="D84" s="503">
        <v>18</v>
      </c>
      <c r="E84" s="504"/>
      <c r="F84" s="503">
        <v>0</v>
      </c>
      <c r="G84" s="505"/>
      <c r="H84" s="503">
        <v>0</v>
      </c>
      <c r="I84" s="505"/>
      <c r="J84" s="503">
        <v>0</v>
      </c>
      <c r="K84" s="505"/>
      <c r="L84" s="503">
        <v>0</v>
      </c>
      <c r="M84" s="504"/>
      <c r="N84" s="503">
        <v>0</v>
      </c>
      <c r="O84" s="504"/>
      <c r="P84" s="503">
        <v>21</v>
      </c>
      <c r="Q84" s="504"/>
      <c r="R84" s="503">
        <v>5</v>
      </c>
      <c r="S84" s="506"/>
    </row>
    <row r="85" spans="2:19" ht="12.6" customHeight="1">
      <c r="B85" s="861" t="s">
        <v>473</v>
      </c>
      <c r="C85" s="497" t="s">
        <v>438</v>
      </c>
      <c r="D85" s="507">
        <v>2</v>
      </c>
      <c r="E85" s="508"/>
      <c r="F85" s="507">
        <v>0</v>
      </c>
      <c r="G85" s="509"/>
      <c r="H85" s="507">
        <v>1</v>
      </c>
      <c r="I85" s="509"/>
      <c r="J85" s="507">
        <v>0</v>
      </c>
      <c r="K85" s="509"/>
      <c r="L85" s="507">
        <v>0</v>
      </c>
      <c r="M85" s="508"/>
      <c r="N85" s="507">
        <v>0</v>
      </c>
      <c r="O85" s="508"/>
      <c r="P85" s="507">
        <v>11</v>
      </c>
      <c r="Q85" s="508"/>
      <c r="R85" s="507">
        <v>5</v>
      </c>
      <c r="S85" s="510"/>
    </row>
    <row r="86" spans="2:19" ht="12.6" customHeight="1" thickBot="1">
      <c r="B86" s="860"/>
      <c r="C86" s="502" t="s">
        <v>442</v>
      </c>
      <c r="D86" s="503">
        <v>3</v>
      </c>
      <c r="E86" s="504"/>
      <c r="F86" s="503">
        <v>0</v>
      </c>
      <c r="G86" s="505"/>
      <c r="H86" s="503">
        <v>1</v>
      </c>
      <c r="I86" s="505"/>
      <c r="J86" s="503">
        <v>0</v>
      </c>
      <c r="K86" s="505"/>
      <c r="L86" s="503">
        <v>0</v>
      </c>
      <c r="M86" s="504"/>
      <c r="N86" s="503">
        <v>0</v>
      </c>
      <c r="O86" s="504"/>
      <c r="P86" s="503">
        <v>12</v>
      </c>
      <c r="Q86" s="504"/>
      <c r="R86" s="503">
        <v>8</v>
      </c>
      <c r="S86" s="506"/>
    </row>
    <row r="87" spans="2:19" ht="12.6" customHeight="1">
      <c r="B87" s="861" t="s">
        <v>474</v>
      </c>
      <c r="C87" s="497" t="s">
        <v>438</v>
      </c>
      <c r="D87" s="507">
        <v>0</v>
      </c>
      <c r="E87" s="508"/>
      <c r="F87" s="507">
        <v>0</v>
      </c>
      <c r="G87" s="509"/>
      <c r="H87" s="507">
        <v>5</v>
      </c>
      <c r="I87" s="509"/>
      <c r="J87" s="507">
        <v>0</v>
      </c>
      <c r="K87" s="509"/>
      <c r="L87" s="507">
        <v>0</v>
      </c>
      <c r="M87" s="508"/>
      <c r="N87" s="507">
        <v>0</v>
      </c>
      <c r="O87" s="508"/>
      <c r="P87" s="507">
        <v>11</v>
      </c>
      <c r="Q87" s="508"/>
      <c r="R87" s="507">
        <v>4</v>
      </c>
      <c r="S87" s="510"/>
    </row>
    <row r="88" spans="2:19" ht="12.6" customHeight="1" thickBot="1">
      <c r="B88" s="860"/>
      <c r="C88" s="502" t="s">
        <v>442</v>
      </c>
      <c r="D88" s="503">
        <v>0</v>
      </c>
      <c r="E88" s="504"/>
      <c r="F88" s="503">
        <v>0</v>
      </c>
      <c r="G88" s="505"/>
      <c r="H88" s="503">
        <v>5</v>
      </c>
      <c r="I88" s="505"/>
      <c r="J88" s="503">
        <v>0</v>
      </c>
      <c r="K88" s="505"/>
      <c r="L88" s="503">
        <v>0</v>
      </c>
      <c r="M88" s="504"/>
      <c r="N88" s="503">
        <v>0</v>
      </c>
      <c r="O88" s="504"/>
      <c r="P88" s="503">
        <v>12</v>
      </c>
      <c r="Q88" s="504"/>
      <c r="R88" s="503">
        <v>5</v>
      </c>
      <c r="S88" s="506"/>
    </row>
    <row r="89" spans="2:19" ht="12.6" customHeight="1">
      <c r="B89" s="861" t="s">
        <v>475</v>
      </c>
      <c r="C89" s="497" t="s">
        <v>438</v>
      </c>
      <c r="D89" s="507">
        <v>0</v>
      </c>
      <c r="E89" s="508"/>
      <c r="F89" s="507">
        <v>0</v>
      </c>
      <c r="G89" s="509"/>
      <c r="H89" s="507">
        <v>9</v>
      </c>
      <c r="I89" s="509"/>
      <c r="J89" s="507">
        <v>1</v>
      </c>
      <c r="K89" s="509"/>
      <c r="L89" s="507">
        <v>0</v>
      </c>
      <c r="M89" s="508"/>
      <c r="N89" s="507">
        <v>0</v>
      </c>
      <c r="O89" s="508"/>
      <c r="P89" s="507">
        <v>13</v>
      </c>
      <c r="Q89" s="508"/>
      <c r="R89" s="507">
        <v>3</v>
      </c>
      <c r="S89" s="510"/>
    </row>
    <row r="90" spans="2:19" ht="12.6" customHeight="1" thickBot="1">
      <c r="B90" s="860"/>
      <c r="C90" s="502" t="s">
        <v>442</v>
      </c>
      <c r="D90" s="503">
        <v>0</v>
      </c>
      <c r="E90" s="504"/>
      <c r="F90" s="503">
        <v>0</v>
      </c>
      <c r="G90" s="505"/>
      <c r="H90" s="503">
        <v>11</v>
      </c>
      <c r="I90" s="505"/>
      <c r="J90" s="503">
        <v>1</v>
      </c>
      <c r="K90" s="505"/>
      <c r="L90" s="503">
        <v>0</v>
      </c>
      <c r="M90" s="504"/>
      <c r="N90" s="503">
        <v>0</v>
      </c>
      <c r="O90" s="504"/>
      <c r="P90" s="503">
        <v>12</v>
      </c>
      <c r="Q90" s="504"/>
      <c r="R90" s="503">
        <v>4</v>
      </c>
      <c r="S90" s="506"/>
    </row>
    <row r="91" spans="2:19" ht="12.6" customHeight="1">
      <c r="B91" s="861" t="s">
        <v>512</v>
      </c>
      <c r="C91" s="497" t="s">
        <v>438</v>
      </c>
      <c r="D91" s="507">
        <v>0</v>
      </c>
      <c r="E91" s="508"/>
      <c r="F91" s="507">
        <v>0</v>
      </c>
      <c r="G91" s="509"/>
      <c r="H91" s="507">
        <v>19</v>
      </c>
      <c r="I91" s="509"/>
      <c r="J91" s="507">
        <v>8</v>
      </c>
      <c r="K91" s="509"/>
      <c r="L91" s="507">
        <v>0</v>
      </c>
      <c r="M91" s="508"/>
      <c r="N91" s="507">
        <v>0</v>
      </c>
      <c r="O91" s="508"/>
      <c r="P91" s="507">
        <v>11</v>
      </c>
      <c r="Q91" s="508"/>
      <c r="R91" s="507">
        <v>6</v>
      </c>
      <c r="S91" s="510"/>
    </row>
    <row r="92" spans="2:19" ht="12.6" customHeight="1" thickBot="1">
      <c r="B92" s="860"/>
      <c r="C92" s="502" t="s">
        <v>442</v>
      </c>
      <c r="D92" s="503">
        <v>0</v>
      </c>
      <c r="E92" s="504"/>
      <c r="F92" s="503">
        <v>0</v>
      </c>
      <c r="G92" s="505"/>
      <c r="H92" s="503">
        <v>22</v>
      </c>
      <c r="I92" s="505"/>
      <c r="J92" s="503">
        <v>11</v>
      </c>
      <c r="K92" s="505"/>
      <c r="L92" s="503">
        <v>0</v>
      </c>
      <c r="M92" s="504"/>
      <c r="N92" s="503">
        <v>1</v>
      </c>
      <c r="O92" s="504"/>
      <c r="P92" s="503">
        <v>8</v>
      </c>
      <c r="Q92" s="504"/>
      <c r="R92" s="503">
        <v>5</v>
      </c>
      <c r="S92" s="506"/>
    </row>
    <row r="93" spans="2:19" ht="12.6" customHeight="1">
      <c r="B93" s="861" t="s">
        <v>477</v>
      </c>
      <c r="C93" s="497" t="s">
        <v>438</v>
      </c>
      <c r="D93" s="507">
        <v>0</v>
      </c>
      <c r="E93" s="508"/>
      <c r="F93" s="507">
        <v>0</v>
      </c>
      <c r="G93" s="509"/>
      <c r="H93" s="507">
        <v>31</v>
      </c>
      <c r="I93" s="509"/>
      <c r="J93" s="507">
        <v>29</v>
      </c>
      <c r="K93" s="509"/>
      <c r="L93" s="507">
        <v>8</v>
      </c>
      <c r="M93" s="508"/>
      <c r="N93" s="507">
        <v>15</v>
      </c>
      <c r="O93" s="508"/>
      <c r="P93" s="507">
        <v>4</v>
      </c>
      <c r="Q93" s="508"/>
      <c r="R93" s="507">
        <v>1</v>
      </c>
      <c r="S93" s="510"/>
    </row>
    <row r="94" spans="2:19" ht="12.6" customHeight="1" thickBot="1">
      <c r="B94" s="860"/>
      <c r="C94" s="502" t="s">
        <v>442</v>
      </c>
      <c r="D94" s="503">
        <v>0</v>
      </c>
      <c r="E94" s="504"/>
      <c r="F94" s="503">
        <v>0</v>
      </c>
      <c r="G94" s="505"/>
      <c r="H94" s="503">
        <v>31</v>
      </c>
      <c r="I94" s="505"/>
      <c r="J94" s="503">
        <v>31</v>
      </c>
      <c r="K94" s="505"/>
      <c r="L94" s="503">
        <v>9</v>
      </c>
      <c r="M94" s="504"/>
      <c r="N94" s="503">
        <v>20</v>
      </c>
      <c r="O94" s="504"/>
      <c r="P94" s="503">
        <v>5</v>
      </c>
      <c r="Q94" s="504"/>
      <c r="R94" s="503">
        <v>1</v>
      </c>
      <c r="S94" s="506"/>
    </row>
    <row r="95" spans="2:19" ht="12.6" customHeight="1">
      <c r="B95" s="861" t="s">
        <v>478</v>
      </c>
      <c r="C95" s="497" t="s">
        <v>438</v>
      </c>
      <c r="D95" s="507">
        <v>0</v>
      </c>
      <c r="E95" s="508"/>
      <c r="F95" s="507">
        <v>0</v>
      </c>
      <c r="G95" s="509"/>
      <c r="H95" s="507">
        <v>31</v>
      </c>
      <c r="I95" s="509"/>
      <c r="J95" s="507">
        <v>27</v>
      </c>
      <c r="K95" s="509"/>
      <c r="L95" s="507">
        <v>3</v>
      </c>
      <c r="M95" s="508"/>
      <c r="N95" s="507">
        <v>11</v>
      </c>
      <c r="O95" s="508"/>
      <c r="P95" s="507">
        <v>9</v>
      </c>
      <c r="Q95" s="508"/>
      <c r="R95" s="507">
        <v>5</v>
      </c>
      <c r="S95" s="510"/>
    </row>
    <row r="96" spans="2:19" ht="12.6" customHeight="1" thickBot="1">
      <c r="B96" s="860"/>
      <c r="C96" s="502" t="s">
        <v>442</v>
      </c>
      <c r="D96" s="503">
        <v>0</v>
      </c>
      <c r="E96" s="504"/>
      <c r="F96" s="503">
        <v>0</v>
      </c>
      <c r="G96" s="505"/>
      <c r="H96" s="503">
        <v>31</v>
      </c>
      <c r="I96" s="505"/>
      <c r="J96" s="503">
        <v>28</v>
      </c>
      <c r="K96" s="505"/>
      <c r="L96" s="503">
        <v>9</v>
      </c>
      <c r="M96" s="504"/>
      <c r="N96" s="503">
        <v>10</v>
      </c>
      <c r="O96" s="504"/>
      <c r="P96" s="503">
        <v>7</v>
      </c>
      <c r="Q96" s="504"/>
      <c r="R96" s="503">
        <v>4</v>
      </c>
      <c r="S96" s="506"/>
    </row>
    <row r="97" spans="2:19" ht="12.6" customHeight="1">
      <c r="B97" s="861" t="s">
        <v>513</v>
      </c>
      <c r="C97" s="497" t="s">
        <v>438</v>
      </c>
      <c r="D97" s="507">
        <v>0</v>
      </c>
      <c r="E97" s="508"/>
      <c r="F97" s="507">
        <v>0</v>
      </c>
      <c r="G97" s="509"/>
      <c r="H97" s="507">
        <v>30</v>
      </c>
      <c r="I97" s="509"/>
      <c r="J97" s="507">
        <v>16</v>
      </c>
      <c r="K97" s="509"/>
      <c r="L97" s="507">
        <v>1</v>
      </c>
      <c r="M97" s="508"/>
      <c r="N97" s="507">
        <v>2</v>
      </c>
      <c r="O97" s="508"/>
      <c r="P97" s="507">
        <v>16</v>
      </c>
      <c r="Q97" s="508"/>
      <c r="R97" s="507">
        <v>9</v>
      </c>
      <c r="S97" s="510"/>
    </row>
    <row r="98" spans="2:19" ht="12.6" customHeight="1" thickBot="1">
      <c r="B98" s="860"/>
      <c r="C98" s="502" t="s">
        <v>442</v>
      </c>
      <c r="D98" s="503">
        <v>0</v>
      </c>
      <c r="E98" s="504"/>
      <c r="F98" s="503">
        <v>0</v>
      </c>
      <c r="G98" s="505"/>
      <c r="H98" s="503">
        <v>29</v>
      </c>
      <c r="I98" s="505"/>
      <c r="J98" s="503">
        <v>18</v>
      </c>
      <c r="K98" s="505"/>
      <c r="L98" s="503">
        <v>2</v>
      </c>
      <c r="M98" s="504"/>
      <c r="N98" s="503">
        <v>2</v>
      </c>
      <c r="O98" s="504"/>
      <c r="P98" s="503">
        <v>16</v>
      </c>
      <c r="Q98" s="504"/>
      <c r="R98" s="503">
        <v>9</v>
      </c>
      <c r="S98" s="506"/>
    </row>
    <row r="99" spans="2:19" ht="12.6" customHeight="1">
      <c r="B99" s="861" t="s">
        <v>481</v>
      </c>
      <c r="C99" s="497" t="s">
        <v>438</v>
      </c>
      <c r="D99" s="507">
        <v>0</v>
      </c>
      <c r="E99" s="508"/>
      <c r="F99" s="507">
        <v>0</v>
      </c>
      <c r="G99" s="509"/>
      <c r="H99" s="507">
        <v>9</v>
      </c>
      <c r="I99" s="509"/>
      <c r="J99" s="507">
        <v>0</v>
      </c>
      <c r="K99" s="509"/>
      <c r="L99" s="507">
        <v>0</v>
      </c>
      <c r="M99" s="508"/>
      <c r="N99" s="507">
        <v>0</v>
      </c>
      <c r="O99" s="508"/>
      <c r="P99" s="507">
        <v>15</v>
      </c>
      <c r="Q99" s="508"/>
      <c r="R99" s="507">
        <v>7</v>
      </c>
      <c r="S99" s="510"/>
    </row>
    <row r="100" spans="2:19" ht="12.6" customHeight="1" thickBot="1">
      <c r="B100" s="860"/>
      <c r="C100" s="502" t="s">
        <v>442</v>
      </c>
      <c r="D100" s="503">
        <v>0</v>
      </c>
      <c r="E100" s="504"/>
      <c r="F100" s="503">
        <v>0</v>
      </c>
      <c r="G100" s="505"/>
      <c r="H100" s="503">
        <v>13</v>
      </c>
      <c r="I100" s="505"/>
      <c r="J100" s="503">
        <v>1</v>
      </c>
      <c r="K100" s="505"/>
      <c r="L100" s="503">
        <v>0</v>
      </c>
      <c r="M100" s="504"/>
      <c r="N100" s="503">
        <v>0</v>
      </c>
      <c r="O100" s="504"/>
      <c r="P100" s="503">
        <v>13</v>
      </c>
      <c r="Q100" s="504"/>
      <c r="R100" s="503">
        <v>7</v>
      </c>
      <c r="S100" s="506"/>
    </row>
    <row r="101" spans="2:19" ht="12.6" customHeight="1">
      <c r="B101" s="861" t="s">
        <v>483</v>
      </c>
      <c r="C101" s="497" t="s">
        <v>438</v>
      </c>
      <c r="D101" s="507">
        <v>0</v>
      </c>
      <c r="E101" s="508" t="s">
        <v>514</v>
      </c>
      <c r="F101" s="507">
        <v>0</v>
      </c>
      <c r="G101" s="509"/>
      <c r="H101" s="507">
        <v>0</v>
      </c>
      <c r="I101" s="509" t="s">
        <v>514</v>
      </c>
      <c r="J101" s="507">
        <v>0</v>
      </c>
      <c r="K101" s="509" t="s">
        <v>514</v>
      </c>
      <c r="L101" s="507">
        <v>0</v>
      </c>
      <c r="M101" s="508" t="s">
        <v>514</v>
      </c>
      <c r="N101" s="507">
        <v>0</v>
      </c>
      <c r="O101" s="508"/>
      <c r="P101" s="507">
        <v>12</v>
      </c>
      <c r="Q101" s="463" t="s">
        <v>482</v>
      </c>
      <c r="R101" s="507">
        <v>6</v>
      </c>
      <c r="S101" s="510" t="s">
        <v>514</v>
      </c>
    </row>
    <row r="102" spans="2:19" ht="12.6" customHeight="1" thickBot="1">
      <c r="B102" s="860"/>
      <c r="C102" s="502" t="s">
        <v>442</v>
      </c>
      <c r="D102" s="503">
        <v>0</v>
      </c>
      <c r="E102" s="504"/>
      <c r="F102" s="503">
        <v>0</v>
      </c>
      <c r="G102" s="505"/>
      <c r="H102" s="503">
        <v>0</v>
      </c>
      <c r="I102" s="505"/>
      <c r="J102" s="503">
        <v>0</v>
      </c>
      <c r="K102" s="505"/>
      <c r="L102" s="503">
        <v>0</v>
      </c>
      <c r="M102" s="504"/>
      <c r="N102" s="503">
        <v>0</v>
      </c>
      <c r="O102" s="504"/>
      <c r="P102" s="503">
        <v>11</v>
      </c>
      <c r="Q102" s="504"/>
      <c r="R102" s="503">
        <v>9</v>
      </c>
      <c r="S102" s="506"/>
    </row>
    <row r="103" spans="2:19" ht="12.6" customHeight="1">
      <c r="B103" s="857" t="s">
        <v>515</v>
      </c>
      <c r="C103" s="517" t="s">
        <v>438</v>
      </c>
      <c r="D103" s="518">
        <v>2</v>
      </c>
      <c r="E103" s="519"/>
      <c r="F103" s="518">
        <v>0</v>
      </c>
      <c r="G103" s="520"/>
      <c r="H103" s="518">
        <v>0</v>
      </c>
      <c r="I103" s="520"/>
      <c r="J103" s="518">
        <v>0</v>
      </c>
      <c r="K103" s="520"/>
      <c r="L103" s="518">
        <v>0</v>
      </c>
      <c r="M103" s="519"/>
      <c r="N103" s="518">
        <v>0</v>
      </c>
      <c r="O103" s="519"/>
      <c r="P103" s="518">
        <v>24</v>
      </c>
      <c r="Q103" s="519"/>
      <c r="R103" s="518">
        <v>11</v>
      </c>
      <c r="S103" s="521"/>
    </row>
    <row r="104" spans="2:19" ht="12.6" customHeight="1" thickBot="1">
      <c r="B104" s="858"/>
      <c r="C104" s="525" t="s">
        <v>442</v>
      </c>
      <c r="D104" s="526">
        <v>4</v>
      </c>
      <c r="E104" s="527"/>
      <c r="F104" s="526">
        <v>0</v>
      </c>
      <c r="G104" s="528"/>
      <c r="H104" s="526">
        <v>0</v>
      </c>
      <c r="I104" s="528"/>
      <c r="J104" s="526">
        <v>0</v>
      </c>
      <c r="K104" s="528"/>
      <c r="L104" s="526">
        <v>0</v>
      </c>
      <c r="M104" s="527"/>
      <c r="N104" s="526">
        <v>0</v>
      </c>
      <c r="O104" s="527"/>
      <c r="P104" s="526">
        <v>23</v>
      </c>
      <c r="Q104" s="527"/>
      <c r="R104" s="526">
        <v>11</v>
      </c>
      <c r="S104" s="529"/>
    </row>
    <row r="105" spans="2:19" ht="12.6" customHeight="1" thickTop="1">
      <c r="B105" s="859" t="s">
        <v>485</v>
      </c>
      <c r="C105" s="530" t="s">
        <v>438</v>
      </c>
      <c r="D105" s="531">
        <v>23</v>
      </c>
      <c r="E105" s="532"/>
      <c r="F105" s="531">
        <v>0</v>
      </c>
      <c r="G105" s="533"/>
      <c r="H105" s="531">
        <v>135</v>
      </c>
      <c r="I105" s="533"/>
      <c r="J105" s="531">
        <v>81</v>
      </c>
      <c r="K105" s="533"/>
      <c r="L105" s="531">
        <v>12</v>
      </c>
      <c r="M105" s="532"/>
      <c r="N105" s="531">
        <v>28</v>
      </c>
      <c r="O105" s="532"/>
      <c r="P105" s="531">
        <v>171</v>
      </c>
      <c r="Q105" s="532"/>
      <c r="R105" s="531">
        <v>71</v>
      </c>
      <c r="S105" s="534"/>
    </row>
    <row r="106" spans="2:19" ht="12.6" customHeight="1" thickBot="1">
      <c r="B106" s="860"/>
      <c r="C106" s="535" t="s">
        <v>442</v>
      </c>
      <c r="D106" s="514">
        <v>34</v>
      </c>
      <c r="E106" s="515"/>
      <c r="F106" s="514">
        <v>0</v>
      </c>
      <c r="G106" s="516"/>
      <c r="H106" s="514">
        <v>143</v>
      </c>
      <c r="I106" s="516"/>
      <c r="J106" s="514">
        <v>90</v>
      </c>
      <c r="K106" s="516"/>
      <c r="L106" s="514">
        <v>20</v>
      </c>
      <c r="M106" s="515"/>
      <c r="N106" s="514">
        <v>33</v>
      </c>
      <c r="O106" s="515"/>
      <c r="P106" s="514">
        <v>165</v>
      </c>
      <c r="Q106" s="515"/>
      <c r="R106" s="514">
        <v>81</v>
      </c>
      <c r="S106" s="536"/>
    </row>
    <row r="107" spans="2:19" ht="12.6" customHeight="1">
      <c r="B107" s="537" t="s">
        <v>486</v>
      </c>
      <c r="C107" s="538"/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  <c r="O107" s="538"/>
      <c r="P107" s="538"/>
      <c r="Q107" s="538"/>
      <c r="R107" s="538"/>
      <c r="S107" s="538"/>
    </row>
    <row r="108" spans="2:19" ht="14.45" customHeight="1">
      <c r="B108" s="448" t="s">
        <v>487</v>
      </c>
      <c r="C108" s="448"/>
      <c r="D108" s="448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</row>
    <row r="109" spans="2:19" ht="14.25">
      <c r="E109" s="27"/>
      <c r="G109" s="27"/>
      <c r="I109" s="27"/>
      <c r="K109" s="27"/>
      <c r="M109" s="27"/>
      <c r="O109" s="27"/>
      <c r="Q109" s="27"/>
      <c r="S109" s="539"/>
    </row>
    <row r="110" spans="2:19" ht="14.25">
      <c r="E110" s="27"/>
      <c r="G110" s="27"/>
      <c r="I110" s="27"/>
      <c r="K110" s="27"/>
      <c r="M110" s="27"/>
      <c r="O110" s="27"/>
      <c r="Q110" s="27"/>
      <c r="S110" s="539"/>
    </row>
    <row r="111" spans="2:19" ht="14.25">
      <c r="E111" s="539"/>
      <c r="G111" s="540"/>
      <c r="I111" s="540"/>
      <c r="K111" s="540"/>
      <c r="M111" s="539"/>
      <c r="O111" s="539"/>
      <c r="Q111" s="539"/>
      <c r="S111" s="539"/>
    </row>
    <row r="112" spans="2:19" ht="14.25">
      <c r="E112" s="539" t="s">
        <v>321</v>
      </c>
      <c r="G112" s="540" t="s">
        <v>321</v>
      </c>
      <c r="I112" s="540" t="s">
        <v>321</v>
      </c>
      <c r="K112" s="540" t="s">
        <v>321</v>
      </c>
      <c r="M112" s="539" t="s">
        <v>321</v>
      </c>
      <c r="O112" s="539" t="s">
        <v>321</v>
      </c>
      <c r="Q112" s="539" t="s">
        <v>321</v>
      </c>
      <c r="S112" s="539" t="s">
        <v>321</v>
      </c>
    </row>
    <row r="113" spans="5:19" ht="14.25">
      <c r="E113" s="539" t="s">
        <v>321</v>
      </c>
      <c r="G113" s="540" t="s">
        <v>321</v>
      </c>
      <c r="I113" s="540" t="s">
        <v>321</v>
      </c>
      <c r="K113" s="540" t="s">
        <v>321</v>
      </c>
      <c r="M113" s="539" t="s">
        <v>321</v>
      </c>
      <c r="O113" s="539" t="s">
        <v>321</v>
      </c>
      <c r="Q113" s="539" t="s">
        <v>321</v>
      </c>
      <c r="S113" s="539" t="s">
        <v>321</v>
      </c>
    </row>
    <row r="114" spans="5:19" ht="14.25">
      <c r="E114" s="539" t="s">
        <v>321</v>
      </c>
      <c r="G114" s="540" t="s">
        <v>321</v>
      </c>
      <c r="I114" s="540" t="s">
        <v>321</v>
      </c>
      <c r="K114" s="540" t="s">
        <v>321</v>
      </c>
      <c r="M114" s="539" t="s">
        <v>321</v>
      </c>
      <c r="O114" s="539" t="s">
        <v>321</v>
      </c>
      <c r="Q114" s="539" t="s">
        <v>321</v>
      </c>
      <c r="S114" s="539" t="s">
        <v>321</v>
      </c>
    </row>
    <row r="115" spans="5:19" ht="14.25">
      <c r="E115" s="539" t="s">
        <v>321</v>
      </c>
      <c r="G115" s="540" t="s">
        <v>321</v>
      </c>
      <c r="I115" s="540" t="s">
        <v>321</v>
      </c>
      <c r="K115" s="540" t="s">
        <v>321</v>
      </c>
      <c r="M115" s="539" t="s">
        <v>321</v>
      </c>
      <c r="O115" s="539" t="s">
        <v>321</v>
      </c>
      <c r="Q115" s="539" t="s">
        <v>321</v>
      </c>
      <c r="S115" s="539" t="s">
        <v>321</v>
      </c>
    </row>
    <row r="116" spans="5:19" ht="14.25">
      <c r="E116" s="539" t="s">
        <v>321</v>
      </c>
      <c r="G116" s="540" t="s">
        <v>321</v>
      </c>
      <c r="I116" s="540" t="s">
        <v>321</v>
      </c>
      <c r="K116" s="540" t="s">
        <v>321</v>
      </c>
      <c r="M116" s="539" t="s">
        <v>321</v>
      </c>
      <c r="O116" s="539" t="s">
        <v>321</v>
      </c>
      <c r="Q116" s="539" t="s">
        <v>321</v>
      </c>
      <c r="S116" s="539" t="s">
        <v>321</v>
      </c>
    </row>
    <row r="117" spans="5:19" ht="14.25">
      <c r="E117" s="539" t="s">
        <v>321</v>
      </c>
      <c r="G117" s="540" t="s">
        <v>321</v>
      </c>
      <c r="I117" s="540" t="s">
        <v>321</v>
      </c>
      <c r="K117" s="540" t="s">
        <v>321</v>
      </c>
      <c r="M117" s="539" t="s">
        <v>321</v>
      </c>
      <c r="O117" s="539" t="s">
        <v>321</v>
      </c>
      <c r="Q117" s="539" t="s">
        <v>321</v>
      </c>
      <c r="S117" s="539" t="s">
        <v>321</v>
      </c>
    </row>
    <row r="118" spans="5:19" ht="14.25">
      <c r="E118" s="539" t="s">
        <v>321</v>
      </c>
      <c r="I118" s="540" t="s">
        <v>321</v>
      </c>
      <c r="K118" s="540" t="s">
        <v>321</v>
      </c>
      <c r="M118" s="539" t="s">
        <v>321</v>
      </c>
      <c r="O118" s="539" t="s">
        <v>321</v>
      </c>
      <c r="Q118" s="539" t="s">
        <v>321</v>
      </c>
      <c r="S118" s="539" t="s">
        <v>321</v>
      </c>
    </row>
    <row r="119" spans="5:19" ht="14.25">
      <c r="S119" s="539" t="s">
        <v>321</v>
      </c>
    </row>
  </sheetData>
  <mergeCells count="71">
    <mergeCell ref="B44:B45"/>
    <mergeCell ref="B4:B6"/>
    <mergeCell ref="C4:C6"/>
    <mergeCell ref="D4:S4"/>
    <mergeCell ref="B34:B35"/>
    <mergeCell ref="B36:B37"/>
    <mergeCell ref="B38:B39"/>
    <mergeCell ref="B40:B41"/>
    <mergeCell ref="B42:B43"/>
    <mergeCell ref="R5:S5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N5:O5"/>
    <mergeCell ref="P5:Q5"/>
    <mergeCell ref="B68:B69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70:B71"/>
    <mergeCell ref="B72:B73"/>
    <mergeCell ref="B78:B80"/>
    <mergeCell ref="C78:C80"/>
    <mergeCell ref="D78:S78"/>
    <mergeCell ref="D79:E79"/>
    <mergeCell ref="F79:G79"/>
    <mergeCell ref="H79:I79"/>
    <mergeCell ref="J79:K79"/>
    <mergeCell ref="L79:M79"/>
    <mergeCell ref="B89:B90"/>
    <mergeCell ref="N79:O79"/>
    <mergeCell ref="P79:Q79"/>
    <mergeCell ref="R79:S79"/>
    <mergeCell ref="D80:E80"/>
    <mergeCell ref="F80:G80"/>
    <mergeCell ref="H80:I80"/>
    <mergeCell ref="J80:K80"/>
    <mergeCell ref="L80:M80"/>
    <mergeCell ref="N80:O80"/>
    <mergeCell ref="P80:Q80"/>
    <mergeCell ref="R80:S80"/>
    <mergeCell ref="B81:B82"/>
    <mergeCell ref="B83:B84"/>
    <mergeCell ref="B85:B86"/>
    <mergeCell ref="B87:B88"/>
    <mergeCell ref="B103:B104"/>
    <mergeCell ref="B105:B106"/>
    <mergeCell ref="B91:B92"/>
    <mergeCell ref="B93:B94"/>
    <mergeCell ref="B95:B96"/>
    <mergeCell ref="B97:B98"/>
    <mergeCell ref="B99:B100"/>
    <mergeCell ref="B101:B102"/>
  </mergeCells>
  <phoneticPr fontId="11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Ｐゴシック,標準"&amp;11 1.土地・気象</oddHeader>
    <oddFooter>&amp;C&amp;"ＭＳ Ｐゴシック,標準"-8-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目次</vt:lpstr>
      <vt:lpstr>A-1 </vt:lpstr>
      <vt:lpstr>A-2</vt:lpstr>
      <vt:lpstr>A-3</vt:lpstr>
      <vt:lpstr>A-4</vt:lpstr>
      <vt:lpstr>A-5.6</vt:lpstr>
      <vt:lpstr>A-7.8</vt:lpstr>
      <vt:lpstr>A-9-1</vt:lpstr>
      <vt:lpstr>A-9-2</vt:lpstr>
      <vt:lpstr>A-10</vt:lpstr>
      <vt:lpstr>'A-4'!Print_Area</vt:lpstr>
      <vt:lpstr>'A-9-1'!Print_Area</vt:lpstr>
      <vt:lpstr>'A-9-2'!Print_Area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m.makita</dc:creator>
  <cp:lastModifiedBy>上原　諒</cp:lastModifiedBy>
  <cp:lastPrinted>2026-06-18T07:42:07Z</cp:lastPrinted>
  <dcterms:created xsi:type="dcterms:W3CDTF">1997-07-07T00:58:45Z</dcterms:created>
  <dcterms:modified xsi:type="dcterms:W3CDTF">2026-06-18T07:42:12Z</dcterms:modified>
</cp:coreProperties>
</file>