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firstSheet="1" activeTab="1"/>
  </bookViews>
  <sheets>
    <sheet name="B-1" sheetId="1" state="hidden" r:id="rId1"/>
    <sheet name="B-1-1" sheetId="2" r:id="rId2"/>
    <sheet name="B-1-2" sheetId="3" r:id="rId3"/>
    <sheet name="Sheet2" sheetId="4" r:id="rId4"/>
    <sheet name="Sheet1" sheetId="5" state="hidden" r:id="rId5"/>
  </sheets>
  <definedNames>
    <definedName name="_xlnm.Print_Area" localSheetId="0">'B-1'!$A$1:$H$94</definedName>
    <definedName name="_xlnm.Print_Titles" localSheetId="0">'B-1'!$1:$3</definedName>
  </definedNames>
  <calcPr fullCalcOnLoad="1"/>
</workbook>
</file>

<file path=xl/sharedStrings.xml><?xml version="1.0" encoding="utf-8"?>
<sst xmlns="http://schemas.openxmlformats.org/spreadsheetml/2006/main" count="288" uniqueCount="45">
  <si>
    <t>増加率</t>
  </si>
  <si>
    <t>増加数</t>
  </si>
  <si>
    <t>指数</t>
  </si>
  <si>
    <t>総数</t>
  </si>
  <si>
    <t>男</t>
  </si>
  <si>
    <t>女</t>
  </si>
  <si>
    <t>調査年</t>
  </si>
  <si>
    <t>B-1．国勢調査人口の推移</t>
  </si>
  <si>
    <t>三国町</t>
  </si>
  <si>
    <t>丸岡町</t>
  </si>
  <si>
    <t>春江町</t>
  </si>
  <si>
    <t>坂井町</t>
  </si>
  <si>
    <t>*指数：平成12年を100とした場合の割合</t>
  </si>
  <si>
    <t>出典：国勢調査報告書</t>
  </si>
  <si>
    <t>-</t>
  </si>
  <si>
    <t>-</t>
  </si>
  <si>
    <t>-</t>
  </si>
  <si>
    <t>-</t>
  </si>
  <si>
    <t>-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</si>
  <si>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</si>
  <si>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</si>
  <si>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</si>
  <si>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</si>
  <si>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</si>
  <si>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</si>
  <si>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</si>
  <si>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</si>
  <si>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</si>
  <si>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</si>
  <si>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</si>
  <si>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</si>
  <si>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</si>
  <si>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</si>
  <si>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</si>
  <si>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</si>
  <si>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</t>
  </si>
  <si>
    <t>大正 9年</t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</si>
  <si>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</si>
  <si>
    <t>合計</t>
  </si>
  <si>
    <t>（人）</t>
  </si>
  <si>
    <t>（％）</t>
  </si>
  <si>
    <t>※指数：平成12年を100とした場合の割合</t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</si>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</sst>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sz val="8.95"/>
      <color indexed="8"/>
      <name val="ＭＳ Ｐゴシック"/>
      <family val="3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  <font>
      <sz val="9.75"/>
      <color indexed="8"/>
      <name val="ＭＳ Ｐゴシック"/>
      <family val="3"/>
    </font>
    <font>
      <sz val="5.75"/>
      <color indexed="8"/>
      <name val="ＭＳ Ｐゴシック"/>
      <family val="3"/>
    </font>
    <font>
      <sz val="7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180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180" fontId="4" fillId="0" borderId="10" xfId="0" applyNumberFormat="1" applyFont="1" applyFill="1" applyBorder="1" applyAlignment="1">
      <alignment horizontal="distributed" vertical="center" shrinkToFit="1"/>
    </xf>
    <xf numFmtId="180" fontId="7" fillId="0" borderId="11" xfId="48" applyNumberFormat="1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4" fillId="0" borderId="11" xfId="48" applyFont="1" applyFill="1" applyBorder="1" applyAlignment="1">
      <alignment vertical="center" shrinkToFit="1"/>
    </xf>
    <xf numFmtId="180" fontId="4" fillId="0" borderId="11" xfId="48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vertical="center" shrinkToFit="1"/>
    </xf>
    <xf numFmtId="180" fontId="4" fillId="0" borderId="12" xfId="48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80" fontId="7" fillId="0" borderId="13" xfId="48" applyNumberFormat="1" applyFont="1" applyFill="1" applyBorder="1" applyAlignment="1">
      <alignment vertical="center" shrinkToFit="1"/>
    </xf>
    <xf numFmtId="179" fontId="7" fillId="0" borderId="13" xfId="0" applyNumberFormat="1" applyFont="1" applyFill="1" applyBorder="1" applyAlignment="1">
      <alignment vertical="center" shrinkToFit="1"/>
    </xf>
    <xf numFmtId="178" fontId="7" fillId="0" borderId="13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right" vertical="center" shrinkToFit="1"/>
    </xf>
    <xf numFmtId="180" fontId="4" fillId="0" borderId="11" xfId="48" applyNumberFormat="1" applyFont="1" applyFill="1" applyBorder="1" applyAlignment="1">
      <alignment vertical="center" shrinkToFit="1"/>
    </xf>
    <xf numFmtId="179" fontId="4" fillId="0" borderId="11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180" fontId="4" fillId="0" borderId="12" xfId="48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81" fontId="6" fillId="0" borderId="11" xfId="60" applyNumberFormat="1" applyFont="1" applyFill="1" applyBorder="1" applyAlignment="1" quotePrefix="1">
      <alignment horizontal="right" vertical="center"/>
      <protection/>
    </xf>
    <xf numFmtId="176" fontId="4" fillId="0" borderId="12" xfId="0" applyNumberFormat="1" applyFont="1" applyFill="1" applyBorder="1" applyAlignment="1">
      <alignment horizontal="right" vertical="center" shrinkToFit="1"/>
    </xf>
    <xf numFmtId="181" fontId="6" fillId="0" borderId="12" xfId="60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0" fontId="4" fillId="0" borderId="0" xfId="0" applyNumberFormat="1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177" fontId="0" fillId="0" borderId="0" xfId="0" applyNumberFormat="1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38" fontId="7" fillId="0" borderId="11" xfId="48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38" fontId="7" fillId="0" borderId="13" xfId="48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80" fontId="4" fillId="0" borderId="11" xfId="48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80" fontId="4" fillId="0" borderId="12" xfId="48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vertical="center" shrinkToFit="1"/>
    </xf>
    <xf numFmtId="180" fontId="8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38" fontId="7" fillId="0" borderId="16" xfId="48" applyFont="1" applyFill="1" applyBorder="1" applyAlignment="1">
      <alignment vertical="center" shrinkToFit="1"/>
    </xf>
    <xf numFmtId="38" fontId="7" fillId="0" borderId="17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vertical="center" shrinkToFit="1"/>
    </xf>
    <xf numFmtId="38" fontId="4" fillId="0" borderId="17" xfId="48" applyFont="1" applyFill="1" applyBorder="1" applyAlignment="1">
      <alignment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19" xfId="48" applyFont="1" applyFill="1" applyBorder="1" applyAlignment="1">
      <alignment vertical="center" shrinkToFit="1"/>
    </xf>
    <xf numFmtId="38" fontId="7" fillId="0" borderId="20" xfId="48" applyFont="1" applyFill="1" applyBorder="1" applyAlignment="1">
      <alignment vertical="center" shrinkToFit="1"/>
    </xf>
    <xf numFmtId="38" fontId="7" fillId="0" borderId="21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horizontal="right" vertical="center" shrinkToFit="1"/>
    </xf>
    <xf numFmtId="38" fontId="4" fillId="0" borderId="17" xfId="48" applyFont="1" applyFill="1" applyBorder="1" applyAlignment="1">
      <alignment horizontal="right" vertical="center" shrinkToFit="1"/>
    </xf>
    <xf numFmtId="181" fontId="6" fillId="0" borderId="16" xfId="60" applyNumberFormat="1" applyFont="1" applyFill="1" applyBorder="1" applyAlignment="1" quotePrefix="1">
      <alignment horizontal="right" vertical="center"/>
      <protection/>
    </xf>
    <xf numFmtId="181" fontId="6" fillId="0" borderId="17" xfId="60" applyNumberFormat="1" applyFont="1" applyFill="1" applyBorder="1" applyAlignment="1" quotePrefix="1">
      <alignment horizontal="right" vertical="center"/>
      <protection/>
    </xf>
    <xf numFmtId="181" fontId="6" fillId="0" borderId="18" xfId="60" applyNumberFormat="1" applyFont="1" applyFill="1" applyBorder="1" applyAlignment="1" quotePrefix="1">
      <alignment horizontal="right" vertical="center"/>
      <protection/>
    </xf>
    <xf numFmtId="181" fontId="6" fillId="0" borderId="19" xfId="60" applyNumberFormat="1" applyFont="1" applyFill="1" applyBorder="1" applyAlignment="1" quotePrefix="1">
      <alignment horizontal="right" vertical="center"/>
      <protection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shrinkToFit="1"/>
    </xf>
    <xf numFmtId="0" fontId="4" fillId="0" borderId="21" xfId="0" applyFont="1" applyFill="1" applyBorder="1" applyAlignment="1">
      <alignment horizontal="distributed" shrinkToFit="1"/>
    </xf>
    <xf numFmtId="180" fontId="4" fillId="0" borderId="13" xfId="0" applyNumberFormat="1" applyFont="1" applyFill="1" applyBorder="1" applyAlignment="1">
      <alignment horizontal="distributed" shrinkToFit="1"/>
    </xf>
    <xf numFmtId="0" fontId="4" fillId="0" borderId="13" xfId="0" applyFont="1" applyFill="1" applyBorder="1" applyAlignment="1">
      <alignment horizontal="distributed" shrinkToFit="1"/>
    </xf>
    <xf numFmtId="0" fontId="4" fillId="0" borderId="1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38" fontId="7" fillId="0" borderId="10" xfId="48" applyFont="1" applyFill="1" applyBorder="1" applyAlignment="1">
      <alignment vertical="center" shrinkToFit="1"/>
    </xf>
    <xf numFmtId="38" fontId="7" fillId="0" borderId="22" xfId="48" applyFont="1" applyFill="1" applyBorder="1" applyAlignment="1">
      <alignment vertical="center" shrinkToFit="1"/>
    </xf>
    <xf numFmtId="38" fontId="7" fillId="0" borderId="23" xfId="48" applyFont="1" applyFill="1" applyBorder="1" applyAlignment="1">
      <alignment vertical="center" shrinkToFit="1"/>
    </xf>
    <xf numFmtId="180" fontId="7" fillId="0" borderId="10" xfId="48" applyNumberFormat="1" applyFont="1" applyFill="1" applyBorder="1" applyAlignment="1">
      <alignment horizontal="right" vertical="center" shrinkToFit="1"/>
    </xf>
    <xf numFmtId="179" fontId="7" fillId="0" borderId="10" xfId="0" applyNumberFormat="1" applyFont="1" applyFill="1" applyBorder="1" applyAlignment="1">
      <alignment horizontal="right"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80" fontId="7" fillId="0" borderId="10" xfId="48" applyNumberFormat="1" applyFont="1" applyFill="1" applyBorder="1" applyAlignment="1">
      <alignment vertical="center" shrinkToFit="1"/>
    </xf>
    <xf numFmtId="179" fontId="7" fillId="0" borderId="10" xfId="0" applyNumberFormat="1" applyFont="1" applyFill="1" applyBorder="1" applyAlignment="1">
      <alignment vertical="center" shrinkToFit="1"/>
    </xf>
    <xf numFmtId="180" fontId="7" fillId="0" borderId="11" xfId="48" applyNumberFormat="1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vertical="center" shrinkToFit="1"/>
    </xf>
    <xf numFmtId="181" fontId="6" fillId="0" borderId="16" xfId="60" applyNumberFormat="1" applyFont="1" applyFill="1" applyBorder="1" applyAlignment="1">
      <alignment horizontal="right" vertical="center"/>
      <protection/>
    </xf>
    <xf numFmtId="181" fontId="6" fillId="0" borderId="17" xfId="60" applyNumberFormat="1" applyFont="1" applyFill="1" applyBorder="1" applyAlignment="1">
      <alignment horizontal="right" vertical="center"/>
      <protection/>
    </xf>
    <xf numFmtId="181" fontId="6" fillId="0" borderId="18" xfId="60" applyNumberFormat="1" applyFont="1" applyFill="1" applyBorder="1" applyAlignment="1">
      <alignment horizontal="right" vertical="center"/>
      <protection/>
    </xf>
    <xf numFmtId="181" fontId="6" fillId="0" borderId="19" xfId="60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03125"/>
          <c:w val="1"/>
          <c:h val="0.96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Sheet2!$A$2:$A$20</c:f>
              <c:strCache>
                <c:ptCount val="19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</c:strCache>
            </c:strRef>
          </c:cat>
          <c:val>
            <c:numRef>
              <c:f>Sheet2!$B$2:$B$20</c:f>
              <c:numCache>
                <c:ptCount val="19"/>
                <c:pt idx="0">
                  <c:v>27726</c:v>
                </c:pt>
                <c:pt idx="1">
                  <c:v>27784</c:v>
                </c:pt>
                <c:pt idx="2">
                  <c:v>29099</c:v>
                </c:pt>
                <c:pt idx="3">
                  <c:v>30499</c:v>
                </c:pt>
                <c:pt idx="4">
                  <c:v>29420</c:v>
                </c:pt>
                <c:pt idx="5">
                  <c:v>35444</c:v>
                </c:pt>
                <c:pt idx="6">
                  <c:v>35822</c:v>
                </c:pt>
                <c:pt idx="7">
                  <c:v>34381</c:v>
                </c:pt>
                <c:pt idx="8">
                  <c:v>33413</c:v>
                </c:pt>
                <c:pt idx="9">
                  <c:v>33101</c:v>
                </c:pt>
                <c:pt idx="10">
                  <c:v>32642</c:v>
                </c:pt>
                <c:pt idx="11">
                  <c:v>34546</c:v>
                </c:pt>
                <c:pt idx="12">
                  <c:v>36525</c:v>
                </c:pt>
                <c:pt idx="13">
                  <c:v>38775</c:v>
                </c:pt>
                <c:pt idx="14">
                  <c:v>40152</c:v>
                </c:pt>
                <c:pt idx="15">
                  <c:v>41942</c:v>
                </c:pt>
                <c:pt idx="16">
                  <c:v>43972</c:v>
                </c:pt>
                <c:pt idx="17">
                  <c:v>44349</c:v>
                </c:pt>
                <c:pt idx="18">
                  <c:v>44235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Sheet2!$A$2:$A$20</c:f>
              <c:strCache>
                <c:ptCount val="19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</c:strCache>
            </c:strRef>
          </c:cat>
          <c:val>
            <c:numRef>
              <c:f>Sheet2!$C$2:$C$20</c:f>
              <c:numCache>
                <c:ptCount val="19"/>
                <c:pt idx="0">
                  <c:v>31294</c:v>
                </c:pt>
                <c:pt idx="1">
                  <c:v>30319</c:v>
                </c:pt>
                <c:pt idx="2">
                  <c:v>31171</c:v>
                </c:pt>
                <c:pt idx="3">
                  <c:v>33063</c:v>
                </c:pt>
                <c:pt idx="4">
                  <c:v>32240</c:v>
                </c:pt>
                <c:pt idx="5">
                  <c:v>39627</c:v>
                </c:pt>
                <c:pt idx="6">
                  <c:v>38228</c:v>
                </c:pt>
                <c:pt idx="7">
                  <c:v>37837</c:v>
                </c:pt>
                <c:pt idx="8">
                  <c:v>37373</c:v>
                </c:pt>
                <c:pt idx="9">
                  <c:v>36926</c:v>
                </c:pt>
                <c:pt idx="10">
                  <c:v>36155</c:v>
                </c:pt>
                <c:pt idx="11">
                  <c:v>37628</c:v>
                </c:pt>
                <c:pt idx="12">
                  <c:v>39458</c:v>
                </c:pt>
                <c:pt idx="13">
                  <c:v>41932</c:v>
                </c:pt>
                <c:pt idx="14">
                  <c:v>43220</c:v>
                </c:pt>
                <c:pt idx="15">
                  <c:v>44928</c:v>
                </c:pt>
                <c:pt idx="16">
                  <c:v>47201</c:v>
                </c:pt>
                <c:pt idx="17">
                  <c:v>47969</c:v>
                </c:pt>
                <c:pt idx="18">
                  <c:v>47665</c:v>
                </c:pt>
              </c:numCache>
            </c:numRef>
          </c:val>
          <c:shape val="box"/>
        </c:ser>
        <c:overlap val="100"/>
        <c:shape val="box"/>
        <c:axId val="16239521"/>
        <c:axId val="11937962"/>
      </c:bar3D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39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3725"/>
          <c:w val="0.051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32795"/>
        <c:axId val="27450836"/>
      </c:line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0836"/>
        <c:crosses val="autoZero"/>
        <c:auto val="1"/>
        <c:lblOffset val="100"/>
        <c:tickLblSkip val="1"/>
        <c:noMultiLvlLbl val="0"/>
      </c:catAx>
      <c:valAx>
        <c:axId val="2745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Sheet1!$A$4:$A$21</c:f>
              <c:strCache/>
            </c:strRef>
          </c:cat>
          <c:val>
            <c:numRef>
              <c:f>Sheet1!$C$4:$C$21</c:f>
              <c:numCache/>
            </c:numRef>
          </c:val>
          <c:shape val="box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Sheet1!$A$4:$A$21</c:f>
              <c:strCache/>
            </c:strRef>
          </c:cat>
          <c:val>
            <c:numRef>
              <c:f>Sheet1!$D$4:$D$21</c:f>
              <c:numCache/>
            </c:numRef>
          </c:val>
          <c:shape val="box"/>
        </c:ser>
        <c:overlap val="100"/>
        <c:shape val="box"/>
        <c:axId val="45730933"/>
        <c:axId val="8925214"/>
      </c:bar3D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25214"/>
        <c:crosses val="autoZero"/>
        <c:auto val="1"/>
        <c:lblOffset val="100"/>
        <c:tickLblSkip val="1"/>
        <c:noMultiLvlLbl val="0"/>
      </c:catAx>
      <c:valAx>
        <c:axId val="8925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30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092"/>
          <c:w val="0.069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8</xdr:col>
      <xdr:colOff>285750</xdr:colOff>
      <xdr:row>59</xdr:row>
      <xdr:rowOff>76200</xdr:rowOff>
    </xdr:to>
    <xdr:graphicFrame>
      <xdr:nvGraphicFramePr>
        <xdr:cNvPr id="1" name="グラフ 6"/>
        <xdr:cNvGraphicFramePr/>
      </xdr:nvGraphicFramePr>
      <xdr:xfrm>
        <a:off x="276225" y="6391275"/>
        <a:ext cx="6181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37</xdr:row>
      <xdr:rowOff>47625</xdr:rowOff>
    </xdr:from>
    <xdr:to>
      <xdr:col>5</xdr:col>
      <xdr:colOff>333375</xdr:colOff>
      <xdr:row>38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2686050" y="6267450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国勢調査人口の推移</a:t>
          </a:r>
        </a:p>
      </xdr:txBody>
    </xdr:sp>
    <xdr:clientData/>
  </xdr:twoCellAnchor>
  <xdr:twoCellAnchor>
    <xdr:from>
      <xdr:col>1</xdr:col>
      <xdr:colOff>600075</xdr:colOff>
      <xdr:row>38</xdr:row>
      <xdr:rowOff>66675</xdr:rowOff>
    </xdr:from>
    <xdr:to>
      <xdr:col>1</xdr:col>
      <xdr:colOff>771525</xdr:colOff>
      <xdr:row>39</xdr:row>
      <xdr:rowOff>47625</xdr:rowOff>
    </xdr:to>
    <xdr:sp>
      <xdr:nvSpPr>
        <xdr:cNvPr id="3" name="Rectangle 7"/>
        <xdr:cNvSpPr>
          <a:spLocks/>
        </xdr:cNvSpPr>
      </xdr:nvSpPr>
      <xdr:spPr>
        <a:xfrm>
          <a:off x="876300" y="64579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13</xdr:col>
      <xdr:colOff>257175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162175" y="0"/>
        <a:ext cx="5781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7</xdr:row>
      <xdr:rowOff>85725</xdr:rowOff>
    </xdr:from>
    <xdr:to>
      <xdr:col>11</xdr:col>
      <xdr:colOff>266700</xdr:colOff>
      <xdr:row>25</xdr:row>
      <xdr:rowOff>85725</xdr:rowOff>
    </xdr:to>
    <xdr:graphicFrame>
      <xdr:nvGraphicFramePr>
        <xdr:cNvPr id="2" name="グラフ 2"/>
        <xdr:cNvGraphicFramePr/>
      </xdr:nvGraphicFramePr>
      <xdr:xfrm>
        <a:off x="2924175" y="1285875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6</xdr:row>
      <xdr:rowOff>76200</xdr:rowOff>
    </xdr:from>
    <xdr:to>
      <xdr:col>10</xdr:col>
      <xdr:colOff>276225</xdr:colOff>
      <xdr:row>8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933825" y="110490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坂井市の総人口の推移</a:t>
          </a:r>
        </a:p>
      </xdr:txBody>
    </xdr:sp>
    <xdr:clientData/>
  </xdr:twoCellAnchor>
  <xdr:twoCellAnchor>
    <xdr:from>
      <xdr:col>5</xdr:col>
      <xdr:colOff>123825</xdr:colOff>
      <xdr:row>7</xdr:row>
      <xdr:rowOff>9525</xdr:rowOff>
    </xdr:from>
    <xdr:to>
      <xdr:col>5</xdr:col>
      <xdr:colOff>400050</xdr:colOff>
      <xdr:row>8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3048000" y="120967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showGridLines="0" zoomScalePageLayoutView="0" workbookViewId="0" topLeftCell="A1">
      <selection activeCell="C99" sqref="C99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9.625" style="3" customWidth="1"/>
    <col min="7" max="7" width="9.625" style="4" customWidth="1"/>
    <col min="8" max="8" width="8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37</v>
      </c>
    </row>
    <row r="3" spans="2:8" s="4" customFormat="1" ht="20.25" customHeight="1">
      <c r="B3" s="6" t="s">
        <v>6</v>
      </c>
      <c r="C3" s="5" t="s">
        <v>3</v>
      </c>
      <c r="D3" s="6" t="s">
        <v>4</v>
      </c>
      <c r="E3" s="6" t="s">
        <v>5</v>
      </c>
      <c r="F3" s="7" t="s">
        <v>1</v>
      </c>
      <c r="G3" s="6" t="s">
        <v>0</v>
      </c>
      <c r="H3" s="6" t="s">
        <v>2</v>
      </c>
    </row>
    <row r="4" spans="2:8" s="4" customFormat="1" ht="12" customHeight="1">
      <c r="B4" s="54" t="s">
        <v>36</v>
      </c>
      <c r="C4" s="53">
        <f>SUM(C5:C8)</f>
        <v>59020</v>
      </c>
      <c r="D4" s="53">
        <f>SUM(D5:D8)</f>
        <v>27726</v>
      </c>
      <c r="E4" s="53">
        <f>SUM(E5:E8)</f>
        <v>31294</v>
      </c>
      <c r="F4" s="8" t="s">
        <v>14</v>
      </c>
      <c r="G4" s="9" t="s">
        <v>14</v>
      </c>
      <c r="H4" s="10">
        <f>ROUND(C4/$C$84*100,1)</f>
        <v>64.7</v>
      </c>
    </row>
    <row r="5" spans="2:8" s="4" customFormat="1" ht="12" customHeight="1">
      <c r="B5" s="11" t="s">
        <v>8</v>
      </c>
      <c r="C5" s="12">
        <f>SUM(D5:E5)</f>
        <v>19244</v>
      </c>
      <c r="D5" s="12">
        <v>8872</v>
      </c>
      <c r="E5" s="12">
        <v>10372</v>
      </c>
      <c r="F5" s="13" t="s">
        <v>15</v>
      </c>
      <c r="G5" s="14" t="s">
        <v>15</v>
      </c>
      <c r="H5" s="15">
        <f>ROUND(C5/$C$85*100,1)</f>
        <v>81.5</v>
      </c>
    </row>
    <row r="6" spans="2:8" s="4" customFormat="1" ht="12" customHeight="1">
      <c r="B6" s="11" t="s">
        <v>9</v>
      </c>
      <c r="C6" s="12">
        <f>SUM(D6:E6)</f>
        <v>18251</v>
      </c>
      <c r="D6" s="12">
        <v>8671</v>
      </c>
      <c r="E6" s="12">
        <v>9580</v>
      </c>
      <c r="F6" s="13" t="s">
        <v>16</v>
      </c>
      <c r="G6" s="14" t="s">
        <v>16</v>
      </c>
      <c r="H6" s="15">
        <f>ROUND(C6/$C$86*100,1)</f>
        <v>57.5</v>
      </c>
    </row>
    <row r="7" spans="2:8" s="4" customFormat="1" ht="12" customHeight="1">
      <c r="B7" s="11" t="s">
        <v>10</v>
      </c>
      <c r="C7" s="12">
        <f>SUM(D7:E7)</f>
        <v>11477</v>
      </c>
      <c r="D7" s="12">
        <v>5292</v>
      </c>
      <c r="E7" s="12">
        <v>6185</v>
      </c>
      <c r="F7" s="13" t="s">
        <v>17</v>
      </c>
      <c r="G7" s="14" t="s">
        <v>17</v>
      </c>
      <c r="H7" s="15">
        <f>ROUND(C7/$C$87*100,1)</f>
        <v>49.8</v>
      </c>
    </row>
    <row r="8" spans="2:8" s="4" customFormat="1" ht="12" customHeight="1">
      <c r="B8" s="16" t="s">
        <v>11</v>
      </c>
      <c r="C8" s="17">
        <f>SUM(D8:E8)</f>
        <v>10048</v>
      </c>
      <c r="D8" s="17">
        <v>4891</v>
      </c>
      <c r="E8" s="17">
        <v>5157</v>
      </c>
      <c r="F8" s="18" t="s">
        <v>18</v>
      </c>
      <c r="G8" s="19" t="s">
        <v>18</v>
      </c>
      <c r="H8" s="20">
        <f>ROUND(C8/$C$88*100,1)</f>
        <v>78.7</v>
      </c>
    </row>
    <row r="9" spans="2:8" s="4" customFormat="1" ht="12" customHeight="1">
      <c r="B9" s="54" t="s">
        <v>19</v>
      </c>
      <c r="C9" s="53">
        <f>SUM(C10:C13)</f>
        <v>58103</v>
      </c>
      <c r="D9" s="53">
        <f>SUM(D10:D13)</f>
        <v>27784</v>
      </c>
      <c r="E9" s="53">
        <f>SUM(E10:E13)</f>
        <v>30319</v>
      </c>
      <c r="F9" s="21">
        <f>+C9-C4</f>
        <v>-917</v>
      </c>
      <c r="G9" s="22">
        <f>ROUND(C9/C4*100-100,1)</f>
        <v>-1.6</v>
      </c>
      <c r="H9" s="10">
        <f>ROUND(C9/$C$84*100,1)</f>
        <v>63.7</v>
      </c>
    </row>
    <row r="10" spans="2:8" s="4" customFormat="1" ht="12" customHeight="1">
      <c r="B10" s="11" t="s">
        <v>8</v>
      </c>
      <c r="C10" s="12">
        <v>19345</v>
      </c>
      <c r="D10" s="12">
        <v>9058</v>
      </c>
      <c r="E10" s="12">
        <v>10287</v>
      </c>
      <c r="F10" s="25">
        <f>+C10-C5</f>
        <v>101</v>
      </c>
      <c r="G10" s="26">
        <f>ROUND(C10/C5*100-100,1)</f>
        <v>0.5</v>
      </c>
      <c r="H10" s="15">
        <f>ROUND(C10/$C$85*100,1)</f>
        <v>81.9</v>
      </c>
    </row>
    <row r="11" spans="2:8" s="4" customFormat="1" ht="12" customHeight="1">
      <c r="B11" s="11" t="s">
        <v>9</v>
      </c>
      <c r="C11" s="12">
        <v>17976</v>
      </c>
      <c r="D11" s="12">
        <v>8620</v>
      </c>
      <c r="E11" s="12">
        <v>9356</v>
      </c>
      <c r="F11" s="25">
        <f>+C11-C6</f>
        <v>-275</v>
      </c>
      <c r="G11" s="26">
        <f>ROUND(C11/C6*100-100,1)</f>
        <v>-1.5</v>
      </c>
      <c r="H11" s="15">
        <f>ROUND(C11/$C$86*100,1)</f>
        <v>56.7</v>
      </c>
    </row>
    <row r="12" spans="2:8" s="4" customFormat="1" ht="12" customHeight="1">
      <c r="B12" s="11" t="s">
        <v>10</v>
      </c>
      <c r="C12" s="12">
        <v>10847</v>
      </c>
      <c r="D12" s="12">
        <v>5244</v>
      </c>
      <c r="E12" s="12">
        <v>5603</v>
      </c>
      <c r="F12" s="25">
        <f>+C12-C7</f>
        <v>-630</v>
      </c>
      <c r="G12" s="26">
        <f>ROUND(C12/C7*100-100,1)</f>
        <v>-5.5</v>
      </c>
      <c r="H12" s="15">
        <f>ROUND(C12/$C$87*100,1)</f>
        <v>47.1</v>
      </c>
    </row>
    <row r="13" spans="2:8" s="4" customFormat="1" ht="12" customHeight="1">
      <c r="B13" s="16" t="s">
        <v>11</v>
      </c>
      <c r="C13" s="17">
        <v>9935</v>
      </c>
      <c r="D13" s="17">
        <v>4862</v>
      </c>
      <c r="E13" s="17">
        <v>5073</v>
      </c>
      <c r="F13" s="28">
        <f>+C13-C8</f>
        <v>-113</v>
      </c>
      <c r="G13" s="29">
        <f>ROUND(C13/C8*100-100,1)</f>
        <v>-1.1</v>
      </c>
      <c r="H13" s="20">
        <f>ROUND(C13/$C$88*100,1)</f>
        <v>77.8</v>
      </c>
    </row>
    <row r="14" spans="2:8" s="4" customFormat="1" ht="12" customHeight="1">
      <c r="B14" s="52" t="s">
        <v>20</v>
      </c>
      <c r="C14" s="53">
        <f>SUM(C15:C18)</f>
        <v>60270</v>
      </c>
      <c r="D14" s="53">
        <f>SUM(D15:D18)</f>
        <v>29099</v>
      </c>
      <c r="E14" s="53">
        <f>SUM(E15:E18)</f>
        <v>31171</v>
      </c>
      <c r="F14" s="21">
        <f aca="true" t="shared" si="0" ref="F14:F24">+C14-C9</f>
        <v>2167</v>
      </c>
      <c r="G14" s="22">
        <f aca="true" t="shared" si="1" ref="G14:G24">ROUND(C14/C9*100-100,1)</f>
        <v>3.7</v>
      </c>
      <c r="H14" s="23">
        <f>ROUND(C14/$C$84*100,1)</f>
        <v>66.1</v>
      </c>
    </row>
    <row r="15" spans="2:8" s="4" customFormat="1" ht="12" customHeight="1">
      <c r="B15" s="24" t="s">
        <v>8</v>
      </c>
      <c r="C15" s="12">
        <v>19744</v>
      </c>
      <c r="D15" s="12">
        <v>9273</v>
      </c>
      <c r="E15" s="12">
        <v>10471</v>
      </c>
      <c r="F15" s="25">
        <f t="shared" si="0"/>
        <v>399</v>
      </c>
      <c r="G15" s="26">
        <f t="shared" si="1"/>
        <v>2.1</v>
      </c>
      <c r="H15" s="15">
        <f>ROUND(C15/$C$85*100,1)</f>
        <v>83.6</v>
      </c>
    </row>
    <row r="16" spans="2:8" s="4" customFormat="1" ht="12" customHeight="1">
      <c r="B16" s="24" t="s">
        <v>9</v>
      </c>
      <c r="C16" s="12">
        <v>18809</v>
      </c>
      <c r="D16" s="12">
        <v>9150</v>
      </c>
      <c r="E16" s="12">
        <v>9659</v>
      </c>
      <c r="F16" s="25">
        <f t="shared" si="0"/>
        <v>833</v>
      </c>
      <c r="G16" s="26">
        <f t="shared" si="1"/>
        <v>4.6</v>
      </c>
      <c r="H16" s="15">
        <f>ROUND(C16/$C$86*100,1)</f>
        <v>59.3</v>
      </c>
    </row>
    <row r="17" spans="2:8" s="4" customFormat="1" ht="12" customHeight="1">
      <c r="B17" s="24" t="s">
        <v>10</v>
      </c>
      <c r="C17" s="12">
        <v>11507</v>
      </c>
      <c r="D17" s="12">
        <v>5577</v>
      </c>
      <c r="E17" s="12">
        <v>5930</v>
      </c>
      <c r="F17" s="25">
        <f t="shared" si="0"/>
        <v>660</v>
      </c>
      <c r="G17" s="26">
        <f t="shared" si="1"/>
        <v>6.1</v>
      </c>
      <c r="H17" s="15">
        <f>ROUND(C17/$C$87*100,1)</f>
        <v>49.9</v>
      </c>
    </row>
    <row r="18" spans="2:8" s="4" customFormat="1" ht="12" customHeight="1">
      <c r="B18" s="27" t="s">
        <v>11</v>
      </c>
      <c r="C18" s="17">
        <v>10210</v>
      </c>
      <c r="D18" s="17">
        <v>5099</v>
      </c>
      <c r="E18" s="17">
        <v>5111</v>
      </c>
      <c r="F18" s="28">
        <f t="shared" si="0"/>
        <v>275</v>
      </c>
      <c r="G18" s="29">
        <f t="shared" si="1"/>
        <v>2.8</v>
      </c>
      <c r="H18" s="20">
        <f>ROUND(C18/$C$88*100,1)</f>
        <v>79.9</v>
      </c>
    </row>
    <row r="19" spans="2:8" s="51" customFormat="1" ht="12" customHeight="1">
      <c r="B19" s="52" t="s">
        <v>21</v>
      </c>
      <c r="C19" s="53">
        <f>SUM(C20:C23)</f>
        <v>63562</v>
      </c>
      <c r="D19" s="53">
        <f>SUM(D20:D23)</f>
        <v>30499</v>
      </c>
      <c r="E19" s="53">
        <f>SUM(E20:E23)</f>
        <v>33063</v>
      </c>
      <c r="F19" s="21">
        <f t="shared" si="0"/>
        <v>3292</v>
      </c>
      <c r="G19" s="22">
        <f t="shared" si="1"/>
        <v>5.5</v>
      </c>
      <c r="H19" s="23">
        <f>ROUND(C19/$C$84*100,1)</f>
        <v>69.7</v>
      </c>
    </row>
    <row r="20" spans="2:8" s="4" customFormat="1" ht="12" customHeight="1">
      <c r="B20" s="11" t="s">
        <v>8</v>
      </c>
      <c r="C20" s="12">
        <v>19142</v>
      </c>
      <c r="D20" s="12">
        <v>9025</v>
      </c>
      <c r="E20" s="12">
        <v>10117</v>
      </c>
      <c r="F20" s="25">
        <f t="shared" si="0"/>
        <v>-602</v>
      </c>
      <c r="G20" s="26">
        <f t="shared" si="1"/>
        <v>-3</v>
      </c>
      <c r="H20" s="15">
        <f>ROUND(C20/$C$85*100,1)</f>
        <v>81</v>
      </c>
    </row>
    <row r="21" spans="2:8" s="4" customFormat="1" ht="12" customHeight="1">
      <c r="B21" s="11" t="s">
        <v>9</v>
      </c>
      <c r="C21" s="12">
        <v>19884</v>
      </c>
      <c r="D21" s="12">
        <v>9696</v>
      </c>
      <c r="E21" s="12">
        <v>10188</v>
      </c>
      <c r="F21" s="25">
        <f t="shared" si="0"/>
        <v>1075</v>
      </c>
      <c r="G21" s="26">
        <f t="shared" si="1"/>
        <v>5.7</v>
      </c>
      <c r="H21" s="15">
        <f>ROUND(C21/$C$86*100,1)</f>
        <v>62.7</v>
      </c>
    </row>
    <row r="22" spans="2:8" s="4" customFormat="1" ht="12" customHeight="1">
      <c r="B22" s="11" t="s">
        <v>10</v>
      </c>
      <c r="C22" s="12">
        <v>14718</v>
      </c>
      <c r="D22" s="12">
        <v>6914</v>
      </c>
      <c r="E22" s="12">
        <v>7804</v>
      </c>
      <c r="F22" s="25">
        <f t="shared" si="0"/>
        <v>3211</v>
      </c>
      <c r="G22" s="26">
        <f t="shared" si="1"/>
        <v>27.9</v>
      </c>
      <c r="H22" s="15">
        <f>ROUND(C22/$C$87*100,1)</f>
        <v>63.8</v>
      </c>
    </row>
    <row r="23" spans="2:8" s="4" customFormat="1" ht="12" customHeight="1">
      <c r="B23" s="16" t="s">
        <v>11</v>
      </c>
      <c r="C23" s="17">
        <v>9818</v>
      </c>
      <c r="D23" s="17">
        <v>4864</v>
      </c>
      <c r="E23" s="17">
        <v>4954</v>
      </c>
      <c r="F23" s="28">
        <f t="shared" si="0"/>
        <v>-392</v>
      </c>
      <c r="G23" s="29">
        <f t="shared" si="1"/>
        <v>-3.8</v>
      </c>
      <c r="H23" s="20">
        <f>ROUND(C23/$C$88*100,1)</f>
        <v>76.9</v>
      </c>
    </row>
    <row r="24" spans="2:8" s="51" customFormat="1" ht="12" customHeight="1">
      <c r="B24" s="52" t="s">
        <v>22</v>
      </c>
      <c r="C24" s="53">
        <f>SUM(C25:C28)</f>
        <v>61660</v>
      </c>
      <c r="D24" s="53">
        <f>SUM(D25:D28)</f>
        <v>29420</v>
      </c>
      <c r="E24" s="53">
        <f>SUM(E25:E28)</f>
        <v>32240</v>
      </c>
      <c r="F24" s="21">
        <f t="shared" si="0"/>
        <v>-1902</v>
      </c>
      <c r="G24" s="22">
        <f t="shared" si="1"/>
        <v>-3</v>
      </c>
      <c r="H24" s="23">
        <f>ROUND(C24/$C$84*100,1)</f>
        <v>67.6</v>
      </c>
    </row>
    <row r="25" spans="2:8" s="4" customFormat="1" ht="12" customHeight="1">
      <c r="B25" s="24" t="s">
        <v>8</v>
      </c>
      <c r="C25" s="12">
        <v>18264</v>
      </c>
      <c r="D25" s="12">
        <v>8537</v>
      </c>
      <c r="E25" s="12">
        <v>9727</v>
      </c>
      <c r="F25" s="25">
        <f aca="true" t="shared" si="2" ref="F25:F56">+C25-C20</f>
        <v>-878</v>
      </c>
      <c r="G25" s="26">
        <f aca="true" t="shared" si="3" ref="G25:G56">ROUND(C25/C20*100-100,1)</f>
        <v>-4.6</v>
      </c>
      <c r="H25" s="15">
        <f>ROUND(C25/$C$85*100,1)</f>
        <v>77.3</v>
      </c>
    </row>
    <row r="26" spans="2:8" s="4" customFormat="1" ht="12" customHeight="1">
      <c r="B26" s="24" t="s">
        <v>9</v>
      </c>
      <c r="C26" s="12">
        <v>19699</v>
      </c>
      <c r="D26" s="12">
        <v>9498</v>
      </c>
      <c r="E26" s="12">
        <v>10201</v>
      </c>
      <c r="F26" s="25">
        <f t="shared" si="2"/>
        <v>-185</v>
      </c>
      <c r="G26" s="26">
        <f t="shared" si="3"/>
        <v>-0.9</v>
      </c>
      <c r="H26" s="15">
        <f>ROUND(C26/$C$86*100,1)</f>
        <v>62.1</v>
      </c>
    </row>
    <row r="27" spans="2:8" s="4" customFormat="1" ht="12" customHeight="1">
      <c r="B27" s="24" t="s">
        <v>10</v>
      </c>
      <c r="C27" s="12">
        <v>13908</v>
      </c>
      <c r="D27" s="12">
        <v>6563</v>
      </c>
      <c r="E27" s="12">
        <v>7345</v>
      </c>
      <c r="F27" s="25">
        <f t="shared" si="2"/>
        <v>-810</v>
      </c>
      <c r="G27" s="26">
        <f t="shared" si="3"/>
        <v>-5.5</v>
      </c>
      <c r="H27" s="15">
        <f>ROUND(C27/$C$87*100,1)</f>
        <v>60.3</v>
      </c>
    </row>
    <row r="28" spans="2:8" s="4" customFormat="1" ht="12" customHeight="1">
      <c r="B28" s="27" t="s">
        <v>11</v>
      </c>
      <c r="C28" s="17">
        <v>9789</v>
      </c>
      <c r="D28" s="17">
        <v>4822</v>
      </c>
      <c r="E28" s="17">
        <v>4967</v>
      </c>
      <c r="F28" s="28">
        <f t="shared" si="2"/>
        <v>-29</v>
      </c>
      <c r="G28" s="29">
        <f t="shared" si="3"/>
        <v>-0.3</v>
      </c>
      <c r="H28" s="20">
        <f>ROUND(C28/$C$88*100,1)</f>
        <v>76.6</v>
      </c>
    </row>
    <row r="29" spans="2:8" s="51" customFormat="1" ht="12" customHeight="1">
      <c r="B29" s="52" t="s">
        <v>23</v>
      </c>
      <c r="C29" s="53">
        <f>SUM(C30:C33)</f>
        <v>75071</v>
      </c>
      <c r="D29" s="53">
        <f>SUM(D30:D33)</f>
        <v>35444</v>
      </c>
      <c r="E29" s="53">
        <f>SUM(E30:E33)</f>
        <v>39627</v>
      </c>
      <c r="F29" s="21">
        <f t="shared" si="2"/>
        <v>13411</v>
      </c>
      <c r="G29" s="22">
        <f t="shared" si="3"/>
        <v>21.7</v>
      </c>
      <c r="H29" s="23">
        <f>ROUND(C29/$C$84*100,1)</f>
        <v>82.3</v>
      </c>
    </row>
    <row r="30" spans="2:8" s="4" customFormat="1" ht="12" customHeight="1">
      <c r="B30" s="24" t="s">
        <v>8</v>
      </c>
      <c r="C30" s="12">
        <v>24838</v>
      </c>
      <c r="D30" s="12">
        <v>11511</v>
      </c>
      <c r="E30" s="12">
        <v>13327</v>
      </c>
      <c r="F30" s="25">
        <f t="shared" si="2"/>
        <v>6574</v>
      </c>
      <c r="G30" s="26">
        <f t="shared" si="3"/>
        <v>36</v>
      </c>
      <c r="H30" s="15">
        <f>ROUND(C30/$C$85*100,1)</f>
        <v>105.2</v>
      </c>
    </row>
    <row r="31" spans="2:8" s="4" customFormat="1" ht="12" customHeight="1">
      <c r="B31" s="24" t="s">
        <v>9</v>
      </c>
      <c r="C31" s="12">
        <v>23383</v>
      </c>
      <c r="D31" s="12">
        <v>11092</v>
      </c>
      <c r="E31" s="12">
        <v>12291</v>
      </c>
      <c r="F31" s="25">
        <f t="shared" si="2"/>
        <v>3684</v>
      </c>
      <c r="G31" s="26">
        <f t="shared" si="3"/>
        <v>18.7</v>
      </c>
      <c r="H31" s="15">
        <f>ROUND(C31/$C$86*100,1)</f>
        <v>73.7</v>
      </c>
    </row>
    <row r="32" spans="2:8" s="4" customFormat="1" ht="12" customHeight="1">
      <c r="B32" s="24" t="s">
        <v>10</v>
      </c>
      <c r="C32" s="12">
        <v>15523</v>
      </c>
      <c r="D32" s="12">
        <v>7389</v>
      </c>
      <c r="E32" s="12">
        <v>8134</v>
      </c>
      <c r="F32" s="25">
        <f t="shared" si="2"/>
        <v>1615</v>
      </c>
      <c r="G32" s="26">
        <f t="shared" si="3"/>
        <v>11.6</v>
      </c>
      <c r="H32" s="15">
        <f>ROUND(C32/$C$87*100,1)</f>
        <v>67.3</v>
      </c>
    </row>
    <row r="33" spans="2:8" s="4" customFormat="1" ht="12" customHeight="1">
      <c r="B33" s="27" t="s">
        <v>11</v>
      </c>
      <c r="C33" s="17">
        <v>11327</v>
      </c>
      <c r="D33" s="17">
        <v>5452</v>
      </c>
      <c r="E33" s="17">
        <v>5875</v>
      </c>
      <c r="F33" s="28">
        <f t="shared" si="2"/>
        <v>1538</v>
      </c>
      <c r="G33" s="29">
        <f t="shared" si="3"/>
        <v>15.7</v>
      </c>
      <c r="H33" s="20">
        <f>ROUND(C33/$C$88*100,1)</f>
        <v>88.7</v>
      </c>
    </row>
    <row r="34" spans="2:8" s="51" customFormat="1" ht="12" customHeight="1">
      <c r="B34" s="52" t="s">
        <v>24</v>
      </c>
      <c r="C34" s="53">
        <f>SUM(C35:C38)</f>
        <v>74050</v>
      </c>
      <c r="D34" s="53">
        <f>SUM(D35:D38)</f>
        <v>35822</v>
      </c>
      <c r="E34" s="53">
        <f>SUM(E35:E38)</f>
        <v>38228</v>
      </c>
      <c r="F34" s="21">
        <f t="shared" si="2"/>
        <v>-1021</v>
      </c>
      <c r="G34" s="22">
        <f t="shared" si="3"/>
        <v>-1.4</v>
      </c>
      <c r="H34" s="23">
        <f>ROUND(C34/$C$84*100,1)</f>
        <v>81.2</v>
      </c>
    </row>
    <row r="35" spans="2:8" s="4" customFormat="1" ht="12" customHeight="1">
      <c r="B35" s="24" t="s">
        <v>8</v>
      </c>
      <c r="C35" s="12">
        <v>24869</v>
      </c>
      <c r="D35" s="12">
        <v>11797</v>
      </c>
      <c r="E35" s="12">
        <v>13072</v>
      </c>
      <c r="F35" s="25">
        <f t="shared" si="2"/>
        <v>31</v>
      </c>
      <c r="G35" s="26">
        <f t="shared" si="3"/>
        <v>0.1</v>
      </c>
      <c r="H35" s="15">
        <f>ROUND(C35/$C$85*100,1)</f>
        <v>105.3</v>
      </c>
    </row>
    <row r="36" spans="2:8" s="4" customFormat="1" ht="12" customHeight="1">
      <c r="B36" s="24" t="s">
        <v>9</v>
      </c>
      <c r="C36" s="12">
        <v>23092</v>
      </c>
      <c r="D36" s="12">
        <v>11250</v>
      </c>
      <c r="E36" s="12">
        <v>11842</v>
      </c>
      <c r="F36" s="25">
        <f t="shared" si="2"/>
        <v>-291</v>
      </c>
      <c r="G36" s="26">
        <f t="shared" si="3"/>
        <v>-1.2</v>
      </c>
      <c r="H36" s="15">
        <f>ROUND(C36/$C$86*100,1)</f>
        <v>72.8</v>
      </c>
    </row>
    <row r="37" spans="2:8" s="4" customFormat="1" ht="12" customHeight="1">
      <c r="B37" s="24" t="s">
        <v>10</v>
      </c>
      <c r="C37" s="12">
        <v>14756</v>
      </c>
      <c r="D37" s="12">
        <v>7205</v>
      </c>
      <c r="E37" s="12">
        <v>7551</v>
      </c>
      <c r="F37" s="25">
        <f t="shared" si="2"/>
        <v>-767</v>
      </c>
      <c r="G37" s="26">
        <f t="shared" si="3"/>
        <v>-4.9</v>
      </c>
      <c r="H37" s="15">
        <f>ROUND(C37/$C$87*100,1)</f>
        <v>64</v>
      </c>
    </row>
    <row r="38" spans="2:8" s="4" customFormat="1" ht="12" customHeight="1">
      <c r="B38" s="27" t="s">
        <v>11</v>
      </c>
      <c r="C38" s="17">
        <v>11333</v>
      </c>
      <c r="D38" s="17">
        <v>5570</v>
      </c>
      <c r="E38" s="17">
        <v>5763</v>
      </c>
      <c r="F38" s="28">
        <f t="shared" si="2"/>
        <v>6</v>
      </c>
      <c r="G38" s="29">
        <f t="shared" si="3"/>
        <v>0.1</v>
      </c>
      <c r="H38" s="20">
        <f>ROUND(C38/$C$88*100,1)</f>
        <v>88.7</v>
      </c>
    </row>
    <row r="39" spans="2:8" s="51" customFormat="1" ht="12" customHeight="1">
      <c r="B39" s="52" t="s">
        <v>25</v>
      </c>
      <c r="C39" s="53">
        <f>SUM(C40:C43)</f>
        <v>72218</v>
      </c>
      <c r="D39" s="53">
        <f>SUM(D40:D43)</f>
        <v>34381</v>
      </c>
      <c r="E39" s="53">
        <f>SUM(E40:E43)</f>
        <v>37837</v>
      </c>
      <c r="F39" s="21">
        <f t="shared" si="2"/>
        <v>-1832</v>
      </c>
      <c r="G39" s="22">
        <f t="shared" si="3"/>
        <v>-2.5</v>
      </c>
      <c r="H39" s="23">
        <f>ROUND(C39/$C$84*100,1)</f>
        <v>79.2</v>
      </c>
    </row>
    <row r="40" spans="2:8" s="4" customFormat="1" ht="12" customHeight="1">
      <c r="B40" s="24" t="s">
        <v>8</v>
      </c>
      <c r="C40" s="12">
        <v>23711</v>
      </c>
      <c r="D40" s="12">
        <v>11108</v>
      </c>
      <c r="E40" s="12">
        <v>12603</v>
      </c>
      <c r="F40" s="25">
        <f t="shared" si="2"/>
        <v>-1158</v>
      </c>
      <c r="G40" s="26">
        <f t="shared" si="3"/>
        <v>-4.7</v>
      </c>
      <c r="H40" s="15">
        <f>ROUND(C40/$C$85*100,1)</f>
        <v>100.4</v>
      </c>
    </row>
    <row r="41" spans="2:8" s="4" customFormat="1" ht="12" customHeight="1">
      <c r="B41" s="24" t="s">
        <v>9</v>
      </c>
      <c r="C41" s="12">
        <v>22760</v>
      </c>
      <c r="D41" s="12">
        <v>10900</v>
      </c>
      <c r="E41" s="12">
        <v>11860</v>
      </c>
      <c r="F41" s="25">
        <f t="shared" si="2"/>
        <v>-332</v>
      </c>
      <c r="G41" s="26">
        <f t="shared" si="3"/>
        <v>-1.4</v>
      </c>
      <c r="H41" s="15">
        <f>ROUND(C41/$C$86*100,1)</f>
        <v>71.7</v>
      </c>
    </row>
    <row r="42" spans="2:8" s="4" customFormat="1" ht="12" customHeight="1">
      <c r="B42" s="24" t="s">
        <v>10</v>
      </c>
      <c r="C42" s="12">
        <v>14639</v>
      </c>
      <c r="D42" s="12">
        <v>7030</v>
      </c>
      <c r="E42" s="12">
        <v>7609</v>
      </c>
      <c r="F42" s="25">
        <f t="shared" si="2"/>
        <v>-117</v>
      </c>
      <c r="G42" s="26">
        <f t="shared" si="3"/>
        <v>-0.8</v>
      </c>
      <c r="H42" s="15">
        <f>ROUND(C42/$C$87*100,1)</f>
        <v>63.5</v>
      </c>
    </row>
    <row r="43" spans="2:8" s="4" customFormat="1" ht="12" customHeight="1">
      <c r="B43" s="27" t="s">
        <v>11</v>
      </c>
      <c r="C43" s="17">
        <v>11108</v>
      </c>
      <c r="D43" s="17">
        <v>5343</v>
      </c>
      <c r="E43" s="17">
        <v>5765</v>
      </c>
      <c r="F43" s="28">
        <f t="shared" si="2"/>
        <v>-225</v>
      </c>
      <c r="G43" s="29">
        <f t="shared" si="3"/>
        <v>-2</v>
      </c>
      <c r="H43" s="20">
        <f>ROUND(C43/$C$88*100,1)</f>
        <v>87</v>
      </c>
    </row>
    <row r="44" spans="2:8" s="51" customFormat="1" ht="12" customHeight="1">
      <c r="B44" s="52" t="s">
        <v>26</v>
      </c>
      <c r="C44" s="53">
        <f>SUM(C45:C48)</f>
        <v>70783</v>
      </c>
      <c r="D44" s="53">
        <f>SUM(D45:D48)</f>
        <v>33413</v>
      </c>
      <c r="E44" s="53">
        <f>SUM(E45:E48)</f>
        <v>37373</v>
      </c>
      <c r="F44" s="21">
        <f t="shared" si="2"/>
        <v>-1435</v>
      </c>
      <c r="G44" s="22">
        <f t="shared" si="3"/>
        <v>-2</v>
      </c>
      <c r="H44" s="23">
        <f>ROUND(C44/$C$84*100,1)</f>
        <v>77.6</v>
      </c>
    </row>
    <row r="45" spans="2:8" s="4" customFormat="1" ht="12" customHeight="1">
      <c r="B45" s="24" t="s">
        <v>8</v>
      </c>
      <c r="C45" s="12">
        <v>22530</v>
      </c>
      <c r="D45" s="12">
        <v>10532</v>
      </c>
      <c r="E45" s="12">
        <v>11998</v>
      </c>
      <c r="F45" s="25">
        <f t="shared" si="2"/>
        <v>-1181</v>
      </c>
      <c r="G45" s="26">
        <f t="shared" si="3"/>
        <v>-5</v>
      </c>
      <c r="H45" s="15">
        <f>ROUND(C45/$C$85*100,1)</f>
        <v>95.4</v>
      </c>
    </row>
    <row r="46" spans="2:8" s="4" customFormat="1" ht="12" customHeight="1">
      <c r="B46" s="24" t="s">
        <v>9</v>
      </c>
      <c r="C46" s="12">
        <v>23021</v>
      </c>
      <c r="D46" s="12">
        <v>10852</v>
      </c>
      <c r="E46" s="12">
        <v>12169</v>
      </c>
      <c r="F46" s="25">
        <f t="shared" si="2"/>
        <v>261</v>
      </c>
      <c r="G46" s="26">
        <f t="shared" si="3"/>
        <v>1.1</v>
      </c>
      <c r="H46" s="15">
        <f>ROUND(C46/$C$86*100,1)</f>
        <v>72.6</v>
      </c>
    </row>
    <row r="47" spans="2:8" s="4" customFormat="1" ht="12" customHeight="1">
      <c r="B47" s="24" t="s">
        <v>10</v>
      </c>
      <c r="C47" s="12">
        <v>14520</v>
      </c>
      <c r="D47" s="12">
        <v>6907</v>
      </c>
      <c r="E47" s="12">
        <v>7613</v>
      </c>
      <c r="F47" s="25">
        <f t="shared" si="2"/>
        <v>-119</v>
      </c>
      <c r="G47" s="26">
        <f t="shared" si="3"/>
        <v>-0.8</v>
      </c>
      <c r="H47" s="15">
        <f>ROUND(C47/$C$87*100,1)</f>
        <v>63</v>
      </c>
    </row>
    <row r="48" spans="2:8" s="4" customFormat="1" ht="12" customHeight="1">
      <c r="B48" s="27" t="s">
        <v>11</v>
      </c>
      <c r="C48" s="17">
        <v>10712</v>
      </c>
      <c r="D48" s="17">
        <v>5122</v>
      </c>
      <c r="E48" s="17">
        <v>5593</v>
      </c>
      <c r="F48" s="28">
        <f t="shared" si="2"/>
        <v>-396</v>
      </c>
      <c r="G48" s="29">
        <f t="shared" si="3"/>
        <v>-3.6</v>
      </c>
      <c r="H48" s="20">
        <f>ROUND(C48/$C$88*100,1)</f>
        <v>83.9</v>
      </c>
    </row>
    <row r="49" spans="2:8" s="51" customFormat="1" ht="12" customHeight="1">
      <c r="B49" s="52" t="s">
        <v>27</v>
      </c>
      <c r="C49" s="53">
        <f>SUM(C50:C53)</f>
        <v>70027</v>
      </c>
      <c r="D49" s="53">
        <f>SUM(D50:D53)</f>
        <v>33101</v>
      </c>
      <c r="E49" s="53">
        <f>SUM(E50:E53)</f>
        <v>36926</v>
      </c>
      <c r="F49" s="21">
        <f t="shared" si="2"/>
        <v>-756</v>
      </c>
      <c r="G49" s="22">
        <f t="shared" si="3"/>
        <v>-1.1</v>
      </c>
      <c r="H49" s="23">
        <f>ROUND(C49/$C$84*100,1)</f>
        <v>76.8</v>
      </c>
    </row>
    <row r="50" spans="2:8" s="4" customFormat="1" ht="12" customHeight="1">
      <c r="B50" s="24" t="s">
        <v>8</v>
      </c>
      <c r="C50" s="12">
        <v>22135</v>
      </c>
      <c r="D50" s="12">
        <v>10371</v>
      </c>
      <c r="E50" s="12">
        <v>11764</v>
      </c>
      <c r="F50" s="25">
        <f t="shared" si="2"/>
        <v>-395</v>
      </c>
      <c r="G50" s="26">
        <f t="shared" si="3"/>
        <v>-1.8</v>
      </c>
      <c r="H50" s="15">
        <f>ROUND(C50/$C$85*100,1)</f>
        <v>93.7</v>
      </c>
    </row>
    <row r="51" spans="2:8" s="4" customFormat="1" ht="12" customHeight="1">
      <c r="B51" s="24" t="s">
        <v>9</v>
      </c>
      <c r="C51" s="12">
        <v>23067</v>
      </c>
      <c r="D51" s="12">
        <v>10821</v>
      </c>
      <c r="E51" s="12">
        <v>12246</v>
      </c>
      <c r="F51" s="25">
        <f t="shared" si="2"/>
        <v>46</v>
      </c>
      <c r="G51" s="26">
        <f t="shared" si="3"/>
        <v>0.2</v>
      </c>
      <c r="H51" s="15">
        <f>ROUND(C51/$C$86*100,1)</f>
        <v>72.7</v>
      </c>
    </row>
    <row r="52" spans="2:8" s="4" customFormat="1" ht="12" customHeight="1">
      <c r="B52" s="24" t="s">
        <v>10</v>
      </c>
      <c r="C52" s="12">
        <v>14536</v>
      </c>
      <c r="D52" s="12">
        <v>6967</v>
      </c>
      <c r="E52" s="12">
        <v>7569</v>
      </c>
      <c r="F52" s="25">
        <f t="shared" si="2"/>
        <v>16</v>
      </c>
      <c r="G52" s="26">
        <f t="shared" si="3"/>
        <v>0.1</v>
      </c>
      <c r="H52" s="15">
        <f>ROUND(C52/$C$87*100,1)</f>
        <v>63.1</v>
      </c>
    </row>
    <row r="53" spans="2:8" s="4" customFormat="1" ht="12" customHeight="1">
      <c r="B53" s="27" t="s">
        <v>11</v>
      </c>
      <c r="C53" s="17">
        <v>10289</v>
      </c>
      <c r="D53" s="17">
        <v>4942</v>
      </c>
      <c r="E53" s="17">
        <v>5347</v>
      </c>
      <c r="F53" s="28">
        <f t="shared" si="2"/>
        <v>-423</v>
      </c>
      <c r="G53" s="29">
        <f t="shared" si="3"/>
        <v>-3.9</v>
      </c>
      <c r="H53" s="20">
        <f>ROUND(C53/$C$88*100,1)</f>
        <v>80.6</v>
      </c>
    </row>
    <row r="54" spans="2:8" s="51" customFormat="1" ht="12" customHeight="1">
      <c r="B54" s="52" t="s">
        <v>28</v>
      </c>
      <c r="C54" s="53">
        <f>SUM(C55:C58)</f>
        <v>68797</v>
      </c>
      <c r="D54" s="53">
        <f>SUM(D55:D58)</f>
        <v>32642</v>
      </c>
      <c r="E54" s="53">
        <f>SUM(E55:E58)</f>
        <v>36155</v>
      </c>
      <c r="F54" s="21">
        <f t="shared" si="2"/>
        <v>-1230</v>
      </c>
      <c r="G54" s="22">
        <f t="shared" si="3"/>
        <v>-1.8</v>
      </c>
      <c r="H54" s="23">
        <f>ROUND(C54/$C$84*100,1)</f>
        <v>75.5</v>
      </c>
    </row>
    <row r="55" spans="2:8" s="4" customFormat="1" ht="12" customHeight="1">
      <c r="B55" s="24" t="s">
        <v>8</v>
      </c>
      <c r="C55" s="12">
        <v>21244</v>
      </c>
      <c r="D55" s="12">
        <v>9950</v>
      </c>
      <c r="E55" s="12">
        <v>11294</v>
      </c>
      <c r="F55" s="25">
        <f t="shared" si="2"/>
        <v>-891</v>
      </c>
      <c r="G55" s="26">
        <f t="shared" si="3"/>
        <v>-4</v>
      </c>
      <c r="H55" s="15">
        <f>ROUND(C55/$C$85*100,1)</f>
        <v>89.9</v>
      </c>
    </row>
    <row r="56" spans="2:8" s="4" customFormat="1" ht="12" customHeight="1">
      <c r="B56" s="24" t="s">
        <v>9</v>
      </c>
      <c r="C56" s="12">
        <v>22687</v>
      </c>
      <c r="D56" s="12">
        <v>10762</v>
      </c>
      <c r="E56" s="12">
        <v>11925</v>
      </c>
      <c r="F56" s="25">
        <f t="shared" si="2"/>
        <v>-380</v>
      </c>
      <c r="G56" s="26">
        <f t="shared" si="3"/>
        <v>-1.6</v>
      </c>
      <c r="H56" s="15">
        <f>ROUND(C56/$C$86*100,1)</f>
        <v>71.5</v>
      </c>
    </row>
    <row r="57" spans="2:8" s="4" customFormat="1" ht="12" customHeight="1">
      <c r="B57" s="24" t="s">
        <v>10</v>
      </c>
      <c r="C57" s="12">
        <v>14824</v>
      </c>
      <c r="D57" s="12">
        <v>7091</v>
      </c>
      <c r="E57" s="12">
        <v>7733</v>
      </c>
      <c r="F57" s="25">
        <f aca="true" t="shared" si="4" ref="F57:F88">+C57-C52</f>
        <v>288</v>
      </c>
      <c r="G57" s="26">
        <f aca="true" t="shared" si="5" ref="G57:G88">ROUND(C57/C52*100-100,1)</f>
        <v>2</v>
      </c>
      <c r="H57" s="15">
        <f>ROUND(C57/$C$87*100,1)</f>
        <v>64.3</v>
      </c>
    </row>
    <row r="58" spans="2:8" s="4" customFormat="1" ht="12" customHeight="1">
      <c r="B58" s="27" t="s">
        <v>11</v>
      </c>
      <c r="C58" s="17">
        <v>10042</v>
      </c>
      <c r="D58" s="17">
        <v>4839</v>
      </c>
      <c r="E58" s="17">
        <v>5203</v>
      </c>
      <c r="F58" s="28">
        <f t="shared" si="4"/>
        <v>-247</v>
      </c>
      <c r="G58" s="29">
        <f t="shared" si="5"/>
        <v>-2.4</v>
      </c>
      <c r="H58" s="20">
        <f>ROUND(C58/$C$88*100,1)</f>
        <v>78.6</v>
      </c>
    </row>
    <row r="59" spans="2:8" s="51" customFormat="1" ht="12" customHeight="1">
      <c r="B59" s="52" t="s">
        <v>29</v>
      </c>
      <c r="C59" s="55">
        <f>SUM(C60:C63)</f>
        <v>72174</v>
      </c>
      <c r="D59" s="55">
        <f>SUM(D60:D63)</f>
        <v>34546</v>
      </c>
      <c r="E59" s="55">
        <f>SUM(E60:E63)</f>
        <v>37628</v>
      </c>
      <c r="F59" s="21">
        <f t="shared" si="4"/>
        <v>3377</v>
      </c>
      <c r="G59" s="22">
        <f t="shared" si="5"/>
        <v>4.9</v>
      </c>
      <c r="H59" s="23">
        <f>ROUND(C59/$C$84*100,1)</f>
        <v>79.2</v>
      </c>
    </row>
    <row r="60" spans="2:8" s="4" customFormat="1" ht="12" customHeight="1">
      <c r="B60" s="24" t="s">
        <v>8</v>
      </c>
      <c r="C60" s="30">
        <v>21602</v>
      </c>
      <c r="D60" s="30">
        <v>10249</v>
      </c>
      <c r="E60" s="30">
        <v>11353</v>
      </c>
      <c r="F60" s="25">
        <f t="shared" si="4"/>
        <v>358</v>
      </c>
      <c r="G60" s="26">
        <f t="shared" si="5"/>
        <v>1.7</v>
      </c>
      <c r="H60" s="15">
        <f>ROUND(C60/$C$85*100,1)</f>
        <v>91.5</v>
      </c>
    </row>
    <row r="61" spans="2:8" s="4" customFormat="1" ht="12" customHeight="1">
      <c r="B61" s="24" t="s">
        <v>9</v>
      </c>
      <c r="C61" s="30">
        <v>23416</v>
      </c>
      <c r="D61" s="30">
        <v>11208</v>
      </c>
      <c r="E61" s="30">
        <v>12208</v>
      </c>
      <c r="F61" s="25">
        <f t="shared" si="4"/>
        <v>729</v>
      </c>
      <c r="G61" s="26">
        <f t="shared" si="5"/>
        <v>3.2</v>
      </c>
      <c r="H61" s="15">
        <f>ROUND(C61/$C$86*100,1)</f>
        <v>73.8</v>
      </c>
    </row>
    <row r="62" spans="2:8" s="4" customFormat="1" ht="12" customHeight="1">
      <c r="B62" s="24" t="s">
        <v>10</v>
      </c>
      <c r="C62" s="30">
        <v>16619</v>
      </c>
      <c r="D62" s="30">
        <v>8001</v>
      </c>
      <c r="E62" s="30">
        <v>8618</v>
      </c>
      <c r="F62" s="25">
        <f t="shared" si="4"/>
        <v>1795</v>
      </c>
      <c r="G62" s="26">
        <f t="shared" si="5"/>
        <v>12.1</v>
      </c>
      <c r="H62" s="15">
        <f>ROUND(C62/$C$87*100,1)</f>
        <v>72.1</v>
      </c>
    </row>
    <row r="63" spans="2:8" s="4" customFormat="1" ht="12" customHeight="1">
      <c r="B63" s="27" t="s">
        <v>11</v>
      </c>
      <c r="C63" s="31">
        <v>10537</v>
      </c>
      <c r="D63" s="17">
        <v>5088</v>
      </c>
      <c r="E63" s="17">
        <v>5449</v>
      </c>
      <c r="F63" s="28">
        <f t="shared" si="4"/>
        <v>495</v>
      </c>
      <c r="G63" s="29">
        <f t="shared" si="5"/>
        <v>4.9</v>
      </c>
      <c r="H63" s="20">
        <f>ROUND(C63/$C$88*100,1)</f>
        <v>82.5</v>
      </c>
    </row>
    <row r="64" spans="2:8" s="51" customFormat="1" ht="12" customHeight="1">
      <c r="B64" s="52" t="s">
        <v>30</v>
      </c>
      <c r="C64" s="55">
        <f>SUM(C65:C68)</f>
        <v>75983</v>
      </c>
      <c r="D64" s="55">
        <f>SUM(D65:D68)</f>
        <v>36525</v>
      </c>
      <c r="E64" s="55">
        <f>SUM(E65:E68)</f>
        <v>39458</v>
      </c>
      <c r="F64" s="21">
        <f t="shared" si="4"/>
        <v>3809</v>
      </c>
      <c r="G64" s="22">
        <f t="shared" si="5"/>
        <v>5.3</v>
      </c>
      <c r="H64" s="23">
        <f>ROUND(C64/$C$84*100,1)</f>
        <v>83.3</v>
      </c>
    </row>
    <row r="65" spans="2:8" s="4" customFormat="1" ht="12" customHeight="1">
      <c r="B65" s="24" t="s">
        <v>8</v>
      </c>
      <c r="C65" s="30">
        <v>22030</v>
      </c>
      <c r="D65" s="30">
        <v>10444</v>
      </c>
      <c r="E65" s="30">
        <v>11586</v>
      </c>
      <c r="F65" s="25">
        <f t="shared" si="4"/>
        <v>428</v>
      </c>
      <c r="G65" s="26">
        <f t="shared" si="5"/>
        <v>2</v>
      </c>
      <c r="H65" s="15">
        <f>ROUND(C65/$C$85*100,1)</f>
        <v>93.3</v>
      </c>
    </row>
    <row r="66" spans="2:8" s="4" customFormat="1" ht="12" customHeight="1">
      <c r="B66" s="24" t="s">
        <v>9</v>
      </c>
      <c r="C66" s="30">
        <v>24807</v>
      </c>
      <c r="D66" s="30">
        <v>12022</v>
      </c>
      <c r="E66" s="30">
        <v>12785</v>
      </c>
      <c r="F66" s="25">
        <f t="shared" si="4"/>
        <v>1391</v>
      </c>
      <c r="G66" s="26">
        <f t="shared" si="5"/>
        <v>5.9</v>
      </c>
      <c r="H66" s="15">
        <f>ROUND(C66/$C$86*100,1)</f>
        <v>78.2</v>
      </c>
    </row>
    <row r="67" spans="2:8" s="4" customFormat="1" ht="12" customHeight="1">
      <c r="B67" s="24" t="s">
        <v>10</v>
      </c>
      <c r="C67" s="30">
        <v>18180</v>
      </c>
      <c r="D67" s="30">
        <v>8730</v>
      </c>
      <c r="E67" s="30">
        <v>9450</v>
      </c>
      <c r="F67" s="25">
        <f t="shared" si="4"/>
        <v>1561</v>
      </c>
      <c r="G67" s="26">
        <f t="shared" si="5"/>
        <v>9.4</v>
      </c>
      <c r="H67" s="15">
        <f>ROUND(C67/$C$87*100,1)</f>
        <v>78.9</v>
      </c>
    </row>
    <row r="68" spans="2:8" s="4" customFormat="1" ht="12" customHeight="1">
      <c r="B68" s="27" t="s">
        <v>11</v>
      </c>
      <c r="C68" s="31">
        <v>10966</v>
      </c>
      <c r="D68" s="17">
        <v>5329</v>
      </c>
      <c r="E68" s="17">
        <v>5637</v>
      </c>
      <c r="F68" s="28">
        <f t="shared" si="4"/>
        <v>429</v>
      </c>
      <c r="G68" s="29">
        <f t="shared" si="5"/>
        <v>4.1</v>
      </c>
      <c r="H68" s="20">
        <f>ROUND(C68/$C$88*100,1)</f>
        <v>85.9</v>
      </c>
    </row>
    <row r="69" spans="2:13" s="51" customFormat="1" ht="12" customHeight="1">
      <c r="B69" s="52" t="s">
        <v>31</v>
      </c>
      <c r="C69" s="53">
        <f>SUM(C70:C73)</f>
        <v>80707</v>
      </c>
      <c r="D69" s="53">
        <f>SUM(D70:D73)</f>
        <v>38775</v>
      </c>
      <c r="E69" s="53">
        <f>SUM(E70:E73)</f>
        <v>41932</v>
      </c>
      <c r="F69" s="21">
        <f t="shared" si="4"/>
        <v>4724</v>
      </c>
      <c r="G69" s="22">
        <f t="shared" si="5"/>
        <v>6.2</v>
      </c>
      <c r="H69" s="23">
        <f>ROUND(C69/$C$84*100,1)</f>
        <v>88.5</v>
      </c>
      <c r="J69" s="56"/>
      <c r="K69" s="56"/>
      <c r="L69" s="56"/>
      <c r="M69" s="56"/>
    </row>
    <row r="70" spans="2:13" s="4" customFormat="1" ht="12" customHeight="1">
      <c r="B70" s="24" t="s">
        <v>8</v>
      </c>
      <c r="C70" s="30">
        <v>23077</v>
      </c>
      <c r="D70" s="30">
        <v>11024</v>
      </c>
      <c r="E70" s="30">
        <v>12053</v>
      </c>
      <c r="F70" s="25">
        <f t="shared" si="4"/>
        <v>1047</v>
      </c>
      <c r="G70" s="26">
        <f t="shared" si="5"/>
        <v>4.8</v>
      </c>
      <c r="H70" s="15">
        <f>ROUND(C70/$C$85*100,1)</f>
        <v>97.7</v>
      </c>
      <c r="J70" s="40"/>
      <c r="K70" s="40"/>
      <c r="L70" s="40"/>
      <c r="M70" s="40"/>
    </row>
    <row r="71" spans="2:13" s="4" customFormat="1" ht="12" customHeight="1">
      <c r="B71" s="24" t="s">
        <v>9</v>
      </c>
      <c r="C71" s="30">
        <v>27077</v>
      </c>
      <c r="D71" s="30">
        <v>13134</v>
      </c>
      <c r="E71" s="30">
        <v>13943</v>
      </c>
      <c r="F71" s="25">
        <f t="shared" si="4"/>
        <v>2270</v>
      </c>
      <c r="G71" s="26">
        <f t="shared" si="5"/>
        <v>9.2</v>
      </c>
      <c r="H71" s="15">
        <f>ROUND(C71/$C$86*100,1)</f>
        <v>85.3</v>
      </c>
      <c r="J71" s="40"/>
      <c r="K71" s="40"/>
      <c r="L71" s="40"/>
      <c r="M71" s="40"/>
    </row>
    <row r="72" spans="2:13" s="4" customFormat="1" ht="12" customHeight="1">
      <c r="B72" s="24" t="s">
        <v>10</v>
      </c>
      <c r="C72" s="30">
        <v>19323</v>
      </c>
      <c r="D72" s="30">
        <v>9259</v>
      </c>
      <c r="E72" s="30">
        <v>10064</v>
      </c>
      <c r="F72" s="25">
        <f t="shared" si="4"/>
        <v>1143</v>
      </c>
      <c r="G72" s="26">
        <f t="shared" si="5"/>
        <v>6.3</v>
      </c>
      <c r="H72" s="15">
        <f>ROUND(C72/$C$87*100,1)</f>
        <v>83.8</v>
      </c>
      <c r="J72" s="40"/>
      <c r="K72" s="40"/>
      <c r="L72" s="40"/>
      <c r="M72" s="40"/>
    </row>
    <row r="73" spans="2:13" s="4" customFormat="1" ht="12" customHeight="1">
      <c r="B73" s="27" t="s">
        <v>11</v>
      </c>
      <c r="C73" s="31">
        <v>11230</v>
      </c>
      <c r="D73" s="17">
        <v>5358</v>
      </c>
      <c r="E73" s="17">
        <v>5872</v>
      </c>
      <c r="F73" s="28">
        <f t="shared" si="4"/>
        <v>264</v>
      </c>
      <c r="G73" s="29">
        <f t="shared" si="5"/>
        <v>2.4</v>
      </c>
      <c r="H73" s="20">
        <f>ROUND(C73/$C$88*100,1)</f>
        <v>87.9</v>
      </c>
      <c r="J73" s="40"/>
      <c r="K73" s="40"/>
      <c r="L73" s="40"/>
      <c r="M73" s="40"/>
    </row>
    <row r="74" spans="2:8" s="51" customFormat="1" ht="12" customHeight="1">
      <c r="B74" s="52" t="s">
        <v>32</v>
      </c>
      <c r="C74" s="53">
        <f>SUM(C75:C78)</f>
        <v>83372</v>
      </c>
      <c r="D74" s="53">
        <f>SUM(D75:D78)</f>
        <v>40152</v>
      </c>
      <c r="E74" s="53">
        <f>SUM(E75:E78)</f>
        <v>43220</v>
      </c>
      <c r="F74" s="21">
        <f t="shared" si="4"/>
        <v>2665</v>
      </c>
      <c r="G74" s="22">
        <f t="shared" si="5"/>
        <v>3.3</v>
      </c>
      <c r="H74" s="23">
        <f>ROUND(C74/$C$84*100,1)</f>
        <v>91.4</v>
      </c>
    </row>
    <row r="75" spans="2:8" s="4" customFormat="1" ht="12" customHeight="1">
      <c r="B75" s="24" t="s">
        <v>8</v>
      </c>
      <c r="C75" s="30">
        <v>23492</v>
      </c>
      <c r="D75" s="30">
        <v>11218</v>
      </c>
      <c r="E75" s="30">
        <v>12274</v>
      </c>
      <c r="F75" s="25">
        <f t="shared" si="4"/>
        <v>415</v>
      </c>
      <c r="G75" s="26">
        <f t="shared" si="5"/>
        <v>1.8</v>
      </c>
      <c r="H75" s="15">
        <f>ROUND(C75/$C$85*100,1)</f>
        <v>99.5</v>
      </c>
    </row>
    <row r="76" spans="2:8" s="4" customFormat="1" ht="12" customHeight="1">
      <c r="B76" s="24" t="s">
        <v>9</v>
      </c>
      <c r="C76" s="30">
        <v>28434</v>
      </c>
      <c r="D76" s="30">
        <v>13808</v>
      </c>
      <c r="E76" s="30">
        <v>14626</v>
      </c>
      <c r="F76" s="25">
        <f t="shared" si="4"/>
        <v>1357</v>
      </c>
      <c r="G76" s="26">
        <f t="shared" si="5"/>
        <v>5</v>
      </c>
      <c r="H76" s="15">
        <f>ROUND(C76/$C$86*100,1)</f>
        <v>89.6</v>
      </c>
    </row>
    <row r="77" spans="2:8" s="4" customFormat="1" ht="12" customHeight="1">
      <c r="B77" s="24" t="s">
        <v>10</v>
      </c>
      <c r="C77" s="30">
        <v>20058</v>
      </c>
      <c r="D77" s="30">
        <v>9706</v>
      </c>
      <c r="E77" s="30">
        <v>10352</v>
      </c>
      <c r="F77" s="25">
        <f t="shared" si="4"/>
        <v>735</v>
      </c>
      <c r="G77" s="26">
        <f t="shared" si="5"/>
        <v>3.8</v>
      </c>
      <c r="H77" s="15">
        <f>ROUND(C77/$C$87*100,1)</f>
        <v>87</v>
      </c>
    </row>
    <row r="78" spans="2:8" s="4" customFormat="1" ht="12" customHeight="1">
      <c r="B78" s="27" t="s">
        <v>11</v>
      </c>
      <c r="C78" s="31">
        <v>11388</v>
      </c>
      <c r="D78" s="17">
        <v>5420</v>
      </c>
      <c r="E78" s="17">
        <v>5968</v>
      </c>
      <c r="F78" s="28">
        <f t="shared" si="4"/>
        <v>158</v>
      </c>
      <c r="G78" s="29">
        <f t="shared" si="5"/>
        <v>1.4</v>
      </c>
      <c r="H78" s="20">
        <f>ROUND(C78/$C$88*100,1)</f>
        <v>89.2</v>
      </c>
    </row>
    <row r="79" spans="2:8" s="51" customFormat="1" ht="12" customHeight="1">
      <c r="B79" s="52" t="s">
        <v>33</v>
      </c>
      <c r="C79" s="53">
        <f>SUM(C80:C83)</f>
        <v>86870</v>
      </c>
      <c r="D79" s="53">
        <f>SUM(D80:D83)</f>
        <v>41942</v>
      </c>
      <c r="E79" s="53">
        <f>SUM(E80:E83)</f>
        <v>44928</v>
      </c>
      <c r="F79" s="21">
        <f t="shared" si="4"/>
        <v>3498</v>
      </c>
      <c r="G79" s="22">
        <f t="shared" si="5"/>
        <v>4.2</v>
      </c>
      <c r="H79" s="23">
        <f>ROUND(C79/$C$84*100,1)</f>
        <v>95.3</v>
      </c>
    </row>
    <row r="80" spans="2:8" s="4" customFormat="1" ht="12" customHeight="1">
      <c r="B80" s="24" t="s">
        <v>8</v>
      </c>
      <c r="C80" s="30">
        <v>23677</v>
      </c>
      <c r="D80" s="30">
        <v>11411</v>
      </c>
      <c r="E80" s="30">
        <v>12266</v>
      </c>
      <c r="F80" s="25">
        <f t="shared" si="4"/>
        <v>185</v>
      </c>
      <c r="G80" s="26">
        <f t="shared" si="5"/>
        <v>0.8</v>
      </c>
      <c r="H80" s="15">
        <f>ROUND(C80/$C$85*100,1)</f>
        <v>100.2</v>
      </c>
    </row>
    <row r="81" spans="2:8" s="4" customFormat="1" ht="12" customHeight="1">
      <c r="B81" s="24" t="s">
        <v>9</v>
      </c>
      <c r="C81" s="30">
        <v>29660</v>
      </c>
      <c r="D81" s="30">
        <v>14383</v>
      </c>
      <c r="E81" s="30">
        <v>15277</v>
      </c>
      <c r="F81" s="25">
        <f t="shared" si="4"/>
        <v>1226</v>
      </c>
      <c r="G81" s="26">
        <f t="shared" si="5"/>
        <v>4.3</v>
      </c>
      <c r="H81" s="15">
        <f>ROUND(C81/$C$86*100,1)</f>
        <v>93.5</v>
      </c>
    </row>
    <row r="82" spans="2:8" s="4" customFormat="1" ht="12" customHeight="1">
      <c r="B82" s="24" t="s">
        <v>10</v>
      </c>
      <c r="C82" s="30">
        <v>21749</v>
      </c>
      <c r="D82" s="30">
        <v>10541</v>
      </c>
      <c r="E82" s="30">
        <v>11208</v>
      </c>
      <c r="F82" s="25">
        <f t="shared" si="4"/>
        <v>1691</v>
      </c>
      <c r="G82" s="26">
        <f t="shared" si="5"/>
        <v>8.4</v>
      </c>
      <c r="H82" s="15">
        <f>ROUND(C82/$C$87*100,1)</f>
        <v>94.3</v>
      </c>
    </row>
    <row r="83" spans="2:8" s="4" customFormat="1" ht="12" customHeight="1">
      <c r="B83" s="27" t="s">
        <v>11</v>
      </c>
      <c r="C83" s="31">
        <v>11784</v>
      </c>
      <c r="D83" s="17">
        <v>5607</v>
      </c>
      <c r="E83" s="17">
        <v>6177</v>
      </c>
      <c r="F83" s="28">
        <f t="shared" si="4"/>
        <v>396</v>
      </c>
      <c r="G83" s="29">
        <f t="shared" si="5"/>
        <v>3.5</v>
      </c>
      <c r="H83" s="20">
        <f>ROUND(C83/$C$88*100,1)</f>
        <v>92.3</v>
      </c>
    </row>
    <row r="84" spans="2:8" s="51" customFormat="1" ht="12" customHeight="1">
      <c r="B84" s="52" t="s">
        <v>34</v>
      </c>
      <c r="C84" s="53">
        <f>SUM(C85:C88)</f>
        <v>91173</v>
      </c>
      <c r="D84" s="53">
        <f>SUM(D85:D88)</f>
        <v>43972</v>
      </c>
      <c r="E84" s="53">
        <f>SUM(E85:E88)</f>
        <v>47201</v>
      </c>
      <c r="F84" s="21">
        <f t="shared" si="4"/>
        <v>4303</v>
      </c>
      <c r="G84" s="22">
        <f t="shared" si="5"/>
        <v>5</v>
      </c>
      <c r="H84" s="23">
        <f>ROUND(C84/$C$84*100,1)</f>
        <v>100</v>
      </c>
    </row>
    <row r="85" spans="2:8" s="4" customFormat="1" ht="12" customHeight="1">
      <c r="B85" s="24" t="s">
        <v>8</v>
      </c>
      <c r="C85" s="30">
        <v>23618</v>
      </c>
      <c r="D85" s="30">
        <v>11310</v>
      </c>
      <c r="E85" s="30">
        <v>12308</v>
      </c>
      <c r="F85" s="25">
        <f t="shared" si="4"/>
        <v>-59</v>
      </c>
      <c r="G85" s="26">
        <f t="shared" si="5"/>
        <v>-0.2</v>
      </c>
      <c r="H85" s="15">
        <f>ROUND(C85/$C$85*100,1)</f>
        <v>100</v>
      </c>
    </row>
    <row r="86" spans="2:8" s="4" customFormat="1" ht="12" customHeight="1">
      <c r="B86" s="24" t="s">
        <v>9</v>
      </c>
      <c r="C86" s="30">
        <v>31731</v>
      </c>
      <c r="D86" s="30">
        <v>15353</v>
      </c>
      <c r="E86" s="30">
        <v>16378</v>
      </c>
      <c r="F86" s="25">
        <f t="shared" si="4"/>
        <v>2071</v>
      </c>
      <c r="G86" s="26">
        <f t="shared" si="5"/>
        <v>7</v>
      </c>
      <c r="H86" s="15">
        <f>ROUND(C86/$C$86*100,1)</f>
        <v>100</v>
      </c>
    </row>
    <row r="87" spans="2:8" s="4" customFormat="1" ht="12" customHeight="1">
      <c r="B87" s="24" t="s">
        <v>10</v>
      </c>
      <c r="C87" s="30">
        <v>23052</v>
      </c>
      <c r="D87" s="30">
        <v>11243</v>
      </c>
      <c r="E87" s="30">
        <v>11809</v>
      </c>
      <c r="F87" s="25">
        <f t="shared" si="4"/>
        <v>1303</v>
      </c>
      <c r="G87" s="26">
        <f t="shared" si="5"/>
        <v>6</v>
      </c>
      <c r="H87" s="15">
        <f>ROUND(C87/$C$87*100,1)</f>
        <v>100</v>
      </c>
    </row>
    <row r="88" spans="2:8" s="4" customFormat="1" ht="12" customHeight="1">
      <c r="B88" s="27" t="s">
        <v>11</v>
      </c>
      <c r="C88" s="31">
        <v>12772</v>
      </c>
      <c r="D88" s="17">
        <v>6066</v>
      </c>
      <c r="E88" s="17">
        <v>6706</v>
      </c>
      <c r="F88" s="28">
        <f t="shared" si="4"/>
        <v>988</v>
      </c>
      <c r="G88" s="29">
        <f t="shared" si="5"/>
        <v>8.4</v>
      </c>
      <c r="H88" s="20">
        <f>ROUND(C88/$C$88*100,1)</f>
        <v>100</v>
      </c>
    </row>
    <row r="89" spans="2:8" s="51" customFormat="1" ht="12" customHeight="1">
      <c r="B89" s="52" t="s">
        <v>35</v>
      </c>
      <c r="C89" s="53">
        <f>SUM(C90:C93)</f>
        <v>92318</v>
      </c>
      <c r="D89" s="53">
        <f>SUM(D90:D93)</f>
        <v>44349</v>
      </c>
      <c r="E89" s="53">
        <f>SUM(E90:E93)</f>
        <v>47969</v>
      </c>
      <c r="F89" s="21">
        <f>+C89-C84</f>
        <v>1145</v>
      </c>
      <c r="G89" s="22">
        <f>ROUND(C89/C84*100-100,1)</f>
        <v>1.3</v>
      </c>
      <c r="H89" s="23">
        <f>ROUND(C89/$C$84*100,1)</f>
        <v>101.3</v>
      </c>
    </row>
    <row r="90" spans="2:8" s="4" customFormat="1" ht="12" customHeight="1">
      <c r="B90" s="24" t="s">
        <v>8</v>
      </c>
      <c r="C90" s="33">
        <v>22936</v>
      </c>
      <c r="D90" s="34">
        <v>10980</v>
      </c>
      <c r="E90" s="34">
        <v>11956</v>
      </c>
      <c r="F90" s="25">
        <f>+C90-C85</f>
        <v>-682</v>
      </c>
      <c r="G90" s="26">
        <f>ROUND(C90/C85*100-100,1)</f>
        <v>-2.9</v>
      </c>
      <c r="H90" s="15">
        <f>ROUND(C90/$C$85*100,1)</f>
        <v>97.1</v>
      </c>
    </row>
    <row r="91" spans="2:8" s="4" customFormat="1" ht="12" customHeight="1">
      <c r="B91" s="24" t="s">
        <v>9</v>
      </c>
      <c r="C91" s="33">
        <v>32461</v>
      </c>
      <c r="D91" s="34">
        <v>15623</v>
      </c>
      <c r="E91" s="34">
        <v>16838</v>
      </c>
      <c r="F91" s="25">
        <f>+C91-C86</f>
        <v>730</v>
      </c>
      <c r="G91" s="26">
        <f>ROUND(C91/C86*100-100,1)</f>
        <v>2.3</v>
      </c>
      <c r="H91" s="15">
        <f>ROUND(C91/$C$86*100,1)</f>
        <v>102.3</v>
      </c>
    </row>
    <row r="92" spans="2:8" s="4" customFormat="1" ht="12" customHeight="1">
      <c r="B92" s="24" t="s">
        <v>10</v>
      </c>
      <c r="C92" s="33">
        <v>23968</v>
      </c>
      <c r="D92" s="34">
        <v>11633</v>
      </c>
      <c r="E92" s="34">
        <v>12335</v>
      </c>
      <c r="F92" s="25">
        <f>+C92-C87</f>
        <v>916</v>
      </c>
      <c r="G92" s="26">
        <f>ROUND(C92/C87*100-100,1)</f>
        <v>4</v>
      </c>
      <c r="H92" s="15">
        <f>ROUND(C92/$C$87*100,1)</f>
        <v>104</v>
      </c>
    </row>
    <row r="93" spans="2:8" s="4" customFormat="1" ht="12" customHeight="1">
      <c r="B93" s="27" t="s">
        <v>11</v>
      </c>
      <c r="C93" s="35">
        <v>12953</v>
      </c>
      <c r="D93" s="36">
        <v>6113</v>
      </c>
      <c r="E93" s="36">
        <v>6840</v>
      </c>
      <c r="F93" s="28">
        <f>+C93-C88</f>
        <v>181</v>
      </c>
      <c r="G93" s="29">
        <f>ROUND(C93/C88*100-100,1)</f>
        <v>1.4</v>
      </c>
      <c r="H93" s="20">
        <f>ROUND(C93/$C$88*100,1)</f>
        <v>101.4</v>
      </c>
    </row>
    <row r="94" spans="2:8" ht="15" customHeight="1">
      <c r="B94" s="37" t="s">
        <v>12</v>
      </c>
      <c r="H94" s="38" t="s">
        <v>13</v>
      </c>
    </row>
    <row r="101" spans="2:8" ht="13.5">
      <c r="B101" s="32"/>
      <c r="C101" s="32"/>
      <c r="D101" s="32"/>
      <c r="E101" s="32"/>
      <c r="F101" s="39"/>
      <c r="G101" s="40"/>
      <c r="H101" s="40"/>
    </row>
    <row r="102" spans="2:8" ht="13.5">
      <c r="B102" s="32"/>
      <c r="C102" s="32"/>
      <c r="D102" s="32"/>
      <c r="E102" s="32"/>
      <c r="F102" s="39"/>
      <c r="G102" s="40"/>
      <c r="H102" s="40"/>
    </row>
    <row r="103" spans="2:8" ht="13.5">
      <c r="B103" s="32"/>
      <c r="C103" s="32"/>
      <c r="D103" s="32"/>
      <c r="E103" s="32"/>
      <c r="F103" s="39"/>
      <c r="G103" s="40"/>
      <c r="H103" s="40"/>
    </row>
    <row r="104" spans="2:8" ht="13.5">
      <c r="B104" s="32"/>
      <c r="C104" s="32"/>
      <c r="D104" s="32"/>
      <c r="E104" s="32"/>
      <c r="F104" s="39"/>
      <c r="G104" s="40"/>
      <c r="H104" s="40"/>
    </row>
    <row r="105" spans="2:8" ht="13.5">
      <c r="B105" s="32"/>
      <c r="C105" s="32"/>
      <c r="D105" s="32"/>
      <c r="E105" s="32"/>
      <c r="F105" s="39"/>
      <c r="G105" s="40"/>
      <c r="H105" s="40"/>
    </row>
    <row r="106" spans="2:8" ht="13.5">
      <c r="B106" s="32"/>
      <c r="C106" s="32"/>
      <c r="D106" s="32"/>
      <c r="E106" s="32"/>
      <c r="F106" s="39"/>
      <c r="G106" s="40"/>
      <c r="H106" s="40"/>
    </row>
    <row r="107" spans="2:8" ht="13.5">
      <c r="B107" s="32"/>
      <c r="C107" s="32"/>
      <c r="D107" s="32"/>
      <c r="E107" s="32"/>
      <c r="F107" s="39"/>
      <c r="G107" s="40"/>
      <c r="H107" s="40"/>
    </row>
    <row r="108" spans="2:8" ht="13.5">
      <c r="B108" s="41"/>
      <c r="C108" s="41"/>
      <c r="D108" s="41"/>
      <c r="E108" s="41"/>
      <c r="F108" s="42"/>
      <c r="G108" s="43"/>
      <c r="H108" s="43"/>
    </row>
    <row r="109" spans="2:8" ht="13.5">
      <c r="B109" s="41"/>
      <c r="C109" s="41"/>
      <c r="D109" s="41"/>
      <c r="E109" s="41"/>
      <c r="F109" s="42"/>
      <c r="G109" s="43"/>
      <c r="H109" s="43"/>
    </row>
    <row r="110" spans="2:8" ht="13.5">
      <c r="B110" s="32"/>
      <c r="C110" s="32"/>
      <c r="D110" s="32"/>
      <c r="E110" s="32"/>
      <c r="F110" s="39"/>
      <c r="G110" s="40"/>
      <c r="H110" s="40"/>
    </row>
    <row r="111" spans="2:8" ht="13.5">
      <c r="B111" s="32"/>
      <c r="C111" s="32"/>
      <c r="D111" s="32"/>
      <c r="E111" s="32"/>
      <c r="F111" s="39"/>
      <c r="G111" s="40"/>
      <c r="H111" s="40"/>
    </row>
    <row r="112" spans="2:8" ht="13.5">
      <c r="B112" s="32"/>
      <c r="C112" s="32"/>
      <c r="D112" s="32"/>
      <c r="E112" s="32"/>
      <c r="F112" s="39"/>
      <c r="G112" s="40"/>
      <c r="H112" s="40"/>
    </row>
    <row r="113" spans="2:8" ht="13.5">
      <c r="B113" s="32"/>
      <c r="C113" s="32"/>
      <c r="D113" s="32"/>
      <c r="E113" s="32"/>
      <c r="F113" s="39"/>
      <c r="G113" s="40"/>
      <c r="H113" s="40"/>
    </row>
    <row r="114" spans="2:8" ht="13.5">
      <c r="B114" s="32"/>
      <c r="C114" s="32"/>
      <c r="D114" s="32"/>
      <c r="E114" s="32"/>
      <c r="F114" s="39"/>
      <c r="G114" s="40"/>
      <c r="H114" s="40"/>
    </row>
    <row r="115" spans="2:8" ht="13.5">
      <c r="B115" s="32"/>
      <c r="C115" s="32"/>
      <c r="D115" s="32"/>
      <c r="E115" s="32"/>
      <c r="F115" s="39"/>
      <c r="G115" s="40"/>
      <c r="H115" s="40"/>
    </row>
    <row r="116" spans="2:8" ht="13.5">
      <c r="B116" s="32"/>
      <c r="C116" s="32"/>
      <c r="D116" s="32"/>
      <c r="E116" s="32"/>
      <c r="F116" s="39"/>
      <c r="G116" s="40"/>
      <c r="H116" s="40"/>
    </row>
    <row r="117" spans="2:8" ht="13.5">
      <c r="B117" s="32"/>
      <c r="C117" s="32"/>
      <c r="D117" s="32"/>
      <c r="E117" s="32"/>
      <c r="F117" s="39"/>
      <c r="G117" s="40"/>
      <c r="H117" s="40"/>
    </row>
    <row r="118" spans="2:8" ht="13.5">
      <c r="B118" s="32"/>
      <c r="C118" s="32"/>
      <c r="D118" s="32"/>
      <c r="E118" s="32"/>
      <c r="F118" s="39"/>
      <c r="G118" s="40"/>
      <c r="H118" s="40"/>
    </row>
    <row r="119" spans="2:8" ht="13.5">
      <c r="B119" s="32"/>
      <c r="C119" s="32"/>
      <c r="D119" s="32"/>
      <c r="E119" s="32"/>
      <c r="F119" s="39"/>
      <c r="G119" s="40"/>
      <c r="H119" s="40"/>
    </row>
    <row r="120" spans="2:8" ht="13.5">
      <c r="B120" s="32"/>
      <c r="C120" s="32"/>
      <c r="D120" s="32"/>
      <c r="E120" s="32"/>
      <c r="F120" s="39"/>
      <c r="G120" s="40"/>
      <c r="H120" s="40"/>
    </row>
    <row r="121" spans="2:8" ht="13.5">
      <c r="B121" s="32"/>
      <c r="C121" s="32"/>
      <c r="D121" s="32"/>
      <c r="E121" s="32"/>
      <c r="F121" s="39"/>
      <c r="G121" s="40"/>
      <c r="H121" s="40"/>
    </row>
    <row r="122" spans="2:8" ht="13.5">
      <c r="B122" s="32"/>
      <c r="C122" s="32"/>
      <c r="D122" s="32"/>
      <c r="E122" s="32"/>
      <c r="F122" s="39"/>
      <c r="G122" s="40"/>
      <c r="H122" s="40"/>
    </row>
    <row r="123" spans="2:8" ht="13.5">
      <c r="B123" s="32"/>
      <c r="C123" s="32"/>
      <c r="D123" s="32"/>
      <c r="E123" s="32"/>
      <c r="F123" s="39"/>
      <c r="G123" s="40"/>
      <c r="H123" s="40"/>
    </row>
    <row r="124" spans="2:8" ht="13.5">
      <c r="B124" s="32"/>
      <c r="C124" s="32"/>
      <c r="D124" s="32"/>
      <c r="E124" s="32"/>
      <c r="F124" s="39"/>
      <c r="G124" s="40"/>
      <c r="H124" s="40"/>
    </row>
    <row r="125" spans="2:8" ht="13.5">
      <c r="B125" s="32"/>
      <c r="C125" s="32"/>
      <c r="D125" s="32"/>
      <c r="E125" s="32"/>
      <c r="F125" s="39"/>
      <c r="G125" s="40"/>
      <c r="H125" s="40"/>
    </row>
    <row r="126" spans="2:8" ht="13.5">
      <c r="B126" s="32"/>
      <c r="C126" s="32"/>
      <c r="D126" s="32"/>
      <c r="E126" s="32"/>
      <c r="F126" s="39"/>
      <c r="G126" s="40"/>
      <c r="H126" s="40"/>
    </row>
    <row r="127" spans="2:8" ht="13.5">
      <c r="B127" s="32"/>
      <c r="C127" s="32"/>
      <c r="D127" s="32"/>
      <c r="E127" s="32"/>
      <c r="F127" s="39"/>
      <c r="G127" s="40"/>
      <c r="H127" s="40"/>
    </row>
    <row r="128" spans="2:8" ht="13.5">
      <c r="B128" s="32"/>
      <c r="C128" s="32"/>
      <c r="D128" s="32"/>
      <c r="E128" s="32"/>
      <c r="F128" s="39"/>
      <c r="G128" s="40"/>
      <c r="H128" s="40"/>
    </row>
    <row r="129" spans="2:8" ht="13.5">
      <c r="B129" s="32"/>
      <c r="C129" s="32"/>
      <c r="D129" s="32"/>
      <c r="E129" s="32"/>
      <c r="F129" s="39"/>
      <c r="G129" s="40"/>
      <c r="H129" s="40"/>
    </row>
    <row r="130" spans="2:8" ht="13.5">
      <c r="B130" s="32"/>
      <c r="C130" s="32"/>
      <c r="D130" s="32"/>
      <c r="E130" s="32"/>
      <c r="F130" s="39"/>
      <c r="G130" s="40"/>
      <c r="H130" s="40"/>
    </row>
    <row r="131" spans="2:8" ht="13.5">
      <c r="B131" s="32"/>
      <c r="C131" s="32"/>
      <c r="D131" s="32"/>
      <c r="E131" s="32"/>
      <c r="F131" s="39"/>
      <c r="G131" s="40"/>
      <c r="H131" s="40"/>
    </row>
    <row r="132" spans="2:8" ht="13.5">
      <c r="B132" s="32"/>
      <c r="C132" s="32"/>
      <c r="D132" s="32"/>
      <c r="E132" s="32"/>
      <c r="F132" s="39"/>
      <c r="G132" s="40"/>
      <c r="H132" s="40"/>
    </row>
    <row r="133" spans="2:8" ht="13.5">
      <c r="B133" s="32"/>
      <c r="C133" s="32"/>
      <c r="D133" s="32"/>
      <c r="E133" s="32"/>
      <c r="F133" s="39"/>
      <c r="G133" s="40"/>
      <c r="H133" s="40"/>
    </row>
    <row r="134" spans="2:8" ht="13.5">
      <c r="B134" s="32"/>
      <c r="C134" s="32"/>
      <c r="D134" s="32"/>
      <c r="E134" s="32"/>
      <c r="F134" s="39"/>
      <c r="G134" s="40"/>
      <c r="H134" s="40"/>
    </row>
    <row r="135" spans="2:8" ht="13.5">
      <c r="B135" s="32"/>
      <c r="C135" s="32"/>
      <c r="D135" s="32"/>
      <c r="E135" s="32"/>
      <c r="F135" s="39"/>
      <c r="G135" s="40"/>
      <c r="H135" s="40"/>
    </row>
    <row r="136" spans="2:8" ht="13.5">
      <c r="B136" s="32"/>
      <c r="C136" s="32"/>
      <c r="D136" s="32"/>
      <c r="E136" s="32"/>
      <c r="F136" s="39"/>
      <c r="G136" s="40"/>
      <c r="H136" s="40"/>
    </row>
    <row r="137" spans="2:8" ht="13.5">
      <c r="B137" s="32"/>
      <c r="C137" s="32"/>
      <c r="D137" s="32"/>
      <c r="E137" s="32"/>
      <c r="F137" s="39"/>
      <c r="G137" s="40"/>
      <c r="H137" s="40"/>
    </row>
    <row r="138" spans="2:8" ht="13.5">
      <c r="B138" s="32"/>
      <c r="C138" s="32"/>
      <c r="D138" s="32"/>
      <c r="E138" s="32"/>
      <c r="F138" s="39"/>
      <c r="G138" s="40"/>
      <c r="H138" s="40"/>
    </row>
    <row r="139" spans="2:8" ht="13.5">
      <c r="B139" s="32"/>
      <c r="C139" s="32"/>
      <c r="D139" s="32"/>
      <c r="E139" s="32"/>
      <c r="F139" s="39"/>
      <c r="G139" s="40"/>
      <c r="H139" s="40"/>
    </row>
    <row r="140" spans="2:8" ht="13.5">
      <c r="B140" s="32"/>
      <c r="C140" s="32"/>
      <c r="D140" s="32"/>
      <c r="E140" s="32"/>
      <c r="F140" s="39"/>
      <c r="G140" s="40"/>
      <c r="H140" s="40"/>
    </row>
    <row r="141" spans="2:8" ht="13.5">
      <c r="B141" s="32"/>
      <c r="C141" s="32"/>
      <c r="D141" s="32"/>
      <c r="E141" s="32"/>
      <c r="F141" s="39"/>
      <c r="G141" s="40"/>
      <c r="H141" s="40"/>
    </row>
    <row r="142" spans="2:8" ht="13.5">
      <c r="B142" s="32"/>
      <c r="C142" s="32"/>
      <c r="D142" s="32"/>
      <c r="E142" s="32"/>
      <c r="F142" s="39"/>
      <c r="G142" s="40"/>
      <c r="H142" s="40"/>
    </row>
    <row r="143" spans="2:8" ht="13.5">
      <c r="B143" s="32"/>
      <c r="C143" s="32"/>
      <c r="D143" s="32"/>
      <c r="E143" s="32"/>
      <c r="F143" s="39"/>
      <c r="G143" s="40"/>
      <c r="H143" s="40"/>
    </row>
    <row r="144" spans="2:8" ht="13.5">
      <c r="B144" s="32"/>
      <c r="C144" s="32"/>
      <c r="D144" s="32"/>
      <c r="E144" s="32"/>
      <c r="F144" s="39"/>
      <c r="G144" s="40"/>
      <c r="H144" s="40"/>
    </row>
    <row r="145" spans="2:8" ht="13.5">
      <c r="B145" s="32"/>
      <c r="C145" s="32"/>
      <c r="D145" s="32"/>
      <c r="E145" s="32"/>
      <c r="F145" s="39"/>
      <c r="G145" s="40"/>
      <c r="H145" s="40"/>
    </row>
    <row r="146" spans="2:8" ht="13.5">
      <c r="B146" s="32"/>
      <c r="C146" s="32"/>
      <c r="D146" s="32"/>
      <c r="E146" s="32"/>
      <c r="F146" s="39"/>
      <c r="G146" s="40"/>
      <c r="H146" s="40"/>
    </row>
    <row r="147" spans="2:8" ht="13.5">
      <c r="B147" s="32"/>
      <c r="C147" s="32"/>
      <c r="D147" s="32"/>
      <c r="E147" s="32"/>
      <c r="F147" s="39"/>
      <c r="G147" s="40"/>
      <c r="H147" s="40"/>
    </row>
    <row r="148" spans="2:10" ht="13.5">
      <c r="B148" s="32"/>
      <c r="C148" s="32"/>
      <c r="D148" s="32"/>
      <c r="E148" s="32"/>
      <c r="F148" s="39"/>
      <c r="G148" s="40"/>
      <c r="H148" s="40"/>
      <c r="I148" s="32"/>
      <c r="J148" s="32"/>
    </row>
    <row r="149" spans="2:10" ht="13.5">
      <c r="B149" s="32"/>
      <c r="C149" s="32"/>
      <c r="D149" s="32"/>
      <c r="E149" s="32"/>
      <c r="F149" s="39"/>
      <c r="G149" s="40"/>
      <c r="H149" s="40"/>
      <c r="I149" s="32"/>
      <c r="J149" s="32"/>
    </row>
    <row r="150" spans="2:10" ht="13.5">
      <c r="B150" s="32"/>
      <c r="C150" s="32"/>
      <c r="D150" s="32"/>
      <c r="E150" s="32"/>
      <c r="F150" s="39"/>
      <c r="G150" s="40"/>
      <c r="H150" s="40"/>
      <c r="I150" s="32"/>
      <c r="J150" s="32"/>
    </row>
    <row r="151" spans="2:10" ht="13.5">
      <c r="B151" s="32"/>
      <c r="C151" s="32"/>
      <c r="D151" s="32"/>
      <c r="E151" s="32"/>
      <c r="F151" s="39"/>
      <c r="G151" s="40"/>
      <c r="H151" s="40"/>
      <c r="I151" s="32"/>
      <c r="J151" s="32"/>
    </row>
    <row r="152" spans="2:10" ht="13.5">
      <c r="B152" s="32"/>
      <c r="C152" s="32"/>
      <c r="D152" s="32"/>
      <c r="E152" s="32"/>
      <c r="F152" s="39"/>
      <c r="G152" s="40"/>
      <c r="H152" s="40"/>
      <c r="I152" s="32"/>
      <c r="J152" s="32"/>
    </row>
    <row r="153" spans="2:10" ht="13.5">
      <c r="B153" s="32"/>
      <c r="C153" s="32"/>
      <c r="D153" s="32"/>
      <c r="E153" s="32"/>
      <c r="F153" s="39"/>
      <c r="G153" s="40"/>
      <c r="H153" s="40"/>
      <c r="I153" s="32"/>
      <c r="J153" s="32"/>
    </row>
    <row r="154" spans="2:10" ht="13.5">
      <c r="B154" s="32"/>
      <c r="C154" s="32"/>
      <c r="D154" s="32"/>
      <c r="E154" s="32"/>
      <c r="F154" s="39"/>
      <c r="G154" s="40"/>
      <c r="H154" s="40"/>
      <c r="I154" s="32"/>
      <c r="J154" s="32"/>
    </row>
    <row r="155" spans="2:10" ht="13.5">
      <c r="B155" s="32"/>
      <c r="C155" s="32"/>
      <c r="D155" s="32"/>
      <c r="E155" s="32"/>
      <c r="F155" s="39"/>
      <c r="G155" s="40"/>
      <c r="H155" s="40"/>
      <c r="I155" s="32"/>
      <c r="J155" s="32"/>
    </row>
    <row r="156" spans="2:10" ht="13.5">
      <c r="B156" s="44"/>
      <c r="C156" s="44"/>
      <c r="D156" s="44"/>
      <c r="E156" s="44"/>
      <c r="F156" s="45"/>
      <c r="G156" s="46"/>
      <c r="H156" s="46"/>
      <c r="I156" s="32"/>
      <c r="J156" s="32"/>
    </row>
    <row r="157" spans="2:10" ht="13.5">
      <c r="B157" s="32"/>
      <c r="C157" s="32"/>
      <c r="D157" s="32"/>
      <c r="E157" s="32"/>
      <c r="F157" s="39"/>
      <c r="G157" s="40"/>
      <c r="H157" s="40"/>
      <c r="I157" s="32"/>
      <c r="J157" s="32"/>
    </row>
    <row r="158" spans="2:10" ht="13.5">
      <c r="B158" s="32"/>
      <c r="C158" s="32"/>
      <c r="D158" s="32"/>
      <c r="E158" s="32"/>
      <c r="F158" s="39"/>
      <c r="G158" s="40"/>
      <c r="H158" s="40"/>
      <c r="I158" s="32"/>
      <c r="J158" s="32"/>
    </row>
    <row r="159" spans="2:10" ht="13.5">
      <c r="B159" s="107"/>
      <c r="C159" s="107"/>
      <c r="D159" s="107"/>
      <c r="E159" s="107"/>
      <c r="F159" s="107"/>
      <c r="G159" s="107"/>
      <c r="H159" s="107"/>
      <c r="I159" s="41"/>
      <c r="J159" s="32"/>
    </row>
    <row r="160" spans="2:10" ht="13.5">
      <c r="B160" s="108"/>
      <c r="C160" s="47"/>
      <c r="D160" s="47"/>
      <c r="E160" s="47"/>
      <c r="F160" s="45"/>
      <c r="G160" s="46"/>
      <c r="H160" s="46"/>
      <c r="I160" s="106"/>
      <c r="J160" s="49"/>
    </row>
    <row r="161" spans="2:10" ht="13.5">
      <c r="B161" s="108"/>
      <c r="C161" s="47"/>
      <c r="D161" s="47"/>
      <c r="E161" s="47"/>
      <c r="F161" s="45"/>
      <c r="G161" s="46"/>
      <c r="H161" s="46"/>
      <c r="I161" s="106"/>
      <c r="J161" s="32"/>
    </row>
    <row r="162" spans="2:10" ht="13.5">
      <c r="B162" s="108"/>
      <c r="C162" s="47"/>
      <c r="D162" s="47"/>
      <c r="E162" s="47"/>
      <c r="F162" s="45"/>
      <c r="G162" s="46"/>
      <c r="H162" s="46"/>
      <c r="I162" s="106"/>
      <c r="J162" s="32"/>
    </row>
    <row r="163" spans="2:10" ht="13.5">
      <c r="B163" s="104"/>
      <c r="C163" s="44"/>
      <c r="D163" s="44"/>
      <c r="E163" s="44"/>
      <c r="F163" s="45"/>
      <c r="G163" s="46"/>
      <c r="H163" s="46"/>
      <c r="I163" s="106"/>
      <c r="J163" s="32"/>
    </row>
    <row r="164" spans="2:10" ht="13.5">
      <c r="B164" s="104"/>
      <c r="C164" s="44"/>
      <c r="D164" s="44"/>
      <c r="E164" s="44"/>
      <c r="F164" s="45"/>
      <c r="G164" s="46"/>
      <c r="H164" s="46"/>
      <c r="I164" s="106"/>
      <c r="J164" s="32"/>
    </row>
    <row r="165" spans="2:10" ht="13.5">
      <c r="B165" s="104"/>
      <c r="C165" s="44"/>
      <c r="D165" s="44"/>
      <c r="E165" s="44"/>
      <c r="F165" s="45"/>
      <c r="G165" s="46"/>
      <c r="H165" s="46"/>
      <c r="I165" s="106"/>
      <c r="J165" s="32"/>
    </row>
    <row r="166" spans="2:10" ht="13.5">
      <c r="B166" s="104"/>
      <c r="C166" s="44"/>
      <c r="D166" s="44"/>
      <c r="E166" s="44"/>
      <c r="F166" s="45"/>
      <c r="G166" s="46"/>
      <c r="H166" s="46"/>
      <c r="I166" s="106"/>
      <c r="J166" s="32"/>
    </row>
    <row r="167" spans="2:10" ht="13.5">
      <c r="B167" s="104"/>
      <c r="C167" s="44"/>
      <c r="D167" s="44"/>
      <c r="E167" s="44"/>
      <c r="F167" s="45"/>
      <c r="G167" s="46"/>
      <c r="H167" s="46"/>
      <c r="I167" s="106"/>
      <c r="J167" s="32"/>
    </row>
    <row r="168" spans="2:10" ht="13.5">
      <c r="B168" s="104"/>
      <c r="C168" s="44"/>
      <c r="D168" s="44"/>
      <c r="E168" s="44"/>
      <c r="F168" s="45"/>
      <c r="G168" s="46"/>
      <c r="H168" s="46"/>
      <c r="I168" s="106"/>
      <c r="J168" s="32"/>
    </row>
    <row r="169" spans="2:10" ht="13.5">
      <c r="B169" s="108"/>
      <c r="C169" s="47"/>
      <c r="D169" s="47"/>
      <c r="E169" s="47"/>
      <c r="F169" s="45"/>
      <c r="G169" s="46"/>
      <c r="H169" s="46"/>
      <c r="I169" s="106"/>
      <c r="J169" s="49"/>
    </row>
    <row r="170" spans="2:10" ht="13.5">
      <c r="B170" s="108"/>
      <c r="C170" s="47"/>
      <c r="D170" s="47"/>
      <c r="E170" s="47"/>
      <c r="F170" s="45"/>
      <c r="G170" s="46"/>
      <c r="H170" s="46"/>
      <c r="I170" s="106"/>
      <c r="J170" s="32"/>
    </row>
    <row r="171" spans="2:10" ht="13.5">
      <c r="B171" s="108"/>
      <c r="C171" s="47"/>
      <c r="D171" s="47"/>
      <c r="E171" s="47"/>
      <c r="F171" s="45"/>
      <c r="G171" s="46"/>
      <c r="H171" s="46"/>
      <c r="I171" s="106"/>
      <c r="J171" s="32"/>
    </row>
    <row r="172" spans="2:10" ht="13.5">
      <c r="B172" s="104"/>
      <c r="C172" s="44"/>
      <c r="D172" s="44"/>
      <c r="E172" s="44"/>
      <c r="F172" s="45"/>
      <c r="G172" s="46"/>
      <c r="H172" s="46"/>
      <c r="I172" s="106"/>
      <c r="J172" s="32"/>
    </row>
    <row r="173" spans="2:10" ht="13.5">
      <c r="B173" s="104"/>
      <c r="C173" s="44"/>
      <c r="D173" s="44"/>
      <c r="E173" s="44"/>
      <c r="F173" s="45"/>
      <c r="G173" s="46"/>
      <c r="H173" s="46"/>
      <c r="I173" s="106"/>
      <c r="J173" s="32"/>
    </row>
    <row r="174" spans="2:10" ht="13.5">
      <c r="B174" s="104"/>
      <c r="C174" s="44"/>
      <c r="D174" s="44"/>
      <c r="E174" s="44"/>
      <c r="F174" s="45"/>
      <c r="G174" s="46"/>
      <c r="H174" s="46"/>
      <c r="I174" s="106"/>
      <c r="J174" s="32"/>
    </row>
    <row r="175" spans="2:10" ht="13.5">
      <c r="B175" s="104"/>
      <c r="C175" s="44"/>
      <c r="D175" s="44"/>
      <c r="E175" s="44"/>
      <c r="F175" s="45"/>
      <c r="G175" s="46"/>
      <c r="H175" s="46"/>
      <c r="I175" s="106"/>
      <c r="J175" s="32"/>
    </row>
    <row r="176" spans="2:10" ht="13.5">
      <c r="B176" s="104"/>
      <c r="C176" s="44"/>
      <c r="D176" s="44"/>
      <c r="E176" s="44"/>
      <c r="F176" s="45"/>
      <c r="G176" s="46"/>
      <c r="H176" s="46"/>
      <c r="I176" s="106"/>
      <c r="J176" s="32"/>
    </row>
    <row r="177" spans="2:10" ht="13.5">
      <c r="B177" s="104"/>
      <c r="C177" s="44"/>
      <c r="D177" s="44"/>
      <c r="E177" s="44"/>
      <c r="F177" s="45"/>
      <c r="G177" s="46"/>
      <c r="H177" s="46"/>
      <c r="I177" s="106"/>
      <c r="J177" s="32"/>
    </row>
    <row r="178" spans="2:10" ht="13.5">
      <c r="B178" s="108"/>
      <c r="C178" s="47"/>
      <c r="D178" s="47"/>
      <c r="E178" s="47"/>
      <c r="F178" s="45"/>
      <c r="G178" s="46"/>
      <c r="H178" s="46"/>
      <c r="I178" s="106"/>
      <c r="J178" s="49"/>
    </row>
    <row r="179" spans="2:10" ht="13.5">
      <c r="B179" s="108"/>
      <c r="C179" s="47"/>
      <c r="D179" s="47"/>
      <c r="E179" s="47"/>
      <c r="F179" s="45"/>
      <c r="G179" s="46"/>
      <c r="H179" s="46"/>
      <c r="I179" s="106"/>
      <c r="J179" s="32"/>
    </row>
    <row r="180" spans="2:10" ht="13.5">
      <c r="B180" s="108"/>
      <c r="C180" s="47"/>
      <c r="D180" s="47"/>
      <c r="E180" s="47"/>
      <c r="F180" s="45"/>
      <c r="G180" s="46"/>
      <c r="H180" s="46"/>
      <c r="I180" s="106"/>
      <c r="J180" s="32"/>
    </row>
    <row r="181" spans="2:10" ht="13.5">
      <c r="B181" s="104"/>
      <c r="C181" s="44"/>
      <c r="D181" s="44"/>
      <c r="E181" s="44"/>
      <c r="F181" s="45"/>
      <c r="G181" s="46"/>
      <c r="H181" s="46"/>
      <c r="I181" s="106"/>
      <c r="J181" s="32"/>
    </row>
    <row r="182" spans="2:10" ht="13.5">
      <c r="B182" s="104"/>
      <c r="C182" s="44"/>
      <c r="D182" s="44"/>
      <c r="E182" s="44"/>
      <c r="F182" s="45"/>
      <c r="G182" s="46"/>
      <c r="H182" s="46"/>
      <c r="I182" s="106"/>
      <c r="J182" s="32"/>
    </row>
    <row r="183" spans="2:10" ht="13.5">
      <c r="B183" s="104"/>
      <c r="C183" s="44"/>
      <c r="D183" s="44"/>
      <c r="E183" s="44"/>
      <c r="F183" s="45"/>
      <c r="G183" s="46"/>
      <c r="H183" s="46"/>
      <c r="I183" s="106"/>
      <c r="J183" s="32"/>
    </row>
    <row r="184" spans="2:10" ht="13.5">
      <c r="B184" s="104"/>
      <c r="C184" s="44"/>
      <c r="D184" s="44"/>
      <c r="E184" s="44"/>
      <c r="F184" s="45"/>
      <c r="G184" s="46"/>
      <c r="H184" s="46"/>
      <c r="I184" s="106"/>
      <c r="J184" s="32"/>
    </row>
    <row r="185" spans="2:10" ht="13.5">
      <c r="B185" s="104"/>
      <c r="C185" s="44"/>
      <c r="D185" s="44"/>
      <c r="E185" s="44"/>
      <c r="F185" s="45"/>
      <c r="G185" s="46"/>
      <c r="H185" s="46"/>
      <c r="I185" s="106"/>
      <c r="J185" s="32"/>
    </row>
    <row r="186" spans="2:10" ht="13.5">
      <c r="B186" s="104"/>
      <c r="C186" s="44"/>
      <c r="D186" s="44"/>
      <c r="E186" s="44"/>
      <c r="F186" s="45"/>
      <c r="G186" s="46"/>
      <c r="H186" s="46"/>
      <c r="I186" s="106"/>
      <c r="J186" s="32"/>
    </row>
    <row r="187" spans="2:10" ht="13.5">
      <c r="B187" s="108"/>
      <c r="C187" s="47"/>
      <c r="D187" s="47"/>
      <c r="E187" s="47"/>
      <c r="F187" s="45"/>
      <c r="G187" s="46"/>
      <c r="H187" s="46"/>
      <c r="I187" s="106"/>
      <c r="J187" s="49"/>
    </row>
    <row r="188" spans="2:10" ht="13.5">
      <c r="B188" s="108"/>
      <c r="C188" s="47"/>
      <c r="D188" s="47"/>
      <c r="E188" s="47"/>
      <c r="F188" s="45"/>
      <c r="G188" s="46"/>
      <c r="H188" s="46"/>
      <c r="I188" s="106"/>
      <c r="J188" s="32"/>
    </row>
    <row r="189" spans="2:10" ht="13.5">
      <c r="B189" s="108"/>
      <c r="C189" s="47"/>
      <c r="D189" s="47"/>
      <c r="E189" s="47"/>
      <c r="F189" s="45"/>
      <c r="G189" s="46"/>
      <c r="H189" s="46"/>
      <c r="I189" s="106"/>
      <c r="J189" s="32"/>
    </row>
    <row r="190" spans="2:10" ht="13.5">
      <c r="B190" s="104"/>
      <c r="C190" s="44"/>
      <c r="D190" s="44"/>
      <c r="E190" s="44"/>
      <c r="F190" s="45"/>
      <c r="G190" s="46"/>
      <c r="H190" s="46"/>
      <c r="I190" s="106"/>
      <c r="J190" s="32"/>
    </row>
    <row r="191" spans="2:10" ht="13.5">
      <c r="B191" s="104"/>
      <c r="C191" s="44"/>
      <c r="D191" s="44"/>
      <c r="E191" s="44"/>
      <c r="F191" s="45"/>
      <c r="G191" s="46"/>
      <c r="H191" s="46"/>
      <c r="I191" s="106"/>
      <c r="J191" s="32"/>
    </row>
    <row r="192" spans="2:10" ht="13.5">
      <c r="B192" s="104"/>
      <c r="C192" s="44"/>
      <c r="D192" s="44"/>
      <c r="E192" s="44"/>
      <c r="F192" s="45"/>
      <c r="G192" s="46"/>
      <c r="H192" s="46"/>
      <c r="I192" s="106"/>
      <c r="J192" s="32"/>
    </row>
    <row r="193" spans="2:10" ht="13.5">
      <c r="B193" s="104"/>
      <c r="C193" s="44"/>
      <c r="D193" s="44"/>
      <c r="E193" s="44"/>
      <c r="F193" s="45"/>
      <c r="G193" s="46"/>
      <c r="H193" s="46"/>
      <c r="I193" s="106"/>
      <c r="J193" s="32"/>
    </row>
    <row r="194" spans="2:10" ht="13.5">
      <c r="B194" s="104"/>
      <c r="C194" s="44"/>
      <c r="D194" s="44"/>
      <c r="E194" s="44"/>
      <c r="F194" s="45"/>
      <c r="G194" s="46"/>
      <c r="H194" s="46"/>
      <c r="I194" s="106"/>
      <c r="J194" s="32"/>
    </row>
    <row r="195" spans="2:10" ht="13.5">
      <c r="B195" s="104"/>
      <c r="C195" s="44"/>
      <c r="D195" s="44"/>
      <c r="E195" s="44"/>
      <c r="F195" s="45"/>
      <c r="G195" s="46"/>
      <c r="H195" s="46"/>
      <c r="I195" s="106"/>
      <c r="J195" s="32"/>
    </row>
    <row r="196" spans="2:10" ht="13.5">
      <c r="B196" s="105"/>
      <c r="C196" s="32"/>
      <c r="D196" s="32"/>
      <c r="E196" s="32"/>
      <c r="F196" s="39"/>
      <c r="G196" s="40"/>
      <c r="H196" s="40"/>
      <c r="I196" s="106"/>
      <c r="J196" s="32"/>
    </row>
    <row r="197" spans="2:10" ht="13.5">
      <c r="B197" s="105"/>
      <c r="C197" s="32"/>
      <c r="D197" s="32"/>
      <c r="E197" s="32"/>
      <c r="F197" s="39"/>
      <c r="G197" s="40"/>
      <c r="H197" s="40"/>
      <c r="I197" s="106"/>
      <c r="J197" s="32"/>
    </row>
    <row r="198" spans="2:10" ht="13.5">
      <c r="B198" s="105"/>
      <c r="C198" s="32"/>
      <c r="D198" s="32"/>
      <c r="E198" s="32"/>
      <c r="F198" s="39"/>
      <c r="G198" s="40"/>
      <c r="H198" s="40"/>
      <c r="I198" s="106"/>
      <c r="J198" s="32"/>
    </row>
    <row r="199" spans="2:10" ht="13.5">
      <c r="B199" s="108"/>
      <c r="C199" s="47"/>
      <c r="D199" s="47"/>
      <c r="E199" s="47"/>
      <c r="F199" s="45"/>
      <c r="G199" s="46"/>
      <c r="H199" s="46"/>
      <c r="I199" s="106"/>
      <c r="J199" s="49"/>
    </row>
    <row r="200" spans="2:10" ht="13.5">
      <c r="B200" s="108"/>
      <c r="C200" s="47"/>
      <c r="D200" s="47"/>
      <c r="E200" s="47"/>
      <c r="F200" s="45"/>
      <c r="G200" s="46"/>
      <c r="H200" s="46"/>
      <c r="I200" s="106"/>
      <c r="J200" s="32"/>
    </row>
    <row r="201" spans="2:10" ht="13.5">
      <c r="B201" s="108"/>
      <c r="C201" s="47"/>
      <c r="D201" s="47"/>
      <c r="E201" s="47"/>
      <c r="F201" s="45"/>
      <c r="G201" s="46"/>
      <c r="H201" s="46"/>
      <c r="I201" s="106"/>
      <c r="J201" s="32"/>
    </row>
    <row r="202" spans="2:10" ht="13.5">
      <c r="B202" s="104"/>
      <c r="C202" s="44"/>
      <c r="D202" s="44"/>
      <c r="E202" s="44"/>
      <c r="F202" s="45"/>
      <c r="G202" s="46"/>
      <c r="H202" s="46"/>
      <c r="I202" s="106"/>
      <c r="J202" s="32"/>
    </row>
    <row r="203" spans="2:10" ht="13.5">
      <c r="B203" s="104"/>
      <c r="C203" s="44"/>
      <c r="D203" s="44"/>
      <c r="E203" s="44"/>
      <c r="F203" s="45"/>
      <c r="G203" s="46"/>
      <c r="H203" s="46"/>
      <c r="I203" s="106"/>
      <c r="J203" s="32"/>
    </row>
    <row r="204" spans="2:10" ht="13.5">
      <c r="B204" s="104"/>
      <c r="C204" s="44"/>
      <c r="D204" s="44"/>
      <c r="E204" s="44"/>
      <c r="F204" s="45"/>
      <c r="G204" s="46"/>
      <c r="H204" s="46"/>
      <c r="I204" s="106"/>
      <c r="J204" s="32"/>
    </row>
    <row r="205" spans="2:10" ht="13.5">
      <c r="B205" s="104"/>
      <c r="C205" s="44"/>
      <c r="D205" s="44"/>
      <c r="E205" s="44"/>
      <c r="F205" s="45"/>
      <c r="G205" s="46"/>
      <c r="H205" s="46"/>
      <c r="I205" s="106"/>
      <c r="J205" s="32"/>
    </row>
    <row r="206" spans="2:10" ht="13.5">
      <c r="B206" s="104"/>
      <c r="C206" s="44"/>
      <c r="D206" s="44"/>
      <c r="E206" s="44"/>
      <c r="F206" s="45"/>
      <c r="G206" s="46"/>
      <c r="H206" s="46"/>
      <c r="I206" s="106"/>
      <c r="J206" s="32"/>
    </row>
    <row r="207" spans="2:10" ht="13.5">
      <c r="B207" s="104"/>
      <c r="C207" s="44"/>
      <c r="D207" s="44"/>
      <c r="E207" s="44"/>
      <c r="F207" s="45"/>
      <c r="G207" s="46"/>
      <c r="H207" s="46"/>
      <c r="I207" s="106"/>
      <c r="J207" s="32"/>
    </row>
    <row r="208" spans="2:10" ht="13.5">
      <c r="B208" s="108"/>
      <c r="C208" s="47"/>
      <c r="D208" s="47"/>
      <c r="E208" s="47"/>
      <c r="F208" s="45"/>
      <c r="G208" s="46"/>
      <c r="H208" s="46"/>
      <c r="I208" s="106"/>
      <c r="J208" s="49"/>
    </row>
    <row r="209" spans="2:10" ht="13.5">
      <c r="B209" s="108"/>
      <c r="C209" s="47"/>
      <c r="D209" s="47"/>
      <c r="E209" s="47"/>
      <c r="F209" s="45"/>
      <c r="G209" s="46"/>
      <c r="H209" s="46"/>
      <c r="I209" s="106"/>
      <c r="J209" s="32"/>
    </row>
    <row r="210" spans="2:10" ht="13.5">
      <c r="B210" s="108"/>
      <c r="C210" s="47"/>
      <c r="D210" s="47"/>
      <c r="E210" s="47"/>
      <c r="F210" s="45"/>
      <c r="G210" s="46"/>
      <c r="H210" s="46"/>
      <c r="I210" s="106"/>
      <c r="J210" s="32"/>
    </row>
    <row r="211" spans="2:10" ht="13.5">
      <c r="B211" s="104"/>
      <c r="C211" s="44"/>
      <c r="D211" s="44"/>
      <c r="E211" s="44"/>
      <c r="F211" s="45"/>
      <c r="G211" s="46"/>
      <c r="H211" s="46"/>
      <c r="I211" s="106"/>
      <c r="J211" s="32"/>
    </row>
    <row r="212" spans="2:9" ht="13.5">
      <c r="B212" s="104"/>
      <c r="C212" s="44"/>
      <c r="D212" s="44"/>
      <c r="E212" s="44"/>
      <c r="F212" s="45"/>
      <c r="G212" s="46"/>
      <c r="H212" s="46"/>
      <c r="I212" s="106"/>
    </row>
    <row r="213" spans="2:9" ht="13.5">
      <c r="B213" s="104"/>
      <c r="C213" s="44"/>
      <c r="D213" s="44"/>
      <c r="E213" s="44"/>
      <c r="F213" s="45"/>
      <c r="G213" s="46"/>
      <c r="H213" s="46"/>
      <c r="I213" s="106"/>
    </row>
    <row r="214" spans="2:9" ht="13.5">
      <c r="B214" s="104"/>
      <c r="C214" s="44"/>
      <c r="D214" s="44"/>
      <c r="E214" s="44"/>
      <c r="F214" s="45"/>
      <c r="G214" s="46"/>
      <c r="H214" s="46"/>
      <c r="I214" s="106"/>
    </row>
    <row r="215" spans="2:9" ht="13.5">
      <c r="B215" s="104"/>
      <c r="C215" s="44"/>
      <c r="D215" s="44"/>
      <c r="E215" s="44"/>
      <c r="F215" s="45"/>
      <c r="G215" s="46"/>
      <c r="H215" s="46"/>
      <c r="I215" s="106"/>
    </row>
    <row r="216" spans="2:9" ht="13.5">
      <c r="B216" s="104"/>
      <c r="C216" s="44"/>
      <c r="D216" s="44"/>
      <c r="E216" s="44"/>
      <c r="F216" s="45"/>
      <c r="G216" s="46"/>
      <c r="H216" s="46"/>
      <c r="I216" s="106"/>
    </row>
    <row r="217" spans="2:9" ht="13.5">
      <c r="B217" s="105"/>
      <c r="C217" s="32"/>
      <c r="D217" s="32"/>
      <c r="E217" s="32"/>
      <c r="F217" s="39"/>
      <c r="G217" s="40"/>
      <c r="H217" s="40"/>
      <c r="I217" s="48"/>
    </row>
    <row r="218" spans="2:9" ht="13.5">
      <c r="B218" s="108"/>
      <c r="C218" s="47"/>
      <c r="D218" s="47"/>
      <c r="E218" s="47"/>
      <c r="F218" s="45"/>
      <c r="G218" s="46"/>
      <c r="H218" s="46"/>
      <c r="I218" s="106"/>
    </row>
    <row r="219" spans="2:9" ht="13.5">
      <c r="B219" s="108"/>
      <c r="C219" s="47"/>
      <c r="D219" s="47"/>
      <c r="E219" s="47"/>
      <c r="F219" s="45"/>
      <c r="G219" s="46"/>
      <c r="H219" s="46"/>
      <c r="I219" s="106"/>
    </row>
    <row r="220" spans="2:9" ht="13.5">
      <c r="B220" s="108"/>
      <c r="C220" s="47"/>
      <c r="D220" s="47"/>
      <c r="E220" s="47"/>
      <c r="F220" s="45"/>
      <c r="G220" s="46"/>
      <c r="H220" s="46"/>
      <c r="I220" s="106"/>
    </row>
    <row r="221" spans="2:9" ht="13.5">
      <c r="B221" s="104"/>
      <c r="C221" s="44"/>
      <c r="D221" s="44"/>
      <c r="E221" s="44"/>
      <c r="F221" s="45"/>
      <c r="G221" s="46"/>
      <c r="H221" s="46"/>
      <c r="I221" s="106"/>
    </row>
    <row r="222" spans="2:9" ht="13.5">
      <c r="B222" s="104"/>
      <c r="C222" s="44"/>
      <c r="D222" s="44"/>
      <c r="E222" s="44"/>
      <c r="F222" s="45"/>
      <c r="G222" s="46"/>
      <c r="H222" s="46"/>
      <c r="I222" s="106"/>
    </row>
    <row r="223" spans="2:9" ht="13.5">
      <c r="B223" s="104"/>
      <c r="C223" s="44"/>
      <c r="D223" s="44"/>
      <c r="E223" s="44"/>
      <c r="F223" s="45"/>
      <c r="G223" s="46"/>
      <c r="H223" s="46"/>
      <c r="I223" s="106"/>
    </row>
    <row r="224" spans="2:9" ht="13.5">
      <c r="B224" s="104"/>
      <c r="C224" s="44"/>
      <c r="D224" s="44"/>
      <c r="E224" s="44"/>
      <c r="F224" s="45"/>
      <c r="G224" s="46"/>
      <c r="H224" s="46"/>
      <c r="I224" s="106"/>
    </row>
    <row r="225" spans="2:9" ht="13.5">
      <c r="B225" s="104"/>
      <c r="C225" s="44"/>
      <c r="D225" s="44"/>
      <c r="E225" s="44"/>
      <c r="F225" s="45"/>
      <c r="G225" s="46"/>
      <c r="H225" s="46"/>
      <c r="I225" s="106"/>
    </row>
    <row r="226" spans="2:9" ht="13.5">
      <c r="B226" s="104"/>
      <c r="C226" s="44"/>
      <c r="D226" s="44"/>
      <c r="E226" s="44"/>
      <c r="F226" s="45"/>
      <c r="G226" s="46"/>
      <c r="H226" s="46"/>
      <c r="I226" s="106"/>
    </row>
    <row r="227" spans="2:9" ht="13.5">
      <c r="B227" s="105"/>
      <c r="C227" s="32"/>
      <c r="D227" s="32"/>
      <c r="E227" s="32"/>
      <c r="F227" s="39"/>
      <c r="G227" s="40"/>
      <c r="H227" s="40"/>
      <c r="I227" s="48"/>
    </row>
    <row r="228" spans="2:8" ht="13.5">
      <c r="B228" s="32"/>
      <c r="C228" s="32"/>
      <c r="D228" s="32"/>
      <c r="E228" s="32"/>
      <c r="F228" s="39"/>
      <c r="G228" s="40"/>
      <c r="H228" s="40"/>
    </row>
    <row r="229" spans="2:8" ht="13.5">
      <c r="B229" s="32"/>
      <c r="C229" s="32"/>
      <c r="D229" s="32"/>
      <c r="E229" s="32"/>
      <c r="F229" s="39"/>
      <c r="G229" s="40"/>
      <c r="H229" s="40"/>
    </row>
    <row r="230" spans="2:8" ht="13.5">
      <c r="B230" s="107"/>
      <c r="C230" s="107"/>
      <c r="D230" s="107"/>
      <c r="E230" s="107"/>
      <c r="F230" s="107"/>
      <c r="G230" s="107"/>
      <c r="H230" s="107"/>
    </row>
    <row r="231" spans="2:8" ht="13.5">
      <c r="B231" s="104"/>
      <c r="C231" s="44"/>
      <c r="D231" s="44"/>
      <c r="E231" s="44"/>
      <c r="F231" s="45"/>
      <c r="G231" s="46"/>
      <c r="H231" s="46"/>
    </row>
    <row r="232" spans="2:8" ht="13.5">
      <c r="B232" s="105"/>
      <c r="C232" s="32"/>
      <c r="D232" s="32"/>
      <c r="E232" s="32"/>
      <c r="F232" s="39"/>
      <c r="G232" s="40"/>
      <c r="H232" s="40"/>
    </row>
    <row r="233" spans="2:8" ht="13.5">
      <c r="B233" s="105"/>
      <c r="C233" s="32"/>
      <c r="D233" s="32"/>
      <c r="E233" s="32"/>
      <c r="F233" s="39"/>
      <c r="G233" s="40"/>
      <c r="H233" s="40"/>
    </row>
    <row r="234" spans="2:8" ht="13.5">
      <c r="B234" s="105"/>
      <c r="C234" s="32"/>
      <c r="D234" s="32"/>
      <c r="E234" s="32"/>
      <c r="F234" s="39"/>
      <c r="G234" s="40"/>
      <c r="H234" s="40"/>
    </row>
    <row r="235" spans="2:8" ht="13.5">
      <c r="B235" s="105"/>
      <c r="C235" s="32"/>
      <c r="D235" s="32"/>
      <c r="E235" s="32"/>
      <c r="F235" s="39"/>
      <c r="G235" s="40"/>
      <c r="H235" s="40"/>
    </row>
    <row r="236" spans="2:8" ht="13.5">
      <c r="B236" s="105"/>
      <c r="C236" s="32"/>
      <c r="D236" s="32"/>
      <c r="E236" s="32"/>
      <c r="F236" s="39"/>
      <c r="G236" s="40"/>
      <c r="H236" s="40"/>
    </row>
    <row r="237" spans="2:8" ht="13.5">
      <c r="B237" s="105"/>
      <c r="C237" s="32"/>
      <c r="D237" s="32"/>
      <c r="E237" s="32"/>
      <c r="F237" s="39"/>
      <c r="G237" s="40"/>
      <c r="H237" s="40"/>
    </row>
    <row r="238" spans="2:8" ht="13.5">
      <c r="B238" s="105"/>
      <c r="C238" s="32"/>
      <c r="D238" s="32"/>
      <c r="E238" s="32"/>
      <c r="F238" s="39"/>
      <c r="G238" s="40"/>
      <c r="H238" s="40"/>
    </row>
    <row r="239" spans="2:8" ht="13.5">
      <c r="B239" s="105"/>
      <c r="C239" s="32"/>
      <c r="D239" s="32"/>
      <c r="E239" s="32"/>
      <c r="F239" s="39"/>
      <c r="G239" s="40"/>
      <c r="H239" s="40"/>
    </row>
    <row r="240" spans="2:8" ht="13.5">
      <c r="B240" s="105"/>
      <c r="C240" s="32"/>
      <c r="D240" s="32"/>
      <c r="E240" s="32"/>
      <c r="F240" s="39"/>
      <c r="G240" s="40"/>
      <c r="H240" s="40"/>
    </row>
    <row r="241" spans="2:8" ht="13.5">
      <c r="B241" s="105"/>
      <c r="C241" s="32"/>
      <c r="D241" s="32"/>
      <c r="E241" s="32"/>
      <c r="F241" s="39"/>
      <c r="G241" s="40"/>
      <c r="H241" s="40"/>
    </row>
    <row r="242" spans="2:8" ht="13.5">
      <c r="B242" s="105"/>
      <c r="C242" s="32"/>
      <c r="D242" s="32"/>
      <c r="E242" s="32"/>
      <c r="F242" s="39"/>
      <c r="G242" s="40"/>
      <c r="H242" s="40"/>
    </row>
    <row r="243" spans="2:8" ht="13.5">
      <c r="B243" s="104"/>
      <c r="C243" s="44"/>
      <c r="D243" s="44"/>
      <c r="E243" s="44"/>
      <c r="F243" s="45"/>
      <c r="G243" s="46"/>
      <c r="H243" s="46"/>
    </row>
    <row r="244" spans="2:8" ht="13.5">
      <c r="B244" s="105"/>
      <c r="C244" s="32"/>
      <c r="D244" s="32"/>
      <c r="E244" s="32"/>
      <c r="F244" s="39"/>
      <c r="G244" s="40"/>
      <c r="H244" s="40"/>
    </row>
    <row r="245" spans="2:8" ht="13.5">
      <c r="B245" s="105"/>
      <c r="C245" s="32"/>
      <c r="D245" s="32"/>
      <c r="E245" s="32"/>
      <c r="F245" s="39"/>
      <c r="G245" s="40"/>
      <c r="H245" s="40"/>
    </row>
    <row r="246" spans="2:8" ht="13.5">
      <c r="B246" s="105"/>
      <c r="C246" s="32"/>
      <c r="D246" s="32"/>
      <c r="E246" s="32"/>
      <c r="F246" s="39"/>
      <c r="G246" s="40"/>
      <c r="H246" s="40"/>
    </row>
    <row r="247" spans="2:8" ht="13.5">
      <c r="B247" s="105"/>
      <c r="C247" s="32"/>
      <c r="D247" s="32"/>
      <c r="E247" s="32"/>
      <c r="F247" s="39"/>
      <c r="G247" s="40"/>
      <c r="H247" s="40"/>
    </row>
    <row r="248" spans="2:8" ht="13.5">
      <c r="B248" s="105"/>
      <c r="C248" s="32"/>
      <c r="D248" s="32"/>
      <c r="E248" s="32"/>
      <c r="F248" s="39"/>
      <c r="G248" s="40"/>
      <c r="H248" s="40"/>
    </row>
    <row r="249" spans="2:8" ht="13.5">
      <c r="B249" s="105"/>
      <c r="C249" s="32"/>
      <c r="D249" s="32"/>
      <c r="E249" s="32"/>
      <c r="F249" s="39"/>
      <c r="G249" s="40"/>
      <c r="H249" s="40"/>
    </row>
    <row r="250" spans="2:8" ht="13.5">
      <c r="B250" s="105"/>
      <c r="C250" s="32"/>
      <c r="D250" s="32"/>
      <c r="E250" s="32"/>
      <c r="F250" s="39"/>
      <c r="G250" s="40"/>
      <c r="H250" s="40"/>
    </row>
    <row r="251" spans="2:8" ht="13.5">
      <c r="B251" s="105"/>
      <c r="C251" s="32"/>
      <c r="D251" s="32"/>
      <c r="E251" s="32"/>
      <c r="F251" s="39"/>
      <c r="G251" s="40"/>
      <c r="H251" s="40"/>
    </row>
    <row r="252" spans="2:8" ht="13.5">
      <c r="B252" s="105"/>
      <c r="C252" s="32"/>
      <c r="D252" s="32"/>
      <c r="E252" s="32"/>
      <c r="F252" s="39"/>
      <c r="G252" s="40"/>
      <c r="H252" s="40"/>
    </row>
    <row r="253" spans="2:8" ht="13.5">
      <c r="B253" s="105"/>
      <c r="C253" s="32"/>
      <c r="D253" s="32"/>
      <c r="E253" s="32"/>
      <c r="F253" s="39"/>
      <c r="G253" s="40"/>
      <c r="H253" s="40"/>
    </row>
    <row r="254" spans="2:8" ht="13.5">
      <c r="B254" s="105"/>
      <c r="C254" s="32"/>
      <c r="D254" s="32"/>
      <c r="E254" s="32"/>
      <c r="F254" s="39"/>
      <c r="G254" s="40"/>
      <c r="H254" s="40"/>
    </row>
    <row r="255" spans="2:8" ht="13.5">
      <c r="B255" s="104"/>
      <c r="C255" s="44"/>
      <c r="D255" s="44"/>
      <c r="E255" s="44"/>
      <c r="F255" s="45"/>
      <c r="G255" s="46"/>
      <c r="H255" s="46"/>
    </row>
    <row r="256" spans="2:8" ht="13.5">
      <c r="B256" s="105"/>
      <c r="C256" s="32"/>
      <c r="D256" s="32"/>
      <c r="E256" s="32"/>
      <c r="F256" s="39"/>
      <c r="G256" s="40"/>
      <c r="H256" s="40"/>
    </row>
    <row r="257" spans="2:8" ht="13.5">
      <c r="B257" s="105"/>
      <c r="C257" s="32"/>
      <c r="D257" s="32"/>
      <c r="E257" s="32"/>
      <c r="F257" s="39"/>
      <c r="G257" s="40"/>
      <c r="H257" s="40"/>
    </row>
    <row r="258" spans="2:8" ht="13.5">
      <c r="B258" s="105"/>
      <c r="C258" s="32"/>
      <c r="D258" s="32"/>
      <c r="E258" s="32"/>
      <c r="F258" s="39"/>
      <c r="G258" s="40"/>
      <c r="H258" s="40"/>
    </row>
    <row r="259" spans="2:8" ht="13.5">
      <c r="B259" s="105"/>
      <c r="C259" s="32"/>
      <c r="D259" s="32"/>
      <c r="E259" s="32"/>
      <c r="F259" s="39"/>
      <c r="G259" s="40"/>
      <c r="H259" s="40"/>
    </row>
    <row r="260" spans="2:8" ht="13.5">
      <c r="B260" s="105"/>
      <c r="C260" s="32"/>
      <c r="D260" s="32"/>
      <c r="E260" s="32"/>
      <c r="F260" s="39"/>
      <c r="G260" s="40"/>
      <c r="H260" s="40"/>
    </row>
    <row r="261" spans="2:8" ht="13.5">
      <c r="B261" s="105"/>
      <c r="C261" s="32"/>
      <c r="D261" s="32"/>
      <c r="E261" s="32"/>
      <c r="F261" s="39"/>
      <c r="G261" s="40"/>
      <c r="H261" s="40"/>
    </row>
    <row r="262" spans="2:8" ht="13.5">
      <c r="B262" s="105"/>
      <c r="C262" s="32"/>
      <c r="D262" s="32"/>
      <c r="E262" s="32"/>
      <c r="F262" s="39"/>
      <c r="G262" s="40"/>
      <c r="H262" s="40"/>
    </row>
    <row r="263" spans="2:8" ht="13.5">
      <c r="B263" s="105"/>
      <c r="C263" s="32"/>
      <c r="D263" s="32"/>
      <c r="E263" s="32"/>
      <c r="F263" s="39"/>
      <c r="G263" s="40"/>
      <c r="H263" s="40"/>
    </row>
    <row r="264" spans="2:8" ht="13.5">
      <c r="B264" s="105"/>
      <c r="C264" s="32"/>
      <c r="D264" s="32"/>
      <c r="E264" s="32"/>
      <c r="F264" s="39"/>
      <c r="G264" s="40"/>
      <c r="H264" s="40"/>
    </row>
    <row r="265" spans="2:8" ht="13.5">
      <c r="B265" s="105"/>
      <c r="C265" s="32"/>
      <c r="D265" s="32"/>
      <c r="E265" s="32"/>
      <c r="F265" s="39"/>
      <c r="G265" s="40"/>
      <c r="H265" s="40"/>
    </row>
    <row r="266" spans="2:8" ht="13.5">
      <c r="B266" s="105"/>
      <c r="C266" s="32"/>
      <c r="D266" s="32"/>
      <c r="E266" s="32"/>
      <c r="F266" s="39"/>
      <c r="G266" s="40"/>
      <c r="H266" s="40"/>
    </row>
    <row r="267" spans="2:8" ht="13.5">
      <c r="B267" s="104"/>
      <c r="C267" s="44"/>
      <c r="D267" s="44"/>
      <c r="E267" s="44"/>
      <c r="F267" s="45"/>
      <c r="G267" s="46"/>
      <c r="H267" s="46"/>
    </row>
    <row r="268" spans="2:8" ht="13.5">
      <c r="B268" s="105"/>
      <c r="C268" s="32"/>
      <c r="D268" s="32"/>
      <c r="E268" s="32"/>
      <c r="F268" s="39"/>
      <c r="G268" s="40"/>
      <c r="H268" s="40"/>
    </row>
    <row r="269" spans="2:8" ht="13.5">
      <c r="B269" s="105"/>
      <c r="C269" s="32"/>
      <c r="D269" s="32"/>
      <c r="E269" s="32"/>
      <c r="F269" s="39"/>
      <c r="G269" s="40"/>
      <c r="H269" s="40"/>
    </row>
    <row r="270" spans="2:8" ht="13.5">
      <c r="B270" s="105"/>
      <c r="C270" s="32"/>
      <c r="D270" s="32"/>
      <c r="E270" s="32"/>
      <c r="F270" s="39"/>
      <c r="G270" s="40"/>
      <c r="H270" s="40"/>
    </row>
    <row r="271" spans="2:8" ht="13.5">
      <c r="B271" s="105"/>
      <c r="C271" s="32"/>
      <c r="D271" s="32"/>
      <c r="E271" s="32"/>
      <c r="F271" s="39"/>
      <c r="G271" s="40"/>
      <c r="H271" s="40"/>
    </row>
    <row r="272" spans="2:8" ht="13.5">
      <c r="B272" s="105"/>
      <c r="C272" s="32"/>
      <c r="D272" s="32"/>
      <c r="E272" s="32"/>
      <c r="F272" s="39"/>
      <c r="G272" s="40"/>
      <c r="H272" s="40"/>
    </row>
    <row r="273" spans="2:8" ht="13.5">
      <c r="B273" s="105"/>
      <c r="C273" s="32"/>
      <c r="D273" s="32"/>
      <c r="E273" s="32"/>
      <c r="F273" s="39"/>
      <c r="G273" s="40"/>
      <c r="H273" s="40"/>
    </row>
    <row r="274" spans="2:8" ht="13.5">
      <c r="B274" s="105"/>
      <c r="C274" s="32"/>
      <c r="D274" s="32"/>
      <c r="E274" s="32"/>
      <c r="F274" s="39"/>
      <c r="G274" s="40"/>
      <c r="H274" s="40"/>
    </row>
    <row r="275" spans="2:8" ht="13.5">
      <c r="B275" s="105"/>
      <c r="C275" s="32"/>
      <c r="D275" s="32"/>
      <c r="E275" s="32"/>
      <c r="F275" s="39"/>
      <c r="G275" s="40"/>
      <c r="H275" s="40"/>
    </row>
    <row r="276" spans="2:8" ht="13.5">
      <c r="B276" s="105"/>
      <c r="C276" s="32"/>
      <c r="D276" s="32"/>
      <c r="E276" s="32"/>
      <c r="F276" s="39"/>
      <c r="G276" s="40"/>
      <c r="H276" s="40"/>
    </row>
    <row r="277" spans="2:8" ht="13.5">
      <c r="B277" s="105"/>
      <c r="C277" s="32"/>
      <c r="D277" s="32"/>
      <c r="E277" s="32"/>
      <c r="F277" s="39"/>
      <c r="G277" s="40"/>
      <c r="H277" s="40"/>
    </row>
    <row r="278" spans="2:8" ht="13.5">
      <c r="B278" s="105"/>
      <c r="C278" s="32"/>
      <c r="D278" s="32"/>
      <c r="E278" s="32"/>
      <c r="F278" s="39"/>
      <c r="G278" s="40"/>
      <c r="H278" s="40"/>
    </row>
    <row r="279" spans="2:8" ht="13.5">
      <c r="B279" s="104"/>
      <c r="C279" s="44"/>
      <c r="D279" s="44"/>
      <c r="E279" s="44"/>
      <c r="F279" s="45"/>
      <c r="G279" s="46"/>
      <c r="H279" s="46"/>
    </row>
    <row r="280" spans="2:8" ht="13.5">
      <c r="B280" s="105"/>
      <c r="C280" s="32"/>
      <c r="D280" s="32"/>
      <c r="E280" s="32"/>
      <c r="F280" s="39"/>
      <c r="G280" s="40"/>
      <c r="H280" s="40"/>
    </row>
    <row r="281" spans="2:8" ht="13.5">
      <c r="B281" s="105"/>
      <c r="C281" s="32"/>
      <c r="D281" s="32"/>
      <c r="E281" s="32"/>
      <c r="F281" s="39"/>
      <c r="G281" s="40"/>
      <c r="H281" s="40"/>
    </row>
    <row r="282" spans="2:8" ht="13.5">
      <c r="B282" s="105"/>
      <c r="C282" s="32"/>
      <c r="D282" s="32"/>
      <c r="E282" s="32"/>
      <c r="F282" s="39"/>
      <c r="G282" s="40"/>
      <c r="H282" s="40"/>
    </row>
    <row r="283" spans="2:8" ht="13.5">
      <c r="B283" s="105"/>
      <c r="C283" s="32"/>
      <c r="D283" s="32"/>
      <c r="E283" s="32"/>
      <c r="F283" s="39"/>
      <c r="G283" s="40"/>
      <c r="H283" s="40"/>
    </row>
    <row r="284" spans="2:8" ht="13.5">
      <c r="B284" s="105"/>
      <c r="C284" s="32"/>
      <c r="D284" s="32"/>
      <c r="E284" s="32"/>
      <c r="F284" s="39"/>
      <c r="G284" s="40"/>
      <c r="H284" s="40"/>
    </row>
    <row r="285" spans="2:8" ht="13.5">
      <c r="B285" s="105"/>
      <c r="C285" s="32"/>
      <c r="D285" s="32"/>
      <c r="E285" s="32"/>
      <c r="F285" s="39"/>
      <c r="G285" s="40"/>
      <c r="H285" s="40"/>
    </row>
    <row r="286" spans="2:8" ht="13.5">
      <c r="B286" s="105"/>
      <c r="C286" s="32"/>
      <c r="D286" s="32"/>
      <c r="E286" s="32"/>
      <c r="F286" s="39"/>
      <c r="G286" s="40"/>
      <c r="H286" s="40"/>
    </row>
    <row r="287" spans="2:8" ht="13.5">
      <c r="B287" s="105"/>
      <c r="C287" s="32"/>
      <c r="D287" s="32"/>
      <c r="E287" s="32"/>
      <c r="F287" s="39"/>
      <c r="G287" s="40"/>
      <c r="H287" s="40"/>
    </row>
    <row r="288" spans="2:8" ht="13.5">
      <c r="B288" s="105"/>
      <c r="C288" s="32"/>
      <c r="D288" s="32"/>
      <c r="E288" s="32"/>
      <c r="F288" s="39"/>
      <c r="G288" s="40"/>
      <c r="H288" s="40"/>
    </row>
    <row r="289" spans="2:8" ht="13.5">
      <c r="B289" s="105"/>
      <c r="C289" s="32"/>
      <c r="D289" s="32"/>
      <c r="E289" s="32"/>
      <c r="F289" s="39"/>
      <c r="G289" s="40"/>
      <c r="H289" s="40"/>
    </row>
    <row r="290" spans="2:8" ht="13.5">
      <c r="B290" s="105"/>
      <c r="C290" s="32"/>
      <c r="D290" s="32"/>
      <c r="E290" s="32"/>
      <c r="F290" s="39"/>
      <c r="G290" s="40"/>
      <c r="H290" s="40"/>
    </row>
    <row r="291" spans="2:8" ht="13.5">
      <c r="B291" s="104"/>
      <c r="C291" s="44"/>
      <c r="D291" s="44"/>
      <c r="E291" s="44"/>
      <c r="F291" s="45"/>
      <c r="G291" s="46"/>
      <c r="H291" s="46"/>
    </row>
    <row r="292" spans="2:8" ht="13.5">
      <c r="B292" s="105"/>
      <c r="C292" s="32"/>
      <c r="D292" s="32"/>
      <c r="E292" s="32"/>
      <c r="F292" s="39"/>
      <c r="G292" s="40"/>
      <c r="H292" s="40"/>
    </row>
    <row r="293" spans="2:8" ht="13.5">
      <c r="B293" s="105"/>
      <c r="C293" s="32"/>
      <c r="D293" s="32"/>
      <c r="E293" s="32"/>
      <c r="F293" s="39"/>
      <c r="G293" s="40"/>
      <c r="H293" s="40"/>
    </row>
    <row r="294" spans="2:8" ht="13.5">
      <c r="B294" s="105"/>
      <c r="C294" s="32"/>
      <c r="D294" s="32"/>
      <c r="E294" s="32"/>
      <c r="F294" s="39"/>
      <c r="G294" s="40"/>
      <c r="H294" s="40"/>
    </row>
    <row r="295" spans="2:8" ht="13.5">
      <c r="B295" s="105"/>
      <c r="C295" s="32"/>
      <c r="D295" s="32"/>
      <c r="E295" s="32"/>
      <c r="F295" s="39"/>
      <c r="G295" s="40"/>
      <c r="H295" s="40"/>
    </row>
    <row r="296" spans="2:8" ht="13.5">
      <c r="B296" s="105"/>
      <c r="C296" s="32"/>
      <c r="D296" s="32"/>
      <c r="E296" s="32"/>
      <c r="F296" s="39"/>
      <c r="G296" s="40"/>
      <c r="H296" s="40"/>
    </row>
    <row r="297" spans="2:8" ht="13.5">
      <c r="B297" s="105"/>
      <c r="C297" s="32"/>
      <c r="D297" s="32"/>
      <c r="E297" s="32"/>
      <c r="F297" s="39"/>
      <c r="G297" s="40"/>
      <c r="H297" s="40"/>
    </row>
    <row r="298" spans="2:8" ht="13.5">
      <c r="B298" s="105"/>
      <c r="C298" s="32"/>
      <c r="D298" s="32"/>
      <c r="E298" s="32"/>
      <c r="F298" s="39"/>
      <c r="G298" s="40"/>
      <c r="H298" s="40"/>
    </row>
    <row r="299" spans="2:8" ht="13.5">
      <c r="B299" s="105"/>
      <c r="C299" s="32"/>
      <c r="D299" s="32"/>
      <c r="E299" s="32"/>
      <c r="F299" s="39"/>
      <c r="G299" s="40"/>
      <c r="H299" s="40"/>
    </row>
    <row r="300" spans="2:8" ht="13.5">
      <c r="B300" s="105"/>
      <c r="C300" s="32"/>
      <c r="D300" s="32"/>
      <c r="E300" s="32"/>
      <c r="F300" s="39"/>
      <c r="G300" s="40"/>
      <c r="H300" s="40"/>
    </row>
    <row r="301" spans="2:8" ht="13.5">
      <c r="B301" s="105"/>
      <c r="C301" s="32"/>
      <c r="D301" s="32"/>
      <c r="E301" s="32"/>
      <c r="F301" s="39"/>
      <c r="G301" s="40"/>
      <c r="H301" s="40"/>
    </row>
    <row r="302" spans="2:8" ht="13.5">
      <c r="B302" s="105"/>
      <c r="C302" s="32"/>
      <c r="D302" s="32"/>
      <c r="E302" s="32"/>
      <c r="F302" s="39"/>
      <c r="G302" s="40"/>
      <c r="H302" s="40"/>
    </row>
    <row r="303" spans="2:8" ht="13.5">
      <c r="B303" s="104"/>
      <c r="C303" s="44"/>
      <c r="D303" s="44"/>
      <c r="E303" s="44"/>
      <c r="F303" s="45"/>
      <c r="G303" s="46"/>
      <c r="H303" s="46"/>
    </row>
    <row r="304" spans="2:8" ht="13.5">
      <c r="B304" s="105"/>
      <c r="C304" s="32"/>
      <c r="D304" s="32"/>
      <c r="E304" s="32"/>
      <c r="F304" s="39"/>
      <c r="G304" s="40"/>
      <c r="H304" s="40"/>
    </row>
    <row r="305" spans="2:8" ht="13.5">
      <c r="B305" s="105"/>
      <c r="C305" s="32"/>
      <c r="D305" s="32"/>
      <c r="E305" s="32"/>
      <c r="F305" s="39"/>
      <c r="G305" s="40"/>
      <c r="H305" s="40"/>
    </row>
    <row r="306" spans="2:8" ht="13.5">
      <c r="B306" s="105"/>
      <c r="C306" s="32"/>
      <c r="D306" s="32"/>
      <c r="E306" s="32"/>
      <c r="F306" s="39"/>
      <c r="G306" s="40"/>
      <c r="H306" s="40"/>
    </row>
    <row r="307" spans="2:8" ht="13.5">
      <c r="B307" s="105"/>
      <c r="C307" s="32"/>
      <c r="D307" s="32"/>
      <c r="E307" s="32"/>
      <c r="F307" s="39"/>
      <c r="G307" s="40"/>
      <c r="H307" s="40"/>
    </row>
    <row r="308" spans="2:10" ht="13.5">
      <c r="B308" s="105"/>
      <c r="C308" s="32"/>
      <c r="D308" s="32"/>
      <c r="E308" s="32"/>
      <c r="F308" s="39"/>
      <c r="G308" s="40"/>
      <c r="H308" s="40"/>
      <c r="I308" s="32"/>
      <c r="J308" s="32"/>
    </row>
    <row r="309" spans="2:10" ht="13.5">
      <c r="B309" s="105"/>
      <c r="C309" s="32"/>
      <c r="D309" s="32"/>
      <c r="E309" s="32"/>
      <c r="F309" s="39"/>
      <c r="G309" s="40"/>
      <c r="H309" s="40"/>
      <c r="I309" s="32"/>
      <c r="J309" s="32"/>
    </row>
    <row r="310" spans="2:10" ht="13.5">
      <c r="B310" s="105"/>
      <c r="C310" s="32"/>
      <c r="D310" s="32"/>
      <c r="E310" s="32"/>
      <c r="F310" s="39"/>
      <c r="G310" s="40"/>
      <c r="H310" s="40"/>
      <c r="I310" s="32"/>
      <c r="J310" s="32"/>
    </row>
    <row r="311" spans="2:10" ht="13.5">
      <c r="B311" s="105"/>
      <c r="C311" s="32"/>
      <c r="D311" s="32"/>
      <c r="E311" s="32"/>
      <c r="F311" s="39"/>
      <c r="G311" s="40"/>
      <c r="H311" s="40"/>
      <c r="I311" s="32"/>
      <c r="J311" s="32"/>
    </row>
    <row r="312" spans="2:10" ht="13.5">
      <c r="B312" s="105"/>
      <c r="C312" s="32"/>
      <c r="D312" s="32"/>
      <c r="E312" s="32"/>
      <c r="F312" s="39"/>
      <c r="G312" s="40"/>
      <c r="H312" s="40"/>
      <c r="I312" s="32"/>
      <c r="J312" s="32"/>
    </row>
    <row r="313" spans="2:10" ht="13.5">
      <c r="B313" s="105"/>
      <c r="C313" s="32"/>
      <c r="D313" s="32"/>
      <c r="E313" s="32"/>
      <c r="F313" s="39"/>
      <c r="G313" s="40"/>
      <c r="H313" s="40"/>
      <c r="I313" s="32"/>
      <c r="J313" s="32"/>
    </row>
    <row r="314" spans="2:10" ht="13.5">
      <c r="B314" s="105"/>
      <c r="C314" s="32"/>
      <c r="D314" s="32"/>
      <c r="E314" s="32"/>
      <c r="F314" s="39"/>
      <c r="G314" s="40"/>
      <c r="H314" s="40"/>
      <c r="I314" s="32"/>
      <c r="J314" s="32"/>
    </row>
    <row r="315" spans="2:10" ht="13.5">
      <c r="B315" s="32"/>
      <c r="C315" s="32"/>
      <c r="D315" s="32"/>
      <c r="E315" s="32"/>
      <c r="F315" s="39"/>
      <c r="G315" s="40"/>
      <c r="H315" s="40"/>
      <c r="I315" s="32"/>
      <c r="J315" s="32"/>
    </row>
    <row r="316" spans="2:10" ht="13.5">
      <c r="B316" s="32"/>
      <c r="C316" s="32"/>
      <c r="D316" s="32"/>
      <c r="E316" s="32"/>
      <c r="F316" s="39"/>
      <c r="G316" s="40"/>
      <c r="H316" s="40"/>
      <c r="I316" s="32"/>
      <c r="J316" s="32"/>
    </row>
    <row r="317" spans="2:10" ht="13.5">
      <c r="B317" s="107"/>
      <c r="C317" s="107"/>
      <c r="D317" s="107"/>
      <c r="E317" s="107"/>
      <c r="F317" s="107"/>
      <c r="G317" s="107"/>
      <c r="H317" s="107"/>
      <c r="I317" s="41"/>
      <c r="J317" s="32"/>
    </row>
    <row r="318" spans="2:10" ht="13.5">
      <c r="B318" s="104"/>
      <c r="C318" s="44"/>
      <c r="D318" s="44"/>
      <c r="E318" s="44"/>
      <c r="F318" s="45"/>
      <c r="G318" s="46"/>
      <c r="H318" s="46"/>
      <c r="I318" s="106"/>
      <c r="J318" s="49"/>
    </row>
    <row r="319" spans="2:10" ht="13.5">
      <c r="B319" s="104"/>
      <c r="C319" s="44"/>
      <c r="D319" s="44"/>
      <c r="E319" s="44"/>
      <c r="F319" s="45"/>
      <c r="G319" s="46"/>
      <c r="H319" s="46"/>
      <c r="I319" s="106"/>
      <c r="J319" s="32"/>
    </row>
    <row r="320" spans="2:10" ht="13.5">
      <c r="B320" s="104"/>
      <c r="C320" s="44"/>
      <c r="D320" s="44"/>
      <c r="E320" s="44"/>
      <c r="F320" s="45"/>
      <c r="G320" s="46"/>
      <c r="H320" s="46"/>
      <c r="I320" s="106"/>
      <c r="J320" s="32"/>
    </row>
    <row r="321" spans="2:10" ht="13.5">
      <c r="B321" s="104"/>
      <c r="C321" s="44"/>
      <c r="D321" s="44"/>
      <c r="E321" s="44"/>
      <c r="F321" s="45"/>
      <c r="G321" s="46"/>
      <c r="H321" s="46"/>
      <c r="I321" s="106"/>
      <c r="J321" s="32"/>
    </row>
    <row r="322" spans="2:10" ht="13.5">
      <c r="B322" s="104"/>
      <c r="C322" s="44"/>
      <c r="D322" s="44"/>
      <c r="E322" s="44"/>
      <c r="F322" s="45"/>
      <c r="G322" s="46"/>
      <c r="H322" s="46"/>
      <c r="I322" s="106"/>
      <c r="J322" s="32"/>
    </row>
    <row r="323" spans="2:10" ht="13.5">
      <c r="B323" s="104"/>
      <c r="C323" s="44"/>
      <c r="D323" s="44"/>
      <c r="E323" s="44"/>
      <c r="F323" s="45"/>
      <c r="G323" s="46"/>
      <c r="H323" s="46"/>
      <c r="I323" s="106"/>
      <c r="J323" s="32"/>
    </row>
    <row r="324" spans="2:10" ht="13.5">
      <c r="B324" s="104"/>
      <c r="C324" s="44"/>
      <c r="D324" s="44"/>
      <c r="E324" s="44"/>
      <c r="F324" s="45"/>
      <c r="G324" s="46"/>
      <c r="H324" s="46"/>
      <c r="I324" s="106"/>
      <c r="J324" s="32"/>
    </row>
    <row r="325" spans="2:10" ht="13.5">
      <c r="B325" s="104"/>
      <c r="C325" s="44"/>
      <c r="D325" s="44"/>
      <c r="E325" s="44"/>
      <c r="F325" s="45"/>
      <c r="G325" s="46"/>
      <c r="H325" s="46"/>
      <c r="I325" s="106"/>
      <c r="J325" s="32"/>
    </row>
    <row r="326" spans="2:10" ht="13.5">
      <c r="B326" s="104"/>
      <c r="C326" s="44"/>
      <c r="D326" s="44"/>
      <c r="E326" s="44"/>
      <c r="F326" s="45"/>
      <c r="G326" s="46"/>
      <c r="H326" s="46"/>
      <c r="I326" s="106"/>
      <c r="J326" s="32"/>
    </row>
    <row r="327" spans="2:10" ht="13.5">
      <c r="B327" s="104"/>
      <c r="C327" s="44"/>
      <c r="D327" s="44"/>
      <c r="E327" s="44"/>
      <c r="F327" s="45"/>
      <c r="G327" s="46"/>
      <c r="H327" s="46"/>
      <c r="I327" s="106"/>
      <c r="J327" s="49"/>
    </row>
    <row r="328" spans="2:10" ht="13.5">
      <c r="B328" s="104"/>
      <c r="C328" s="44"/>
      <c r="D328" s="44"/>
      <c r="E328" s="44"/>
      <c r="F328" s="45"/>
      <c r="G328" s="46"/>
      <c r="H328" s="46"/>
      <c r="I328" s="106"/>
      <c r="J328" s="32"/>
    </row>
    <row r="329" spans="2:10" ht="13.5">
      <c r="B329" s="104"/>
      <c r="C329" s="44"/>
      <c r="D329" s="44"/>
      <c r="E329" s="44"/>
      <c r="F329" s="45"/>
      <c r="G329" s="46"/>
      <c r="H329" s="46"/>
      <c r="I329" s="106"/>
      <c r="J329" s="32"/>
    </row>
    <row r="330" spans="2:10" ht="13.5">
      <c r="B330" s="104"/>
      <c r="C330" s="44"/>
      <c r="D330" s="44"/>
      <c r="E330" s="44"/>
      <c r="F330" s="45"/>
      <c r="G330" s="46"/>
      <c r="H330" s="46"/>
      <c r="I330" s="106"/>
      <c r="J330" s="32"/>
    </row>
    <row r="331" spans="2:10" ht="13.5">
      <c r="B331" s="104"/>
      <c r="C331" s="44"/>
      <c r="D331" s="44"/>
      <c r="E331" s="44"/>
      <c r="F331" s="45"/>
      <c r="G331" s="46"/>
      <c r="H331" s="46"/>
      <c r="I331" s="106"/>
      <c r="J331" s="32"/>
    </row>
    <row r="332" spans="2:10" ht="13.5">
      <c r="B332" s="104"/>
      <c r="C332" s="44"/>
      <c r="D332" s="44"/>
      <c r="E332" s="44"/>
      <c r="F332" s="45"/>
      <c r="G332" s="46"/>
      <c r="H332" s="46"/>
      <c r="I332" s="106"/>
      <c r="J332" s="32"/>
    </row>
    <row r="333" spans="2:10" ht="13.5">
      <c r="B333" s="104"/>
      <c r="C333" s="44"/>
      <c r="D333" s="44"/>
      <c r="E333" s="44"/>
      <c r="F333" s="45"/>
      <c r="G333" s="46"/>
      <c r="H333" s="46"/>
      <c r="I333" s="106"/>
      <c r="J333" s="32"/>
    </row>
    <row r="334" spans="2:10" ht="13.5">
      <c r="B334" s="104"/>
      <c r="C334" s="44"/>
      <c r="D334" s="44"/>
      <c r="E334" s="44"/>
      <c r="F334" s="45"/>
      <c r="G334" s="46"/>
      <c r="H334" s="46"/>
      <c r="I334" s="106"/>
      <c r="J334" s="32"/>
    </row>
    <row r="335" spans="2:10" ht="13.5">
      <c r="B335" s="104"/>
      <c r="C335" s="44"/>
      <c r="D335" s="44"/>
      <c r="E335" s="44"/>
      <c r="F335" s="45"/>
      <c r="G335" s="46"/>
      <c r="H335" s="46"/>
      <c r="I335" s="106"/>
      <c r="J335" s="32"/>
    </row>
    <row r="336" spans="2:10" ht="13.5">
      <c r="B336" s="104"/>
      <c r="C336" s="44"/>
      <c r="D336" s="44"/>
      <c r="E336" s="44"/>
      <c r="F336" s="45"/>
      <c r="G336" s="46"/>
      <c r="H336" s="46"/>
      <c r="I336" s="106"/>
      <c r="J336" s="49"/>
    </row>
    <row r="337" spans="2:10" ht="13.5">
      <c r="B337" s="104"/>
      <c r="C337" s="44"/>
      <c r="D337" s="44"/>
      <c r="E337" s="44"/>
      <c r="F337" s="45"/>
      <c r="G337" s="46"/>
      <c r="H337" s="46"/>
      <c r="I337" s="106"/>
      <c r="J337" s="32"/>
    </row>
    <row r="338" spans="2:10" ht="13.5">
      <c r="B338" s="104"/>
      <c r="C338" s="44"/>
      <c r="D338" s="44"/>
      <c r="E338" s="44"/>
      <c r="F338" s="45"/>
      <c r="G338" s="46"/>
      <c r="H338" s="46"/>
      <c r="I338" s="106"/>
      <c r="J338" s="32"/>
    </row>
    <row r="339" spans="2:10" ht="13.5">
      <c r="B339" s="104"/>
      <c r="C339" s="44"/>
      <c r="D339" s="44"/>
      <c r="E339" s="44"/>
      <c r="F339" s="45"/>
      <c r="G339" s="46"/>
      <c r="H339" s="46"/>
      <c r="I339" s="106"/>
      <c r="J339" s="32"/>
    </row>
    <row r="340" spans="2:10" ht="13.5">
      <c r="B340" s="104"/>
      <c r="C340" s="44"/>
      <c r="D340" s="44"/>
      <c r="E340" s="44"/>
      <c r="F340" s="45"/>
      <c r="G340" s="46"/>
      <c r="H340" s="46"/>
      <c r="I340" s="106"/>
      <c r="J340" s="32"/>
    </row>
    <row r="341" spans="2:10" ht="13.5">
      <c r="B341" s="104"/>
      <c r="C341" s="44"/>
      <c r="D341" s="44"/>
      <c r="E341" s="44"/>
      <c r="F341" s="45"/>
      <c r="G341" s="46"/>
      <c r="H341" s="46"/>
      <c r="I341" s="106"/>
      <c r="J341" s="32"/>
    </row>
    <row r="342" spans="2:10" ht="13.5">
      <c r="B342" s="104"/>
      <c r="C342" s="44"/>
      <c r="D342" s="44"/>
      <c r="E342" s="44"/>
      <c r="F342" s="45"/>
      <c r="G342" s="46"/>
      <c r="H342" s="46"/>
      <c r="I342" s="106"/>
      <c r="J342" s="32"/>
    </row>
    <row r="343" spans="2:10" ht="13.5">
      <c r="B343" s="104"/>
      <c r="C343" s="44"/>
      <c r="D343" s="44"/>
      <c r="E343" s="44"/>
      <c r="F343" s="45"/>
      <c r="G343" s="46"/>
      <c r="H343" s="46"/>
      <c r="I343" s="106"/>
      <c r="J343" s="32"/>
    </row>
    <row r="344" spans="2:10" ht="13.5">
      <c r="B344" s="104"/>
      <c r="C344" s="44"/>
      <c r="D344" s="44"/>
      <c r="E344" s="44"/>
      <c r="F344" s="45"/>
      <c r="G344" s="46"/>
      <c r="H344" s="46"/>
      <c r="I344" s="106"/>
      <c r="J344" s="32"/>
    </row>
    <row r="345" spans="2:10" ht="13.5">
      <c r="B345" s="104"/>
      <c r="C345" s="44"/>
      <c r="D345" s="44"/>
      <c r="E345" s="44"/>
      <c r="F345" s="45"/>
      <c r="G345" s="46"/>
      <c r="H345" s="46"/>
      <c r="I345" s="106"/>
      <c r="J345" s="49"/>
    </row>
    <row r="346" spans="2:10" ht="13.5">
      <c r="B346" s="104"/>
      <c r="C346" s="44"/>
      <c r="D346" s="44"/>
      <c r="E346" s="44"/>
      <c r="F346" s="45"/>
      <c r="G346" s="46"/>
      <c r="H346" s="46"/>
      <c r="I346" s="106"/>
      <c r="J346" s="32"/>
    </row>
    <row r="347" spans="2:10" ht="13.5">
      <c r="B347" s="104"/>
      <c r="C347" s="44"/>
      <c r="D347" s="44"/>
      <c r="E347" s="44"/>
      <c r="F347" s="45"/>
      <c r="G347" s="46"/>
      <c r="H347" s="46"/>
      <c r="I347" s="106"/>
      <c r="J347" s="32"/>
    </row>
    <row r="348" spans="2:10" ht="13.5">
      <c r="B348" s="104"/>
      <c r="C348" s="44"/>
      <c r="D348" s="44"/>
      <c r="E348" s="44"/>
      <c r="F348" s="45"/>
      <c r="G348" s="46"/>
      <c r="H348" s="46"/>
      <c r="I348" s="106"/>
      <c r="J348" s="32"/>
    </row>
    <row r="349" spans="2:10" ht="13.5">
      <c r="B349" s="104"/>
      <c r="C349" s="44"/>
      <c r="D349" s="44"/>
      <c r="E349" s="44"/>
      <c r="F349" s="45"/>
      <c r="G349" s="46"/>
      <c r="H349" s="46"/>
      <c r="I349" s="106"/>
      <c r="J349" s="32"/>
    </row>
    <row r="350" spans="2:10" ht="13.5">
      <c r="B350" s="104"/>
      <c r="C350" s="44"/>
      <c r="D350" s="44"/>
      <c r="E350" s="44"/>
      <c r="F350" s="45"/>
      <c r="G350" s="46"/>
      <c r="H350" s="46"/>
      <c r="I350" s="106"/>
      <c r="J350" s="32"/>
    </row>
    <row r="351" spans="2:10" ht="13.5">
      <c r="B351" s="104"/>
      <c r="C351" s="44"/>
      <c r="D351" s="44"/>
      <c r="E351" s="44"/>
      <c r="F351" s="45"/>
      <c r="G351" s="46"/>
      <c r="H351" s="46"/>
      <c r="I351" s="106"/>
      <c r="J351" s="32"/>
    </row>
    <row r="352" spans="2:10" ht="13.5">
      <c r="B352" s="104"/>
      <c r="C352" s="44"/>
      <c r="D352" s="44"/>
      <c r="E352" s="44"/>
      <c r="F352" s="45"/>
      <c r="G352" s="46"/>
      <c r="H352" s="46"/>
      <c r="I352" s="106"/>
      <c r="J352" s="32"/>
    </row>
    <row r="353" spans="2:10" ht="13.5">
      <c r="B353" s="104"/>
      <c r="C353" s="44"/>
      <c r="D353" s="44"/>
      <c r="E353" s="44"/>
      <c r="F353" s="45"/>
      <c r="G353" s="46"/>
      <c r="H353" s="46"/>
      <c r="I353" s="106"/>
      <c r="J353" s="32"/>
    </row>
    <row r="354" spans="2:10" ht="13.5">
      <c r="B354" s="104"/>
      <c r="C354" s="44"/>
      <c r="D354" s="44"/>
      <c r="E354" s="44"/>
      <c r="F354" s="45"/>
      <c r="G354" s="46"/>
      <c r="H354" s="46"/>
      <c r="I354" s="106"/>
      <c r="J354" s="49"/>
    </row>
    <row r="355" spans="2:10" ht="13.5">
      <c r="B355" s="104"/>
      <c r="C355" s="44"/>
      <c r="D355" s="44"/>
      <c r="E355" s="44"/>
      <c r="F355" s="45"/>
      <c r="G355" s="46"/>
      <c r="H355" s="46"/>
      <c r="I355" s="106"/>
      <c r="J355" s="32"/>
    </row>
    <row r="356" spans="2:10" ht="13.5">
      <c r="B356" s="104"/>
      <c r="C356" s="44"/>
      <c r="D356" s="44"/>
      <c r="E356" s="44"/>
      <c r="F356" s="45"/>
      <c r="G356" s="46"/>
      <c r="H356" s="46"/>
      <c r="I356" s="106"/>
      <c r="J356" s="32"/>
    </row>
    <row r="357" spans="2:10" ht="13.5">
      <c r="B357" s="104"/>
      <c r="C357" s="44"/>
      <c r="D357" s="44"/>
      <c r="E357" s="44"/>
      <c r="F357" s="45"/>
      <c r="G357" s="46"/>
      <c r="H357" s="46"/>
      <c r="I357" s="106"/>
      <c r="J357" s="32"/>
    </row>
    <row r="358" spans="2:10" ht="13.5">
      <c r="B358" s="104"/>
      <c r="C358" s="44"/>
      <c r="D358" s="44"/>
      <c r="E358" s="44"/>
      <c r="F358" s="45"/>
      <c r="G358" s="46"/>
      <c r="H358" s="46"/>
      <c r="I358" s="106"/>
      <c r="J358" s="32"/>
    </row>
    <row r="359" spans="2:10" ht="13.5">
      <c r="B359" s="104"/>
      <c r="C359" s="44"/>
      <c r="D359" s="44"/>
      <c r="E359" s="44"/>
      <c r="F359" s="45"/>
      <c r="G359" s="46"/>
      <c r="H359" s="46"/>
      <c r="I359" s="106"/>
      <c r="J359" s="32"/>
    </row>
    <row r="360" spans="2:10" ht="13.5">
      <c r="B360" s="104"/>
      <c r="C360" s="44"/>
      <c r="D360" s="44"/>
      <c r="E360" s="44"/>
      <c r="F360" s="45"/>
      <c r="G360" s="46"/>
      <c r="H360" s="46"/>
      <c r="I360" s="106"/>
      <c r="J360" s="32"/>
    </row>
    <row r="361" spans="2:10" ht="13.5">
      <c r="B361" s="104"/>
      <c r="C361" s="44"/>
      <c r="D361" s="44"/>
      <c r="E361" s="44"/>
      <c r="F361" s="45"/>
      <c r="G361" s="46"/>
      <c r="H361" s="46"/>
      <c r="I361" s="106"/>
      <c r="J361" s="32"/>
    </row>
    <row r="362" spans="2:10" ht="13.5">
      <c r="B362" s="104"/>
      <c r="C362" s="44"/>
      <c r="D362" s="44"/>
      <c r="E362" s="44"/>
      <c r="F362" s="45"/>
      <c r="G362" s="46"/>
      <c r="H362" s="46"/>
      <c r="I362" s="106"/>
      <c r="J362" s="32"/>
    </row>
    <row r="363" spans="2:10" ht="13.5">
      <c r="B363" s="104"/>
      <c r="C363" s="44"/>
      <c r="D363" s="44"/>
      <c r="E363" s="44"/>
      <c r="F363" s="45"/>
      <c r="G363" s="46"/>
      <c r="H363" s="46"/>
      <c r="I363" s="106"/>
      <c r="J363" s="49"/>
    </row>
    <row r="364" spans="2:10" ht="13.5">
      <c r="B364" s="104"/>
      <c r="C364" s="44"/>
      <c r="D364" s="44"/>
      <c r="E364" s="44"/>
      <c r="F364" s="45"/>
      <c r="G364" s="46"/>
      <c r="H364" s="46"/>
      <c r="I364" s="106"/>
      <c r="J364" s="32"/>
    </row>
    <row r="365" spans="2:10" ht="13.5">
      <c r="B365" s="104"/>
      <c r="C365" s="44"/>
      <c r="D365" s="44"/>
      <c r="E365" s="44"/>
      <c r="F365" s="45"/>
      <c r="G365" s="46"/>
      <c r="H365" s="46"/>
      <c r="I365" s="106"/>
      <c r="J365" s="32"/>
    </row>
    <row r="366" spans="2:10" ht="13.5">
      <c r="B366" s="104"/>
      <c r="C366" s="44"/>
      <c r="D366" s="44"/>
      <c r="E366" s="44"/>
      <c r="F366" s="45"/>
      <c r="G366" s="46"/>
      <c r="H366" s="46"/>
      <c r="I366" s="106"/>
      <c r="J366" s="32"/>
    </row>
    <row r="367" spans="2:10" ht="13.5">
      <c r="B367" s="104"/>
      <c r="C367" s="44"/>
      <c r="D367" s="44"/>
      <c r="E367" s="44"/>
      <c r="F367" s="45"/>
      <c r="G367" s="46"/>
      <c r="H367" s="46"/>
      <c r="I367" s="106"/>
      <c r="J367" s="32"/>
    </row>
    <row r="368" spans="2:10" ht="13.5">
      <c r="B368" s="104"/>
      <c r="C368" s="44"/>
      <c r="D368" s="44"/>
      <c r="E368" s="44"/>
      <c r="F368" s="45"/>
      <c r="G368" s="46"/>
      <c r="H368" s="46"/>
      <c r="I368" s="106"/>
      <c r="J368" s="32"/>
    </row>
    <row r="369" spans="2:10" ht="13.5">
      <c r="B369" s="105"/>
      <c r="C369" s="32"/>
      <c r="D369" s="32"/>
      <c r="E369" s="32"/>
      <c r="F369" s="39"/>
      <c r="G369" s="40"/>
      <c r="H369" s="40"/>
      <c r="I369" s="106"/>
      <c r="J369" s="32"/>
    </row>
    <row r="370" spans="2:10" ht="13.5">
      <c r="B370" s="105"/>
      <c r="C370" s="32"/>
      <c r="D370" s="32"/>
      <c r="E370" s="32"/>
      <c r="F370" s="39"/>
      <c r="G370" s="40"/>
      <c r="H370" s="40"/>
      <c r="I370" s="106"/>
      <c r="J370" s="32"/>
    </row>
    <row r="371" spans="2:10" ht="13.5">
      <c r="B371" s="105"/>
      <c r="C371" s="32"/>
      <c r="D371" s="32"/>
      <c r="E371" s="32"/>
      <c r="F371" s="39"/>
      <c r="G371" s="40"/>
      <c r="H371" s="40"/>
      <c r="I371" s="106"/>
      <c r="J371" s="32"/>
    </row>
  </sheetData>
  <sheetProtection/>
  <mergeCells count="63">
    <mergeCell ref="B159:H159"/>
    <mergeCell ref="B160:B168"/>
    <mergeCell ref="I160:I162"/>
    <mergeCell ref="I163:I165"/>
    <mergeCell ref="I166:I168"/>
    <mergeCell ref="B169:B177"/>
    <mergeCell ref="I169:I171"/>
    <mergeCell ref="I172:I174"/>
    <mergeCell ref="I175:I177"/>
    <mergeCell ref="B178:B186"/>
    <mergeCell ref="I178:I180"/>
    <mergeCell ref="I181:I183"/>
    <mergeCell ref="I184:I186"/>
    <mergeCell ref="B187:B198"/>
    <mergeCell ref="I187:I189"/>
    <mergeCell ref="I190:I192"/>
    <mergeCell ref="I193:I195"/>
    <mergeCell ref="I196:I198"/>
    <mergeCell ref="B243:B254"/>
    <mergeCell ref="B255:B266"/>
    <mergeCell ref="B199:B207"/>
    <mergeCell ref="I199:I201"/>
    <mergeCell ref="I202:I204"/>
    <mergeCell ref="I205:I207"/>
    <mergeCell ref="B208:B217"/>
    <mergeCell ref="I208:I210"/>
    <mergeCell ref="I211:I213"/>
    <mergeCell ref="I214:I216"/>
    <mergeCell ref="B218:B227"/>
    <mergeCell ref="I218:I220"/>
    <mergeCell ref="I221:I223"/>
    <mergeCell ref="I224:I226"/>
    <mergeCell ref="B230:H230"/>
    <mergeCell ref="B231:B242"/>
    <mergeCell ref="B327:B335"/>
    <mergeCell ref="I336:I338"/>
    <mergeCell ref="I339:I341"/>
    <mergeCell ref="I342:I344"/>
    <mergeCell ref="B317:H317"/>
    <mergeCell ref="B318:B326"/>
    <mergeCell ref="I318:I320"/>
    <mergeCell ref="I321:I323"/>
    <mergeCell ref="I324:I326"/>
    <mergeCell ref="I363:I365"/>
    <mergeCell ref="I366:I368"/>
    <mergeCell ref="B345:B353"/>
    <mergeCell ref="I327:I329"/>
    <mergeCell ref="I330:I332"/>
    <mergeCell ref="I333:I335"/>
    <mergeCell ref="I345:I347"/>
    <mergeCell ref="I348:I350"/>
    <mergeCell ref="I351:I353"/>
    <mergeCell ref="B336:B344"/>
    <mergeCell ref="B267:B278"/>
    <mergeCell ref="B279:B290"/>
    <mergeCell ref="B291:B302"/>
    <mergeCell ref="B303:B314"/>
    <mergeCell ref="I369:I371"/>
    <mergeCell ref="B354:B362"/>
    <mergeCell ref="I354:I356"/>
    <mergeCell ref="I357:I359"/>
    <mergeCell ref="I360:I362"/>
    <mergeCell ref="B363:B37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&amp;R２．人口</oddHeader>
    <oddFooter>&amp;C&amp;A</oddFooter>
  </headerFooter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42</v>
      </c>
    </row>
    <row r="3" spans="2:8" s="4" customFormat="1" ht="20.25" customHeight="1">
      <c r="B3" s="109" t="s">
        <v>6</v>
      </c>
      <c r="C3" s="111" t="s">
        <v>3</v>
      </c>
      <c r="D3" s="83" t="s">
        <v>4</v>
      </c>
      <c r="E3" s="84" t="s">
        <v>5</v>
      </c>
      <c r="F3" s="85" t="s">
        <v>1</v>
      </c>
      <c r="G3" s="86" t="s">
        <v>0</v>
      </c>
      <c r="H3" s="109" t="s">
        <v>2</v>
      </c>
    </row>
    <row r="4" spans="2:8" s="4" customFormat="1" ht="12" customHeight="1">
      <c r="B4" s="110"/>
      <c r="C4" s="112"/>
      <c r="D4" s="87" t="s">
        <v>39</v>
      </c>
      <c r="E4" s="82" t="s">
        <v>39</v>
      </c>
      <c r="F4" s="88" t="s">
        <v>39</v>
      </c>
      <c r="G4" s="88" t="s">
        <v>40</v>
      </c>
      <c r="H4" s="110"/>
    </row>
    <row r="5" spans="2:8" s="4" customFormat="1" ht="12" customHeight="1">
      <c r="B5" s="89" t="s">
        <v>36</v>
      </c>
      <c r="C5" s="90">
        <f>SUM(C6:C9)</f>
        <v>59020</v>
      </c>
      <c r="D5" s="91">
        <f>SUM(D6:D9)</f>
        <v>27726</v>
      </c>
      <c r="E5" s="92">
        <f>SUM(E6:E9)</f>
        <v>31294</v>
      </c>
      <c r="F5" s="93" t="s">
        <v>14</v>
      </c>
      <c r="G5" s="94" t="s">
        <v>14</v>
      </c>
      <c r="H5" s="95">
        <v>64.7</v>
      </c>
    </row>
    <row r="6" spans="2:8" s="4" customFormat="1" ht="12" customHeight="1" hidden="1">
      <c r="B6" s="11" t="s">
        <v>8</v>
      </c>
      <c r="C6" s="12">
        <f>SUM(D6:E6)</f>
        <v>19244</v>
      </c>
      <c r="D6" s="70">
        <v>8872</v>
      </c>
      <c r="E6" s="71">
        <v>10372</v>
      </c>
      <c r="F6" s="57" t="s">
        <v>15</v>
      </c>
      <c r="G6" s="58" t="s">
        <v>15</v>
      </c>
      <c r="H6" s="15">
        <v>81.5</v>
      </c>
    </row>
    <row r="7" spans="2:8" s="4" customFormat="1" ht="12" customHeight="1" hidden="1">
      <c r="B7" s="11" t="s">
        <v>9</v>
      </c>
      <c r="C7" s="12">
        <f>SUM(D7:E7)</f>
        <v>18251</v>
      </c>
      <c r="D7" s="70">
        <v>8671</v>
      </c>
      <c r="E7" s="71">
        <v>9580</v>
      </c>
      <c r="F7" s="57" t="s">
        <v>16</v>
      </c>
      <c r="G7" s="58" t="s">
        <v>16</v>
      </c>
      <c r="H7" s="15">
        <v>57.5</v>
      </c>
    </row>
    <row r="8" spans="2:8" s="4" customFormat="1" ht="12" customHeight="1" hidden="1">
      <c r="B8" s="11" t="s">
        <v>10</v>
      </c>
      <c r="C8" s="12">
        <f>SUM(D8:E8)</f>
        <v>11477</v>
      </c>
      <c r="D8" s="70">
        <v>5292</v>
      </c>
      <c r="E8" s="71">
        <v>6185</v>
      </c>
      <c r="F8" s="57" t="s">
        <v>17</v>
      </c>
      <c r="G8" s="58" t="s">
        <v>17</v>
      </c>
      <c r="H8" s="15">
        <v>49.8</v>
      </c>
    </row>
    <row r="9" spans="2:8" s="4" customFormat="1" ht="12" customHeight="1" hidden="1">
      <c r="B9" s="16" t="s">
        <v>11</v>
      </c>
      <c r="C9" s="17">
        <f>SUM(D9:E9)</f>
        <v>10048</v>
      </c>
      <c r="D9" s="72">
        <v>4891</v>
      </c>
      <c r="E9" s="73">
        <v>5157</v>
      </c>
      <c r="F9" s="59" t="s">
        <v>18</v>
      </c>
      <c r="G9" s="60" t="s">
        <v>18</v>
      </c>
      <c r="H9" s="20">
        <v>78.7</v>
      </c>
    </row>
    <row r="10" spans="2:8" s="4" customFormat="1" ht="12" customHeight="1">
      <c r="B10" s="89" t="s">
        <v>19</v>
      </c>
      <c r="C10" s="90">
        <f>SUM(C11:C14)</f>
        <v>58103</v>
      </c>
      <c r="D10" s="91">
        <f>SUM(D11:D14)</f>
        <v>27784</v>
      </c>
      <c r="E10" s="92">
        <f>SUM(E11:E14)</f>
        <v>30319</v>
      </c>
      <c r="F10" s="96">
        <f>+C10-C5</f>
        <v>-917</v>
      </c>
      <c r="G10" s="97">
        <f>ROUND(C10/C5*100-100,1)</f>
        <v>-1.6</v>
      </c>
      <c r="H10" s="95">
        <v>63.7</v>
      </c>
    </row>
    <row r="11" spans="2:8" s="4" customFormat="1" ht="12" customHeight="1" hidden="1">
      <c r="B11" s="11" t="s">
        <v>8</v>
      </c>
      <c r="C11" s="12">
        <v>19345</v>
      </c>
      <c r="D11" s="70">
        <v>9058</v>
      </c>
      <c r="E11" s="71">
        <v>10287</v>
      </c>
      <c r="F11" s="25">
        <f>+C11-C6</f>
        <v>101</v>
      </c>
      <c r="G11" s="26">
        <f>ROUND(C11/C6*100-100,1)</f>
        <v>0.5</v>
      </c>
      <c r="H11" s="15">
        <v>81.9</v>
      </c>
    </row>
    <row r="12" spans="2:8" s="4" customFormat="1" ht="12" customHeight="1" hidden="1">
      <c r="B12" s="11" t="s">
        <v>9</v>
      </c>
      <c r="C12" s="12">
        <v>17976</v>
      </c>
      <c r="D12" s="70">
        <v>8620</v>
      </c>
      <c r="E12" s="71">
        <v>9356</v>
      </c>
      <c r="F12" s="25">
        <f>+C12-C7</f>
        <v>-275</v>
      </c>
      <c r="G12" s="26">
        <f>ROUND(C12/C7*100-100,1)</f>
        <v>-1.5</v>
      </c>
      <c r="H12" s="15">
        <v>56.7</v>
      </c>
    </row>
    <row r="13" spans="2:8" s="4" customFormat="1" ht="12" customHeight="1" hidden="1">
      <c r="B13" s="11" t="s">
        <v>10</v>
      </c>
      <c r="C13" s="12">
        <v>10847</v>
      </c>
      <c r="D13" s="70">
        <v>5244</v>
      </c>
      <c r="E13" s="71">
        <v>5603</v>
      </c>
      <c r="F13" s="25">
        <f>+C13-C8</f>
        <v>-630</v>
      </c>
      <c r="G13" s="26">
        <f>ROUND(C13/C8*100-100,1)</f>
        <v>-5.5</v>
      </c>
      <c r="H13" s="15">
        <v>47.1</v>
      </c>
    </row>
    <row r="14" spans="2:8" s="4" customFormat="1" ht="12" customHeight="1" hidden="1">
      <c r="B14" s="16" t="s">
        <v>11</v>
      </c>
      <c r="C14" s="17">
        <v>9935</v>
      </c>
      <c r="D14" s="72">
        <v>4862</v>
      </c>
      <c r="E14" s="73">
        <v>5073</v>
      </c>
      <c r="F14" s="28">
        <f>+C14-C9</f>
        <v>-113</v>
      </c>
      <c r="G14" s="29">
        <f>ROUND(C14/C9*100-100,1)</f>
        <v>-1.1</v>
      </c>
      <c r="H14" s="20">
        <v>77.8</v>
      </c>
    </row>
    <row r="15" spans="2:8" s="4" customFormat="1" ht="12" customHeight="1">
      <c r="B15" s="52" t="s">
        <v>20</v>
      </c>
      <c r="C15" s="53">
        <f>SUM(C16:C19)</f>
        <v>60270</v>
      </c>
      <c r="D15" s="68">
        <f>SUM(D16:D19)</f>
        <v>29099</v>
      </c>
      <c r="E15" s="69">
        <f>SUM(E16:E19)</f>
        <v>31171</v>
      </c>
      <c r="F15" s="21">
        <f aca="true" t="shared" si="0" ref="F15:F64">+C15-C10</f>
        <v>2167</v>
      </c>
      <c r="G15" s="22">
        <f aca="true" t="shared" si="1" ref="G15:G64">ROUND(C15/C10*100-100,1)</f>
        <v>3.7</v>
      </c>
      <c r="H15" s="23">
        <v>66.1</v>
      </c>
    </row>
    <row r="16" spans="2:8" s="4" customFormat="1" ht="12" customHeight="1">
      <c r="B16" s="24" t="s">
        <v>8</v>
      </c>
      <c r="C16" s="12">
        <v>19744</v>
      </c>
      <c r="D16" s="70">
        <v>9273</v>
      </c>
      <c r="E16" s="71">
        <v>10471</v>
      </c>
      <c r="F16" s="25">
        <f t="shared" si="0"/>
        <v>399</v>
      </c>
      <c r="G16" s="26">
        <f t="shared" si="1"/>
        <v>2.1</v>
      </c>
      <c r="H16" s="15">
        <v>83.6</v>
      </c>
    </row>
    <row r="17" spans="2:8" s="4" customFormat="1" ht="12" customHeight="1">
      <c r="B17" s="24" t="s">
        <v>9</v>
      </c>
      <c r="C17" s="12">
        <v>18809</v>
      </c>
      <c r="D17" s="70">
        <v>9150</v>
      </c>
      <c r="E17" s="71">
        <v>9659</v>
      </c>
      <c r="F17" s="25">
        <f t="shared" si="0"/>
        <v>833</v>
      </c>
      <c r="G17" s="26">
        <f t="shared" si="1"/>
        <v>4.6</v>
      </c>
      <c r="H17" s="15">
        <v>59.3</v>
      </c>
    </row>
    <row r="18" spans="2:8" s="4" customFormat="1" ht="12" customHeight="1">
      <c r="B18" s="24" t="s">
        <v>10</v>
      </c>
      <c r="C18" s="12">
        <v>11507</v>
      </c>
      <c r="D18" s="70">
        <v>5577</v>
      </c>
      <c r="E18" s="71">
        <v>5930</v>
      </c>
      <c r="F18" s="25">
        <f t="shared" si="0"/>
        <v>660</v>
      </c>
      <c r="G18" s="26">
        <f t="shared" si="1"/>
        <v>6.1</v>
      </c>
      <c r="H18" s="15">
        <v>49.9</v>
      </c>
    </row>
    <row r="19" spans="2:8" s="4" customFormat="1" ht="12" customHeight="1">
      <c r="B19" s="27" t="s">
        <v>11</v>
      </c>
      <c r="C19" s="17">
        <v>10210</v>
      </c>
      <c r="D19" s="72">
        <v>5099</v>
      </c>
      <c r="E19" s="73">
        <v>5111</v>
      </c>
      <c r="F19" s="28">
        <f t="shared" si="0"/>
        <v>275</v>
      </c>
      <c r="G19" s="29">
        <f t="shared" si="1"/>
        <v>2.8</v>
      </c>
      <c r="H19" s="20">
        <v>79.9</v>
      </c>
    </row>
    <row r="20" spans="2:8" s="51" customFormat="1" ht="12" customHeight="1">
      <c r="B20" s="52" t="s">
        <v>21</v>
      </c>
      <c r="C20" s="53">
        <f>SUM(C21:C24)</f>
        <v>63562</v>
      </c>
      <c r="D20" s="68">
        <f>SUM(D21:D24)</f>
        <v>30499</v>
      </c>
      <c r="E20" s="69">
        <f>SUM(E21:E24)</f>
        <v>33063</v>
      </c>
      <c r="F20" s="21">
        <f t="shared" si="0"/>
        <v>3292</v>
      </c>
      <c r="G20" s="22">
        <f t="shared" si="1"/>
        <v>5.5</v>
      </c>
      <c r="H20" s="23">
        <v>69.7</v>
      </c>
    </row>
    <row r="21" spans="2:8" s="4" customFormat="1" ht="12" customHeight="1">
      <c r="B21" s="11" t="s">
        <v>8</v>
      </c>
      <c r="C21" s="12">
        <v>19142</v>
      </c>
      <c r="D21" s="70">
        <v>9025</v>
      </c>
      <c r="E21" s="71">
        <v>10117</v>
      </c>
      <c r="F21" s="25">
        <f t="shared" si="0"/>
        <v>-602</v>
      </c>
      <c r="G21" s="26">
        <f t="shared" si="1"/>
        <v>-3</v>
      </c>
      <c r="H21" s="15">
        <v>81</v>
      </c>
    </row>
    <row r="22" spans="2:8" s="4" customFormat="1" ht="12" customHeight="1">
      <c r="B22" s="11" t="s">
        <v>9</v>
      </c>
      <c r="C22" s="12">
        <v>19884</v>
      </c>
      <c r="D22" s="70">
        <v>9696</v>
      </c>
      <c r="E22" s="71">
        <v>10188</v>
      </c>
      <c r="F22" s="25">
        <f t="shared" si="0"/>
        <v>1075</v>
      </c>
      <c r="G22" s="26">
        <f t="shared" si="1"/>
        <v>5.7</v>
      </c>
      <c r="H22" s="15">
        <v>62.7</v>
      </c>
    </row>
    <row r="23" spans="2:8" s="4" customFormat="1" ht="12" customHeight="1">
      <c r="B23" s="11" t="s">
        <v>10</v>
      </c>
      <c r="C23" s="12">
        <v>14718</v>
      </c>
      <c r="D23" s="70">
        <v>6914</v>
      </c>
      <c r="E23" s="71">
        <v>7804</v>
      </c>
      <c r="F23" s="25">
        <f t="shared" si="0"/>
        <v>3211</v>
      </c>
      <c r="G23" s="26">
        <f t="shared" si="1"/>
        <v>27.9</v>
      </c>
      <c r="H23" s="15">
        <v>63.8</v>
      </c>
    </row>
    <row r="24" spans="2:8" s="4" customFormat="1" ht="12" customHeight="1">
      <c r="B24" s="16" t="s">
        <v>11</v>
      </c>
      <c r="C24" s="17">
        <v>9818</v>
      </c>
      <c r="D24" s="72">
        <v>4864</v>
      </c>
      <c r="E24" s="73">
        <v>4954</v>
      </c>
      <c r="F24" s="28">
        <f t="shared" si="0"/>
        <v>-392</v>
      </c>
      <c r="G24" s="29">
        <f t="shared" si="1"/>
        <v>-3.8</v>
      </c>
      <c r="H24" s="20">
        <v>76.9</v>
      </c>
    </row>
    <row r="25" spans="2:8" s="51" customFormat="1" ht="12" customHeight="1">
      <c r="B25" s="52" t="s">
        <v>22</v>
      </c>
      <c r="C25" s="53">
        <f>SUM(C26:C29)</f>
        <v>61660</v>
      </c>
      <c r="D25" s="68">
        <f>SUM(D26:D29)</f>
        <v>29420</v>
      </c>
      <c r="E25" s="69">
        <f>SUM(E26:E29)</f>
        <v>32240</v>
      </c>
      <c r="F25" s="21">
        <f t="shared" si="0"/>
        <v>-1902</v>
      </c>
      <c r="G25" s="22">
        <f t="shared" si="1"/>
        <v>-3</v>
      </c>
      <c r="H25" s="23">
        <v>67.6</v>
      </c>
    </row>
    <row r="26" spans="2:8" s="4" customFormat="1" ht="12" customHeight="1">
      <c r="B26" s="24" t="s">
        <v>8</v>
      </c>
      <c r="C26" s="12">
        <v>18264</v>
      </c>
      <c r="D26" s="70">
        <v>8537</v>
      </c>
      <c r="E26" s="71">
        <v>9727</v>
      </c>
      <c r="F26" s="25">
        <f t="shared" si="0"/>
        <v>-878</v>
      </c>
      <c r="G26" s="26">
        <f t="shared" si="1"/>
        <v>-4.6</v>
      </c>
      <c r="H26" s="15">
        <v>77.3</v>
      </c>
    </row>
    <row r="27" spans="2:8" s="4" customFormat="1" ht="12" customHeight="1">
      <c r="B27" s="24" t="s">
        <v>9</v>
      </c>
      <c r="C27" s="12">
        <v>19699</v>
      </c>
      <c r="D27" s="70">
        <v>9498</v>
      </c>
      <c r="E27" s="71">
        <v>10201</v>
      </c>
      <c r="F27" s="25">
        <f t="shared" si="0"/>
        <v>-185</v>
      </c>
      <c r="G27" s="26">
        <f t="shared" si="1"/>
        <v>-0.9</v>
      </c>
      <c r="H27" s="15">
        <v>62.1</v>
      </c>
    </row>
    <row r="28" spans="2:8" s="4" customFormat="1" ht="12" customHeight="1">
      <c r="B28" s="24" t="s">
        <v>10</v>
      </c>
      <c r="C28" s="12">
        <v>13908</v>
      </c>
      <c r="D28" s="70">
        <v>6563</v>
      </c>
      <c r="E28" s="71">
        <v>7345</v>
      </c>
      <c r="F28" s="25">
        <f t="shared" si="0"/>
        <v>-810</v>
      </c>
      <c r="G28" s="26">
        <f t="shared" si="1"/>
        <v>-5.5</v>
      </c>
      <c r="H28" s="15">
        <v>60.3</v>
      </c>
    </row>
    <row r="29" spans="2:8" s="4" customFormat="1" ht="12" customHeight="1">
      <c r="B29" s="27" t="s">
        <v>11</v>
      </c>
      <c r="C29" s="17">
        <v>9789</v>
      </c>
      <c r="D29" s="72">
        <v>4822</v>
      </c>
      <c r="E29" s="73">
        <v>4967</v>
      </c>
      <c r="F29" s="28">
        <f t="shared" si="0"/>
        <v>-29</v>
      </c>
      <c r="G29" s="29">
        <f t="shared" si="1"/>
        <v>-0.3</v>
      </c>
      <c r="H29" s="20">
        <v>76.6</v>
      </c>
    </row>
    <row r="30" spans="2:8" s="51" customFormat="1" ht="12" customHeight="1">
      <c r="B30" s="52" t="s">
        <v>23</v>
      </c>
      <c r="C30" s="53">
        <f>SUM(C31:C34)</f>
        <v>75071</v>
      </c>
      <c r="D30" s="68">
        <f>SUM(D31:D34)</f>
        <v>35444</v>
      </c>
      <c r="E30" s="69">
        <f>SUM(E31:E34)</f>
        <v>39627</v>
      </c>
      <c r="F30" s="21">
        <f t="shared" si="0"/>
        <v>13411</v>
      </c>
      <c r="G30" s="22">
        <f t="shared" si="1"/>
        <v>21.7</v>
      </c>
      <c r="H30" s="23">
        <v>82.3</v>
      </c>
    </row>
    <row r="31" spans="2:8" s="4" customFormat="1" ht="12" customHeight="1">
      <c r="B31" s="24" t="s">
        <v>8</v>
      </c>
      <c r="C31" s="12">
        <v>24838</v>
      </c>
      <c r="D31" s="70">
        <v>11511</v>
      </c>
      <c r="E31" s="71">
        <v>13327</v>
      </c>
      <c r="F31" s="25">
        <f t="shared" si="0"/>
        <v>6574</v>
      </c>
      <c r="G31" s="26">
        <f t="shared" si="1"/>
        <v>36</v>
      </c>
      <c r="H31" s="15">
        <v>105.2</v>
      </c>
    </row>
    <row r="32" spans="2:8" s="4" customFormat="1" ht="12" customHeight="1">
      <c r="B32" s="24" t="s">
        <v>9</v>
      </c>
      <c r="C32" s="12">
        <v>23383</v>
      </c>
      <c r="D32" s="70">
        <v>11092</v>
      </c>
      <c r="E32" s="71">
        <v>12291</v>
      </c>
      <c r="F32" s="25">
        <f t="shared" si="0"/>
        <v>3684</v>
      </c>
      <c r="G32" s="26">
        <f t="shared" si="1"/>
        <v>18.7</v>
      </c>
      <c r="H32" s="15">
        <v>73.7</v>
      </c>
    </row>
    <row r="33" spans="2:8" s="4" customFormat="1" ht="12" customHeight="1">
      <c r="B33" s="24" t="s">
        <v>10</v>
      </c>
      <c r="C33" s="12">
        <v>15523</v>
      </c>
      <c r="D33" s="70">
        <v>7389</v>
      </c>
      <c r="E33" s="71">
        <v>8134</v>
      </c>
      <c r="F33" s="25">
        <f t="shared" si="0"/>
        <v>1615</v>
      </c>
      <c r="G33" s="26">
        <f t="shared" si="1"/>
        <v>11.6</v>
      </c>
      <c r="H33" s="15">
        <v>67.3</v>
      </c>
    </row>
    <row r="34" spans="2:8" s="4" customFormat="1" ht="12" customHeight="1">
      <c r="B34" s="27" t="s">
        <v>11</v>
      </c>
      <c r="C34" s="17">
        <v>11327</v>
      </c>
      <c r="D34" s="72">
        <v>5452</v>
      </c>
      <c r="E34" s="73">
        <v>5875</v>
      </c>
      <c r="F34" s="28">
        <f t="shared" si="0"/>
        <v>1538</v>
      </c>
      <c r="G34" s="29">
        <f t="shared" si="1"/>
        <v>15.7</v>
      </c>
      <c r="H34" s="20">
        <v>88.7</v>
      </c>
    </row>
    <row r="35" spans="2:8" s="51" customFormat="1" ht="12" customHeight="1">
      <c r="B35" s="52" t="s">
        <v>24</v>
      </c>
      <c r="C35" s="53">
        <f>SUM(C36:C39)</f>
        <v>74050</v>
      </c>
      <c r="D35" s="68">
        <f>SUM(D36:D39)</f>
        <v>35822</v>
      </c>
      <c r="E35" s="69">
        <f>SUM(E36:E39)</f>
        <v>38228</v>
      </c>
      <c r="F35" s="21">
        <f t="shared" si="0"/>
        <v>-1021</v>
      </c>
      <c r="G35" s="22">
        <f t="shared" si="1"/>
        <v>-1.4</v>
      </c>
      <c r="H35" s="23">
        <v>81.2</v>
      </c>
    </row>
    <row r="36" spans="2:8" s="4" customFormat="1" ht="12" customHeight="1">
      <c r="B36" s="24" t="s">
        <v>8</v>
      </c>
      <c r="C36" s="12">
        <v>24869</v>
      </c>
      <c r="D36" s="70">
        <v>11797</v>
      </c>
      <c r="E36" s="71">
        <v>13072</v>
      </c>
      <c r="F36" s="25">
        <f t="shared" si="0"/>
        <v>31</v>
      </c>
      <c r="G36" s="26">
        <f t="shared" si="1"/>
        <v>0.1</v>
      </c>
      <c r="H36" s="15">
        <v>105.3</v>
      </c>
    </row>
    <row r="37" spans="2:8" s="4" customFormat="1" ht="12" customHeight="1">
      <c r="B37" s="24" t="s">
        <v>9</v>
      </c>
      <c r="C37" s="12">
        <v>23092</v>
      </c>
      <c r="D37" s="70">
        <v>11250</v>
      </c>
      <c r="E37" s="71">
        <v>11842</v>
      </c>
      <c r="F37" s="25">
        <f t="shared" si="0"/>
        <v>-291</v>
      </c>
      <c r="G37" s="26">
        <f t="shared" si="1"/>
        <v>-1.2</v>
      </c>
      <c r="H37" s="15">
        <v>72.8</v>
      </c>
    </row>
    <row r="38" spans="2:8" s="4" customFormat="1" ht="12" customHeight="1">
      <c r="B38" s="24" t="s">
        <v>10</v>
      </c>
      <c r="C38" s="12">
        <v>14756</v>
      </c>
      <c r="D38" s="70">
        <v>7205</v>
      </c>
      <c r="E38" s="71">
        <v>7551</v>
      </c>
      <c r="F38" s="25">
        <f t="shared" si="0"/>
        <v>-767</v>
      </c>
      <c r="G38" s="26">
        <f t="shared" si="1"/>
        <v>-4.9</v>
      </c>
      <c r="H38" s="15">
        <v>64</v>
      </c>
    </row>
    <row r="39" spans="2:8" s="4" customFormat="1" ht="12" customHeight="1">
      <c r="B39" s="27" t="s">
        <v>11</v>
      </c>
      <c r="C39" s="17">
        <v>11333</v>
      </c>
      <c r="D39" s="72">
        <v>5570</v>
      </c>
      <c r="E39" s="73">
        <v>5763</v>
      </c>
      <c r="F39" s="28">
        <f t="shared" si="0"/>
        <v>6</v>
      </c>
      <c r="G39" s="29">
        <f t="shared" si="1"/>
        <v>0.1</v>
      </c>
      <c r="H39" s="20">
        <v>88.7</v>
      </c>
    </row>
    <row r="40" spans="2:8" s="51" customFormat="1" ht="12" customHeight="1">
      <c r="B40" s="52" t="s">
        <v>25</v>
      </c>
      <c r="C40" s="53">
        <f>SUM(C41:C44)</f>
        <v>72218</v>
      </c>
      <c r="D40" s="68">
        <f>SUM(D41:D44)</f>
        <v>34381</v>
      </c>
      <c r="E40" s="69">
        <f>SUM(E41:E44)</f>
        <v>37837</v>
      </c>
      <c r="F40" s="21">
        <f t="shared" si="0"/>
        <v>-1832</v>
      </c>
      <c r="G40" s="22">
        <f t="shared" si="1"/>
        <v>-2.5</v>
      </c>
      <c r="H40" s="23">
        <v>79.2</v>
      </c>
    </row>
    <row r="41" spans="2:8" s="4" customFormat="1" ht="12" customHeight="1">
      <c r="B41" s="24" t="s">
        <v>8</v>
      </c>
      <c r="C41" s="12">
        <v>23711</v>
      </c>
      <c r="D41" s="70">
        <v>11108</v>
      </c>
      <c r="E41" s="71">
        <v>12603</v>
      </c>
      <c r="F41" s="25">
        <f t="shared" si="0"/>
        <v>-1158</v>
      </c>
      <c r="G41" s="26">
        <f t="shared" si="1"/>
        <v>-4.7</v>
      </c>
      <c r="H41" s="15">
        <v>100.4</v>
      </c>
    </row>
    <row r="42" spans="2:8" s="4" customFormat="1" ht="12" customHeight="1">
      <c r="B42" s="24" t="s">
        <v>9</v>
      </c>
      <c r="C42" s="12">
        <v>22760</v>
      </c>
      <c r="D42" s="70">
        <v>10900</v>
      </c>
      <c r="E42" s="71">
        <v>11860</v>
      </c>
      <c r="F42" s="25">
        <f t="shared" si="0"/>
        <v>-332</v>
      </c>
      <c r="G42" s="26">
        <f t="shared" si="1"/>
        <v>-1.4</v>
      </c>
      <c r="H42" s="15">
        <v>71.7</v>
      </c>
    </row>
    <row r="43" spans="2:8" s="4" customFormat="1" ht="12" customHeight="1">
      <c r="B43" s="24" t="s">
        <v>10</v>
      </c>
      <c r="C43" s="12">
        <v>14639</v>
      </c>
      <c r="D43" s="70">
        <v>7030</v>
      </c>
      <c r="E43" s="71">
        <v>7609</v>
      </c>
      <c r="F43" s="25">
        <f t="shared" si="0"/>
        <v>-117</v>
      </c>
      <c r="G43" s="26">
        <f t="shared" si="1"/>
        <v>-0.8</v>
      </c>
      <c r="H43" s="15">
        <v>63.5</v>
      </c>
    </row>
    <row r="44" spans="2:8" s="4" customFormat="1" ht="12" customHeight="1">
      <c r="B44" s="27" t="s">
        <v>11</v>
      </c>
      <c r="C44" s="17">
        <v>11108</v>
      </c>
      <c r="D44" s="72">
        <v>5343</v>
      </c>
      <c r="E44" s="73">
        <v>5765</v>
      </c>
      <c r="F44" s="28">
        <f t="shared" si="0"/>
        <v>-225</v>
      </c>
      <c r="G44" s="29">
        <f t="shared" si="1"/>
        <v>-2</v>
      </c>
      <c r="H44" s="20">
        <v>87</v>
      </c>
    </row>
    <row r="45" spans="2:8" s="51" customFormat="1" ht="12" customHeight="1">
      <c r="B45" s="52" t="s">
        <v>26</v>
      </c>
      <c r="C45" s="53">
        <f>SUM(C46:C49)</f>
        <v>70783</v>
      </c>
      <c r="D45" s="68">
        <f>SUM(D46:D49)</f>
        <v>33413</v>
      </c>
      <c r="E45" s="69">
        <f>SUM(E46:E49)</f>
        <v>37373</v>
      </c>
      <c r="F45" s="21">
        <f t="shared" si="0"/>
        <v>-1435</v>
      </c>
      <c r="G45" s="22">
        <f t="shared" si="1"/>
        <v>-2</v>
      </c>
      <c r="H45" s="23">
        <v>77.6</v>
      </c>
    </row>
    <row r="46" spans="2:8" s="4" customFormat="1" ht="12" customHeight="1">
      <c r="B46" s="24" t="s">
        <v>8</v>
      </c>
      <c r="C46" s="12">
        <v>22530</v>
      </c>
      <c r="D46" s="70">
        <v>10532</v>
      </c>
      <c r="E46" s="71">
        <v>11998</v>
      </c>
      <c r="F46" s="25">
        <f t="shared" si="0"/>
        <v>-1181</v>
      </c>
      <c r="G46" s="26">
        <f t="shared" si="1"/>
        <v>-5</v>
      </c>
      <c r="H46" s="15">
        <v>95.4</v>
      </c>
    </row>
    <row r="47" spans="2:8" s="4" customFormat="1" ht="12" customHeight="1">
      <c r="B47" s="24" t="s">
        <v>9</v>
      </c>
      <c r="C47" s="12">
        <v>23021</v>
      </c>
      <c r="D47" s="70">
        <v>10852</v>
      </c>
      <c r="E47" s="71">
        <v>12169</v>
      </c>
      <c r="F47" s="25">
        <f t="shared" si="0"/>
        <v>261</v>
      </c>
      <c r="G47" s="26">
        <f t="shared" si="1"/>
        <v>1.1</v>
      </c>
      <c r="H47" s="15">
        <v>72.6</v>
      </c>
    </row>
    <row r="48" spans="2:8" s="4" customFormat="1" ht="12" customHeight="1">
      <c r="B48" s="24" t="s">
        <v>10</v>
      </c>
      <c r="C48" s="12">
        <v>14520</v>
      </c>
      <c r="D48" s="70">
        <v>6907</v>
      </c>
      <c r="E48" s="71">
        <v>7613</v>
      </c>
      <c r="F48" s="25">
        <f t="shared" si="0"/>
        <v>-119</v>
      </c>
      <c r="G48" s="26">
        <f t="shared" si="1"/>
        <v>-0.8</v>
      </c>
      <c r="H48" s="15">
        <v>63</v>
      </c>
    </row>
    <row r="49" spans="2:8" s="4" customFormat="1" ht="12" customHeight="1">
      <c r="B49" s="27" t="s">
        <v>11</v>
      </c>
      <c r="C49" s="17">
        <v>10712</v>
      </c>
      <c r="D49" s="72">
        <v>5122</v>
      </c>
      <c r="E49" s="73">
        <v>5593</v>
      </c>
      <c r="F49" s="28">
        <f t="shared" si="0"/>
        <v>-396</v>
      </c>
      <c r="G49" s="29">
        <f t="shared" si="1"/>
        <v>-3.6</v>
      </c>
      <c r="H49" s="20">
        <v>83.9</v>
      </c>
    </row>
    <row r="50" spans="2:8" s="51" customFormat="1" ht="12" customHeight="1">
      <c r="B50" s="52" t="s">
        <v>27</v>
      </c>
      <c r="C50" s="53">
        <f>SUM(C51:C54)</f>
        <v>70027</v>
      </c>
      <c r="D50" s="68">
        <f>SUM(D51:D54)</f>
        <v>33101</v>
      </c>
      <c r="E50" s="69">
        <f>SUM(E51:E54)</f>
        <v>36926</v>
      </c>
      <c r="F50" s="21">
        <f t="shared" si="0"/>
        <v>-756</v>
      </c>
      <c r="G50" s="22">
        <f t="shared" si="1"/>
        <v>-1.1</v>
      </c>
      <c r="H50" s="23">
        <v>76.8</v>
      </c>
    </row>
    <row r="51" spans="2:8" s="4" customFormat="1" ht="12" customHeight="1">
      <c r="B51" s="24" t="s">
        <v>8</v>
      </c>
      <c r="C51" s="12">
        <v>22135</v>
      </c>
      <c r="D51" s="70">
        <v>10371</v>
      </c>
      <c r="E51" s="71">
        <v>11764</v>
      </c>
      <c r="F51" s="25">
        <f t="shared" si="0"/>
        <v>-395</v>
      </c>
      <c r="G51" s="26">
        <f t="shared" si="1"/>
        <v>-1.8</v>
      </c>
      <c r="H51" s="15">
        <v>93.7</v>
      </c>
    </row>
    <row r="52" spans="2:8" s="4" customFormat="1" ht="12" customHeight="1">
      <c r="B52" s="24" t="s">
        <v>9</v>
      </c>
      <c r="C52" s="12">
        <v>23067</v>
      </c>
      <c r="D52" s="70">
        <v>10821</v>
      </c>
      <c r="E52" s="71">
        <v>12246</v>
      </c>
      <c r="F52" s="25">
        <f t="shared" si="0"/>
        <v>46</v>
      </c>
      <c r="G52" s="26">
        <f t="shared" si="1"/>
        <v>0.2</v>
      </c>
      <c r="H52" s="15">
        <v>72.7</v>
      </c>
    </row>
    <row r="53" spans="2:8" s="4" customFormat="1" ht="12" customHeight="1">
      <c r="B53" s="24" t="s">
        <v>10</v>
      </c>
      <c r="C53" s="12">
        <v>14536</v>
      </c>
      <c r="D53" s="70">
        <v>6967</v>
      </c>
      <c r="E53" s="71">
        <v>7569</v>
      </c>
      <c r="F53" s="25">
        <f t="shared" si="0"/>
        <v>16</v>
      </c>
      <c r="G53" s="26">
        <f t="shared" si="1"/>
        <v>0.1</v>
      </c>
      <c r="H53" s="15">
        <v>63.1</v>
      </c>
    </row>
    <row r="54" spans="2:8" s="4" customFormat="1" ht="12" customHeight="1">
      <c r="B54" s="27" t="s">
        <v>11</v>
      </c>
      <c r="C54" s="17">
        <v>10289</v>
      </c>
      <c r="D54" s="72">
        <v>4942</v>
      </c>
      <c r="E54" s="73">
        <v>5347</v>
      </c>
      <c r="F54" s="28">
        <f t="shared" si="0"/>
        <v>-423</v>
      </c>
      <c r="G54" s="29">
        <f t="shared" si="1"/>
        <v>-3.9</v>
      </c>
      <c r="H54" s="20">
        <v>80.6</v>
      </c>
    </row>
    <row r="55" spans="2:8" s="51" customFormat="1" ht="12" customHeight="1">
      <c r="B55" s="52" t="s">
        <v>28</v>
      </c>
      <c r="C55" s="53">
        <f>SUM(C56:C59)</f>
        <v>68797</v>
      </c>
      <c r="D55" s="68">
        <f>SUM(D56:D59)</f>
        <v>32642</v>
      </c>
      <c r="E55" s="69">
        <f>SUM(E56:E59)</f>
        <v>36155</v>
      </c>
      <c r="F55" s="21">
        <f t="shared" si="0"/>
        <v>-1230</v>
      </c>
      <c r="G55" s="22">
        <f t="shared" si="1"/>
        <v>-1.8</v>
      </c>
      <c r="H55" s="23">
        <v>75.5</v>
      </c>
    </row>
    <row r="56" spans="2:8" s="4" customFormat="1" ht="12" customHeight="1">
      <c r="B56" s="24" t="s">
        <v>8</v>
      </c>
      <c r="C56" s="12">
        <v>21244</v>
      </c>
      <c r="D56" s="70">
        <v>9950</v>
      </c>
      <c r="E56" s="71">
        <v>11294</v>
      </c>
      <c r="F56" s="25">
        <f t="shared" si="0"/>
        <v>-891</v>
      </c>
      <c r="G56" s="26">
        <f t="shared" si="1"/>
        <v>-4</v>
      </c>
      <c r="H56" s="15">
        <v>89.9</v>
      </c>
    </row>
    <row r="57" spans="2:8" s="4" customFormat="1" ht="12" customHeight="1">
      <c r="B57" s="24" t="s">
        <v>9</v>
      </c>
      <c r="C57" s="12">
        <v>22687</v>
      </c>
      <c r="D57" s="70">
        <v>10762</v>
      </c>
      <c r="E57" s="71">
        <v>11925</v>
      </c>
      <c r="F57" s="25">
        <f t="shared" si="0"/>
        <v>-380</v>
      </c>
      <c r="G57" s="26">
        <f t="shared" si="1"/>
        <v>-1.6</v>
      </c>
      <c r="H57" s="15">
        <v>71.5</v>
      </c>
    </row>
    <row r="58" spans="2:8" s="4" customFormat="1" ht="12" customHeight="1">
      <c r="B58" s="24" t="s">
        <v>10</v>
      </c>
      <c r="C58" s="12">
        <v>14824</v>
      </c>
      <c r="D58" s="70">
        <v>7091</v>
      </c>
      <c r="E58" s="71">
        <v>7733</v>
      </c>
      <c r="F58" s="25">
        <f t="shared" si="0"/>
        <v>288</v>
      </c>
      <c r="G58" s="26">
        <f t="shared" si="1"/>
        <v>2</v>
      </c>
      <c r="H58" s="15">
        <v>64.3</v>
      </c>
    </row>
    <row r="59" spans="2:8" s="4" customFormat="1" ht="12" customHeight="1">
      <c r="B59" s="27" t="s">
        <v>11</v>
      </c>
      <c r="C59" s="17">
        <v>10042</v>
      </c>
      <c r="D59" s="72">
        <v>4839</v>
      </c>
      <c r="E59" s="73">
        <v>5203</v>
      </c>
      <c r="F59" s="28">
        <f t="shared" si="0"/>
        <v>-247</v>
      </c>
      <c r="G59" s="29">
        <f t="shared" si="1"/>
        <v>-2.4</v>
      </c>
      <c r="H59" s="20">
        <v>78.6</v>
      </c>
    </row>
    <row r="60" spans="2:8" s="51" customFormat="1" ht="12" customHeight="1">
      <c r="B60" s="52" t="s">
        <v>29</v>
      </c>
      <c r="C60" s="55">
        <f>SUM(C61:C64)</f>
        <v>72174</v>
      </c>
      <c r="D60" s="74">
        <f>SUM(D61:D64)</f>
        <v>34546</v>
      </c>
      <c r="E60" s="75">
        <f>SUM(E61:E64)</f>
        <v>37628</v>
      </c>
      <c r="F60" s="21">
        <f>+C60-C55</f>
        <v>3377</v>
      </c>
      <c r="G60" s="22">
        <f t="shared" si="1"/>
        <v>4.9</v>
      </c>
      <c r="H60" s="23">
        <v>79.2</v>
      </c>
    </row>
    <row r="61" spans="2:8" s="4" customFormat="1" ht="12" customHeight="1">
      <c r="B61" s="24" t="s">
        <v>8</v>
      </c>
      <c r="C61" s="30">
        <v>21602</v>
      </c>
      <c r="D61" s="76">
        <v>10249</v>
      </c>
      <c r="E61" s="77">
        <v>11353</v>
      </c>
      <c r="F61" s="25">
        <f t="shared" si="0"/>
        <v>358</v>
      </c>
      <c r="G61" s="26">
        <f t="shared" si="1"/>
        <v>1.7</v>
      </c>
      <c r="H61" s="15">
        <v>91.5</v>
      </c>
    </row>
    <row r="62" spans="2:8" s="4" customFormat="1" ht="12" customHeight="1">
      <c r="B62" s="24" t="s">
        <v>9</v>
      </c>
      <c r="C62" s="30">
        <v>23416</v>
      </c>
      <c r="D62" s="76">
        <v>11208</v>
      </c>
      <c r="E62" s="77">
        <v>12208</v>
      </c>
      <c r="F62" s="25">
        <f t="shared" si="0"/>
        <v>729</v>
      </c>
      <c r="G62" s="26">
        <f t="shared" si="1"/>
        <v>3.2</v>
      </c>
      <c r="H62" s="15">
        <v>73.8</v>
      </c>
    </row>
    <row r="63" spans="2:8" s="4" customFormat="1" ht="12" customHeight="1">
      <c r="B63" s="24" t="s">
        <v>10</v>
      </c>
      <c r="C63" s="30">
        <v>16619</v>
      </c>
      <c r="D63" s="76">
        <v>8001</v>
      </c>
      <c r="E63" s="77">
        <v>8618</v>
      </c>
      <c r="F63" s="25">
        <f t="shared" si="0"/>
        <v>1795</v>
      </c>
      <c r="G63" s="26">
        <f t="shared" si="1"/>
        <v>12.1</v>
      </c>
      <c r="H63" s="15">
        <v>72.1</v>
      </c>
    </row>
    <row r="64" spans="2:8" s="4" customFormat="1" ht="12" customHeight="1">
      <c r="B64" s="27" t="s">
        <v>11</v>
      </c>
      <c r="C64" s="31">
        <v>10537</v>
      </c>
      <c r="D64" s="72">
        <v>5088</v>
      </c>
      <c r="E64" s="73">
        <v>5449</v>
      </c>
      <c r="F64" s="28">
        <f t="shared" si="0"/>
        <v>495</v>
      </c>
      <c r="G64" s="29">
        <f t="shared" si="1"/>
        <v>4.9</v>
      </c>
      <c r="H64" s="20">
        <v>82.5</v>
      </c>
    </row>
    <row r="65" spans="2:8" s="51" customFormat="1" ht="12" customHeight="1">
      <c r="B65" s="52" t="s">
        <v>30</v>
      </c>
      <c r="C65" s="55">
        <f>SUM(C66:C69)</f>
        <v>75983</v>
      </c>
      <c r="D65" s="74">
        <f>SUM(D66:D69)</f>
        <v>36525</v>
      </c>
      <c r="E65" s="75">
        <f>SUM(E66:E69)</f>
        <v>39458</v>
      </c>
      <c r="F65" s="21">
        <v>3809</v>
      </c>
      <c r="G65" s="22">
        <v>5.3</v>
      </c>
      <c r="H65" s="23">
        <v>83.3</v>
      </c>
    </row>
    <row r="66" spans="2:8" s="4" customFormat="1" ht="12" customHeight="1">
      <c r="B66" s="24" t="s">
        <v>8</v>
      </c>
      <c r="C66" s="30">
        <v>22030</v>
      </c>
      <c r="D66" s="76">
        <v>10444</v>
      </c>
      <c r="E66" s="77">
        <v>11586</v>
      </c>
      <c r="F66" s="25">
        <v>428</v>
      </c>
      <c r="G66" s="26">
        <v>2</v>
      </c>
      <c r="H66" s="15">
        <v>93.3</v>
      </c>
    </row>
    <row r="67" spans="2:8" s="4" customFormat="1" ht="12" customHeight="1">
      <c r="B67" s="24" t="s">
        <v>9</v>
      </c>
      <c r="C67" s="30">
        <v>24807</v>
      </c>
      <c r="D67" s="76">
        <v>12022</v>
      </c>
      <c r="E67" s="77">
        <v>12785</v>
      </c>
      <c r="F67" s="25">
        <v>1391</v>
      </c>
      <c r="G67" s="26">
        <v>5.9</v>
      </c>
      <c r="H67" s="15">
        <v>78.2</v>
      </c>
    </row>
    <row r="68" spans="2:8" s="4" customFormat="1" ht="12" customHeight="1">
      <c r="B68" s="24" t="s">
        <v>10</v>
      </c>
      <c r="C68" s="30">
        <v>18180</v>
      </c>
      <c r="D68" s="76">
        <v>8730</v>
      </c>
      <c r="E68" s="77">
        <v>9450</v>
      </c>
      <c r="F68" s="25">
        <v>1561</v>
      </c>
      <c r="G68" s="26">
        <v>9.4</v>
      </c>
      <c r="H68" s="15">
        <v>78.9</v>
      </c>
    </row>
    <row r="69" spans="2:8" s="4" customFormat="1" ht="12" customHeight="1">
      <c r="B69" s="27" t="s">
        <v>11</v>
      </c>
      <c r="C69" s="31">
        <v>10966</v>
      </c>
      <c r="D69" s="72">
        <v>5329</v>
      </c>
      <c r="E69" s="73">
        <v>5637</v>
      </c>
      <c r="F69" s="28">
        <v>429</v>
      </c>
      <c r="G69" s="29">
        <v>4.1</v>
      </c>
      <c r="H69" s="20">
        <v>85.9</v>
      </c>
    </row>
  </sheetData>
  <sheetProtection/>
  <mergeCells count="3">
    <mergeCell ref="B3:B4"/>
    <mergeCell ref="C3:C4"/>
    <mergeCell ref="H3:H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&amp;C-10-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7">
      <selection activeCell="J58" sqref="J58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.00390625" style="2" customWidth="1"/>
  </cols>
  <sheetData>
    <row r="1" ht="30" customHeight="1">
      <c r="A1" s="1" t="s">
        <v>7</v>
      </c>
    </row>
    <row r="2" ht="18" customHeight="1">
      <c r="B2" s="50" t="s">
        <v>43</v>
      </c>
    </row>
    <row r="3" spans="2:8" s="4" customFormat="1" ht="20.25" customHeight="1">
      <c r="B3" s="109" t="s">
        <v>6</v>
      </c>
      <c r="C3" s="111" t="s">
        <v>3</v>
      </c>
      <c r="D3" s="83" t="s">
        <v>4</v>
      </c>
      <c r="E3" s="84" t="s">
        <v>5</v>
      </c>
      <c r="F3" s="85" t="s">
        <v>1</v>
      </c>
      <c r="G3" s="86" t="s">
        <v>0</v>
      </c>
      <c r="H3" s="109" t="s">
        <v>2</v>
      </c>
    </row>
    <row r="4" spans="2:8" s="4" customFormat="1" ht="12" customHeight="1">
      <c r="B4" s="110"/>
      <c r="C4" s="112"/>
      <c r="D4" s="87" t="s">
        <v>39</v>
      </c>
      <c r="E4" s="82" t="s">
        <v>39</v>
      </c>
      <c r="F4" s="88" t="s">
        <v>39</v>
      </c>
      <c r="G4" s="88" t="s">
        <v>40</v>
      </c>
      <c r="H4" s="110"/>
    </row>
    <row r="5" spans="2:8" ht="13.5">
      <c r="B5" s="54" t="s">
        <v>31</v>
      </c>
      <c r="C5" s="53">
        <f>SUM(C6:C9)</f>
        <v>80707</v>
      </c>
      <c r="D5" s="68">
        <f>SUM(D6:D9)</f>
        <v>38775</v>
      </c>
      <c r="E5" s="69">
        <f>SUM(E6:E9)</f>
        <v>41932</v>
      </c>
      <c r="F5" s="98">
        <f>+C5-'B-1-1'!C65</f>
        <v>4724</v>
      </c>
      <c r="G5" s="99">
        <v>6.2</v>
      </c>
      <c r="H5" s="10">
        <v>88.5</v>
      </c>
    </row>
    <row r="6" spans="2:8" ht="13.5">
      <c r="B6" s="24" t="s">
        <v>8</v>
      </c>
      <c r="C6" s="30">
        <v>23077</v>
      </c>
      <c r="D6" s="76">
        <v>11024</v>
      </c>
      <c r="E6" s="77">
        <v>12053</v>
      </c>
      <c r="F6" s="25">
        <f>+C6-'B-1-1'!C66</f>
        <v>1047</v>
      </c>
      <c r="G6" s="26">
        <v>4.8</v>
      </c>
      <c r="H6" s="15">
        <v>97.7</v>
      </c>
    </row>
    <row r="7" spans="2:8" ht="13.5">
      <c r="B7" s="24" t="s">
        <v>9</v>
      </c>
      <c r="C7" s="30">
        <v>27077</v>
      </c>
      <c r="D7" s="76">
        <v>13134</v>
      </c>
      <c r="E7" s="77">
        <v>13943</v>
      </c>
      <c r="F7" s="25">
        <f>+C7-'B-1-1'!C67</f>
        <v>2270</v>
      </c>
      <c r="G7" s="26">
        <v>9.2</v>
      </c>
      <c r="H7" s="15">
        <v>85.3</v>
      </c>
    </row>
    <row r="8" spans="2:8" ht="13.5">
      <c r="B8" s="24" t="s">
        <v>10</v>
      </c>
      <c r="C8" s="30">
        <v>19323</v>
      </c>
      <c r="D8" s="76">
        <v>9259</v>
      </c>
      <c r="E8" s="77">
        <v>10064</v>
      </c>
      <c r="F8" s="25">
        <f>+C8-'B-1-1'!C68</f>
        <v>1143</v>
      </c>
      <c r="G8" s="26">
        <v>6.3</v>
      </c>
      <c r="H8" s="15">
        <v>83.8</v>
      </c>
    </row>
    <row r="9" spans="2:8" ht="13.5">
      <c r="B9" s="27" t="s">
        <v>11</v>
      </c>
      <c r="C9" s="31">
        <v>11230</v>
      </c>
      <c r="D9" s="72">
        <v>5358</v>
      </c>
      <c r="E9" s="73">
        <v>5872</v>
      </c>
      <c r="F9" s="28">
        <f>+C9-'B-1-1'!C69</f>
        <v>264</v>
      </c>
      <c r="G9" s="29">
        <v>2.4</v>
      </c>
      <c r="H9" s="20">
        <v>87.9</v>
      </c>
    </row>
    <row r="10" spans="2:8" s="51" customFormat="1" ht="12" customHeight="1">
      <c r="B10" s="52" t="s">
        <v>32</v>
      </c>
      <c r="C10" s="53">
        <f>SUM(C11:C14)</f>
        <v>83372</v>
      </c>
      <c r="D10" s="68">
        <f>SUM(D11:D14)</f>
        <v>40152</v>
      </c>
      <c r="E10" s="69">
        <f>SUM(E11:E14)</f>
        <v>43220</v>
      </c>
      <c r="F10" s="21">
        <f>+C10-C5</f>
        <v>2665</v>
      </c>
      <c r="G10" s="22">
        <v>3.3</v>
      </c>
      <c r="H10" s="23">
        <v>91.4</v>
      </c>
    </row>
    <row r="11" spans="2:8" s="4" customFormat="1" ht="12" customHeight="1">
      <c r="B11" s="24" t="s">
        <v>8</v>
      </c>
      <c r="C11" s="30">
        <v>23492</v>
      </c>
      <c r="D11" s="76">
        <v>11218</v>
      </c>
      <c r="E11" s="77">
        <v>12274</v>
      </c>
      <c r="F11" s="25">
        <f>+C11-C6</f>
        <v>415</v>
      </c>
      <c r="G11" s="26">
        <v>1.8</v>
      </c>
      <c r="H11" s="15">
        <v>99.5</v>
      </c>
    </row>
    <row r="12" spans="2:8" s="4" customFormat="1" ht="12" customHeight="1">
      <c r="B12" s="24" t="s">
        <v>9</v>
      </c>
      <c r="C12" s="30">
        <v>28434</v>
      </c>
      <c r="D12" s="76">
        <v>13808</v>
      </c>
      <c r="E12" s="77">
        <v>14626</v>
      </c>
      <c r="F12" s="25">
        <f>+C12-C7</f>
        <v>1357</v>
      </c>
      <c r="G12" s="26">
        <v>5</v>
      </c>
      <c r="H12" s="15">
        <v>89.6</v>
      </c>
    </row>
    <row r="13" spans="2:8" s="4" customFormat="1" ht="12" customHeight="1">
      <c r="B13" s="24" t="s">
        <v>10</v>
      </c>
      <c r="C13" s="30">
        <v>20058</v>
      </c>
      <c r="D13" s="76">
        <v>9706</v>
      </c>
      <c r="E13" s="77">
        <v>10352</v>
      </c>
      <c r="F13" s="25">
        <f>+C13-C8</f>
        <v>735</v>
      </c>
      <c r="G13" s="26">
        <v>3.8</v>
      </c>
      <c r="H13" s="15">
        <v>87</v>
      </c>
    </row>
    <row r="14" spans="2:8" s="4" customFormat="1" ht="12" customHeight="1">
      <c r="B14" s="27" t="s">
        <v>11</v>
      </c>
      <c r="C14" s="31">
        <v>11388</v>
      </c>
      <c r="D14" s="72">
        <v>5420</v>
      </c>
      <c r="E14" s="73">
        <v>5968</v>
      </c>
      <c r="F14" s="28">
        <f aca="true" t="shared" si="0" ref="F14:F29">+C14-C9</f>
        <v>158</v>
      </c>
      <c r="G14" s="29">
        <v>1.4</v>
      </c>
      <c r="H14" s="20">
        <v>89.2</v>
      </c>
    </row>
    <row r="15" spans="2:8" s="51" customFormat="1" ht="12" customHeight="1">
      <c r="B15" s="52" t="s">
        <v>33</v>
      </c>
      <c r="C15" s="53">
        <f>SUM(C16:C19)</f>
        <v>86870</v>
      </c>
      <c r="D15" s="68">
        <f>SUM(D16:D19)</f>
        <v>41942</v>
      </c>
      <c r="E15" s="69">
        <f>SUM(E16:E19)</f>
        <v>44928</v>
      </c>
      <c r="F15" s="21">
        <f t="shared" si="0"/>
        <v>3498</v>
      </c>
      <c r="G15" s="22">
        <v>4.2</v>
      </c>
      <c r="H15" s="23">
        <v>95.3</v>
      </c>
    </row>
    <row r="16" spans="2:8" s="4" customFormat="1" ht="12" customHeight="1">
      <c r="B16" s="24" t="s">
        <v>8</v>
      </c>
      <c r="C16" s="30">
        <v>23677</v>
      </c>
      <c r="D16" s="76">
        <v>11411</v>
      </c>
      <c r="E16" s="77">
        <v>12266</v>
      </c>
      <c r="F16" s="25">
        <f t="shared" si="0"/>
        <v>185</v>
      </c>
      <c r="G16" s="26">
        <v>0.8</v>
      </c>
      <c r="H16" s="15">
        <v>100.2</v>
      </c>
    </row>
    <row r="17" spans="2:8" s="4" customFormat="1" ht="12" customHeight="1">
      <c r="B17" s="24" t="s">
        <v>9</v>
      </c>
      <c r="C17" s="30">
        <v>29660</v>
      </c>
      <c r="D17" s="76">
        <v>14383</v>
      </c>
      <c r="E17" s="77">
        <v>15277</v>
      </c>
      <c r="F17" s="25">
        <f t="shared" si="0"/>
        <v>1226</v>
      </c>
      <c r="G17" s="26">
        <v>4.3</v>
      </c>
      <c r="H17" s="15">
        <v>93.5</v>
      </c>
    </row>
    <row r="18" spans="2:8" s="4" customFormat="1" ht="12" customHeight="1">
      <c r="B18" s="24" t="s">
        <v>10</v>
      </c>
      <c r="C18" s="30">
        <v>21749</v>
      </c>
      <c r="D18" s="76">
        <v>10541</v>
      </c>
      <c r="E18" s="77">
        <v>11208</v>
      </c>
      <c r="F18" s="25">
        <f t="shared" si="0"/>
        <v>1691</v>
      </c>
      <c r="G18" s="26">
        <v>8.4</v>
      </c>
      <c r="H18" s="15">
        <v>94.3</v>
      </c>
    </row>
    <row r="19" spans="2:8" s="4" customFormat="1" ht="12" customHeight="1">
      <c r="B19" s="27" t="s">
        <v>11</v>
      </c>
      <c r="C19" s="31">
        <v>11784</v>
      </c>
      <c r="D19" s="72">
        <v>5607</v>
      </c>
      <c r="E19" s="73">
        <v>6177</v>
      </c>
      <c r="F19" s="28">
        <f t="shared" si="0"/>
        <v>396</v>
      </c>
      <c r="G19" s="29">
        <v>3.5</v>
      </c>
      <c r="H19" s="20">
        <v>92.3</v>
      </c>
    </row>
    <row r="20" spans="2:8" s="51" customFormat="1" ht="12" customHeight="1">
      <c r="B20" s="52" t="s">
        <v>34</v>
      </c>
      <c r="C20" s="53">
        <f>SUM(C21:C24)</f>
        <v>91173</v>
      </c>
      <c r="D20" s="68">
        <f>SUM(D21:D24)</f>
        <v>43972</v>
      </c>
      <c r="E20" s="69">
        <f>SUM(E21:E24)</f>
        <v>47201</v>
      </c>
      <c r="F20" s="21">
        <f t="shared" si="0"/>
        <v>4303</v>
      </c>
      <c r="G20" s="22">
        <v>5</v>
      </c>
      <c r="H20" s="23">
        <v>100</v>
      </c>
    </row>
    <row r="21" spans="2:8" s="4" customFormat="1" ht="12" customHeight="1">
      <c r="B21" s="24" t="s">
        <v>8</v>
      </c>
      <c r="C21" s="30">
        <v>23618</v>
      </c>
      <c r="D21" s="76">
        <v>11310</v>
      </c>
      <c r="E21" s="77">
        <v>12308</v>
      </c>
      <c r="F21" s="25">
        <f t="shared" si="0"/>
        <v>-59</v>
      </c>
      <c r="G21" s="26">
        <v>-0.2</v>
      </c>
      <c r="H21" s="15">
        <v>100</v>
      </c>
    </row>
    <row r="22" spans="2:8" s="4" customFormat="1" ht="12" customHeight="1">
      <c r="B22" s="24" t="s">
        <v>9</v>
      </c>
      <c r="C22" s="30">
        <v>31731</v>
      </c>
      <c r="D22" s="76">
        <v>15353</v>
      </c>
      <c r="E22" s="77">
        <v>16378</v>
      </c>
      <c r="F22" s="25">
        <f t="shared" si="0"/>
        <v>2071</v>
      </c>
      <c r="G22" s="26">
        <v>7</v>
      </c>
      <c r="H22" s="15">
        <v>100</v>
      </c>
    </row>
    <row r="23" spans="2:8" s="4" customFormat="1" ht="12" customHeight="1">
      <c r="B23" s="24" t="s">
        <v>10</v>
      </c>
      <c r="C23" s="30">
        <v>23052</v>
      </c>
      <c r="D23" s="76">
        <v>11243</v>
      </c>
      <c r="E23" s="77">
        <v>11809</v>
      </c>
      <c r="F23" s="25">
        <f t="shared" si="0"/>
        <v>1303</v>
      </c>
      <c r="G23" s="26">
        <v>6</v>
      </c>
      <c r="H23" s="15">
        <v>100</v>
      </c>
    </row>
    <row r="24" spans="2:8" s="4" customFormat="1" ht="12" customHeight="1">
      <c r="B24" s="27" t="s">
        <v>11</v>
      </c>
      <c r="C24" s="31">
        <v>12772</v>
      </c>
      <c r="D24" s="72">
        <v>6066</v>
      </c>
      <c r="E24" s="73">
        <v>6706</v>
      </c>
      <c r="F24" s="28">
        <f t="shared" si="0"/>
        <v>988</v>
      </c>
      <c r="G24" s="29">
        <v>8.4</v>
      </c>
      <c r="H24" s="20">
        <v>100</v>
      </c>
    </row>
    <row r="25" spans="2:8" s="51" customFormat="1" ht="12" customHeight="1">
      <c r="B25" s="52" t="s">
        <v>35</v>
      </c>
      <c r="C25" s="53">
        <f>SUM(C26:C29)</f>
        <v>92318</v>
      </c>
      <c r="D25" s="68">
        <f>SUM(D26:D29)</f>
        <v>44349</v>
      </c>
      <c r="E25" s="69">
        <f>SUM(E26:E29)</f>
        <v>47969</v>
      </c>
      <c r="F25" s="21">
        <f>+C25-C20</f>
        <v>1145</v>
      </c>
      <c r="G25" s="22">
        <v>1.3</v>
      </c>
      <c r="H25" s="23">
        <v>101.3</v>
      </c>
    </row>
    <row r="26" spans="2:8" s="4" customFormat="1" ht="12" customHeight="1">
      <c r="B26" s="24" t="s">
        <v>8</v>
      </c>
      <c r="C26" s="33">
        <v>22936</v>
      </c>
      <c r="D26" s="78">
        <v>10980</v>
      </c>
      <c r="E26" s="79">
        <v>11956</v>
      </c>
      <c r="F26" s="25">
        <f>+C26-C21</f>
        <v>-682</v>
      </c>
      <c r="G26" s="26">
        <v>-2.9</v>
      </c>
      <c r="H26" s="15">
        <v>97.1</v>
      </c>
    </row>
    <row r="27" spans="2:8" s="4" customFormat="1" ht="12" customHeight="1">
      <c r="B27" s="24" t="s">
        <v>9</v>
      </c>
      <c r="C27" s="33">
        <v>32461</v>
      </c>
      <c r="D27" s="78">
        <v>15623</v>
      </c>
      <c r="E27" s="79">
        <v>16838</v>
      </c>
      <c r="F27" s="25">
        <f t="shared" si="0"/>
        <v>730</v>
      </c>
      <c r="G27" s="26">
        <v>2.3</v>
      </c>
      <c r="H27" s="15">
        <v>102.3</v>
      </c>
    </row>
    <row r="28" spans="2:8" s="4" customFormat="1" ht="12" customHeight="1">
      <c r="B28" s="24" t="s">
        <v>10</v>
      </c>
      <c r="C28" s="33">
        <v>23968</v>
      </c>
      <c r="D28" s="78">
        <v>11633</v>
      </c>
      <c r="E28" s="79">
        <v>12335</v>
      </c>
      <c r="F28" s="25">
        <f t="shared" si="0"/>
        <v>916</v>
      </c>
      <c r="G28" s="26">
        <v>4</v>
      </c>
      <c r="H28" s="15">
        <v>104</v>
      </c>
    </row>
    <row r="29" spans="2:8" s="4" customFormat="1" ht="12" customHeight="1">
      <c r="B29" s="27" t="s">
        <v>11</v>
      </c>
      <c r="C29" s="35">
        <v>12953</v>
      </c>
      <c r="D29" s="80">
        <v>6113</v>
      </c>
      <c r="E29" s="81">
        <v>6840</v>
      </c>
      <c r="F29" s="28">
        <f t="shared" si="0"/>
        <v>181</v>
      </c>
      <c r="G29" s="29">
        <v>1.4</v>
      </c>
      <c r="H29" s="20">
        <v>101.4</v>
      </c>
    </row>
    <row r="30" spans="2:8" s="51" customFormat="1" ht="12" customHeight="1">
      <c r="B30" s="52" t="s">
        <v>44</v>
      </c>
      <c r="C30" s="53">
        <f>SUM(C31:C34)</f>
        <v>91900</v>
      </c>
      <c r="D30" s="68">
        <f>SUM(D31:D34)</f>
        <v>44235</v>
      </c>
      <c r="E30" s="69">
        <f>SUM(E31:E34)</f>
        <v>47665</v>
      </c>
      <c r="F30" s="21">
        <f>+C30-C25</f>
        <v>-418</v>
      </c>
      <c r="G30" s="99">
        <f>(C30-C25)/C25*100</f>
        <v>-0.4527827725903941</v>
      </c>
      <c r="H30" s="99">
        <f>C30/C20*100</f>
        <v>100.79738519079113</v>
      </c>
    </row>
    <row r="31" spans="2:8" s="4" customFormat="1" ht="12" customHeight="1">
      <c r="B31" s="24" t="s">
        <v>8</v>
      </c>
      <c r="C31" s="33">
        <v>22003</v>
      </c>
      <c r="D31" s="100">
        <v>10516</v>
      </c>
      <c r="E31" s="101">
        <v>11487</v>
      </c>
      <c r="F31" s="25">
        <f>C31-C26</f>
        <v>-933</v>
      </c>
      <c r="G31" s="26">
        <f>(C31-C26)/C26*100</f>
        <v>-4.067840948726893</v>
      </c>
      <c r="H31" s="26">
        <f>C31/C21*100</f>
        <v>93.16199508849184</v>
      </c>
    </row>
    <row r="32" spans="2:8" s="4" customFormat="1" ht="12" customHeight="1">
      <c r="B32" s="24" t="s">
        <v>9</v>
      </c>
      <c r="C32" s="33">
        <v>32452</v>
      </c>
      <c r="D32" s="100">
        <v>15683</v>
      </c>
      <c r="E32" s="101">
        <v>16769</v>
      </c>
      <c r="F32" s="25">
        <f>C32-C27</f>
        <v>-9</v>
      </c>
      <c r="G32" s="26">
        <f>(C32-C27)/C27*100</f>
        <v>-0.02772557838637134</v>
      </c>
      <c r="H32" s="26">
        <f>C32/C22*100</f>
        <v>102.27222589896317</v>
      </c>
    </row>
    <row r="33" spans="2:8" s="4" customFormat="1" ht="12" customHeight="1">
      <c r="B33" s="24" t="s">
        <v>10</v>
      </c>
      <c r="C33" s="33">
        <v>24502</v>
      </c>
      <c r="D33" s="100">
        <v>11938</v>
      </c>
      <c r="E33" s="101">
        <v>12564</v>
      </c>
      <c r="F33" s="25">
        <f>C33-C28</f>
        <v>534</v>
      </c>
      <c r="G33" s="26">
        <f>(C33-C28)/C28*100</f>
        <v>2.2279706275033377</v>
      </c>
      <c r="H33" s="26">
        <f>C33/C23*100</f>
        <v>106.29012667013708</v>
      </c>
    </row>
    <row r="34" spans="2:8" s="4" customFormat="1" ht="12" customHeight="1">
      <c r="B34" s="27" t="s">
        <v>11</v>
      </c>
      <c r="C34" s="35">
        <v>12943</v>
      </c>
      <c r="D34" s="102">
        <v>6098</v>
      </c>
      <c r="E34" s="103">
        <v>6845</v>
      </c>
      <c r="F34" s="28">
        <f>C34-C29</f>
        <v>-10</v>
      </c>
      <c r="G34" s="29">
        <f>(C34-C29)/C29*100</f>
        <v>-0.07720219254226819</v>
      </c>
      <c r="H34" s="29">
        <f>C34/C24*100</f>
        <v>101.33886626996555</v>
      </c>
    </row>
    <row r="35" spans="2:8" ht="15" customHeight="1">
      <c r="B35" s="37" t="s">
        <v>41</v>
      </c>
      <c r="H35" s="38" t="s">
        <v>13</v>
      </c>
    </row>
    <row r="36" ht="13.5">
      <c r="B36" s="37"/>
    </row>
  </sheetData>
  <sheetProtection/>
  <mergeCells count="3">
    <mergeCell ref="B3:B4"/>
    <mergeCell ref="C3:C4"/>
    <mergeCell ref="H3:H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2"/>
  <headerFooter alignWithMargins="0">
    <oddHeader>&amp;R2.人      口</oddHeader>
    <oddFooter>&amp;C-11-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1" sqref="C21"/>
    </sheetView>
  </sheetViews>
  <sheetFormatPr defaultColWidth="9.00390625" defaultRowHeight="13.5"/>
  <sheetData>
    <row r="1" spans="1:3" ht="13.5">
      <c r="A1" t="s">
        <v>6</v>
      </c>
      <c r="B1" t="s">
        <v>4</v>
      </c>
      <c r="C1" t="s">
        <v>5</v>
      </c>
    </row>
    <row r="2" spans="1:3" ht="13.5">
      <c r="A2" t="s">
        <v>36</v>
      </c>
      <c r="B2">
        <v>27726</v>
      </c>
      <c r="C2">
        <v>31294</v>
      </c>
    </row>
    <row r="3" spans="1:3" ht="13.5">
      <c r="A3" t="s">
        <v>19</v>
      </c>
      <c r="B3">
        <v>27784</v>
      </c>
      <c r="C3">
        <v>30319</v>
      </c>
    </row>
    <row r="4" spans="1:3" ht="13.5">
      <c r="A4" t="s">
        <v>20</v>
      </c>
      <c r="B4">
        <v>29099</v>
      </c>
      <c r="C4">
        <v>31171</v>
      </c>
    </row>
    <row r="5" spans="1:3" ht="13.5">
      <c r="A5" t="s">
        <v>21</v>
      </c>
      <c r="B5">
        <v>30499</v>
      </c>
      <c r="C5">
        <v>33063</v>
      </c>
    </row>
    <row r="6" spans="1:3" ht="13.5">
      <c r="A6" t="s">
        <v>22</v>
      </c>
      <c r="B6">
        <v>29420</v>
      </c>
      <c r="C6">
        <v>32240</v>
      </c>
    </row>
    <row r="7" spans="1:3" ht="13.5">
      <c r="A7" t="s">
        <v>23</v>
      </c>
      <c r="B7">
        <v>35444</v>
      </c>
      <c r="C7">
        <v>39627</v>
      </c>
    </row>
    <row r="8" spans="1:3" ht="13.5">
      <c r="A8" t="s">
        <v>24</v>
      </c>
      <c r="B8">
        <v>35822</v>
      </c>
      <c r="C8">
        <v>38228</v>
      </c>
    </row>
    <row r="9" spans="1:3" ht="13.5">
      <c r="A9" t="s">
        <v>25</v>
      </c>
      <c r="B9">
        <v>34381</v>
      </c>
      <c r="C9">
        <v>37837</v>
      </c>
    </row>
    <row r="10" spans="1:3" ht="13.5">
      <c r="A10" t="s">
        <v>26</v>
      </c>
      <c r="B10">
        <v>33413</v>
      </c>
      <c r="C10">
        <v>37373</v>
      </c>
    </row>
    <row r="11" spans="1:3" ht="13.5">
      <c r="A11" t="s">
        <v>27</v>
      </c>
      <c r="B11">
        <v>33101</v>
      </c>
      <c r="C11">
        <v>36926</v>
      </c>
    </row>
    <row r="12" spans="1:3" ht="13.5">
      <c r="A12" t="s">
        <v>28</v>
      </c>
      <c r="B12">
        <v>32642</v>
      </c>
      <c r="C12">
        <v>36155</v>
      </c>
    </row>
    <row r="13" spans="1:3" ht="13.5">
      <c r="A13" t="s">
        <v>29</v>
      </c>
      <c r="B13">
        <v>34546</v>
      </c>
      <c r="C13">
        <v>37628</v>
      </c>
    </row>
    <row r="14" spans="1:3" ht="13.5">
      <c r="A14" t="s">
        <v>30</v>
      </c>
      <c r="B14">
        <v>36525</v>
      </c>
      <c r="C14">
        <v>39458</v>
      </c>
    </row>
    <row r="15" spans="1:3" ht="13.5">
      <c r="A15" t="s">
        <v>31</v>
      </c>
      <c r="B15">
        <v>38775</v>
      </c>
      <c r="C15">
        <v>41932</v>
      </c>
    </row>
    <row r="16" spans="1:3" ht="13.5">
      <c r="A16" t="s">
        <v>32</v>
      </c>
      <c r="B16">
        <v>40152</v>
      </c>
      <c r="C16">
        <v>43220</v>
      </c>
    </row>
    <row r="17" spans="1:3" ht="13.5">
      <c r="A17" t="s">
        <v>33</v>
      </c>
      <c r="B17">
        <v>41942</v>
      </c>
      <c r="C17">
        <v>44928</v>
      </c>
    </row>
    <row r="18" spans="1:3" ht="13.5">
      <c r="A18" t="s">
        <v>34</v>
      </c>
      <c r="B18">
        <v>43972</v>
      </c>
      <c r="C18">
        <v>47201</v>
      </c>
    </row>
    <row r="19" spans="1:3" ht="13.5">
      <c r="A19" t="s">
        <v>35</v>
      </c>
      <c r="B19">
        <v>44349</v>
      </c>
      <c r="C19">
        <v>47969</v>
      </c>
    </row>
    <row r="20" spans="1:3" ht="13.5">
      <c r="A20" t="s">
        <v>44</v>
      </c>
      <c r="B20">
        <v>44235</v>
      </c>
      <c r="C20">
        <v>47665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"/>
  <sheetViews>
    <sheetView showGridLines="0" zoomScalePageLayoutView="0" workbookViewId="0" topLeftCell="A1">
      <selection activeCell="H4" sqref="H4"/>
    </sheetView>
  </sheetViews>
  <sheetFormatPr defaultColWidth="9.00390625" defaultRowHeight="13.5"/>
  <cols>
    <col min="1" max="4" width="9.00390625" style="62" customWidth="1"/>
    <col min="5" max="5" width="2.375" style="62" customWidth="1"/>
    <col min="6" max="6" width="9.375" style="62" customWidth="1"/>
    <col min="7" max="11" width="8.125" style="62" customWidth="1"/>
    <col min="12" max="12" width="3.50390625" style="62" customWidth="1"/>
    <col min="13" max="16384" width="9.00390625" style="62" customWidth="1"/>
  </cols>
  <sheetData>
    <row r="1" s="61" customFormat="1" ht="13.5"/>
    <row r="2" s="61" customFormat="1" ht="13.5"/>
    <row r="3" spans="1:4" s="61" customFormat="1" ht="13.5">
      <c r="A3" s="63" t="s">
        <v>6</v>
      </c>
      <c r="B3" s="63" t="s">
        <v>38</v>
      </c>
      <c r="C3" s="64" t="s">
        <v>4</v>
      </c>
      <c r="D3" s="67" t="s">
        <v>5</v>
      </c>
    </row>
    <row r="4" spans="1:4" ht="13.5">
      <c r="A4" s="63" t="s">
        <v>36</v>
      </c>
      <c r="B4" s="66">
        <f>SUM(C4:D4)</f>
        <v>59020</v>
      </c>
      <c r="C4" s="65">
        <v>27726</v>
      </c>
      <c r="D4" s="65">
        <v>31294</v>
      </c>
    </row>
    <row r="5" spans="1:4" ht="13.5">
      <c r="A5" s="63" t="s">
        <v>19</v>
      </c>
      <c r="B5" s="66">
        <f aca="true" t="shared" si="0" ref="B5:B21">SUM(C5:D5)</f>
        <v>58103</v>
      </c>
      <c r="C5" s="65">
        <v>27784</v>
      </c>
      <c r="D5" s="65">
        <v>30319</v>
      </c>
    </row>
    <row r="6" spans="1:4" ht="13.5">
      <c r="A6" s="63" t="s">
        <v>20</v>
      </c>
      <c r="B6" s="66">
        <f t="shared" si="0"/>
        <v>60270</v>
      </c>
      <c r="C6" s="65">
        <v>29099</v>
      </c>
      <c r="D6" s="65">
        <v>31171</v>
      </c>
    </row>
    <row r="7" spans="1:4" ht="13.5">
      <c r="A7" s="63" t="s">
        <v>21</v>
      </c>
      <c r="B7" s="66">
        <f t="shared" si="0"/>
        <v>63562</v>
      </c>
      <c r="C7" s="65">
        <v>30499</v>
      </c>
      <c r="D7" s="65">
        <v>33063</v>
      </c>
    </row>
    <row r="8" spans="1:4" ht="13.5">
      <c r="A8" s="63" t="s">
        <v>22</v>
      </c>
      <c r="B8" s="66">
        <f t="shared" si="0"/>
        <v>61660</v>
      </c>
      <c r="C8" s="65">
        <v>29420</v>
      </c>
      <c r="D8" s="65">
        <v>32240</v>
      </c>
    </row>
    <row r="9" spans="1:4" ht="13.5">
      <c r="A9" s="63" t="s">
        <v>23</v>
      </c>
      <c r="B9" s="66">
        <f t="shared" si="0"/>
        <v>75071</v>
      </c>
      <c r="C9" s="65">
        <v>35444</v>
      </c>
      <c r="D9" s="65">
        <v>39627</v>
      </c>
    </row>
    <row r="10" spans="1:4" ht="13.5">
      <c r="A10" s="63" t="s">
        <v>24</v>
      </c>
      <c r="B10" s="66">
        <f t="shared" si="0"/>
        <v>74050</v>
      </c>
      <c r="C10" s="65">
        <v>35822</v>
      </c>
      <c r="D10" s="65">
        <v>38228</v>
      </c>
    </row>
    <row r="11" spans="1:4" ht="13.5">
      <c r="A11" s="63" t="s">
        <v>25</v>
      </c>
      <c r="B11" s="66">
        <f t="shared" si="0"/>
        <v>72218</v>
      </c>
      <c r="C11" s="65">
        <v>34381</v>
      </c>
      <c r="D11" s="65">
        <v>37837</v>
      </c>
    </row>
    <row r="12" spans="1:4" ht="13.5">
      <c r="A12" s="63" t="s">
        <v>26</v>
      </c>
      <c r="B12" s="66">
        <f t="shared" si="0"/>
        <v>70786</v>
      </c>
      <c r="C12" s="65">
        <v>33413</v>
      </c>
      <c r="D12" s="65">
        <v>37373</v>
      </c>
    </row>
    <row r="13" spans="1:4" ht="13.5">
      <c r="A13" s="63" t="s">
        <v>27</v>
      </c>
      <c r="B13" s="66">
        <f t="shared" si="0"/>
        <v>70027</v>
      </c>
      <c r="C13" s="65">
        <v>33101</v>
      </c>
      <c r="D13" s="65">
        <v>36926</v>
      </c>
    </row>
    <row r="14" spans="1:4" ht="13.5">
      <c r="A14" s="63" t="s">
        <v>28</v>
      </c>
      <c r="B14" s="66">
        <f t="shared" si="0"/>
        <v>68797</v>
      </c>
      <c r="C14" s="65">
        <v>32642</v>
      </c>
      <c r="D14" s="65">
        <v>36155</v>
      </c>
    </row>
    <row r="15" spans="1:4" ht="13.5">
      <c r="A15" s="63" t="s">
        <v>29</v>
      </c>
      <c r="B15" s="66">
        <f t="shared" si="0"/>
        <v>72174</v>
      </c>
      <c r="C15" s="65">
        <v>34546</v>
      </c>
      <c r="D15" s="65">
        <v>37628</v>
      </c>
    </row>
    <row r="16" spans="1:4" ht="13.5">
      <c r="A16" s="63" t="s">
        <v>30</v>
      </c>
      <c r="B16" s="66">
        <f t="shared" si="0"/>
        <v>75983</v>
      </c>
      <c r="C16" s="65">
        <v>36525</v>
      </c>
      <c r="D16" s="65">
        <v>39458</v>
      </c>
    </row>
    <row r="17" spans="1:4" ht="13.5">
      <c r="A17" s="63" t="s">
        <v>31</v>
      </c>
      <c r="B17" s="66">
        <f t="shared" si="0"/>
        <v>80707</v>
      </c>
      <c r="C17" s="65">
        <v>38775</v>
      </c>
      <c r="D17" s="65">
        <v>41932</v>
      </c>
    </row>
    <row r="18" spans="1:4" ht="13.5">
      <c r="A18" s="63" t="s">
        <v>32</v>
      </c>
      <c r="B18" s="66">
        <f t="shared" si="0"/>
        <v>83372</v>
      </c>
      <c r="C18" s="65">
        <v>40152</v>
      </c>
      <c r="D18" s="65">
        <v>43220</v>
      </c>
    </row>
    <row r="19" spans="1:4" ht="13.5">
      <c r="A19" s="63" t="s">
        <v>33</v>
      </c>
      <c r="B19" s="66">
        <f t="shared" si="0"/>
        <v>86870</v>
      </c>
      <c r="C19" s="65">
        <v>41942</v>
      </c>
      <c r="D19" s="65">
        <v>44928</v>
      </c>
    </row>
    <row r="20" spans="1:4" ht="13.5">
      <c r="A20" s="63" t="s">
        <v>34</v>
      </c>
      <c r="B20" s="66">
        <f t="shared" si="0"/>
        <v>91173</v>
      </c>
      <c r="C20" s="65">
        <v>43972</v>
      </c>
      <c r="D20" s="65">
        <v>47201</v>
      </c>
    </row>
    <row r="21" spans="1:4" ht="13.5">
      <c r="A21" s="63" t="s">
        <v>35</v>
      </c>
      <c r="B21" s="66">
        <f t="shared" si="0"/>
        <v>92318</v>
      </c>
      <c r="C21" s="65">
        <v>44349</v>
      </c>
      <c r="D21" s="65">
        <v>47969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2013-04-04T09:21:58Z</cp:lastPrinted>
  <dcterms:created xsi:type="dcterms:W3CDTF">2006-12-19T02:13:48Z</dcterms:created>
  <dcterms:modified xsi:type="dcterms:W3CDTF">2013-04-04T09:22:02Z</dcterms:modified>
  <cp:category/>
  <cp:version/>
  <cp:contentType/>
  <cp:contentStatus/>
</cp:coreProperties>
</file>