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253" activeTab="0"/>
  </bookViews>
  <sheets>
    <sheet name="C-1" sheetId="1" r:id="rId1"/>
    <sheet name="C-2" sheetId="2" r:id="rId2"/>
    <sheet name="C-3" sheetId="3" r:id="rId3"/>
    <sheet name="C-4" sheetId="4" r:id="rId4"/>
  </sheets>
  <definedNames/>
  <calcPr fullCalcOnLoad="1"/>
</workbook>
</file>

<file path=xl/sharedStrings.xml><?xml version="1.0" encoding="utf-8"?>
<sst xmlns="http://schemas.openxmlformats.org/spreadsheetml/2006/main" count="1166" uniqueCount="264">
  <si>
    <t>事業所数</t>
  </si>
  <si>
    <t>男</t>
  </si>
  <si>
    <t>女</t>
  </si>
  <si>
    <t>総数</t>
  </si>
  <si>
    <t>C-1．産業大分類別事業所・従業者数</t>
  </si>
  <si>
    <t>農業</t>
  </si>
  <si>
    <t>林業</t>
  </si>
  <si>
    <t>漁業</t>
  </si>
  <si>
    <t>建設業</t>
  </si>
  <si>
    <t>製造業</t>
  </si>
  <si>
    <t>運輸・通信業</t>
  </si>
  <si>
    <t>不動産業</t>
  </si>
  <si>
    <t>サービス業</t>
  </si>
  <si>
    <t>公務</t>
  </si>
  <si>
    <t>Ａ</t>
  </si>
  <si>
    <t>Ｂ</t>
  </si>
  <si>
    <t>Ｅ</t>
  </si>
  <si>
    <t>Ｇ</t>
  </si>
  <si>
    <t>Ｈ</t>
  </si>
  <si>
    <t>Ｉ</t>
  </si>
  <si>
    <t>Ｋ</t>
  </si>
  <si>
    <t>Ｌ</t>
  </si>
  <si>
    <t>Ｍ</t>
  </si>
  <si>
    <t>平成 8年</t>
  </si>
  <si>
    <t>鉱業</t>
  </si>
  <si>
    <t>従業者数</t>
  </si>
  <si>
    <t>Ｄ</t>
  </si>
  <si>
    <t>Ｃ</t>
  </si>
  <si>
    <t>Ｆ</t>
  </si>
  <si>
    <t>Ｊ</t>
  </si>
  <si>
    <t>産業大分類項目</t>
  </si>
  <si>
    <t>電気・ガス・熱供給・水道業</t>
  </si>
  <si>
    <t>卸売・小売業,飲食店</t>
  </si>
  <si>
    <t>金融・保険業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</si>
  <si>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</si>
  <si>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</si>
  <si>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</si>
  <si>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</si>
  <si>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</si>
  <si>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</si>
  <si>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</si>
  <si>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</si>
  <si>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</si>
  <si>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Ｊ</t>
  </si>
  <si>
    <t>Ｎ</t>
  </si>
  <si>
    <t>Ｏ</t>
  </si>
  <si>
    <t>Ｐ</t>
  </si>
  <si>
    <t>Ｑ</t>
  </si>
  <si>
    <t>Ｒ</t>
  </si>
  <si>
    <t>農業、林業</t>
  </si>
  <si>
    <t>漁業</t>
  </si>
  <si>
    <t>鉱業、採石業、砂利採取業</t>
  </si>
  <si>
    <t>建設業</t>
  </si>
  <si>
    <t>製造業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</si>
  <si>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</si>
  <si>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</si>
  <si>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</si>
  <si>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</si>
  <si>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Ｓ</t>
  </si>
  <si>
    <t>公務（他に分類されるものを除く）</t>
  </si>
  <si>
    <t>運輸業、郵便業</t>
  </si>
  <si>
    <t>卸売、小売業</t>
  </si>
  <si>
    <t>金融、保険業</t>
  </si>
  <si>
    <t>-</t>
  </si>
  <si>
    <t>－</t>
  </si>
  <si>
    <t>　－</t>
  </si>
  <si>
    <t>ＡB</t>
  </si>
  <si>
    <t>農林漁業（個人経営を除く）</t>
  </si>
  <si>
    <t>-</t>
  </si>
  <si>
    <t>平成13年10月1日現在</t>
  </si>
  <si>
    <t>平成18年10月1日現在</t>
  </si>
  <si>
    <t>平成21年7月1日現在</t>
  </si>
  <si>
    <t>平成24年2月1日現在</t>
  </si>
  <si>
    <t>平成26年7月1日現在</t>
  </si>
  <si>
    <t>平成28年6月1日現在</t>
  </si>
  <si>
    <t>-</t>
  </si>
  <si>
    <t>※平成21年以降…従業者総数には男女別が不詳の従業者を含むため、男女の合計は総数と一致しない。</t>
  </si>
  <si>
    <t>資料：総務省統計局　「事業所・企業統計調査報告書」、経済産業省　「経済センサス」</t>
  </si>
  <si>
    <t>※平成26年調査から調査項目変更。</t>
  </si>
  <si>
    <t>公務（他に分類されるものを除く）</t>
  </si>
  <si>
    <t>-</t>
  </si>
  <si>
    <t>サービス業（他に分類されないもの）</t>
  </si>
  <si>
    <t>-</t>
  </si>
  <si>
    <t>複合サービス事業</t>
  </si>
  <si>
    <t>医療，福祉</t>
  </si>
  <si>
    <t xml:space="preserve"> 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</si>
  <si>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</si>
  <si>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</si>
  <si>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</si>
  <si>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</si>
  <si>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</si>
  <si>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</si>
  <si>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</si>
  <si>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</si>
  <si>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</si>
  <si>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建設業</t>
  </si>
  <si>
    <t>鉱業，採石業，砂利採取業</t>
  </si>
  <si>
    <t>農業・林業</t>
  </si>
  <si>
    <t>平成26年7月1日現在</t>
  </si>
  <si>
    <t>従業者数</t>
  </si>
  <si>
    <t>従業者数</t>
  </si>
  <si>
    <t>事業所数</t>
  </si>
  <si>
    <t>出向・派遣従業者のみ</t>
  </si>
  <si>
    <t>300人以上</t>
  </si>
  <si>
    <t>100～299人</t>
  </si>
  <si>
    <t>50 ～ 99 人</t>
  </si>
  <si>
    <t>30 ～ 49 人</t>
  </si>
  <si>
    <t>10 ～ 29 人</t>
  </si>
  <si>
    <t>5 ～ 9 人</t>
  </si>
  <si>
    <t>1～4人</t>
  </si>
  <si>
    <t>区分</t>
  </si>
  <si>
    <t>その他</t>
  </si>
  <si>
    <t>市町村</t>
  </si>
  <si>
    <t>都道府県</t>
  </si>
  <si>
    <t>国</t>
  </si>
  <si>
    <t>H21.7.1現在</t>
  </si>
  <si>
    <t>H18.10.1現在</t>
  </si>
  <si>
    <t>坂井町</t>
  </si>
  <si>
    <t>春江町</t>
  </si>
  <si>
    <t>丸岡町</t>
  </si>
  <si>
    <t>三国町</t>
  </si>
  <si>
    <t>H13.10.1現在</t>
  </si>
  <si>
    <t>派遣下請のみ</t>
  </si>
  <si>
    <t>100人以 上</t>
  </si>
  <si>
    <t>20 ～ 29 人</t>
  </si>
  <si>
    <t>10 ～ 19 人</t>
  </si>
  <si>
    <t>0人</t>
  </si>
  <si>
    <t>C-4．従業者規模別事業所数・従業者数（公営）</t>
  </si>
  <si>
    <t>※平成24年以降、調査項目の変更・調整あり。</t>
  </si>
  <si>
    <t>サービス業
（他に分類されないもの）</t>
  </si>
  <si>
    <t>R</t>
  </si>
  <si>
    <t>-</t>
  </si>
  <si>
    <t>複合サービス事業</t>
  </si>
  <si>
    <t>Ｑ</t>
  </si>
  <si>
    <t>医療,福祉</t>
  </si>
  <si>
    <t>教育、学習支援業</t>
  </si>
  <si>
    <t>Ｏ</t>
  </si>
  <si>
    <t>生活関連サービス業,娯楽業</t>
  </si>
  <si>
    <t>Ｎ</t>
  </si>
  <si>
    <t>宿泊業,飲食サービス業</t>
  </si>
  <si>
    <t>-</t>
  </si>
  <si>
    <t>学術研究,専門・技術サービス業</t>
  </si>
  <si>
    <t>不動産業,物品賃貸業</t>
  </si>
  <si>
    <t>-</t>
  </si>
  <si>
    <t>金融業,保険業</t>
  </si>
  <si>
    <t>Ｊ</t>
  </si>
  <si>
    <t>卸売業,小売業</t>
  </si>
  <si>
    <t>運輸業,郵便業</t>
  </si>
  <si>
    <t>電気・ガス・
熱供給・水道業</t>
  </si>
  <si>
    <t>Ｆ</t>
  </si>
  <si>
    <t>建設業</t>
  </si>
  <si>
    <t>-</t>
  </si>
  <si>
    <t>鉱業,採石業,砂利採取業</t>
  </si>
  <si>
    <t>Ｃ</t>
  </si>
  <si>
    <t>農林魚業</t>
  </si>
  <si>
    <t>Ａ～Ｂ</t>
  </si>
  <si>
    <t>平成28年6月1日現在</t>
  </si>
  <si>
    <t>うち会社</t>
  </si>
  <si>
    <t>法人でない団体</t>
  </si>
  <si>
    <t>法　人</t>
  </si>
  <si>
    <t>個人経営</t>
  </si>
  <si>
    <t>産 業 大 分 類</t>
  </si>
  <si>
    <t>R</t>
  </si>
  <si>
    <t>漁業</t>
  </si>
  <si>
    <t>農業,林業</t>
  </si>
  <si>
    <t>個　人　経　営</t>
  </si>
  <si>
    <t>総　数</t>
  </si>
  <si>
    <t>（法人）会社以外の法人</t>
  </si>
  <si>
    <t>(法人)会社</t>
  </si>
  <si>
    <t>個人経営</t>
  </si>
  <si>
    <t>産 業 大 分 類</t>
  </si>
  <si>
    <t>Ｑ</t>
  </si>
  <si>
    <t>Ｐ</t>
  </si>
  <si>
    <t>医療、福祉</t>
  </si>
  <si>
    <t>飲食店、宿泊業</t>
  </si>
  <si>
    <t>不動産業</t>
  </si>
  <si>
    <t>金融・保険業</t>
  </si>
  <si>
    <t>卸売・小売業</t>
  </si>
  <si>
    <t>運輸業</t>
  </si>
  <si>
    <t>電気・ガス・
熱供給・水道業</t>
  </si>
  <si>
    <t>製造業</t>
  </si>
  <si>
    <t>建設業</t>
  </si>
  <si>
    <t>鉱業</t>
  </si>
  <si>
    <t>漁業</t>
  </si>
  <si>
    <t>林業</t>
  </si>
  <si>
    <t>農業</t>
  </si>
  <si>
    <t>平成18年10月1日現在</t>
  </si>
  <si>
    <t>サービス業</t>
  </si>
  <si>
    <t>Ｌ</t>
  </si>
  <si>
    <t>不動産業</t>
  </si>
  <si>
    <t>Ｋ</t>
  </si>
  <si>
    <t>金融・保険業</t>
  </si>
  <si>
    <t>Ｊ</t>
  </si>
  <si>
    <t>卸売・小売業，
飲食店</t>
  </si>
  <si>
    <t>Ｉ</t>
  </si>
  <si>
    <t>運輸・通信業</t>
  </si>
  <si>
    <t>Ｈ</t>
  </si>
  <si>
    <t>Ｇ</t>
  </si>
  <si>
    <t>製造業</t>
  </si>
  <si>
    <t>Ｆ</t>
  </si>
  <si>
    <t>Ｅ</t>
  </si>
  <si>
    <t>鉱業</t>
  </si>
  <si>
    <t>Ｄ</t>
  </si>
  <si>
    <t>Ｃ</t>
  </si>
  <si>
    <t>林業</t>
  </si>
  <si>
    <t>Ｂ</t>
  </si>
  <si>
    <t>農業</t>
  </si>
  <si>
    <t>Ａ</t>
  </si>
  <si>
    <t>会社以外の法人</t>
  </si>
  <si>
    <t>相互会社</t>
  </si>
  <si>
    <t>合同会社</t>
  </si>
  <si>
    <t>合名・合資会社</t>
  </si>
  <si>
    <t>株式会社(有限含む）</t>
  </si>
  <si>
    <t>C-3．経営組織別事業所数・従業者数（民営）</t>
  </si>
  <si>
    <t>サービス業（他に分類されないもの）</t>
  </si>
  <si>
    <t>R</t>
  </si>
  <si>
    <t>複合サービス事業</t>
  </si>
  <si>
    <t>Q</t>
  </si>
  <si>
    <t>医療,福祉</t>
  </si>
  <si>
    <t>P</t>
  </si>
  <si>
    <t>教育、学習支援業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</si>
  <si>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</si>
  <si>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</si>
  <si>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</si>
  <si>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</si>
  <si>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</si>
  <si>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</si>
  <si>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不動産業,物品賃貸業</t>
  </si>
  <si>
    <t>Ｋ</t>
  </si>
  <si>
    <t>卸売業,小売業</t>
  </si>
  <si>
    <t>運輸業,郵便業</t>
  </si>
  <si>
    <t>情報通信業</t>
  </si>
  <si>
    <t>電気・ガス・熱供給・水道業</t>
  </si>
  <si>
    <t>鉱業,採石業,砂利採取業</t>
  </si>
  <si>
    <t>農業,林業</t>
  </si>
  <si>
    <t>P</t>
  </si>
  <si>
    <t>N</t>
  </si>
  <si>
    <t>Ｋ</t>
  </si>
  <si>
    <t>Ｄ</t>
  </si>
  <si>
    <t>R</t>
  </si>
  <si>
    <t>Ｊ</t>
  </si>
  <si>
    <t>Ｉ</t>
  </si>
  <si>
    <t>Ｃ</t>
  </si>
  <si>
    <t>平成24年2月1日現在</t>
  </si>
  <si>
    <t>N</t>
  </si>
  <si>
    <t>Ｆ</t>
  </si>
  <si>
    <t>平成21年7月1日現在</t>
  </si>
  <si>
    <t>Q</t>
  </si>
  <si>
    <t>医療、福祉</t>
  </si>
  <si>
    <t>飲食店、宿泊業</t>
  </si>
  <si>
    <t>卸売・小売業</t>
  </si>
  <si>
    <t>運輸業</t>
  </si>
  <si>
    <t>Ａ</t>
  </si>
  <si>
    <t>平成18年10月1日現在</t>
  </si>
  <si>
    <t>Ｌ</t>
  </si>
  <si>
    <t>-</t>
  </si>
  <si>
    <t>卸売・小売業，飲食店</t>
  </si>
  <si>
    <t>-</t>
  </si>
  <si>
    <t>Ｅ</t>
  </si>
  <si>
    <t>Ｃ</t>
  </si>
  <si>
    <t>平成13年10月1日現在</t>
  </si>
  <si>
    <t>派遣
下請けのみ</t>
  </si>
  <si>
    <t>30 人 以 上</t>
  </si>
  <si>
    <t>C-2．産業大分類別、規模別事業所数・従業者数（民営）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</si>
</sst>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;&quot;△ &quot;#,##0"/>
  </numFmts>
  <fonts count="5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5.5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189" fontId="6" fillId="0" borderId="20" xfId="0" applyNumberFormat="1" applyFont="1" applyBorder="1" applyAlignment="1">
      <alignment vertical="center"/>
    </xf>
    <xf numFmtId="189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189" fontId="6" fillId="0" borderId="23" xfId="0" applyNumberFormat="1" applyFont="1" applyBorder="1" applyAlignment="1">
      <alignment vertical="center"/>
    </xf>
    <xf numFmtId="189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189" fontId="6" fillId="0" borderId="26" xfId="0" applyNumberFormat="1" applyFont="1" applyBorder="1" applyAlignment="1">
      <alignment vertical="center"/>
    </xf>
    <xf numFmtId="189" fontId="6" fillId="0" borderId="2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189" fontId="6" fillId="0" borderId="29" xfId="0" applyNumberFormat="1" applyFont="1" applyBorder="1" applyAlignment="1">
      <alignment vertical="center"/>
    </xf>
    <xf numFmtId="189" fontId="6" fillId="0" borderId="30" xfId="0" applyNumberFormat="1" applyFont="1" applyBorder="1" applyAlignment="1">
      <alignment vertical="center"/>
    </xf>
    <xf numFmtId="189" fontId="6" fillId="0" borderId="31" xfId="0" applyNumberFormat="1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9" fontId="7" fillId="0" borderId="34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9" fontId="7" fillId="0" borderId="35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horizontal="right" vertical="center"/>
    </xf>
    <xf numFmtId="189" fontId="7" fillId="0" borderId="35" xfId="0" applyNumberFormat="1" applyFont="1" applyBorder="1" applyAlignment="1">
      <alignment horizontal="right" vertical="center"/>
    </xf>
    <xf numFmtId="189" fontId="7" fillId="0" borderId="34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89" fontId="6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27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9" fontId="8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 shrinkToFit="1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9" fontId="6" fillId="0" borderId="38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51" fillId="0" borderId="0" xfId="0" applyFont="1" applyAlignment="1">
      <alignment vertical="center"/>
    </xf>
    <xf numFmtId="189" fontId="6" fillId="0" borderId="42" xfId="0" applyNumberFormat="1" applyFont="1" applyBorder="1" applyAlignment="1">
      <alignment vertical="center"/>
    </xf>
    <xf numFmtId="189" fontId="6" fillId="0" borderId="42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/>
    </xf>
    <xf numFmtId="189" fontId="6" fillId="0" borderId="31" xfId="0" applyNumberFormat="1" applyFont="1" applyBorder="1" applyAlignment="1">
      <alignment horizontal="right" vertical="center"/>
    </xf>
    <xf numFmtId="189" fontId="6" fillId="0" borderId="46" xfId="0" applyNumberFormat="1" applyFont="1" applyBorder="1" applyAlignment="1">
      <alignment horizontal="right" vertical="center"/>
    </xf>
    <xf numFmtId="189" fontId="6" fillId="0" borderId="46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5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9" fontId="6" fillId="0" borderId="51" xfId="0" applyNumberFormat="1" applyFont="1" applyBorder="1" applyAlignment="1">
      <alignment vertical="center"/>
    </xf>
    <xf numFmtId="189" fontId="6" fillId="0" borderId="52" xfId="0" applyNumberFormat="1" applyFont="1" applyBorder="1" applyAlignment="1">
      <alignment vertical="center"/>
    </xf>
    <xf numFmtId="189" fontId="6" fillId="0" borderId="38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8" xfId="0" applyFont="1" applyBorder="1" applyAlignment="1">
      <alignment vertical="center"/>
    </xf>
    <xf numFmtId="183" fontId="6" fillId="0" borderId="34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83" fontId="6" fillId="0" borderId="53" xfId="0" applyNumberFormat="1" applyFont="1" applyFill="1" applyBorder="1" applyAlignment="1">
      <alignment horizontal="center" vertical="center" shrinkToFit="1"/>
    </xf>
    <xf numFmtId="177" fontId="6" fillId="0" borderId="54" xfId="0" applyNumberFormat="1" applyFont="1" applyFill="1" applyBorder="1" applyAlignment="1">
      <alignment horizontal="center" vertical="center" shrinkToFit="1"/>
    </xf>
    <xf numFmtId="183" fontId="6" fillId="0" borderId="55" xfId="0" applyNumberFormat="1" applyFont="1" applyFill="1" applyBorder="1" applyAlignment="1">
      <alignment horizontal="center" vertical="center" shrinkToFit="1"/>
    </xf>
    <xf numFmtId="183" fontId="6" fillId="0" borderId="35" xfId="0" applyNumberFormat="1" applyFont="1" applyFill="1" applyBorder="1" applyAlignment="1">
      <alignment horizontal="center" vertical="center" shrinkToFit="1"/>
    </xf>
    <xf numFmtId="182" fontId="6" fillId="0" borderId="53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center" vertical="center" shrinkToFit="1"/>
    </xf>
    <xf numFmtId="176" fontId="6" fillId="0" borderId="53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26" fillId="0" borderId="34" xfId="0" applyNumberFormat="1" applyFont="1" applyFill="1" applyBorder="1" applyAlignment="1">
      <alignment horizontal="center" vertical="center" wrapText="1" shrinkToFit="1"/>
    </xf>
    <xf numFmtId="0" fontId="0" fillId="0" borderId="36" xfId="0" applyBorder="1" applyAlignment="1">
      <alignment vertical="center"/>
    </xf>
    <xf numFmtId="0" fontId="8" fillId="0" borderId="56" xfId="0" applyFont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2" fontId="6" fillId="0" borderId="36" xfId="0" applyNumberFormat="1" applyFont="1" applyFill="1" applyBorder="1" applyAlignment="1">
      <alignment vertical="center"/>
    </xf>
    <xf numFmtId="182" fontId="6" fillId="0" borderId="56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189" fontId="6" fillId="0" borderId="50" xfId="0" applyNumberFormat="1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9" fontId="28" fillId="0" borderId="27" xfId="0" applyNumberFormat="1" applyFont="1" applyFill="1" applyBorder="1" applyAlignment="1">
      <alignment horizontal="right" vertical="center"/>
    </xf>
    <xf numFmtId="189" fontId="28" fillId="0" borderId="42" xfId="0" applyNumberFormat="1" applyFont="1" applyFill="1" applyBorder="1" applyAlignment="1">
      <alignment horizontal="right" vertical="center"/>
    </xf>
    <xf numFmtId="189" fontId="28" fillId="0" borderId="26" xfId="0" applyNumberFormat="1" applyFont="1" applyFill="1" applyBorder="1" applyAlignment="1" quotePrefix="1">
      <alignment horizontal="right" vertical="center"/>
    </xf>
    <xf numFmtId="189" fontId="28" fillId="0" borderId="42" xfId="0" applyNumberFormat="1" applyFont="1" applyFill="1" applyBorder="1" applyAlignment="1" quotePrefix="1">
      <alignment horizontal="right" vertical="center"/>
    </xf>
    <xf numFmtId="0" fontId="28" fillId="0" borderId="44" xfId="0" applyFont="1" applyBorder="1" applyAlignment="1">
      <alignment horizontal="center" vertical="center" shrinkToFit="1"/>
    </xf>
    <xf numFmtId="0" fontId="28" fillId="0" borderId="32" xfId="0" applyFont="1" applyBorder="1" applyAlignment="1">
      <alignment vertical="center"/>
    </xf>
    <xf numFmtId="189" fontId="28" fillId="0" borderId="24" xfId="0" applyNumberFormat="1" applyFont="1" applyFill="1" applyBorder="1" applyAlignment="1" quotePrefix="1">
      <alignment horizontal="right" vertical="center"/>
    </xf>
    <xf numFmtId="189" fontId="28" fillId="0" borderId="50" xfId="0" applyNumberFormat="1" applyFont="1" applyFill="1" applyBorder="1" applyAlignment="1" quotePrefix="1">
      <alignment horizontal="right" vertical="center"/>
    </xf>
    <xf numFmtId="189" fontId="28" fillId="0" borderId="24" xfId="0" applyNumberFormat="1" applyFont="1" applyFill="1" applyBorder="1" applyAlignment="1">
      <alignment horizontal="right" vertical="center"/>
    </xf>
    <xf numFmtId="189" fontId="28" fillId="0" borderId="50" xfId="0" applyNumberFormat="1" applyFont="1" applyFill="1" applyBorder="1" applyAlignment="1">
      <alignment horizontal="right" vertical="center"/>
    </xf>
    <xf numFmtId="189" fontId="28" fillId="0" borderId="23" xfId="0" applyNumberFormat="1" applyFont="1" applyFill="1" applyBorder="1" applyAlignment="1" quotePrefix="1">
      <alignment horizontal="right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24" xfId="0" applyFont="1" applyBorder="1" applyAlignment="1">
      <alignment horizontal="center" vertical="center" shrinkToFit="1"/>
    </xf>
    <xf numFmtId="189" fontId="28" fillId="0" borderId="57" xfId="0" applyNumberFormat="1" applyFont="1" applyBorder="1" applyAlignment="1">
      <alignment vertical="center"/>
    </xf>
    <xf numFmtId="189" fontId="28" fillId="0" borderId="58" xfId="0" applyNumberFormat="1" applyFont="1" applyBorder="1" applyAlignment="1">
      <alignment vertical="center"/>
    </xf>
    <xf numFmtId="189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 shrinkToFit="1"/>
    </xf>
    <xf numFmtId="0" fontId="29" fillId="0" borderId="15" xfId="0" applyFont="1" applyBorder="1" applyAlignment="1">
      <alignment vertical="center"/>
    </xf>
    <xf numFmtId="189" fontId="28" fillId="0" borderId="0" xfId="0" applyNumberFormat="1" applyFont="1" applyFill="1" applyBorder="1" applyAlignment="1">
      <alignment horizontal="right" vertical="center"/>
    </xf>
    <xf numFmtId="0" fontId="28" fillId="0" borderId="58" xfId="0" applyFont="1" applyBorder="1" applyAlignment="1">
      <alignment vertical="center"/>
    </xf>
    <xf numFmtId="189" fontId="28" fillId="0" borderId="21" xfId="0" applyNumberFormat="1" applyFont="1" applyBorder="1" applyAlignment="1">
      <alignment vertical="center"/>
    </xf>
    <xf numFmtId="189" fontId="28" fillId="0" borderId="59" xfId="0" applyNumberFormat="1" applyFont="1" applyBorder="1" applyAlignment="1">
      <alignment vertical="center"/>
    </xf>
    <xf numFmtId="189" fontId="28" fillId="0" borderId="20" xfId="0" applyNumberFormat="1" applyFont="1" applyBorder="1" applyAlignment="1">
      <alignment vertical="center"/>
    </xf>
    <xf numFmtId="0" fontId="28" fillId="0" borderId="20" xfId="0" applyFont="1" applyBorder="1" applyAlignment="1">
      <alignment horizontal="center" vertical="center" shrinkToFit="1"/>
    </xf>
    <xf numFmtId="0" fontId="28" fillId="0" borderId="18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177" fontId="6" fillId="0" borderId="51" xfId="0" applyNumberFormat="1" applyFont="1" applyFill="1" applyBorder="1" applyAlignment="1">
      <alignment horizontal="center" vertical="center" shrinkToFit="1"/>
    </xf>
    <xf numFmtId="183" fontId="6" fillId="0" borderId="52" xfId="0" applyNumberFormat="1" applyFont="1" applyFill="1" applyBorder="1" applyAlignment="1">
      <alignment horizontal="center" vertical="center" shrinkToFit="1"/>
    </xf>
    <xf numFmtId="177" fontId="6" fillId="0" borderId="60" xfId="0" applyNumberFormat="1" applyFont="1" applyFill="1" applyBorder="1" applyAlignment="1">
      <alignment horizontal="center" vertical="center" shrinkToFit="1"/>
    </xf>
    <xf numFmtId="183" fontId="6" fillId="0" borderId="61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distributed" vertical="center"/>
    </xf>
    <xf numFmtId="183" fontId="6" fillId="0" borderId="56" xfId="0" applyNumberFormat="1" applyFont="1" applyFill="1" applyBorder="1" applyAlignment="1">
      <alignment horizontal="distributed" vertical="center"/>
    </xf>
    <xf numFmtId="183" fontId="6" fillId="0" borderId="36" xfId="0" applyNumberFormat="1" applyFont="1" applyFill="1" applyBorder="1" applyAlignment="1">
      <alignment horizontal="distributed" vertical="center"/>
    </xf>
    <xf numFmtId="183" fontId="6" fillId="0" borderId="34" xfId="0" applyNumberFormat="1" applyFont="1" applyFill="1" applyBorder="1" applyAlignment="1">
      <alignment horizontal="distributed" vertical="center"/>
    </xf>
    <xf numFmtId="183" fontId="6" fillId="0" borderId="35" xfId="0" applyNumberFormat="1" applyFont="1" applyFill="1" applyBorder="1" applyAlignment="1">
      <alignment horizontal="distributed" vertical="center"/>
    </xf>
    <xf numFmtId="183" fontId="6" fillId="0" borderId="53" xfId="0" applyNumberFormat="1" applyFont="1" applyFill="1" applyBorder="1" applyAlignment="1">
      <alignment horizontal="distributed" vertical="center"/>
    </xf>
    <xf numFmtId="182" fontId="6" fillId="0" borderId="35" xfId="0" applyNumberFormat="1" applyFont="1" applyFill="1" applyBorder="1" applyAlignment="1">
      <alignment horizontal="distributed" vertical="center"/>
    </xf>
    <xf numFmtId="182" fontId="6" fillId="0" borderId="53" xfId="0" applyNumberFormat="1" applyFont="1" applyFill="1" applyBorder="1" applyAlignment="1">
      <alignment horizontal="distributed" vertical="center"/>
    </xf>
    <xf numFmtId="176" fontId="6" fillId="0" borderId="35" xfId="0" applyNumberFormat="1" applyFont="1" applyFill="1" applyBorder="1" applyAlignment="1">
      <alignment horizontal="distributed" vertical="center"/>
    </xf>
    <xf numFmtId="176" fontId="6" fillId="0" borderId="53" xfId="0" applyNumberFormat="1" applyFont="1" applyFill="1" applyBorder="1" applyAlignment="1">
      <alignment horizontal="distributed" vertical="center"/>
    </xf>
    <xf numFmtId="181" fontId="6" fillId="0" borderId="36" xfId="0" applyNumberFormat="1" applyFont="1" applyFill="1" applyBorder="1" applyAlignment="1">
      <alignment horizontal="distributed" vertical="center"/>
    </xf>
    <xf numFmtId="177" fontId="6" fillId="0" borderId="35" xfId="0" applyNumberFormat="1" applyFont="1" applyFill="1" applyBorder="1" applyAlignment="1">
      <alignment horizontal="distributed" vertical="center"/>
    </xf>
    <xf numFmtId="177" fontId="6" fillId="0" borderId="55" xfId="0" applyNumberFormat="1" applyFont="1" applyFill="1" applyBorder="1" applyAlignment="1">
      <alignment horizontal="distributed" vertical="center"/>
    </xf>
    <xf numFmtId="176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89" fontId="6" fillId="0" borderId="0" xfId="0" applyNumberFormat="1" applyFont="1" applyFill="1" applyBorder="1" applyAlignment="1" quotePrefix="1">
      <alignment horizontal="right" vertical="center"/>
    </xf>
    <xf numFmtId="189" fontId="30" fillId="0" borderId="0" xfId="0" applyNumberFormat="1" applyFont="1" applyFill="1" applyBorder="1" applyAlignment="1" quotePrefix="1">
      <alignment horizontal="distributed" vertical="center" wrapText="1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189" fontId="6" fillId="0" borderId="27" xfId="0" applyNumberFormat="1" applyFont="1" applyFill="1" applyBorder="1" applyAlignment="1" quotePrefix="1">
      <alignment horizontal="right" vertical="center"/>
    </xf>
    <xf numFmtId="189" fontId="6" fillId="0" borderId="42" xfId="0" applyNumberFormat="1" applyFont="1" applyFill="1" applyBorder="1" applyAlignment="1" quotePrefix="1">
      <alignment horizontal="right" vertical="center"/>
    </xf>
    <xf numFmtId="189" fontId="6" fillId="0" borderId="43" xfId="0" applyNumberFormat="1" applyFont="1" applyFill="1" applyBorder="1" applyAlignment="1" quotePrefix="1">
      <alignment horizontal="right" vertical="center"/>
    </xf>
    <xf numFmtId="189" fontId="6" fillId="0" borderId="44" xfId="0" applyNumberFormat="1" applyFont="1" applyFill="1" applyBorder="1" applyAlignment="1" quotePrefix="1">
      <alignment horizontal="right" vertical="center"/>
    </xf>
    <xf numFmtId="189" fontId="30" fillId="0" borderId="43" xfId="0" applyNumberFormat="1" applyFont="1" applyFill="1" applyBorder="1" applyAlignment="1" quotePrefix="1">
      <alignment horizontal="distributed" vertical="center" wrapText="1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/>
    </xf>
    <xf numFmtId="189" fontId="6" fillId="0" borderId="24" xfId="0" applyNumberFormat="1" applyFont="1" applyFill="1" applyBorder="1" applyAlignment="1" quotePrefix="1">
      <alignment horizontal="right" vertical="center"/>
    </xf>
    <xf numFmtId="189" fontId="6" fillId="0" borderId="50" xfId="0" applyNumberFormat="1" applyFont="1" applyFill="1" applyBorder="1" applyAlignment="1" quotePrefix="1">
      <alignment horizontal="right" vertical="center"/>
    </xf>
    <xf numFmtId="189" fontId="6" fillId="0" borderId="47" xfId="0" applyNumberFormat="1" applyFont="1" applyFill="1" applyBorder="1" applyAlignment="1" quotePrefix="1">
      <alignment horizontal="right" vertical="center"/>
    </xf>
    <xf numFmtId="189" fontId="6" fillId="0" borderId="48" xfId="0" applyNumberFormat="1" applyFont="1" applyFill="1" applyBorder="1" applyAlignment="1" quotePrefix="1">
      <alignment horizontal="right" vertical="center"/>
    </xf>
    <xf numFmtId="189" fontId="6" fillId="0" borderId="47" xfId="0" applyNumberFormat="1" applyFont="1" applyFill="1" applyBorder="1" applyAlignment="1" quotePrefix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/>
    </xf>
    <xf numFmtId="189" fontId="6" fillId="0" borderId="47" xfId="0" applyNumberFormat="1" applyFont="1" applyFill="1" applyBorder="1" applyAlignment="1">
      <alignment horizontal="distributed" vertical="center"/>
    </xf>
    <xf numFmtId="189" fontId="6" fillId="0" borderId="47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189" fontId="28" fillId="0" borderId="47" xfId="0" applyNumberFormat="1" applyFont="1" applyFill="1" applyBorder="1" applyAlignment="1">
      <alignment horizontal="distributed" vertical="center"/>
    </xf>
    <xf numFmtId="189" fontId="28" fillId="0" borderId="62" xfId="0" applyNumberFormat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7" xfId="0" applyNumberFormat="1" applyFont="1" applyFill="1" applyBorder="1" applyAlignment="1">
      <alignment horizontal="center" vertical="center" shrinkToFit="1"/>
    </xf>
    <xf numFmtId="189" fontId="6" fillId="0" borderId="21" xfId="0" applyNumberFormat="1" applyFont="1" applyFill="1" applyBorder="1" applyAlignment="1" quotePrefix="1">
      <alignment horizontal="right" vertical="center"/>
    </xf>
    <xf numFmtId="189" fontId="6" fillId="0" borderId="59" xfId="0" applyNumberFormat="1" applyFont="1" applyFill="1" applyBorder="1" applyAlignment="1" quotePrefix="1">
      <alignment horizontal="right" vertical="center"/>
    </xf>
    <xf numFmtId="189" fontId="6" fillId="0" borderId="63" xfId="0" applyNumberFormat="1" applyFont="1" applyFill="1" applyBorder="1" applyAlignment="1" quotePrefix="1">
      <alignment horizontal="right" vertical="center"/>
    </xf>
    <xf numFmtId="189" fontId="6" fillId="0" borderId="64" xfId="0" applyNumberFormat="1" applyFont="1" applyFill="1" applyBorder="1" applyAlignment="1" quotePrefix="1">
      <alignment horizontal="right" vertical="center"/>
    </xf>
    <xf numFmtId="189" fontId="6" fillId="0" borderId="63" xfId="0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shrinkToFit="1"/>
    </xf>
    <xf numFmtId="189" fontId="7" fillId="0" borderId="0" xfId="0" applyNumberFormat="1" applyFont="1" applyFill="1" applyBorder="1" applyAlignment="1" quotePrefix="1">
      <alignment horizontal="right" vertical="center"/>
    </xf>
    <xf numFmtId="189" fontId="7" fillId="0" borderId="62" xfId="0" applyNumberFormat="1" applyFont="1" applyFill="1" applyBorder="1" applyAlignment="1" quotePrefix="1">
      <alignment horizontal="right" vertical="center"/>
    </xf>
    <xf numFmtId="189" fontId="7" fillId="0" borderId="58" xfId="0" applyNumberFormat="1" applyFont="1" applyFill="1" applyBorder="1" applyAlignment="1" quotePrefix="1">
      <alignment horizontal="right" vertical="center"/>
    </xf>
    <xf numFmtId="189" fontId="7" fillId="0" borderId="65" xfId="0" applyNumberFormat="1" applyFont="1" applyFill="1" applyBorder="1" applyAlignment="1" quotePrefix="1">
      <alignment horizontal="right" vertical="center"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distributed" vertical="center"/>
    </xf>
    <xf numFmtId="182" fontId="6" fillId="0" borderId="41" xfId="0" applyNumberFormat="1" applyFont="1" applyFill="1" applyBorder="1" applyAlignment="1">
      <alignment horizontal="center" vertical="center" shrinkToFit="1"/>
    </xf>
    <xf numFmtId="182" fontId="6" fillId="0" borderId="17" xfId="0" applyNumberFormat="1" applyFont="1" applyFill="1" applyBorder="1" applyAlignment="1">
      <alignment horizontal="center" vertical="center" shrinkToFit="1"/>
    </xf>
    <xf numFmtId="189" fontId="6" fillId="0" borderId="36" xfId="0" applyNumberFormat="1" applyFont="1" applyFill="1" applyBorder="1" applyAlignment="1" quotePrefix="1">
      <alignment horizontal="center" vertical="center"/>
    </xf>
    <xf numFmtId="189" fontId="6" fillId="0" borderId="56" xfId="0" applyNumberFormat="1" applyFont="1" applyFill="1" applyBorder="1" applyAlignment="1" quotePrefix="1">
      <alignment horizontal="center" vertical="center"/>
    </xf>
    <xf numFmtId="189" fontId="6" fillId="0" borderId="40" xfId="0" applyNumberFormat="1" applyFont="1" applyFill="1" applyBorder="1" applyAlignment="1" quotePrefix="1">
      <alignment horizontal="center" vertical="center"/>
    </xf>
    <xf numFmtId="189" fontId="6" fillId="0" borderId="17" xfId="0" applyNumberFormat="1" applyFont="1" applyFill="1" applyBorder="1" applyAlignment="1" quotePrefix="1">
      <alignment horizontal="center" vertical="center"/>
    </xf>
    <xf numFmtId="181" fontId="6" fillId="0" borderId="40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82" fontId="6" fillId="0" borderId="39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horizontal="center" vertical="center" shrinkToFit="1"/>
    </xf>
    <xf numFmtId="189" fontId="6" fillId="0" borderId="36" xfId="0" applyNumberFormat="1" applyFont="1" applyFill="1" applyBorder="1" applyAlignment="1" quotePrefix="1">
      <alignment horizontal="right" vertical="center"/>
    </xf>
    <xf numFmtId="189" fontId="6" fillId="0" borderId="38" xfId="0" applyNumberFormat="1" applyFont="1" applyFill="1" applyBorder="1" applyAlignment="1" quotePrefix="1">
      <alignment horizontal="right" vertical="center"/>
    </xf>
    <xf numFmtId="189" fontId="6" fillId="0" borderId="38" xfId="0" applyNumberFormat="1" applyFont="1" applyFill="1" applyBorder="1" applyAlignment="1" quotePrefix="1">
      <alignment horizontal="center" vertical="center"/>
    </xf>
    <xf numFmtId="189" fontId="6" fillId="0" borderId="18" xfId="0" applyNumberFormat="1" applyFont="1" applyFill="1" applyBorder="1" applyAlignment="1" quotePrefix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89" fontId="6" fillId="0" borderId="40" xfId="0" applyNumberFormat="1" applyFont="1" applyFill="1" applyBorder="1" applyAlignment="1" quotePrefix="1">
      <alignment horizontal="right" vertical="center"/>
    </xf>
    <xf numFmtId="189" fontId="6" fillId="0" borderId="10" xfId="0" applyNumberFormat="1" applyFont="1" applyFill="1" applyBorder="1" applyAlignment="1" quotePrefix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9" fontId="6" fillId="0" borderId="41" xfId="0" applyNumberFormat="1" applyFont="1" applyFill="1" applyBorder="1" applyAlignment="1" quotePrefix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9" fontId="6" fillId="0" borderId="39" xfId="0" applyNumberFormat="1" applyFont="1" applyFill="1" applyBorder="1" applyAlignment="1" quotePrefix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9" fontId="7" fillId="0" borderId="38" xfId="0" applyNumberFormat="1" applyFont="1" applyFill="1" applyBorder="1" applyAlignment="1" quotePrefix="1">
      <alignment horizontal="right" vertical="center"/>
    </xf>
    <xf numFmtId="189" fontId="7" fillId="0" borderId="10" xfId="0" applyNumberFormat="1" applyFont="1" applyFill="1" applyBorder="1" applyAlignment="1" quotePrefix="1">
      <alignment horizontal="right" vertical="center"/>
    </xf>
    <xf numFmtId="0" fontId="7" fillId="0" borderId="38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189" fontId="7" fillId="0" borderId="36" xfId="0" applyNumberFormat="1" applyFont="1" applyFill="1" applyBorder="1" applyAlignment="1" quotePrefix="1">
      <alignment horizontal="right" vertical="center"/>
    </xf>
    <xf numFmtId="189" fontId="7" fillId="0" borderId="53" xfId="0" applyNumberFormat="1" applyFont="1" applyFill="1" applyBorder="1" applyAlignment="1" quotePrefix="1">
      <alignment horizontal="right" vertical="center"/>
    </xf>
    <xf numFmtId="189" fontId="7" fillId="0" borderId="54" xfId="0" applyNumberFormat="1" applyFont="1" applyFill="1" applyBorder="1" applyAlignment="1" quotePrefix="1">
      <alignment horizontal="right" vertical="center"/>
    </xf>
    <xf numFmtId="189" fontId="7" fillId="0" borderId="56" xfId="0" applyNumberFormat="1" applyFont="1" applyFill="1" applyBorder="1" applyAlignment="1" quotePrefix="1">
      <alignment horizontal="right" vertical="center"/>
    </xf>
    <xf numFmtId="0" fontId="7" fillId="0" borderId="3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182" fontId="6" fillId="0" borderId="36" xfId="0" applyNumberFormat="1" applyFont="1" applyFill="1" applyBorder="1" applyAlignment="1">
      <alignment horizontal="center" vertical="center" shrinkToFit="1"/>
    </xf>
    <xf numFmtId="182" fontId="6" fillId="0" borderId="56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176" fontId="6" fillId="0" borderId="56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distributed" vertical="center"/>
    </xf>
    <xf numFmtId="181" fontId="6" fillId="0" borderId="56" xfId="0" applyNumberFormat="1" applyFont="1" applyFill="1" applyBorder="1" applyAlignment="1">
      <alignment horizontal="distributed" vertical="center"/>
    </xf>
    <xf numFmtId="177" fontId="6" fillId="0" borderId="36" xfId="0" applyNumberFormat="1" applyFont="1" applyFill="1" applyBorder="1" applyAlignment="1">
      <alignment horizontal="distributed" vertical="center"/>
    </xf>
    <xf numFmtId="177" fontId="6" fillId="0" borderId="56" xfId="0" applyNumberFormat="1" applyFont="1" applyFill="1" applyBorder="1" applyAlignment="1">
      <alignment horizontal="distributed" vertical="center"/>
    </xf>
    <xf numFmtId="189" fontId="30" fillId="0" borderId="38" xfId="0" applyNumberFormat="1" applyFont="1" applyFill="1" applyBorder="1" applyAlignment="1" quotePrefix="1">
      <alignment horizontal="distributed" vertical="center" wrapText="1" shrinkToFit="1"/>
    </xf>
    <xf numFmtId="189" fontId="6" fillId="0" borderId="66" xfId="0" applyNumberFormat="1" applyFont="1" applyFill="1" applyBorder="1" applyAlignment="1" quotePrefix="1">
      <alignment horizontal="right" vertical="center"/>
    </xf>
    <xf numFmtId="189" fontId="6" fillId="0" borderId="67" xfId="0" applyNumberFormat="1" applyFont="1" applyFill="1" applyBorder="1" applyAlignment="1" quotePrefix="1">
      <alignment horizontal="right" vertical="center"/>
    </xf>
    <xf numFmtId="189" fontId="8" fillId="0" borderId="0" xfId="0" applyNumberFormat="1" applyFont="1" applyAlignment="1">
      <alignment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68" xfId="0" applyNumberFormat="1" applyFont="1" applyFill="1" applyBorder="1" applyAlignment="1" quotePrefix="1">
      <alignment horizontal="right" vertical="center"/>
    </xf>
    <xf numFmtId="189" fontId="6" fillId="0" borderId="69" xfId="0" applyNumberFormat="1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center" vertical="center" shrinkToFit="1"/>
    </xf>
    <xf numFmtId="189" fontId="7" fillId="0" borderId="41" xfId="0" applyNumberFormat="1" applyFont="1" applyFill="1" applyBorder="1" applyAlignment="1" quotePrefix="1">
      <alignment horizontal="right" vertical="center"/>
    </xf>
    <xf numFmtId="189" fontId="7" fillId="0" borderId="32" xfId="0" applyNumberFormat="1" applyFont="1" applyFill="1" applyBorder="1" applyAlignment="1" quotePrefix="1">
      <alignment horizontal="right" vertical="center"/>
    </xf>
    <xf numFmtId="189" fontId="7" fillId="0" borderId="33" xfId="0" applyNumberFormat="1" applyFont="1" applyFill="1" applyBorder="1" applyAlignment="1" quotePrefix="1">
      <alignment horizontal="right" vertical="center"/>
    </xf>
    <xf numFmtId="189" fontId="7" fillId="0" borderId="17" xfId="0" applyNumberFormat="1" applyFont="1" applyFill="1" applyBorder="1" applyAlignment="1" quotePrefix="1">
      <alignment horizontal="right" vertical="center"/>
    </xf>
    <xf numFmtId="189" fontId="7" fillId="0" borderId="43" xfId="0" applyNumberFormat="1" applyFont="1" applyFill="1" applyBorder="1" applyAlignment="1" quotePrefix="1">
      <alignment horizontal="distributed" vertical="center" wrapText="1" shrinkToFit="1"/>
    </xf>
    <xf numFmtId="49" fontId="7" fillId="0" borderId="25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/>
    </xf>
    <xf numFmtId="189" fontId="7" fillId="0" borderId="47" xfId="0" applyNumberFormat="1" applyFont="1" applyFill="1" applyBorder="1" applyAlignment="1" quotePrefix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/>
    </xf>
    <xf numFmtId="189" fontId="7" fillId="0" borderId="47" xfId="0" applyNumberFormat="1" applyFont="1" applyFill="1" applyBorder="1" applyAlignment="1" quotePrefix="1">
      <alignment horizontal="distributed" vertical="center"/>
    </xf>
    <xf numFmtId="0" fontId="7" fillId="0" borderId="11" xfId="0" applyFont="1" applyBorder="1" applyAlignment="1">
      <alignment/>
    </xf>
    <xf numFmtId="189" fontId="7" fillId="0" borderId="47" xfId="0" applyNumberFormat="1" applyFont="1" applyFill="1" applyBorder="1" applyAlignment="1" quotePrefix="1">
      <alignment horizontal="distributed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189" fontId="6" fillId="0" borderId="71" xfId="0" applyNumberFormat="1" applyFont="1" applyFill="1" applyBorder="1" applyAlignment="1" quotePrefix="1">
      <alignment horizontal="right" vertical="center"/>
    </xf>
    <xf numFmtId="189" fontId="6" fillId="0" borderId="72" xfId="0" applyNumberFormat="1" applyFont="1" applyFill="1" applyBorder="1" applyAlignment="1" quotePrefix="1">
      <alignment horizontal="right" vertical="center"/>
    </xf>
    <xf numFmtId="189" fontId="6" fillId="0" borderId="69" xfId="0" applyNumberFormat="1" applyFont="1" applyFill="1" applyBorder="1" applyAlignment="1" quotePrefix="1">
      <alignment horizontal="right" vertical="center"/>
    </xf>
    <xf numFmtId="189" fontId="7" fillId="0" borderId="69" xfId="0" applyNumberFormat="1" applyFont="1" applyFill="1" applyBorder="1" applyAlignment="1" quotePrefix="1">
      <alignment horizontal="distributed" vertical="center"/>
    </xf>
    <xf numFmtId="0" fontId="7" fillId="0" borderId="70" xfId="0" applyFont="1" applyFill="1" applyBorder="1" applyAlignment="1">
      <alignment horizontal="center" vertical="center" shrinkToFit="1"/>
    </xf>
    <xf numFmtId="189" fontId="7" fillId="0" borderId="35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/>
    </xf>
    <xf numFmtId="0" fontId="7" fillId="0" borderId="47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distributed" vertical="center" wrapText="1"/>
    </xf>
    <xf numFmtId="0" fontId="7" fillId="0" borderId="69" xfId="0" applyFont="1" applyFill="1" applyBorder="1" applyAlignment="1">
      <alignment horizontal="distributed" vertical="center"/>
    </xf>
    <xf numFmtId="0" fontId="32" fillId="0" borderId="0" xfId="0" applyFont="1" applyAlignment="1">
      <alignment/>
    </xf>
    <xf numFmtId="0" fontId="8" fillId="0" borderId="0" xfId="0" applyFont="1" applyAlignment="1">
      <alignment vertical="center" shrinkToFit="1"/>
    </xf>
    <xf numFmtId="182" fontId="6" fillId="0" borderId="5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176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183" fontId="26" fillId="0" borderId="0" xfId="0" applyNumberFormat="1" applyFont="1" applyFill="1" applyBorder="1" applyAlignment="1">
      <alignment horizontal="right"/>
    </xf>
    <xf numFmtId="182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vertical="center"/>
    </xf>
    <xf numFmtId="176" fontId="33" fillId="0" borderId="0" xfId="0" applyNumberFormat="1" applyFont="1" applyFill="1" applyAlignment="1">
      <alignment horizontal="right" vertical="center"/>
    </xf>
    <xf numFmtId="181" fontId="33" fillId="0" borderId="0" xfId="0" applyNumberFormat="1" applyFont="1" applyFill="1" applyAlignment="1">
      <alignment horizontal="right" vertical="center"/>
    </xf>
    <xf numFmtId="183" fontId="33" fillId="0" borderId="0" xfId="0" applyNumberFormat="1" applyFont="1" applyFill="1" applyAlignment="1">
      <alignment horizontal="right" vertical="center"/>
    </xf>
    <xf numFmtId="182" fontId="33" fillId="0" borderId="0" xfId="0" applyNumberFormat="1" applyFont="1" applyFill="1" applyAlignment="1">
      <alignment horizontal="right" vertical="center"/>
    </xf>
    <xf numFmtId="177" fontId="33" fillId="0" borderId="0" xfId="0" applyNumberFormat="1" applyFont="1" applyFill="1" applyAlignment="1">
      <alignment horizontal="right" vertical="center"/>
    </xf>
    <xf numFmtId="183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28" fillId="0" borderId="0" xfId="0" applyFont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83" fontId="6" fillId="0" borderId="27" xfId="0" applyNumberFormat="1" applyFont="1" applyFill="1" applyBorder="1" applyAlignment="1" quotePrefix="1">
      <alignment horizontal="right" vertical="center"/>
    </xf>
    <xf numFmtId="183" fontId="6" fillId="0" borderId="42" xfId="0" applyNumberFormat="1" applyFont="1" applyFill="1" applyBorder="1" applyAlignment="1" quotePrefix="1">
      <alignment horizontal="right" vertical="center"/>
    </xf>
    <xf numFmtId="183" fontId="6" fillId="0" borderId="44" xfId="0" applyNumberFormat="1" applyFont="1" applyFill="1" applyBorder="1" applyAlignment="1" quotePrefix="1">
      <alignment horizontal="right" vertical="center"/>
    </xf>
    <xf numFmtId="183" fontId="6" fillId="0" borderId="66" xfId="0" applyNumberFormat="1" applyFont="1" applyFill="1" applyBorder="1" applyAlignment="1" quotePrefix="1">
      <alignment horizontal="right" vertical="center"/>
    </xf>
    <xf numFmtId="0" fontId="6" fillId="0" borderId="43" xfId="0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83" fontId="6" fillId="0" borderId="31" xfId="0" applyNumberFormat="1" applyFont="1" applyFill="1" applyBorder="1" applyAlignment="1" quotePrefix="1">
      <alignment horizontal="right" vertical="center"/>
    </xf>
    <xf numFmtId="183" fontId="6" fillId="0" borderId="46" xfId="0" applyNumberFormat="1" applyFont="1" applyFill="1" applyBorder="1" applyAlignment="1" quotePrefix="1">
      <alignment horizontal="right" vertical="center"/>
    </xf>
    <xf numFmtId="183" fontId="6" fillId="0" borderId="73" xfId="0" applyNumberFormat="1" applyFont="1" applyFill="1" applyBorder="1" applyAlignment="1" quotePrefix="1">
      <alignment horizontal="right" vertical="center"/>
    </xf>
    <xf numFmtId="183" fontId="6" fillId="0" borderId="74" xfId="0" applyNumberFormat="1" applyFont="1" applyFill="1" applyBorder="1" applyAlignment="1" quotePrefix="1">
      <alignment horizontal="right" vertical="center"/>
    </xf>
    <xf numFmtId="0" fontId="6" fillId="0" borderId="75" xfId="0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83" fontId="6" fillId="0" borderId="24" xfId="0" applyNumberFormat="1" applyFont="1" applyFill="1" applyBorder="1" applyAlignment="1" quotePrefix="1">
      <alignment horizontal="right" vertical="center"/>
    </xf>
    <xf numFmtId="183" fontId="6" fillId="0" borderId="50" xfId="0" applyNumberFormat="1" applyFont="1" applyFill="1" applyBorder="1" applyAlignment="1" quotePrefix="1">
      <alignment horizontal="right" vertical="center"/>
    </xf>
    <xf numFmtId="183" fontId="6" fillId="0" borderId="48" xfId="0" applyNumberFormat="1" applyFont="1" applyFill="1" applyBorder="1" applyAlignment="1" quotePrefix="1">
      <alignment horizontal="right" vertical="center"/>
    </xf>
    <xf numFmtId="183" fontId="6" fillId="0" borderId="67" xfId="0" applyNumberFormat="1" applyFont="1" applyFill="1" applyBorder="1" applyAlignment="1" quotePrefix="1">
      <alignment horizontal="right" vertical="center"/>
    </xf>
    <xf numFmtId="0" fontId="6" fillId="0" borderId="47" xfId="0" applyFont="1" applyFill="1" applyBorder="1" applyAlignment="1">
      <alignment horizontal="distributed" vertical="center" shrinkToFi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distributed" vertical="center"/>
    </xf>
    <xf numFmtId="183" fontId="6" fillId="0" borderId="67" xfId="0" applyNumberFormat="1" applyFont="1" applyFill="1" applyBorder="1" applyAlignment="1">
      <alignment horizontal="right" vertical="center"/>
    </xf>
    <xf numFmtId="183" fontId="6" fillId="0" borderId="48" xfId="0" applyNumberFormat="1" applyFont="1" applyFill="1" applyBorder="1" applyAlignment="1">
      <alignment horizontal="right" vertical="center"/>
    </xf>
    <xf numFmtId="183" fontId="6" fillId="0" borderId="5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83" fontId="6" fillId="0" borderId="21" xfId="0" applyNumberFormat="1" applyFont="1" applyFill="1" applyBorder="1" applyAlignment="1" quotePrefix="1">
      <alignment horizontal="right" vertical="center"/>
    </xf>
    <xf numFmtId="183" fontId="6" fillId="0" borderId="59" xfId="0" applyNumberFormat="1" applyFont="1" applyFill="1" applyBorder="1" applyAlignment="1" quotePrefix="1">
      <alignment horizontal="right" vertical="center"/>
    </xf>
    <xf numFmtId="183" fontId="6" fillId="0" borderId="64" xfId="0" applyNumberFormat="1" applyFont="1" applyFill="1" applyBorder="1" applyAlignment="1" quotePrefix="1">
      <alignment horizontal="right" vertical="center"/>
    </xf>
    <xf numFmtId="183" fontId="6" fillId="0" borderId="68" xfId="0" applyNumberFormat="1" applyFont="1" applyFill="1" applyBorder="1" applyAlignment="1" quotePrefix="1">
      <alignment horizontal="right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183" fontId="7" fillId="0" borderId="34" xfId="0" applyNumberFormat="1" applyFont="1" applyFill="1" applyBorder="1" applyAlignment="1" quotePrefix="1">
      <alignment horizontal="right" vertical="center"/>
    </xf>
    <xf numFmtId="183" fontId="7" fillId="0" borderId="33" xfId="0" applyNumberFormat="1" applyFont="1" applyFill="1" applyBorder="1" applyAlignment="1" quotePrefix="1">
      <alignment horizontal="right" vertical="center"/>
    </xf>
    <xf numFmtId="183" fontId="7" fillId="0" borderId="32" xfId="0" applyNumberFormat="1" applyFont="1" applyFill="1" applyBorder="1" applyAlignment="1" quotePrefix="1">
      <alignment horizontal="right" vertical="center"/>
    </xf>
    <xf numFmtId="183" fontId="7" fillId="0" borderId="76" xfId="0" applyNumberFormat="1" applyFont="1" applyFill="1" applyBorder="1" applyAlignment="1" quotePrefix="1">
      <alignment horizontal="right" vertical="center"/>
    </xf>
    <xf numFmtId="183" fontId="7" fillId="0" borderId="45" xfId="0" applyNumberFormat="1" applyFont="1" applyFill="1" applyBorder="1" applyAlignment="1" quotePrefix="1">
      <alignment horizontal="right" vertical="center"/>
    </xf>
    <xf numFmtId="0" fontId="7" fillId="0" borderId="39" xfId="0" applyFont="1" applyFill="1" applyBorder="1" applyAlignment="1" quotePrefix="1">
      <alignment vertical="center" wrapText="1"/>
    </xf>
    <xf numFmtId="0" fontId="7" fillId="0" borderId="38" xfId="0" applyFont="1" applyFill="1" applyBorder="1" applyAlignment="1" quotePrefix="1">
      <alignment vertical="center" wrapText="1"/>
    </xf>
    <xf numFmtId="0" fontId="7" fillId="0" borderId="18" xfId="0" applyFont="1" applyFill="1" applyBorder="1" applyAlignment="1" quotePrefix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6" fillId="0" borderId="15" xfId="0" applyFont="1" applyBorder="1" applyAlignment="1">
      <alignment/>
    </xf>
    <xf numFmtId="183" fontId="8" fillId="0" borderId="0" xfId="0" applyNumberFormat="1" applyFont="1" applyAlignment="1">
      <alignment/>
    </xf>
    <xf numFmtId="0" fontId="8" fillId="0" borderId="13" xfId="0" applyFont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36" xfId="0" applyFont="1" applyFill="1" applyBorder="1" applyAlignment="1" quotePrefix="1">
      <alignment vertical="center" wrapText="1"/>
    </xf>
    <xf numFmtId="0" fontId="7" fillId="0" borderId="10" xfId="0" applyFont="1" applyFill="1" applyBorder="1" applyAlignment="1" quotePrefix="1">
      <alignment vertical="center" wrapText="1"/>
    </xf>
    <xf numFmtId="0" fontId="7" fillId="0" borderId="56" xfId="0" applyFont="1" applyFill="1" applyBorder="1" applyAlignment="1" quotePrefix="1">
      <alignment vertical="center" wrapText="1"/>
    </xf>
    <xf numFmtId="0" fontId="8" fillId="0" borderId="14" xfId="0" applyFont="1" applyBorder="1" applyAlignment="1">
      <alignment horizontal="right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32" fillId="0" borderId="34" xfId="0" applyFont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PageLayoutView="0" workbookViewId="0" topLeftCell="A1">
      <selection activeCell="L96" sqref="L96"/>
    </sheetView>
  </sheetViews>
  <sheetFormatPr defaultColWidth="9.00390625" defaultRowHeight="12.75"/>
  <cols>
    <col min="1" max="2" width="3.75390625" style="12" customWidth="1"/>
    <col min="3" max="3" width="3.25390625" style="13" bestFit="1" customWidth="1"/>
    <col min="4" max="4" width="0.875" style="13" customWidth="1"/>
    <col min="5" max="5" width="29.75390625" style="12" bestFit="1" customWidth="1"/>
    <col min="6" max="6" width="0.875" style="12" customWidth="1"/>
    <col min="7" max="10" width="12.75390625" style="12" customWidth="1"/>
    <col min="11" max="16384" width="9.125" style="12" customWidth="1"/>
  </cols>
  <sheetData>
    <row r="1" spans="1:2" ht="30" customHeight="1">
      <c r="A1" s="1" t="s">
        <v>4</v>
      </c>
      <c r="B1" s="4"/>
    </row>
    <row r="2" spans="1:2" ht="7.5" customHeight="1">
      <c r="A2" s="4"/>
      <c r="B2" s="51"/>
    </row>
    <row r="3" spans="2:10" ht="15" customHeight="1">
      <c r="B3" s="64" t="s">
        <v>30</v>
      </c>
      <c r="C3" s="69"/>
      <c r="D3" s="69"/>
      <c r="E3" s="69"/>
      <c r="F3" s="70"/>
      <c r="G3" s="67" t="s">
        <v>0</v>
      </c>
      <c r="H3" s="64" t="s">
        <v>25</v>
      </c>
      <c r="I3" s="65"/>
      <c r="J3" s="66"/>
    </row>
    <row r="4" spans="2:10" ht="15" customHeight="1">
      <c r="B4" s="71"/>
      <c r="C4" s="72"/>
      <c r="D4" s="72"/>
      <c r="E4" s="72"/>
      <c r="F4" s="73"/>
      <c r="G4" s="68"/>
      <c r="H4" s="35" t="s">
        <v>3</v>
      </c>
      <c r="I4" s="36" t="s">
        <v>1</v>
      </c>
      <c r="J4" s="37" t="s">
        <v>2</v>
      </c>
    </row>
    <row r="5" spans="2:10" ht="15" customHeight="1" hidden="1">
      <c r="B5" s="15" t="s">
        <v>23</v>
      </c>
      <c r="C5" s="2"/>
      <c r="D5" s="2"/>
      <c r="E5" s="2"/>
      <c r="F5" s="2"/>
      <c r="G5" s="43">
        <v>4934</v>
      </c>
      <c r="H5" s="43">
        <v>38267</v>
      </c>
      <c r="I5" s="44">
        <v>20916</v>
      </c>
      <c r="J5" s="45">
        <v>17351</v>
      </c>
    </row>
    <row r="6" spans="2:10" s="14" customFormat="1" ht="13.5" customHeight="1" hidden="1">
      <c r="B6" s="9"/>
      <c r="C6" s="16" t="s">
        <v>14</v>
      </c>
      <c r="D6" s="38"/>
      <c r="E6" s="17" t="s">
        <v>5</v>
      </c>
      <c r="F6" s="17"/>
      <c r="G6" s="6">
        <v>9</v>
      </c>
      <c r="H6" s="6">
        <v>123</v>
      </c>
      <c r="I6" s="18">
        <v>59</v>
      </c>
      <c r="J6" s="19">
        <v>64</v>
      </c>
    </row>
    <row r="7" spans="2:10" s="14" customFormat="1" ht="13.5" customHeight="1" hidden="1">
      <c r="B7" s="5"/>
      <c r="C7" s="20" t="s">
        <v>15</v>
      </c>
      <c r="D7" s="39"/>
      <c r="E7" s="21" t="s">
        <v>6</v>
      </c>
      <c r="F7" s="21"/>
      <c r="G7" s="7">
        <v>0</v>
      </c>
      <c r="H7" s="7">
        <v>0</v>
      </c>
      <c r="I7" s="22">
        <v>0</v>
      </c>
      <c r="J7" s="23">
        <v>0</v>
      </c>
    </row>
    <row r="8" spans="2:10" s="14" customFormat="1" ht="13.5" customHeight="1" hidden="1">
      <c r="B8" s="5"/>
      <c r="C8" s="20" t="s">
        <v>27</v>
      </c>
      <c r="D8" s="39"/>
      <c r="E8" s="21" t="s">
        <v>7</v>
      </c>
      <c r="F8" s="21"/>
      <c r="G8" s="7">
        <v>0</v>
      </c>
      <c r="H8" s="7">
        <v>0</v>
      </c>
      <c r="I8" s="22">
        <v>0</v>
      </c>
      <c r="J8" s="23">
        <v>0</v>
      </c>
    </row>
    <row r="9" spans="2:10" s="14" customFormat="1" ht="13.5" customHeight="1" hidden="1">
      <c r="B9" s="5"/>
      <c r="C9" s="20" t="s">
        <v>26</v>
      </c>
      <c r="D9" s="39"/>
      <c r="E9" s="21" t="s">
        <v>24</v>
      </c>
      <c r="F9" s="21"/>
      <c r="G9" s="7">
        <v>3</v>
      </c>
      <c r="H9" s="7">
        <v>69</v>
      </c>
      <c r="I9" s="22">
        <v>61</v>
      </c>
      <c r="J9" s="23">
        <v>8</v>
      </c>
    </row>
    <row r="10" spans="2:10" s="14" customFormat="1" ht="13.5" customHeight="1" hidden="1">
      <c r="B10" s="5"/>
      <c r="C10" s="20" t="s">
        <v>16</v>
      </c>
      <c r="D10" s="39"/>
      <c r="E10" s="21" t="s">
        <v>8</v>
      </c>
      <c r="F10" s="21"/>
      <c r="G10" s="7">
        <v>606</v>
      </c>
      <c r="H10" s="7">
        <v>3854</v>
      </c>
      <c r="I10" s="22">
        <v>3132</v>
      </c>
      <c r="J10" s="23">
        <v>722</v>
      </c>
    </row>
    <row r="11" spans="2:10" s="14" customFormat="1" ht="13.5" customHeight="1" hidden="1">
      <c r="B11" s="5"/>
      <c r="C11" s="20" t="s">
        <v>28</v>
      </c>
      <c r="D11" s="39"/>
      <c r="E11" s="21" t="s">
        <v>9</v>
      </c>
      <c r="F11" s="21"/>
      <c r="G11" s="7">
        <v>1172</v>
      </c>
      <c r="H11" s="7">
        <v>13908</v>
      </c>
      <c r="I11" s="22">
        <v>7734</v>
      </c>
      <c r="J11" s="23">
        <v>6174</v>
      </c>
    </row>
    <row r="12" spans="2:10" s="14" customFormat="1" ht="13.5" customHeight="1" hidden="1">
      <c r="B12" s="5"/>
      <c r="C12" s="20" t="s">
        <v>17</v>
      </c>
      <c r="D12" s="39"/>
      <c r="E12" s="21" t="s">
        <v>31</v>
      </c>
      <c r="F12" s="21"/>
      <c r="G12" s="7">
        <v>15</v>
      </c>
      <c r="H12" s="7">
        <v>309</v>
      </c>
      <c r="I12" s="22">
        <v>282</v>
      </c>
      <c r="J12" s="23">
        <v>27</v>
      </c>
    </row>
    <row r="13" spans="2:10" s="14" customFormat="1" ht="13.5" customHeight="1" hidden="1">
      <c r="B13" s="5"/>
      <c r="C13" s="20" t="s">
        <v>18</v>
      </c>
      <c r="D13" s="39"/>
      <c r="E13" s="21" t="s">
        <v>10</v>
      </c>
      <c r="F13" s="21"/>
      <c r="G13" s="7">
        <v>131</v>
      </c>
      <c r="H13" s="7">
        <v>1823</v>
      </c>
      <c r="I13" s="22">
        <v>1375</v>
      </c>
      <c r="J13" s="23">
        <v>448</v>
      </c>
    </row>
    <row r="14" spans="2:10" s="14" customFormat="1" ht="13.5" customHeight="1" hidden="1">
      <c r="B14" s="5"/>
      <c r="C14" s="20" t="s">
        <v>19</v>
      </c>
      <c r="D14" s="39"/>
      <c r="E14" s="21" t="s">
        <v>32</v>
      </c>
      <c r="F14" s="21"/>
      <c r="G14" s="7">
        <v>1673</v>
      </c>
      <c r="H14" s="7">
        <v>8373</v>
      </c>
      <c r="I14" s="22">
        <v>3847</v>
      </c>
      <c r="J14" s="23">
        <v>4526</v>
      </c>
    </row>
    <row r="15" spans="2:10" s="14" customFormat="1" ht="13.5" customHeight="1" hidden="1">
      <c r="B15" s="5"/>
      <c r="C15" s="20" t="s">
        <v>29</v>
      </c>
      <c r="D15" s="39"/>
      <c r="E15" s="21" t="s">
        <v>33</v>
      </c>
      <c r="F15" s="21"/>
      <c r="G15" s="7">
        <v>62</v>
      </c>
      <c r="H15" s="7">
        <v>634</v>
      </c>
      <c r="I15" s="22">
        <v>289</v>
      </c>
      <c r="J15" s="23">
        <v>345</v>
      </c>
    </row>
    <row r="16" spans="2:10" s="14" customFormat="1" ht="13.5" customHeight="1" hidden="1">
      <c r="B16" s="5"/>
      <c r="C16" s="20" t="s">
        <v>20</v>
      </c>
      <c r="D16" s="39"/>
      <c r="E16" s="21" t="s">
        <v>11</v>
      </c>
      <c r="F16" s="21"/>
      <c r="G16" s="7">
        <v>44</v>
      </c>
      <c r="H16" s="7">
        <v>132</v>
      </c>
      <c r="I16" s="22">
        <v>80</v>
      </c>
      <c r="J16" s="23">
        <v>52</v>
      </c>
    </row>
    <row r="17" spans="2:10" s="14" customFormat="1" ht="13.5" customHeight="1" hidden="1">
      <c r="B17" s="5"/>
      <c r="C17" s="20" t="s">
        <v>21</v>
      </c>
      <c r="D17" s="39"/>
      <c r="E17" s="21" t="s">
        <v>12</v>
      </c>
      <c r="F17" s="21"/>
      <c r="G17" s="7">
        <v>1173</v>
      </c>
      <c r="H17" s="7">
        <v>8071</v>
      </c>
      <c r="I17" s="22">
        <v>3277</v>
      </c>
      <c r="J17" s="23">
        <v>4794</v>
      </c>
    </row>
    <row r="18" spans="2:10" s="14" customFormat="1" ht="13.5" customHeight="1" hidden="1">
      <c r="B18" s="11"/>
      <c r="C18" s="24" t="s">
        <v>22</v>
      </c>
      <c r="D18" s="40"/>
      <c r="E18" s="25" t="s">
        <v>13</v>
      </c>
      <c r="F18" s="25"/>
      <c r="G18" s="8">
        <v>46</v>
      </c>
      <c r="H18" s="8">
        <v>971</v>
      </c>
      <c r="I18" s="26">
        <v>780</v>
      </c>
      <c r="J18" s="27">
        <v>191</v>
      </c>
    </row>
    <row r="19" spans="2:10" s="14" customFormat="1" ht="22.5" customHeight="1">
      <c r="B19" s="15" t="s">
        <v>69</v>
      </c>
      <c r="C19" s="2"/>
      <c r="D19" s="2"/>
      <c r="E19" s="2"/>
      <c r="F19" s="2"/>
      <c r="G19" s="43">
        <v>4435</v>
      </c>
      <c r="H19" s="43">
        <v>35239</v>
      </c>
      <c r="I19" s="44">
        <v>19620</v>
      </c>
      <c r="J19" s="45">
        <v>15619</v>
      </c>
    </row>
    <row r="20" spans="2:10" s="14" customFormat="1" ht="16.5" customHeight="1" hidden="1">
      <c r="B20" s="9"/>
      <c r="C20" s="16" t="s">
        <v>14</v>
      </c>
      <c r="D20" s="38"/>
      <c r="E20" s="17" t="s">
        <v>5</v>
      </c>
      <c r="F20" s="17"/>
      <c r="G20" s="6">
        <v>12</v>
      </c>
      <c r="H20" s="6">
        <v>258</v>
      </c>
      <c r="I20" s="18">
        <v>159</v>
      </c>
      <c r="J20" s="19">
        <v>99</v>
      </c>
    </row>
    <row r="21" spans="2:10" s="14" customFormat="1" ht="16.5" customHeight="1" hidden="1">
      <c r="B21" s="9"/>
      <c r="C21" s="20" t="s">
        <v>15</v>
      </c>
      <c r="D21" s="39"/>
      <c r="E21" s="21" t="s">
        <v>6</v>
      </c>
      <c r="F21" s="21"/>
      <c r="G21" s="7">
        <v>0</v>
      </c>
      <c r="H21" s="7">
        <v>0</v>
      </c>
      <c r="I21" s="22">
        <v>0</v>
      </c>
      <c r="J21" s="23">
        <v>0</v>
      </c>
    </row>
    <row r="22" spans="2:10" s="14" customFormat="1" ht="16.5" customHeight="1" hidden="1">
      <c r="B22" s="9"/>
      <c r="C22" s="20" t="s">
        <v>27</v>
      </c>
      <c r="D22" s="39"/>
      <c r="E22" s="21" t="s">
        <v>7</v>
      </c>
      <c r="F22" s="21"/>
      <c r="G22" s="7">
        <v>0</v>
      </c>
      <c r="H22" s="7">
        <v>0</v>
      </c>
      <c r="I22" s="22">
        <v>0</v>
      </c>
      <c r="J22" s="23">
        <v>0</v>
      </c>
    </row>
    <row r="23" spans="2:10" s="14" customFormat="1" ht="16.5" customHeight="1" hidden="1">
      <c r="B23" s="9"/>
      <c r="C23" s="20" t="s">
        <v>26</v>
      </c>
      <c r="D23" s="39"/>
      <c r="E23" s="21" t="s">
        <v>24</v>
      </c>
      <c r="F23" s="21"/>
      <c r="G23" s="7">
        <v>0</v>
      </c>
      <c r="H23" s="7">
        <v>0</v>
      </c>
      <c r="I23" s="22">
        <v>0</v>
      </c>
      <c r="J23" s="23">
        <v>0</v>
      </c>
    </row>
    <row r="24" spans="2:10" s="14" customFormat="1" ht="16.5" customHeight="1" hidden="1">
      <c r="B24" s="9"/>
      <c r="C24" s="20" t="s">
        <v>16</v>
      </c>
      <c r="D24" s="39"/>
      <c r="E24" s="21" t="s">
        <v>8</v>
      </c>
      <c r="F24" s="21"/>
      <c r="G24" s="7">
        <v>604</v>
      </c>
      <c r="H24" s="7">
        <v>3719</v>
      </c>
      <c r="I24" s="22">
        <v>3041</v>
      </c>
      <c r="J24" s="23">
        <v>678</v>
      </c>
    </row>
    <row r="25" spans="2:10" s="14" customFormat="1" ht="16.5" customHeight="1" hidden="1">
      <c r="B25" s="9"/>
      <c r="C25" s="20" t="s">
        <v>28</v>
      </c>
      <c r="D25" s="39"/>
      <c r="E25" s="21" t="s">
        <v>9</v>
      </c>
      <c r="F25" s="21"/>
      <c r="G25" s="7">
        <v>1018</v>
      </c>
      <c r="H25" s="7">
        <v>12967</v>
      </c>
      <c r="I25" s="22">
        <v>7566</v>
      </c>
      <c r="J25" s="23">
        <v>5401</v>
      </c>
    </row>
    <row r="26" spans="2:10" s="14" customFormat="1" ht="16.5" customHeight="1" hidden="1">
      <c r="B26" s="9"/>
      <c r="C26" s="20" t="s">
        <v>17</v>
      </c>
      <c r="D26" s="39"/>
      <c r="E26" s="21" t="s">
        <v>31</v>
      </c>
      <c r="F26" s="21"/>
      <c r="G26" s="7">
        <v>4</v>
      </c>
      <c r="H26" s="7">
        <v>171</v>
      </c>
      <c r="I26" s="22">
        <v>157</v>
      </c>
      <c r="J26" s="23">
        <v>14</v>
      </c>
    </row>
    <row r="27" spans="2:10" s="14" customFormat="1" ht="16.5" customHeight="1" hidden="1">
      <c r="B27" s="9"/>
      <c r="C27" s="20" t="s">
        <v>18</v>
      </c>
      <c r="D27" s="39"/>
      <c r="E27" s="21" t="s">
        <v>10</v>
      </c>
      <c r="F27" s="21"/>
      <c r="G27" s="7">
        <v>127</v>
      </c>
      <c r="H27" s="7">
        <v>1933</v>
      </c>
      <c r="I27" s="22">
        <v>1403</v>
      </c>
      <c r="J27" s="23">
        <v>530</v>
      </c>
    </row>
    <row r="28" spans="2:10" s="14" customFormat="1" ht="16.5" customHeight="1" hidden="1">
      <c r="B28" s="9"/>
      <c r="C28" s="20" t="s">
        <v>19</v>
      </c>
      <c r="D28" s="39"/>
      <c r="E28" s="21" t="s">
        <v>32</v>
      </c>
      <c r="F28" s="21"/>
      <c r="G28" s="7">
        <v>1544</v>
      </c>
      <c r="H28" s="7">
        <v>8713</v>
      </c>
      <c r="I28" s="22">
        <v>4029</v>
      </c>
      <c r="J28" s="23">
        <v>4684</v>
      </c>
    </row>
    <row r="29" spans="2:10" s="14" customFormat="1" ht="16.5" customHeight="1" hidden="1">
      <c r="B29" s="9"/>
      <c r="C29" s="20" t="s">
        <v>29</v>
      </c>
      <c r="D29" s="39"/>
      <c r="E29" s="21" t="s">
        <v>33</v>
      </c>
      <c r="F29" s="21"/>
      <c r="G29" s="7">
        <v>61</v>
      </c>
      <c r="H29" s="7">
        <v>583</v>
      </c>
      <c r="I29" s="22">
        <v>216</v>
      </c>
      <c r="J29" s="23">
        <v>367</v>
      </c>
    </row>
    <row r="30" spans="2:10" s="14" customFormat="1" ht="16.5" customHeight="1" hidden="1">
      <c r="B30" s="9"/>
      <c r="C30" s="20" t="s">
        <v>20</v>
      </c>
      <c r="D30" s="39"/>
      <c r="E30" s="21" t="s">
        <v>11</v>
      </c>
      <c r="F30" s="21"/>
      <c r="G30" s="7">
        <v>45</v>
      </c>
      <c r="H30" s="7">
        <v>193</v>
      </c>
      <c r="I30" s="22">
        <v>127</v>
      </c>
      <c r="J30" s="23">
        <v>66</v>
      </c>
    </row>
    <row r="31" spans="2:10" s="14" customFormat="1" ht="16.5" customHeight="1" hidden="1">
      <c r="B31" s="9"/>
      <c r="C31" s="20" t="s">
        <v>21</v>
      </c>
      <c r="D31" s="39"/>
      <c r="E31" s="21" t="s">
        <v>12</v>
      </c>
      <c r="F31" s="21"/>
      <c r="G31" s="7">
        <v>1018</v>
      </c>
      <c r="H31" s="7">
        <v>6654</v>
      </c>
      <c r="I31" s="22">
        <v>2881</v>
      </c>
      <c r="J31" s="23">
        <v>3773</v>
      </c>
    </row>
    <row r="32" spans="2:10" s="14" customFormat="1" ht="16.5" customHeight="1" hidden="1">
      <c r="B32" s="10"/>
      <c r="C32" s="24" t="s">
        <v>22</v>
      </c>
      <c r="D32" s="40"/>
      <c r="E32" s="25" t="s">
        <v>13</v>
      </c>
      <c r="F32" s="25"/>
      <c r="G32" s="8">
        <v>246</v>
      </c>
      <c r="H32" s="8">
        <v>3926</v>
      </c>
      <c r="I32" s="26">
        <v>1854</v>
      </c>
      <c r="J32" s="27">
        <v>2072</v>
      </c>
    </row>
    <row r="33" spans="2:10" ht="22.5" customHeight="1">
      <c r="B33" s="15" t="s">
        <v>70</v>
      </c>
      <c r="C33" s="2"/>
      <c r="D33" s="2"/>
      <c r="E33" s="2"/>
      <c r="F33" s="2"/>
      <c r="G33" s="43">
        <f>SUM(G34:G51)</f>
        <v>4290</v>
      </c>
      <c r="H33" s="43">
        <f>SUM(H34:H51)</f>
        <v>37322</v>
      </c>
      <c r="I33" s="44">
        <f>SUM(I34:I51)</f>
        <v>20354</v>
      </c>
      <c r="J33" s="45">
        <f>SUM(J34:J51)</f>
        <v>16968</v>
      </c>
    </row>
    <row r="34" spans="2:10" ht="16.5" customHeight="1" hidden="1">
      <c r="B34" s="9"/>
      <c r="C34" s="16" t="s">
        <v>14</v>
      </c>
      <c r="D34" s="38"/>
      <c r="E34" s="17" t="s">
        <v>5</v>
      </c>
      <c r="F34" s="17"/>
      <c r="G34" s="6">
        <v>11</v>
      </c>
      <c r="H34" s="6">
        <f>+I34+J34</f>
        <v>124</v>
      </c>
      <c r="I34" s="18">
        <v>65</v>
      </c>
      <c r="J34" s="19">
        <v>59</v>
      </c>
    </row>
    <row r="35" spans="2:10" ht="16.5" customHeight="1" hidden="1">
      <c r="B35" s="9"/>
      <c r="C35" s="20" t="s">
        <v>15</v>
      </c>
      <c r="D35" s="39"/>
      <c r="E35" s="21" t="s">
        <v>6</v>
      </c>
      <c r="F35" s="21"/>
      <c r="G35" s="7">
        <v>0</v>
      </c>
      <c r="H35" s="7">
        <f aca="true" t="shared" si="0" ref="H35:H51">+I35+J35</f>
        <v>0</v>
      </c>
      <c r="I35" s="22">
        <v>0</v>
      </c>
      <c r="J35" s="23">
        <v>0</v>
      </c>
    </row>
    <row r="36" spans="2:10" ht="16.5" customHeight="1" hidden="1">
      <c r="B36" s="9"/>
      <c r="C36" s="20" t="s">
        <v>27</v>
      </c>
      <c r="D36" s="39"/>
      <c r="E36" s="21" t="s">
        <v>7</v>
      </c>
      <c r="F36" s="21"/>
      <c r="G36" s="7">
        <v>1</v>
      </c>
      <c r="H36" s="7">
        <f t="shared" si="0"/>
        <v>2</v>
      </c>
      <c r="I36" s="22">
        <v>0</v>
      </c>
      <c r="J36" s="23">
        <v>2</v>
      </c>
    </row>
    <row r="37" spans="2:10" ht="16.5" customHeight="1" hidden="1">
      <c r="B37" s="9"/>
      <c r="C37" s="20" t="s">
        <v>26</v>
      </c>
      <c r="D37" s="39"/>
      <c r="E37" s="21" t="s">
        <v>24</v>
      </c>
      <c r="F37" s="21"/>
      <c r="G37" s="7">
        <v>2</v>
      </c>
      <c r="H37" s="7">
        <f t="shared" si="0"/>
        <v>51</v>
      </c>
      <c r="I37" s="22">
        <v>46</v>
      </c>
      <c r="J37" s="23">
        <v>5</v>
      </c>
    </row>
    <row r="38" spans="2:10" ht="16.5" customHeight="1" hidden="1">
      <c r="B38" s="9"/>
      <c r="C38" s="20" t="s">
        <v>16</v>
      </c>
      <c r="D38" s="39"/>
      <c r="E38" s="21" t="s">
        <v>8</v>
      </c>
      <c r="F38" s="21"/>
      <c r="G38" s="7">
        <v>545</v>
      </c>
      <c r="H38" s="7">
        <f t="shared" si="0"/>
        <v>3079</v>
      </c>
      <c r="I38" s="22">
        <v>2519</v>
      </c>
      <c r="J38" s="23">
        <v>560</v>
      </c>
    </row>
    <row r="39" spans="2:10" ht="16.5" customHeight="1" hidden="1">
      <c r="B39" s="9"/>
      <c r="C39" s="20" t="s">
        <v>28</v>
      </c>
      <c r="D39" s="39"/>
      <c r="E39" s="21" t="s">
        <v>9</v>
      </c>
      <c r="F39" s="21"/>
      <c r="G39" s="7">
        <v>824</v>
      </c>
      <c r="H39" s="7">
        <f t="shared" si="0"/>
        <v>11454</v>
      </c>
      <c r="I39" s="22">
        <v>6902</v>
      </c>
      <c r="J39" s="23">
        <v>4552</v>
      </c>
    </row>
    <row r="40" spans="2:10" ht="16.5" customHeight="1" hidden="1">
      <c r="B40" s="9"/>
      <c r="C40" s="20" t="s">
        <v>17</v>
      </c>
      <c r="D40" s="39"/>
      <c r="E40" s="21" t="s">
        <v>31</v>
      </c>
      <c r="F40" s="21"/>
      <c r="G40" s="7">
        <v>12</v>
      </c>
      <c r="H40" s="7">
        <f t="shared" si="0"/>
        <v>181</v>
      </c>
      <c r="I40" s="22">
        <v>164</v>
      </c>
      <c r="J40" s="23">
        <v>17</v>
      </c>
    </row>
    <row r="41" spans="2:10" ht="16.5" customHeight="1" hidden="1">
      <c r="B41" s="9"/>
      <c r="C41" s="20" t="s">
        <v>18</v>
      </c>
      <c r="D41" s="41"/>
      <c r="E41" s="28" t="s">
        <v>35</v>
      </c>
      <c r="F41" s="28"/>
      <c r="G41" s="7">
        <v>30</v>
      </c>
      <c r="H41" s="7">
        <f t="shared" si="0"/>
        <v>801</v>
      </c>
      <c r="I41" s="22">
        <v>584</v>
      </c>
      <c r="J41" s="23">
        <v>217</v>
      </c>
    </row>
    <row r="42" spans="2:10" ht="16.5" customHeight="1" hidden="1">
      <c r="B42" s="9"/>
      <c r="C42" s="20" t="s">
        <v>19</v>
      </c>
      <c r="D42" s="39"/>
      <c r="E42" s="21" t="s">
        <v>34</v>
      </c>
      <c r="F42" s="21"/>
      <c r="G42" s="7">
        <v>104</v>
      </c>
      <c r="H42" s="7">
        <f t="shared" si="0"/>
        <v>2295</v>
      </c>
      <c r="I42" s="22">
        <v>1606</v>
      </c>
      <c r="J42" s="23">
        <v>689</v>
      </c>
    </row>
    <row r="43" spans="2:10" ht="16.5" customHeight="1" hidden="1">
      <c r="B43" s="9"/>
      <c r="C43" s="20" t="s">
        <v>43</v>
      </c>
      <c r="D43" s="39"/>
      <c r="E43" s="21" t="s">
        <v>36</v>
      </c>
      <c r="F43" s="21"/>
      <c r="G43" s="7">
        <v>1098</v>
      </c>
      <c r="H43" s="7">
        <f t="shared" si="0"/>
        <v>6708</v>
      </c>
      <c r="I43" s="22">
        <v>3165</v>
      </c>
      <c r="J43" s="23">
        <v>3543</v>
      </c>
    </row>
    <row r="44" spans="2:10" ht="16.5" customHeight="1" hidden="1">
      <c r="B44" s="9"/>
      <c r="C44" s="20" t="s">
        <v>20</v>
      </c>
      <c r="D44" s="39"/>
      <c r="E44" s="21" t="s">
        <v>33</v>
      </c>
      <c r="F44" s="21"/>
      <c r="G44" s="7">
        <v>47</v>
      </c>
      <c r="H44" s="7">
        <f t="shared" si="0"/>
        <v>563</v>
      </c>
      <c r="I44" s="22">
        <v>182</v>
      </c>
      <c r="J44" s="23">
        <v>381</v>
      </c>
    </row>
    <row r="45" spans="2:10" ht="16.5" customHeight="1" hidden="1">
      <c r="B45" s="9"/>
      <c r="C45" s="20" t="s">
        <v>21</v>
      </c>
      <c r="D45" s="39"/>
      <c r="E45" s="21" t="s">
        <v>11</v>
      </c>
      <c r="F45" s="21"/>
      <c r="G45" s="7">
        <v>62</v>
      </c>
      <c r="H45" s="7">
        <f t="shared" si="0"/>
        <v>127</v>
      </c>
      <c r="I45" s="22">
        <v>77</v>
      </c>
      <c r="J45" s="23">
        <v>50</v>
      </c>
    </row>
    <row r="46" spans="2:10" ht="16.5" customHeight="1" hidden="1">
      <c r="B46" s="9"/>
      <c r="C46" s="29" t="s">
        <v>22</v>
      </c>
      <c r="D46" s="42"/>
      <c r="E46" s="21" t="s">
        <v>37</v>
      </c>
      <c r="F46" s="33"/>
      <c r="G46" s="30">
        <v>376</v>
      </c>
      <c r="H46" s="30">
        <f t="shared" si="0"/>
        <v>2454</v>
      </c>
      <c r="I46" s="31">
        <v>891</v>
      </c>
      <c r="J46" s="32">
        <v>1563</v>
      </c>
    </row>
    <row r="47" spans="2:10" ht="16.5" customHeight="1" hidden="1">
      <c r="B47" s="5"/>
      <c r="C47" s="20" t="s">
        <v>44</v>
      </c>
      <c r="D47" s="41"/>
      <c r="E47" s="28" t="s">
        <v>38</v>
      </c>
      <c r="F47" s="28"/>
      <c r="G47" s="7">
        <v>177</v>
      </c>
      <c r="H47" s="7">
        <f t="shared" si="0"/>
        <v>2654</v>
      </c>
      <c r="I47" s="22">
        <v>499</v>
      </c>
      <c r="J47" s="23">
        <v>2155</v>
      </c>
    </row>
    <row r="48" spans="2:10" ht="16.5" customHeight="1" hidden="1">
      <c r="B48" s="9"/>
      <c r="C48" s="20" t="s">
        <v>45</v>
      </c>
      <c r="D48" s="39"/>
      <c r="E48" s="21" t="s">
        <v>39</v>
      </c>
      <c r="F48" s="21"/>
      <c r="G48" s="7">
        <v>147</v>
      </c>
      <c r="H48" s="7">
        <f t="shared" si="0"/>
        <v>1475</v>
      </c>
      <c r="I48" s="22">
        <v>593</v>
      </c>
      <c r="J48" s="23">
        <v>882</v>
      </c>
    </row>
    <row r="49" spans="2:10" ht="16.5" customHeight="1" hidden="1">
      <c r="B49" s="9"/>
      <c r="C49" s="20" t="s">
        <v>46</v>
      </c>
      <c r="D49" s="39"/>
      <c r="E49" s="21" t="s">
        <v>40</v>
      </c>
      <c r="F49" s="21"/>
      <c r="G49" s="7">
        <v>56</v>
      </c>
      <c r="H49" s="7">
        <f t="shared" si="0"/>
        <v>609</v>
      </c>
      <c r="I49" s="22">
        <v>387</v>
      </c>
      <c r="J49" s="23">
        <v>222</v>
      </c>
    </row>
    <row r="50" spans="2:10" ht="16.5" customHeight="1" hidden="1">
      <c r="B50" s="9"/>
      <c r="C50" s="20" t="s">
        <v>47</v>
      </c>
      <c r="D50" s="39"/>
      <c r="E50" s="34" t="s">
        <v>41</v>
      </c>
      <c r="F50" s="34"/>
      <c r="G50" s="7">
        <v>760</v>
      </c>
      <c r="H50" s="7">
        <f t="shared" si="0"/>
        <v>3749</v>
      </c>
      <c r="I50" s="22">
        <v>1964</v>
      </c>
      <c r="J50" s="23">
        <v>1785</v>
      </c>
    </row>
    <row r="51" spans="2:10" ht="16.5" customHeight="1" hidden="1">
      <c r="B51" s="9"/>
      <c r="C51" s="29" t="s">
        <v>48</v>
      </c>
      <c r="D51" s="42"/>
      <c r="E51" s="33" t="s">
        <v>42</v>
      </c>
      <c r="F51" s="33"/>
      <c r="G51" s="30">
        <v>38</v>
      </c>
      <c r="H51" s="30">
        <f t="shared" si="0"/>
        <v>996</v>
      </c>
      <c r="I51" s="31">
        <v>710</v>
      </c>
      <c r="J51" s="27">
        <v>286</v>
      </c>
    </row>
    <row r="52" spans="2:10" ht="22.5" customHeight="1">
      <c r="B52" s="15" t="s">
        <v>71</v>
      </c>
      <c r="C52" s="2"/>
      <c r="D52" s="2"/>
      <c r="E52" s="2"/>
      <c r="F52" s="2"/>
      <c r="G52" s="43">
        <f>SUM(G53:G71)</f>
        <v>4231</v>
      </c>
      <c r="H52" s="48">
        <v>39122</v>
      </c>
      <c r="I52" s="46">
        <f>SUM(I53:I71)</f>
        <v>21445</v>
      </c>
      <c r="J52" s="47">
        <f>SUM(J53:J71)</f>
        <v>17665</v>
      </c>
    </row>
    <row r="53" spans="2:10" ht="16.5" customHeight="1" hidden="1">
      <c r="B53" s="9"/>
      <c r="C53" s="16" t="s">
        <v>14</v>
      </c>
      <c r="D53" s="38"/>
      <c r="E53" s="17" t="s">
        <v>49</v>
      </c>
      <c r="F53" s="17"/>
      <c r="G53" s="6">
        <v>23</v>
      </c>
      <c r="H53" s="6">
        <v>255</v>
      </c>
      <c r="I53" s="18">
        <v>150</v>
      </c>
      <c r="J53" s="19">
        <v>105</v>
      </c>
    </row>
    <row r="54" spans="2:10" ht="16.5" customHeight="1" hidden="1">
      <c r="B54" s="9"/>
      <c r="C54" s="20" t="s">
        <v>15</v>
      </c>
      <c r="D54" s="39"/>
      <c r="E54" s="21" t="s">
        <v>50</v>
      </c>
      <c r="F54" s="21"/>
      <c r="G54" s="7">
        <v>9</v>
      </c>
      <c r="H54" s="7">
        <v>71</v>
      </c>
      <c r="I54" s="22">
        <v>54</v>
      </c>
      <c r="J54" s="23">
        <v>17</v>
      </c>
    </row>
    <row r="55" spans="2:10" ht="16.5" customHeight="1" hidden="1">
      <c r="B55" s="9"/>
      <c r="C55" s="20" t="s">
        <v>27</v>
      </c>
      <c r="D55" s="39"/>
      <c r="E55" s="21" t="s">
        <v>51</v>
      </c>
      <c r="F55" s="21"/>
      <c r="G55" s="7">
        <v>2</v>
      </c>
      <c r="H55" s="7">
        <v>9</v>
      </c>
      <c r="I55" s="22">
        <v>9</v>
      </c>
      <c r="J55" s="50" t="s">
        <v>63</v>
      </c>
    </row>
    <row r="56" spans="2:10" ht="16.5" customHeight="1" hidden="1">
      <c r="B56" s="9"/>
      <c r="C56" s="20" t="s">
        <v>26</v>
      </c>
      <c r="D56" s="39"/>
      <c r="E56" s="21" t="s">
        <v>52</v>
      </c>
      <c r="F56" s="21"/>
      <c r="G56" s="7">
        <v>526</v>
      </c>
      <c r="H56" s="7">
        <v>2935</v>
      </c>
      <c r="I56" s="22">
        <v>2385</v>
      </c>
      <c r="J56" s="23">
        <v>550</v>
      </c>
    </row>
    <row r="57" spans="2:10" ht="16.5" customHeight="1" hidden="1">
      <c r="B57" s="9"/>
      <c r="C57" s="20" t="s">
        <v>16</v>
      </c>
      <c r="D57" s="39"/>
      <c r="E57" s="21" t="s">
        <v>53</v>
      </c>
      <c r="F57" s="21"/>
      <c r="G57" s="7">
        <v>751</v>
      </c>
      <c r="H57" s="7">
        <v>12213</v>
      </c>
      <c r="I57" s="22">
        <v>7429</v>
      </c>
      <c r="J57" s="23">
        <v>4784</v>
      </c>
    </row>
    <row r="58" spans="2:10" ht="16.5" customHeight="1" hidden="1">
      <c r="B58" s="9"/>
      <c r="C58" s="20" t="s">
        <v>28</v>
      </c>
      <c r="D58" s="39"/>
      <c r="E58" s="21" t="s">
        <v>31</v>
      </c>
      <c r="F58" s="21"/>
      <c r="G58" s="7">
        <v>8</v>
      </c>
      <c r="H58" s="7">
        <v>134</v>
      </c>
      <c r="I58" s="22">
        <v>121</v>
      </c>
      <c r="J58" s="23">
        <v>13</v>
      </c>
    </row>
    <row r="59" spans="2:10" ht="16.5" customHeight="1" hidden="1">
      <c r="B59" s="9"/>
      <c r="C59" s="20" t="s">
        <v>17</v>
      </c>
      <c r="D59" s="39"/>
      <c r="E59" s="21" t="s">
        <v>35</v>
      </c>
      <c r="F59" s="21"/>
      <c r="G59" s="7">
        <v>38</v>
      </c>
      <c r="H59" s="7">
        <v>874</v>
      </c>
      <c r="I59" s="22">
        <v>627</v>
      </c>
      <c r="J59" s="23">
        <v>247</v>
      </c>
    </row>
    <row r="60" spans="2:10" ht="16.5" customHeight="1" hidden="1">
      <c r="B60" s="9"/>
      <c r="C60" s="20" t="s">
        <v>18</v>
      </c>
      <c r="D60" s="41"/>
      <c r="E60" s="28" t="s">
        <v>60</v>
      </c>
      <c r="F60" s="28"/>
      <c r="G60" s="7">
        <v>121</v>
      </c>
      <c r="H60" s="7">
        <v>1893</v>
      </c>
      <c r="I60" s="22">
        <v>1536</v>
      </c>
      <c r="J60" s="23">
        <v>357</v>
      </c>
    </row>
    <row r="61" spans="2:10" ht="16.5" customHeight="1" hidden="1">
      <c r="B61" s="9"/>
      <c r="C61" s="20" t="s">
        <v>19</v>
      </c>
      <c r="D61" s="39"/>
      <c r="E61" s="21" t="s">
        <v>61</v>
      </c>
      <c r="F61" s="21"/>
      <c r="G61" s="7">
        <v>1059</v>
      </c>
      <c r="H61" s="7">
        <v>7184</v>
      </c>
      <c r="I61" s="22">
        <v>3444</v>
      </c>
      <c r="J61" s="23">
        <v>3728</v>
      </c>
    </row>
    <row r="62" spans="2:10" ht="16.5" customHeight="1" hidden="1">
      <c r="B62" s="9"/>
      <c r="C62" s="20" t="s">
        <v>43</v>
      </c>
      <c r="D62" s="39"/>
      <c r="E62" s="21" t="s">
        <v>62</v>
      </c>
      <c r="F62" s="21"/>
      <c r="G62" s="7">
        <v>51</v>
      </c>
      <c r="H62" s="7">
        <v>753</v>
      </c>
      <c r="I62" s="22">
        <v>204</v>
      </c>
      <c r="J62" s="23">
        <v>549</v>
      </c>
    </row>
    <row r="63" spans="2:10" ht="16.5" customHeight="1" hidden="1">
      <c r="B63" s="9"/>
      <c r="C63" s="20" t="s">
        <v>20</v>
      </c>
      <c r="D63" s="39"/>
      <c r="E63" s="21" t="s">
        <v>54</v>
      </c>
      <c r="F63" s="21"/>
      <c r="G63" s="7">
        <v>81</v>
      </c>
      <c r="H63" s="7">
        <v>297</v>
      </c>
      <c r="I63" s="22">
        <v>186</v>
      </c>
      <c r="J63" s="23">
        <v>111</v>
      </c>
    </row>
    <row r="64" spans="2:10" ht="16.5" customHeight="1" hidden="1">
      <c r="B64" s="9"/>
      <c r="C64" s="20" t="s">
        <v>21</v>
      </c>
      <c r="D64" s="39"/>
      <c r="E64" s="21" t="s">
        <v>55</v>
      </c>
      <c r="F64" s="21"/>
      <c r="G64" s="7">
        <v>114</v>
      </c>
      <c r="H64" s="7">
        <v>867</v>
      </c>
      <c r="I64" s="22">
        <v>556</v>
      </c>
      <c r="J64" s="23">
        <v>311</v>
      </c>
    </row>
    <row r="65" spans="2:10" ht="16.5" customHeight="1" hidden="1">
      <c r="B65" s="9"/>
      <c r="C65" s="29" t="s">
        <v>22</v>
      </c>
      <c r="D65" s="42"/>
      <c r="E65" s="21" t="s">
        <v>56</v>
      </c>
      <c r="F65" s="33"/>
      <c r="G65" s="30">
        <v>383</v>
      </c>
      <c r="H65" s="30">
        <v>2707</v>
      </c>
      <c r="I65" s="31">
        <v>987</v>
      </c>
      <c r="J65" s="32">
        <v>1720</v>
      </c>
    </row>
    <row r="66" spans="2:10" ht="16.5" customHeight="1" hidden="1">
      <c r="B66" s="5"/>
      <c r="C66" s="20" t="s">
        <v>44</v>
      </c>
      <c r="D66" s="41"/>
      <c r="E66" s="28" t="s">
        <v>57</v>
      </c>
      <c r="F66" s="28"/>
      <c r="G66" s="7">
        <v>365</v>
      </c>
      <c r="H66" s="7">
        <v>1405</v>
      </c>
      <c r="I66" s="22">
        <v>573</v>
      </c>
      <c r="J66" s="23">
        <v>832</v>
      </c>
    </row>
    <row r="67" spans="2:10" ht="16.5" customHeight="1" hidden="1">
      <c r="B67" s="9"/>
      <c r="C67" s="20" t="s">
        <v>45</v>
      </c>
      <c r="D67" s="39"/>
      <c r="E67" s="21" t="s">
        <v>39</v>
      </c>
      <c r="F67" s="21"/>
      <c r="G67" s="7">
        <v>141</v>
      </c>
      <c r="H67" s="7">
        <v>1426</v>
      </c>
      <c r="I67" s="22">
        <v>577</v>
      </c>
      <c r="J67" s="23">
        <v>849</v>
      </c>
    </row>
    <row r="68" spans="2:10" ht="16.5" customHeight="1" hidden="1">
      <c r="B68" s="9"/>
      <c r="C68" s="20" t="s">
        <v>46</v>
      </c>
      <c r="D68" s="39"/>
      <c r="E68" s="21" t="s">
        <v>38</v>
      </c>
      <c r="F68" s="21"/>
      <c r="G68" s="7">
        <v>192</v>
      </c>
      <c r="H68" s="7">
        <v>3143</v>
      </c>
      <c r="I68" s="22">
        <v>679</v>
      </c>
      <c r="J68" s="23">
        <v>2464</v>
      </c>
    </row>
    <row r="69" spans="2:10" ht="16.5" customHeight="1" hidden="1">
      <c r="B69" s="9"/>
      <c r="C69" s="20" t="s">
        <v>47</v>
      </c>
      <c r="D69" s="39"/>
      <c r="E69" s="34" t="s">
        <v>40</v>
      </c>
      <c r="F69" s="34"/>
      <c r="G69" s="7">
        <v>45</v>
      </c>
      <c r="H69" s="7">
        <v>471</v>
      </c>
      <c r="I69" s="22">
        <v>293</v>
      </c>
      <c r="J69" s="23">
        <v>178</v>
      </c>
    </row>
    <row r="70" spans="2:10" ht="16.5" customHeight="1" hidden="1">
      <c r="B70" s="9"/>
      <c r="C70" s="29" t="s">
        <v>48</v>
      </c>
      <c r="D70" s="42"/>
      <c r="E70" s="33" t="s">
        <v>41</v>
      </c>
      <c r="F70" s="34"/>
      <c r="G70" s="7">
        <v>289</v>
      </c>
      <c r="H70" s="30">
        <v>1515</v>
      </c>
      <c r="I70" s="31">
        <v>922</v>
      </c>
      <c r="J70" s="32">
        <v>593</v>
      </c>
    </row>
    <row r="71" spans="2:10" ht="16.5" customHeight="1" hidden="1">
      <c r="B71" s="10"/>
      <c r="C71" s="29" t="s">
        <v>58</v>
      </c>
      <c r="D71" s="42"/>
      <c r="E71" s="33" t="s">
        <v>59</v>
      </c>
      <c r="F71" s="33"/>
      <c r="G71" s="30">
        <v>33</v>
      </c>
      <c r="H71" s="7">
        <v>970</v>
      </c>
      <c r="I71" s="22">
        <v>713</v>
      </c>
      <c r="J71" s="27">
        <v>257</v>
      </c>
    </row>
    <row r="72" spans="2:10" ht="22.5" customHeight="1">
      <c r="B72" s="15" t="s">
        <v>72</v>
      </c>
      <c r="C72" s="2"/>
      <c r="D72" s="2"/>
      <c r="E72" s="2"/>
      <c r="F72" s="2"/>
      <c r="G72" s="43">
        <f>SUM(G73:G90)</f>
        <v>3865</v>
      </c>
      <c r="H72" s="43">
        <f>SUM(H73:H90)</f>
        <v>34514</v>
      </c>
      <c r="I72" s="46">
        <f>SUM(I73:I90)</f>
        <v>18923</v>
      </c>
      <c r="J72" s="47">
        <f>SUM(J73:J90)</f>
        <v>15523</v>
      </c>
    </row>
    <row r="73" spans="2:10" ht="16.5" customHeight="1" hidden="1">
      <c r="B73" s="9"/>
      <c r="C73" s="16" t="s">
        <v>66</v>
      </c>
      <c r="D73" s="38"/>
      <c r="E73" s="17" t="s">
        <v>67</v>
      </c>
      <c r="F73" s="17"/>
      <c r="G73" s="6">
        <v>30</v>
      </c>
      <c r="H73" s="6">
        <v>261</v>
      </c>
      <c r="I73" s="18">
        <v>167</v>
      </c>
      <c r="J73" s="19">
        <v>94</v>
      </c>
    </row>
    <row r="74" spans="2:10" ht="16.5" customHeight="1" hidden="1">
      <c r="B74" s="9"/>
      <c r="C74" s="20" t="s">
        <v>27</v>
      </c>
      <c r="D74" s="39"/>
      <c r="E74" s="21" t="s">
        <v>51</v>
      </c>
      <c r="F74" s="21"/>
      <c r="G74" s="7">
        <v>2</v>
      </c>
      <c r="H74" s="7">
        <v>17</v>
      </c>
      <c r="I74" s="22">
        <v>14</v>
      </c>
      <c r="J74" s="50">
        <v>3</v>
      </c>
    </row>
    <row r="75" spans="2:10" ht="16.5" customHeight="1" hidden="1">
      <c r="B75" s="9"/>
      <c r="C75" s="20" t="s">
        <v>26</v>
      </c>
      <c r="D75" s="39"/>
      <c r="E75" s="21" t="s">
        <v>52</v>
      </c>
      <c r="F75" s="21"/>
      <c r="G75" s="7">
        <v>482</v>
      </c>
      <c r="H75" s="7">
        <v>2781</v>
      </c>
      <c r="I75" s="22">
        <v>2296</v>
      </c>
      <c r="J75" s="23">
        <v>485</v>
      </c>
    </row>
    <row r="76" spans="2:10" ht="16.5" customHeight="1" hidden="1">
      <c r="B76" s="9"/>
      <c r="C76" s="20" t="s">
        <v>16</v>
      </c>
      <c r="D76" s="39"/>
      <c r="E76" s="21" t="s">
        <v>53</v>
      </c>
      <c r="F76" s="21"/>
      <c r="G76" s="7">
        <v>705</v>
      </c>
      <c r="H76" s="7">
        <v>11469</v>
      </c>
      <c r="I76" s="22">
        <v>6841</v>
      </c>
      <c r="J76" s="23">
        <v>4610</v>
      </c>
    </row>
    <row r="77" spans="2:10" ht="16.5" customHeight="1" hidden="1">
      <c r="B77" s="9"/>
      <c r="C77" s="20" t="s">
        <v>28</v>
      </c>
      <c r="D77" s="39"/>
      <c r="E77" s="21" t="s">
        <v>31</v>
      </c>
      <c r="F77" s="21"/>
      <c r="G77" s="7">
        <v>5</v>
      </c>
      <c r="H77" s="7">
        <v>111</v>
      </c>
      <c r="I77" s="22">
        <v>105</v>
      </c>
      <c r="J77" s="23">
        <v>6</v>
      </c>
    </row>
    <row r="78" spans="2:10" ht="16.5" customHeight="1" hidden="1">
      <c r="B78" s="9"/>
      <c r="C78" s="20" t="s">
        <v>17</v>
      </c>
      <c r="D78" s="39"/>
      <c r="E78" s="21" t="s">
        <v>35</v>
      </c>
      <c r="F78" s="21"/>
      <c r="G78" s="7">
        <v>31</v>
      </c>
      <c r="H78" s="7">
        <v>770</v>
      </c>
      <c r="I78" s="22">
        <v>572</v>
      </c>
      <c r="J78" s="23">
        <v>198</v>
      </c>
    </row>
    <row r="79" spans="2:10" ht="16.5" customHeight="1" hidden="1">
      <c r="B79" s="9"/>
      <c r="C79" s="20" t="s">
        <v>18</v>
      </c>
      <c r="D79" s="41"/>
      <c r="E79" s="28" t="s">
        <v>60</v>
      </c>
      <c r="F79" s="28"/>
      <c r="G79" s="7">
        <v>108</v>
      </c>
      <c r="H79" s="7">
        <v>1758</v>
      </c>
      <c r="I79" s="22">
        <v>1446</v>
      </c>
      <c r="J79" s="23">
        <v>312</v>
      </c>
    </row>
    <row r="80" spans="2:10" ht="16.5" customHeight="1" hidden="1">
      <c r="B80" s="9"/>
      <c r="C80" s="20" t="s">
        <v>19</v>
      </c>
      <c r="D80" s="39"/>
      <c r="E80" s="21" t="s">
        <v>61</v>
      </c>
      <c r="F80" s="21"/>
      <c r="G80" s="7">
        <v>969</v>
      </c>
      <c r="H80" s="7">
        <v>6795</v>
      </c>
      <c r="I80" s="22">
        <v>3390</v>
      </c>
      <c r="J80" s="23">
        <v>3393</v>
      </c>
    </row>
    <row r="81" spans="2:10" ht="16.5" customHeight="1" hidden="1">
      <c r="B81" s="9"/>
      <c r="C81" s="20" t="s">
        <v>29</v>
      </c>
      <c r="D81" s="39"/>
      <c r="E81" s="21" t="s">
        <v>62</v>
      </c>
      <c r="F81" s="21"/>
      <c r="G81" s="7">
        <v>57</v>
      </c>
      <c r="H81" s="7">
        <v>805</v>
      </c>
      <c r="I81" s="22">
        <v>243</v>
      </c>
      <c r="J81" s="23">
        <v>562</v>
      </c>
    </row>
    <row r="82" spans="2:10" ht="16.5" customHeight="1" hidden="1">
      <c r="B82" s="9"/>
      <c r="C82" s="20" t="s">
        <v>20</v>
      </c>
      <c r="D82" s="39"/>
      <c r="E82" s="21" t="s">
        <v>54</v>
      </c>
      <c r="F82" s="21"/>
      <c r="G82" s="7">
        <v>76</v>
      </c>
      <c r="H82" s="7">
        <v>530</v>
      </c>
      <c r="I82" s="22">
        <v>387</v>
      </c>
      <c r="J82" s="23">
        <v>143</v>
      </c>
    </row>
    <row r="83" spans="2:10" ht="16.5" customHeight="1" hidden="1">
      <c r="B83" s="9"/>
      <c r="C83" s="20" t="s">
        <v>21</v>
      </c>
      <c r="D83" s="39"/>
      <c r="E83" s="21" t="s">
        <v>55</v>
      </c>
      <c r="F83" s="21"/>
      <c r="G83" s="7">
        <v>109</v>
      </c>
      <c r="H83" s="7">
        <v>617</v>
      </c>
      <c r="I83" s="22">
        <v>385</v>
      </c>
      <c r="J83" s="23">
        <v>232</v>
      </c>
    </row>
    <row r="84" spans="2:10" ht="16.5" customHeight="1" hidden="1">
      <c r="B84" s="9"/>
      <c r="C84" s="29" t="s">
        <v>22</v>
      </c>
      <c r="D84" s="42"/>
      <c r="E84" s="21" t="s">
        <v>56</v>
      </c>
      <c r="F84" s="33"/>
      <c r="G84" s="30">
        <v>393</v>
      </c>
      <c r="H84" s="30">
        <v>2761</v>
      </c>
      <c r="I84" s="31">
        <v>930</v>
      </c>
      <c r="J84" s="32">
        <v>1793</v>
      </c>
    </row>
    <row r="85" spans="2:10" ht="16.5" customHeight="1" hidden="1">
      <c r="B85" s="5"/>
      <c r="C85" s="20" t="s">
        <v>44</v>
      </c>
      <c r="D85" s="41"/>
      <c r="E85" s="28" t="s">
        <v>57</v>
      </c>
      <c r="F85" s="28"/>
      <c r="G85" s="7">
        <v>344</v>
      </c>
      <c r="H85" s="7">
        <v>1166</v>
      </c>
      <c r="I85" s="22">
        <v>493</v>
      </c>
      <c r="J85" s="23">
        <v>673</v>
      </c>
    </row>
    <row r="86" spans="2:10" ht="16.5" customHeight="1" hidden="1">
      <c r="B86" s="9"/>
      <c r="C86" s="20" t="s">
        <v>45</v>
      </c>
      <c r="D86" s="39"/>
      <c r="E86" s="21" t="s">
        <v>39</v>
      </c>
      <c r="F86" s="21"/>
      <c r="G86" s="7">
        <v>87</v>
      </c>
      <c r="H86" s="7">
        <v>273</v>
      </c>
      <c r="I86" s="22">
        <v>86</v>
      </c>
      <c r="J86" s="23">
        <v>187</v>
      </c>
    </row>
    <row r="87" spans="2:10" ht="16.5" customHeight="1" hidden="1">
      <c r="B87" s="9"/>
      <c r="C87" s="20" t="s">
        <v>46</v>
      </c>
      <c r="D87" s="39"/>
      <c r="E87" s="21" t="s">
        <v>38</v>
      </c>
      <c r="F87" s="21"/>
      <c r="G87" s="7">
        <v>165</v>
      </c>
      <c r="H87" s="7">
        <v>2708</v>
      </c>
      <c r="I87" s="22">
        <v>525</v>
      </c>
      <c r="J87" s="23">
        <v>2183</v>
      </c>
    </row>
    <row r="88" spans="2:10" ht="16.5" customHeight="1" hidden="1">
      <c r="B88" s="9"/>
      <c r="C88" s="20" t="s">
        <v>47</v>
      </c>
      <c r="D88" s="39"/>
      <c r="E88" s="34" t="s">
        <v>40</v>
      </c>
      <c r="F88" s="34"/>
      <c r="G88" s="7">
        <v>32</v>
      </c>
      <c r="H88" s="7">
        <v>393</v>
      </c>
      <c r="I88" s="22">
        <v>252</v>
      </c>
      <c r="J88" s="23">
        <v>141</v>
      </c>
    </row>
    <row r="89" spans="2:10" ht="16.5" customHeight="1" hidden="1">
      <c r="B89" s="9"/>
      <c r="C89" s="29" t="s">
        <v>48</v>
      </c>
      <c r="D89" s="42"/>
      <c r="E89" s="33" t="s">
        <v>41</v>
      </c>
      <c r="F89" s="34"/>
      <c r="G89" s="7">
        <v>270</v>
      </c>
      <c r="H89" s="30">
        <v>1299</v>
      </c>
      <c r="I89" s="31">
        <v>791</v>
      </c>
      <c r="J89" s="32">
        <v>508</v>
      </c>
    </row>
    <row r="90" spans="2:10" ht="16.5" customHeight="1" hidden="1">
      <c r="B90" s="10"/>
      <c r="C90" s="29" t="s">
        <v>58</v>
      </c>
      <c r="D90" s="42"/>
      <c r="E90" s="33" t="s">
        <v>59</v>
      </c>
      <c r="F90" s="33"/>
      <c r="G90" s="52" t="s">
        <v>64</v>
      </c>
      <c r="H90" s="53" t="s">
        <v>65</v>
      </c>
      <c r="I90" s="54" t="s">
        <v>64</v>
      </c>
      <c r="J90" s="55" t="s">
        <v>64</v>
      </c>
    </row>
    <row r="91" spans="2:10" ht="22.5" customHeight="1">
      <c r="B91" s="15" t="s">
        <v>73</v>
      </c>
      <c r="C91" s="2"/>
      <c r="D91" s="2"/>
      <c r="E91" s="2"/>
      <c r="F91" s="2"/>
      <c r="G91" s="43">
        <v>4106</v>
      </c>
      <c r="H91" s="43">
        <v>37896</v>
      </c>
      <c r="I91" s="46">
        <v>20554</v>
      </c>
      <c r="J91" s="47">
        <v>17325</v>
      </c>
    </row>
    <row r="92" spans="2:10" ht="15" customHeight="1">
      <c r="B92" s="9"/>
      <c r="C92" s="16" t="s">
        <v>66</v>
      </c>
      <c r="D92" s="38"/>
      <c r="E92" s="17" t="s">
        <v>67</v>
      </c>
      <c r="F92" s="17"/>
      <c r="G92" s="6">
        <v>36</v>
      </c>
      <c r="H92" s="6">
        <v>242</v>
      </c>
      <c r="I92" s="18">
        <v>167</v>
      </c>
      <c r="J92" s="19">
        <v>75</v>
      </c>
    </row>
    <row r="93" spans="2:10" ht="15" customHeight="1">
      <c r="B93" s="9"/>
      <c r="C93" s="20" t="s">
        <v>27</v>
      </c>
      <c r="D93" s="39"/>
      <c r="E93" s="21" t="s">
        <v>51</v>
      </c>
      <c r="F93" s="21"/>
      <c r="G93" s="53" t="s">
        <v>68</v>
      </c>
      <c r="H93" s="53" t="s">
        <v>68</v>
      </c>
      <c r="I93" s="54" t="s">
        <v>68</v>
      </c>
      <c r="J93" s="50" t="s">
        <v>63</v>
      </c>
    </row>
    <row r="94" spans="2:10" ht="15" customHeight="1">
      <c r="B94" s="9"/>
      <c r="C94" s="20" t="s">
        <v>26</v>
      </c>
      <c r="D94" s="39"/>
      <c r="E94" s="21" t="s">
        <v>52</v>
      </c>
      <c r="F94" s="21"/>
      <c r="G94" s="7">
        <v>478</v>
      </c>
      <c r="H94" s="7">
        <v>2655</v>
      </c>
      <c r="I94" s="22">
        <v>2142</v>
      </c>
      <c r="J94" s="23">
        <v>513</v>
      </c>
    </row>
    <row r="95" spans="2:10" ht="15" customHeight="1">
      <c r="B95" s="9"/>
      <c r="C95" s="20" t="s">
        <v>16</v>
      </c>
      <c r="D95" s="39"/>
      <c r="E95" s="21" t="s">
        <v>53</v>
      </c>
      <c r="F95" s="21"/>
      <c r="G95" s="7">
        <v>693</v>
      </c>
      <c r="H95" s="7">
        <v>10816</v>
      </c>
      <c r="I95" s="22">
        <v>6644</v>
      </c>
      <c r="J95" s="23">
        <v>4172</v>
      </c>
    </row>
    <row r="96" spans="2:10" ht="15" customHeight="1">
      <c r="B96" s="9"/>
      <c r="C96" s="20" t="s">
        <v>28</v>
      </c>
      <c r="D96" s="39"/>
      <c r="E96" s="21" t="s">
        <v>31</v>
      </c>
      <c r="F96" s="21"/>
      <c r="G96" s="7">
        <v>13</v>
      </c>
      <c r="H96" s="7">
        <v>188</v>
      </c>
      <c r="I96" s="22">
        <v>171</v>
      </c>
      <c r="J96" s="23">
        <v>17</v>
      </c>
    </row>
    <row r="97" spans="2:10" ht="15" customHeight="1">
      <c r="B97" s="9"/>
      <c r="C97" s="20" t="s">
        <v>17</v>
      </c>
      <c r="D97" s="39"/>
      <c r="E97" s="21" t="s">
        <v>35</v>
      </c>
      <c r="F97" s="21"/>
      <c r="G97" s="7">
        <v>32</v>
      </c>
      <c r="H97" s="7">
        <v>829</v>
      </c>
      <c r="I97" s="22">
        <v>624</v>
      </c>
      <c r="J97" s="23">
        <v>205</v>
      </c>
    </row>
    <row r="98" spans="2:10" ht="15" customHeight="1">
      <c r="B98" s="9"/>
      <c r="C98" s="20" t="s">
        <v>18</v>
      </c>
      <c r="D98" s="41"/>
      <c r="E98" s="28" t="s">
        <v>60</v>
      </c>
      <c r="F98" s="28"/>
      <c r="G98" s="7">
        <v>119</v>
      </c>
      <c r="H98" s="7">
        <v>1953</v>
      </c>
      <c r="I98" s="22">
        <v>1616</v>
      </c>
      <c r="J98" s="23">
        <v>337</v>
      </c>
    </row>
    <row r="99" spans="2:10" ht="15" customHeight="1">
      <c r="B99" s="9"/>
      <c r="C99" s="20" t="s">
        <v>19</v>
      </c>
      <c r="D99" s="39"/>
      <c r="E99" s="21" t="s">
        <v>61</v>
      </c>
      <c r="F99" s="21"/>
      <c r="G99" s="7">
        <v>984</v>
      </c>
      <c r="H99" s="7">
        <v>6991</v>
      </c>
      <c r="I99" s="22">
        <v>3518</v>
      </c>
      <c r="J99" s="23">
        <v>3473</v>
      </c>
    </row>
    <row r="100" spans="2:10" ht="15" customHeight="1">
      <c r="B100" s="9"/>
      <c r="C100" s="20" t="s">
        <v>29</v>
      </c>
      <c r="D100" s="39"/>
      <c r="E100" s="21" t="s">
        <v>62</v>
      </c>
      <c r="F100" s="21"/>
      <c r="G100" s="7">
        <v>41</v>
      </c>
      <c r="H100" s="7">
        <v>474</v>
      </c>
      <c r="I100" s="22">
        <v>138</v>
      </c>
      <c r="J100" s="23">
        <v>336</v>
      </c>
    </row>
    <row r="101" spans="2:10" ht="15" customHeight="1">
      <c r="B101" s="9"/>
      <c r="C101" s="20" t="s">
        <v>20</v>
      </c>
      <c r="D101" s="39"/>
      <c r="E101" s="21" t="s">
        <v>54</v>
      </c>
      <c r="F101" s="21"/>
      <c r="G101" s="7">
        <v>72</v>
      </c>
      <c r="H101" s="7">
        <v>279</v>
      </c>
      <c r="I101" s="22">
        <v>160</v>
      </c>
      <c r="J101" s="23">
        <v>119</v>
      </c>
    </row>
    <row r="102" spans="2:10" ht="15" customHeight="1">
      <c r="B102" s="9"/>
      <c r="C102" s="20" t="s">
        <v>21</v>
      </c>
      <c r="D102" s="39"/>
      <c r="E102" s="21" t="s">
        <v>55</v>
      </c>
      <c r="F102" s="21"/>
      <c r="G102" s="7">
        <v>115</v>
      </c>
      <c r="H102" s="7">
        <v>815</v>
      </c>
      <c r="I102" s="22">
        <v>517</v>
      </c>
      <c r="J102" s="23">
        <v>298</v>
      </c>
    </row>
    <row r="103" spans="2:10" ht="15" customHeight="1">
      <c r="B103" s="9"/>
      <c r="C103" s="29" t="s">
        <v>22</v>
      </c>
      <c r="D103" s="42"/>
      <c r="E103" s="21" t="s">
        <v>56</v>
      </c>
      <c r="F103" s="33"/>
      <c r="G103" s="30">
        <v>391</v>
      </c>
      <c r="H103" s="30">
        <v>2709</v>
      </c>
      <c r="I103" s="31">
        <v>896</v>
      </c>
      <c r="J103" s="32">
        <v>1796</v>
      </c>
    </row>
    <row r="104" spans="2:10" ht="15" customHeight="1">
      <c r="B104" s="5"/>
      <c r="C104" s="20" t="s">
        <v>44</v>
      </c>
      <c r="D104" s="41"/>
      <c r="E104" s="28" t="s">
        <v>57</v>
      </c>
      <c r="F104" s="28"/>
      <c r="G104" s="7">
        <v>349</v>
      </c>
      <c r="H104" s="7">
        <v>1438</v>
      </c>
      <c r="I104" s="22">
        <v>582</v>
      </c>
      <c r="J104" s="23">
        <v>856</v>
      </c>
    </row>
    <row r="105" spans="2:10" ht="15" customHeight="1">
      <c r="B105" s="9"/>
      <c r="C105" s="20" t="s">
        <v>45</v>
      </c>
      <c r="D105" s="39"/>
      <c r="E105" s="21" t="s">
        <v>39</v>
      </c>
      <c r="F105" s="21"/>
      <c r="G105" s="7">
        <v>163</v>
      </c>
      <c r="H105" s="7">
        <v>1504</v>
      </c>
      <c r="I105" s="22">
        <v>582</v>
      </c>
      <c r="J105" s="23">
        <v>922</v>
      </c>
    </row>
    <row r="106" spans="2:10" ht="15" customHeight="1">
      <c r="B106" s="9"/>
      <c r="C106" s="20" t="s">
        <v>46</v>
      </c>
      <c r="D106" s="39"/>
      <c r="E106" s="21" t="s">
        <v>38</v>
      </c>
      <c r="F106" s="21"/>
      <c r="G106" s="7">
        <v>268</v>
      </c>
      <c r="H106" s="7">
        <v>3883</v>
      </c>
      <c r="I106" s="22">
        <v>851</v>
      </c>
      <c r="J106" s="23">
        <v>3032</v>
      </c>
    </row>
    <row r="107" spans="2:10" ht="15" customHeight="1">
      <c r="B107" s="9"/>
      <c r="C107" s="20" t="s">
        <v>47</v>
      </c>
      <c r="D107" s="39"/>
      <c r="E107" s="34" t="s">
        <v>40</v>
      </c>
      <c r="F107" s="34"/>
      <c r="G107" s="7">
        <v>40</v>
      </c>
      <c r="H107" s="7">
        <v>649</v>
      </c>
      <c r="I107" s="22">
        <v>408</v>
      </c>
      <c r="J107" s="23">
        <v>241</v>
      </c>
    </row>
    <row r="108" spans="2:10" ht="15" customHeight="1">
      <c r="B108" s="9"/>
      <c r="C108" s="29" t="s">
        <v>48</v>
      </c>
      <c r="D108" s="42"/>
      <c r="E108" s="33" t="s">
        <v>41</v>
      </c>
      <c r="F108" s="34"/>
      <c r="G108" s="7">
        <v>274</v>
      </c>
      <c r="H108" s="30">
        <v>1540</v>
      </c>
      <c r="I108" s="31">
        <v>853</v>
      </c>
      <c r="J108" s="32">
        <v>687</v>
      </c>
    </row>
    <row r="109" spans="2:10" ht="15" customHeight="1">
      <c r="B109" s="10"/>
      <c r="C109" s="29" t="s">
        <v>58</v>
      </c>
      <c r="D109" s="42"/>
      <c r="E109" s="33" t="s">
        <v>59</v>
      </c>
      <c r="F109" s="33"/>
      <c r="G109" s="52">
        <v>38</v>
      </c>
      <c r="H109" s="53">
        <v>931</v>
      </c>
      <c r="I109" s="54">
        <v>685</v>
      </c>
      <c r="J109" s="55">
        <v>246</v>
      </c>
    </row>
    <row r="110" spans="2:10" ht="22.5" customHeight="1">
      <c r="B110" s="15" t="s">
        <v>74</v>
      </c>
      <c r="C110" s="2"/>
      <c r="D110" s="2"/>
      <c r="E110" s="2"/>
      <c r="F110" s="2"/>
      <c r="G110" s="43">
        <f>SUM(G111:G127)</f>
        <v>3754</v>
      </c>
      <c r="H110" s="43">
        <f>SUM(H111:H127)</f>
        <v>34682</v>
      </c>
      <c r="I110" s="46">
        <f>SUM(I111:I127)</f>
        <v>18973</v>
      </c>
      <c r="J110" s="47">
        <f>SUM(J111:J127)</f>
        <v>15655</v>
      </c>
    </row>
    <row r="111" spans="2:10" ht="15" customHeight="1">
      <c r="B111" s="9"/>
      <c r="C111" s="16" t="s">
        <v>66</v>
      </c>
      <c r="D111" s="38"/>
      <c r="E111" s="17" t="s">
        <v>67</v>
      </c>
      <c r="F111" s="17"/>
      <c r="G111" s="6">
        <v>37</v>
      </c>
      <c r="H111" s="6">
        <v>330</v>
      </c>
      <c r="I111" s="18">
        <v>203</v>
      </c>
      <c r="J111" s="19">
        <v>124</v>
      </c>
    </row>
    <row r="112" spans="2:10" ht="15" customHeight="1">
      <c r="B112" s="9"/>
      <c r="C112" s="20" t="s">
        <v>27</v>
      </c>
      <c r="D112" s="39"/>
      <c r="E112" s="21" t="s">
        <v>51</v>
      </c>
      <c r="F112" s="21"/>
      <c r="G112" s="53" t="s">
        <v>75</v>
      </c>
      <c r="H112" s="53" t="s">
        <v>75</v>
      </c>
      <c r="I112" s="54" t="s">
        <v>75</v>
      </c>
      <c r="J112" s="50" t="s">
        <v>75</v>
      </c>
    </row>
    <row r="113" spans="2:10" ht="15" customHeight="1">
      <c r="B113" s="9"/>
      <c r="C113" s="20" t="s">
        <v>26</v>
      </c>
      <c r="D113" s="39"/>
      <c r="E113" s="21" t="s">
        <v>52</v>
      </c>
      <c r="F113" s="21"/>
      <c r="G113" s="7">
        <v>448</v>
      </c>
      <c r="H113" s="7">
        <v>2674</v>
      </c>
      <c r="I113" s="22">
        <v>2168</v>
      </c>
      <c r="J113" s="23">
        <v>506</v>
      </c>
    </row>
    <row r="114" spans="2:10" ht="15" customHeight="1">
      <c r="B114" s="9"/>
      <c r="C114" s="20" t="s">
        <v>16</v>
      </c>
      <c r="D114" s="39"/>
      <c r="E114" s="21" t="s">
        <v>53</v>
      </c>
      <c r="F114" s="21"/>
      <c r="G114" s="7">
        <v>651</v>
      </c>
      <c r="H114" s="7">
        <v>10661</v>
      </c>
      <c r="I114" s="22">
        <v>6586</v>
      </c>
      <c r="J114" s="23">
        <v>4075</v>
      </c>
    </row>
    <row r="115" spans="2:10" ht="15" customHeight="1">
      <c r="B115" s="9"/>
      <c r="C115" s="20" t="s">
        <v>28</v>
      </c>
      <c r="D115" s="39"/>
      <c r="E115" s="21" t="s">
        <v>31</v>
      </c>
      <c r="F115" s="21"/>
      <c r="G115" s="7">
        <v>7</v>
      </c>
      <c r="H115" s="7">
        <v>162</v>
      </c>
      <c r="I115" s="22">
        <v>148</v>
      </c>
      <c r="J115" s="23">
        <v>14</v>
      </c>
    </row>
    <row r="116" spans="2:10" ht="15" customHeight="1">
      <c r="B116" s="9"/>
      <c r="C116" s="20" t="s">
        <v>17</v>
      </c>
      <c r="D116" s="39"/>
      <c r="E116" s="21" t="s">
        <v>35</v>
      </c>
      <c r="F116" s="21"/>
      <c r="G116" s="7">
        <v>37</v>
      </c>
      <c r="H116" s="7">
        <v>825</v>
      </c>
      <c r="I116" s="22">
        <v>599</v>
      </c>
      <c r="J116" s="23">
        <v>216</v>
      </c>
    </row>
    <row r="117" spans="2:10" ht="15" customHeight="1">
      <c r="B117" s="9"/>
      <c r="C117" s="20" t="s">
        <v>18</v>
      </c>
      <c r="D117" s="41"/>
      <c r="E117" s="28" t="s">
        <v>60</v>
      </c>
      <c r="F117" s="28"/>
      <c r="G117" s="7">
        <v>106</v>
      </c>
      <c r="H117" s="7">
        <v>1677</v>
      </c>
      <c r="I117" s="22">
        <v>1343</v>
      </c>
      <c r="J117" s="23">
        <v>334</v>
      </c>
    </row>
    <row r="118" spans="2:10" ht="15" customHeight="1">
      <c r="B118" s="9"/>
      <c r="C118" s="20" t="s">
        <v>19</v>
      </c>
      <c r="D118" s="39"/>
      <c r="E118" s="21" t="s">
        <v>61</v>
      </c>
      <c r="F118" s="21"/>
      <c r="G118" s="7">
        <v>930</v>
      </c>
      <c r="H118" s="7">
        <v>6702</v>
      </c>
      <c r="I118" s="22">
        <v>3288</v>
      </c>
      <c r="J118" s="23">
        <v>3412</v>
      </c>
    </row>
    <row r="119" spans="2:10" ht="15" customHeight="1">
      <c r="B119" s="9"/>
      <c r="C119" s="20" t="s">
        <v>29</v>
      </c>
      <c r="D119" s="39"/>
      <c r="E119" s="21" t="s">
        <v>62</v>
      </c>
      <c r="F119" s="21"/>
      <c r="G119" s="7">
        <v>41</v>
      </c>
      <c r="H119" s="7">
        <v>481</v>
      </c>
      <c r="I119" s="22">
        <v>145</v>
      </c>
      <c r="J119" s="23">
        <v>336</v>
      </c>
    </row>
    <row r="120" spans="2:10" ht="15" customHeight="1">
      <c r="B120" s="9"/>
      <c r="C120" s="20" t="s">
        <v>20</v>
      </c>
      <c r="D120" s="39"/>
      <c r="E120" s="21" t="s">
        <v>54</v>
      </c>
      <c r="F120" s="21"/>
      <c r="G120" s="7">
        <v>72</v>
      </c>
      <c r="H120" s="7">
        <v>445</v>
      </c>
      <c r="I120" s="22">
        <v>279</v>
      </c>
      <c r="J120" s="23">
        <v>166</v>
      </c>
    </row>
    <row r="121" spans="2:10" ht="15" customHeight="1">
      <c r="B121" s="9"/>
      <c r="C121" s="20" t="s">
        <v>21</v>
      </c>
      <c r="D121" s="39"/>
      <c r="E121" s="21" t="s">
        <v>55</v>
      </c>
      <c r="F121" s="21"/>
      <c r="G121" s="7">
        <v>115</v>
      </c>
      <c r="H121" s="7">
        <v>668</v>
      </c>
      <c r="I121" s="22">
        <v>397</v>
      </c>
      <c r="J121" s="23">
        <v>266</v>
      </c>
    </row>
    <row r="122" spans="2:10" ht="15" customHeight="1">
      <c r="B122" s="9"/>
      <c r="C122" s="29" t="s">
        <v>22</v>
      </c>
      <c r="D122" s="42"/>
      <c r="E122" s="21" t="s">
        <v>56</v>
      </c>
      <c r="F122" s="33"/>
      <c r="G122" s="30">
        <v>376</v>
      </c>
      <c r="H122" s="30">
        <v>2523</v>
      </c>
      <c r="I122" s="31">
        <v>925</v>
      </c>
      <c r="J122" s="32">
        <v>1595</v>
      </c>
    </row>
    <row r="123" spans="2:10" ht="15" customHeight="1">
      <c r="B123" s="5"/>
      <c r="C123" s="20" t="s">
        <v>44</v>
      </c>
      <c r="D123" s="41"/>
      <c r="E123" s="28" t="s">
        <v>57</v>
      </c>
      <c r="F123" s="28"/>
      <c r="G123" s="7">
        <v>330</v>
      </c>
      <c r="H123" s="7">
        <v>1246</v>
      </c>
      <c r="I123" s="22">
        <v>519</v>
      </c>
      <c r="J123" s="23">
        <v>726</v>
      </c>
    </row>
    <row r="124" spans="2:10" ht="15" customHeight="1">
      <c r="B124" s="9"/>
      <c r="C124" s="20" t="s">
        <v>45</v>
      </c>
      <c r="D124" s="39"/>
      <c r="E124" s="21" t="s">
        <v>39</v>
      </c>
      <c r="F124" s="21"/>
      <c r="G124" s="7">
        <v>95</v>
      </c>
      <c r="H124" s="7">
        <v>253</v>
      </c>
      <c r="I124" s="22">
        <v>97</v>
      </c>
      <c r="J124" s="23">
        <v>156</v>
      </c>
    </row>
    <row r="125" spans="2:10" ht="15" customHeight="1">
      <c r="B125" s="9"/>
      <c r="C125" s="20" t="s">
        <v>46</v>
      </c>
      <c r="D125" s="39"/>
      <c r="E125" s="21" t="s">
        <v>38</v>
      </c>
      <c r="F125" s="21"/>
      <c r="G125" s="7">
        <v>200</v>
      </c>
      <c r="H125" s="7">
        <v>3530</v>
      </c>
      <c r="I125" s="22">
        <v>804</v>
      </c>
      <c r="J125" s="23">
        <v>2713</v>
      </c>
    </row>
    <row r="126" spans="2:10" ht="15" customHeight="1">
      <c r="B126" s="9"/>
      <c r="C126" s="20" t="s">
        <v>47</v>
      </c>
      <c r="D126" s="39"/>
      <c r="E126" s="34" t="s">
        <v>40</v>
      </c>
      <c r="F126" s="34"/>
      <c r="G126" s="7">
        <v>36</v>
      </c>
      <c r="H126" s="7">
        <v>624</v>
      </c>
      <c r="I126" s="22">
        <v>395</v>
      </c>
      <c r="J126" s="23">
        <v>229</v>
      </c>
    </row>
    <row r="127" spans="2:10" ht="15" customHeight="1">
      <c r="B127" s="10"/>
      <c r="C127" s="24" t="s">
        <v>48</v>
      </c>
      <c r="D127" s="40"/>
      <c r="E127" s="25" t="s">
        <v>41</v>
      </c>
      <c r="F127" s="61"/>
      <c r="G127" s="8">
        <v>273</v>
      </c>
      <c r="H127" s="8">
        <v>1881</v>
      </c>
      <c r="I127" s="26">
        <v>1077</v>
      </c>
      <c r="J127" s="27">
        <v>787</v>
      </c>
    </row>
    <row r="128" spans="2:10" ht="15" customHeight="1">
      <c r="B128" s="49" t="s">
        <v>76</v>
      </c>
      <c r="C128" s="58"/>
      <c r="D128" s="58"/>
      <c r="E128" s="59"/>
      <c r="F128" s="59"/>
      <c r="G128" s="60"/>
      <c r="H128" s="60"/>
      <c r="I128" s="60"/>
      <c r="J128" s="3"/>
    </row>
    <row r="129" spans="2:10" ht="15" customHeight="1">
      <c r="B129" s="63" t="s">
        <v>77</v>
      </c>
      <c r="C129" s="56"/>
      <c r="D129" s="56"/>
      <c r="E129" s="57"/>
      <c r="J129" s="62"/>
    </row>
    <row r="130" spans="2:5" ht="12">
      <c r="B130" s="57"/>
      <c r="C130" s="56"/>
      <c r="D130" s="56"/>
      <c r="E130" s="57"/>
    </row>
  </sheetData>
  <sheetProtection/>
  <mergeCells count="3">
    <mergeCell ref="H3:J3"/>
    <mergeCell ref="G3:G4"/>
    <mergeCell ref="B3:F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showGridLine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IV2"/>
    </sheetView>
  </sheetViews>
  <sheetFormatPr defaultColWidth="9.00390625" defaultRowHeight="12.75"/>
  <cols>
    <col min="1" max="1" width="2.125" style="12" customWidth="1"/>
    <col min="2" max="2" width="2.125" style="349" customWidth="1"/>
    <col min="3" max="3" width="2.125" style="4" customWidth="1"/>
    <col min="4" max="4" width="15.00390625" style="348" customWidth="1"/>
    <col min="5" max="5" width="6.125" style="345" customWidth="1"/>
    <col min="6" max="6" width="6.125" style="347" customWidth="1"/>
    <col min="7" max="7" width="6.125" style="343" customWidth="1"/>
    <col min="8" max="8" width="6.125" style="344" customWidth="1"/>
    <col min="9" max="9" width="6.125" style="346" customWidth="1"/>
    <col min="10" max="10" width="6.125" style="345" customWidth="1"/>
    <col min="11" max="11" width="6.125" style="346" customWidth="1"/>
    <col min="12" max="12" width="6.125" style="345" customWidth="1"/>
    <col min="13" max="13" width="6.125" style="344" customWidth="1"/>
    <col min="14" max="14" width="6.125" style="345" customWidth="1"/>
    <col min="15" max="15" width="6.125" style="344" customWidth="1"/>
    <col min="16" max="16" width="6.125" style="343" customWidth="1"/>
    <col min="17" max="17" width="5.875" style="12" customWidth="1"/>
    <col min="18" max="16384" width="9.125" style="12" customWidth="1"/>
  </cols>
  <sheetData>
    <row r="1" spans="1:16" ht="30" customHeight="1">
      <c r="A1" s="1" t="s">
        <v>263</v>
      </c>
      <c r="B1" s="436"/>
      <c r="C1" s="63"/>
      <c r="D1" s="435"/>
      <c r="E1" s="433"/>
      <c r="F1" s="434"/>
      <c r="G1" s="429"/>
      <c r="H1" s="433"/>
      <c r="I1" s="432"/>
      <c r="J1" s="431"/>
      <c r="K1" s="432"/>
      <c r="L1" s="431"/>
      <c r="M1" s="430"/>
      <c r="N1" s="431"/>
      <c r="O1" s="430"/>
      <c r="P1" s="429"/>
    </row>
    <row r="2" spans="2:16" ht="7.5" customHeight="1">
      <c r="B2" s="51"/>
      <c r="C2" s="333"/>
      <c r="D2" s="428"/>
      <c r="E2" s="425"/>
      <c r="F2" s="427"/>
      <c r="G2" s="423"/>
      <c r="H2" s="424"/>
      <c r="I2" s="426"/>
      <c r="J2" s="425"/>
      <c r="K2" s="426"/>
      <c r="L2" s="425"/>
      <c r="M2" s="424"/>
      <c r="N2" s="425"/>
      <c r="O2" s="424"/>
      <c r="P2" s="423"/>
    </row>
    <row r="3" spans="2:17" s="327" customFormat="1" ht="16.5" customHeight="1">
      <c r="B3" s="422" t="s">
        <v>161</v>
      </c>
      <c r="C3" s="421"/>
      <c r="D3" s="420"/>
      <c r="E3" s="182" t="s">
        <v>3</v>
      </c>
      <c r="F3" s="181"/>
      <c r="G3" s="170" t="s">
        <v>109</v>
      </c>
      <c r="H3" s="170"/>
      <c r="I3" s="173" t="s">
        <v>108</v>
      </c>
      <c r="J3" s="173"/>
      <c r="K3" s="177" t="s">
        <v>125</v>
      </c>
      <c r="L3" s="176"/>
      <c r="M3" s="172" t="s">
        <v>124</v>
      </c>
      <c r="N3" s="173"/>
      <c r="O3" s="170" t="s">
        <v>262</v>
      </c>
      <c r="P3" s="170"/>
      <c r="Q3" s="419" t="s">
        <v>261</v>
      </c>
    </row>
    <row r="4" spans="2:17" s="325" customFormat="1" ht="15" customHeight="1">
      <c r="B4" s="418"/>
      <c r="C4" s="417"/>
      <c r="D4" s="416"/>
      <c r="E4" s="105" t="s">
        <v>0</v>
      </c>
      <c r="F4" s="104" t="s">
        <v>99</v>
      </c>
      <c r="G4" s="109" t="s">
        <v>101</v>
      </c>
      <c r="H4" s="108" t="s">
        <v>100</v>
      </c>
      <c r="I4" s="105" t="s">
        <v>0</v>
      </c>
      <c r="J4" s="102" t="s">
        <v>99</v>
      </c>
      <c r="K4" s="107" t="s">
        <v>0</v>
      </c>
      <c r="L4" s="106" t="s">
        <v>99</v>
      </c>
      <c r="M4" s="105" t="s">
        <v>0</v>
      </c>
      <c r="N4" s="102" t="s">
        <v>99</v>
      </c>
      <c r="O4" s="103" t="s">
        <v>0</v>
      </c>
      <c r="P4" s="102" t="s">
        <v>99</v>
      </c>
      <c r="Q4" s="101" t="s">
        <v>0</v>
      </c>
    </row>
    <row r="5" spans="2:17" s="324" customFormat="1" ht="21.75" customHeight="1">
      <c r="B5" s="409" t="s">
        <v>260</v>
      </c>
      <c r="C5" s="408"/>
      <c r="D5" s="407"/>
      <c r="E5" s="391">
        <v>4421</v>
      </c>
      <c r="F5" s="390">
        <v>33831</v>
      </c>
      <c r="G5" s="389">
        <v>2823</v>
      </c>
      <c r="H5" s="390">
        <v>6142</v>
      </c>
      <c r="I5" s="389">
        <v>766</v>
      </c>
      <c r="J5" s="388">
        <v>5046</v>
      </c>
      <c r="K5" s="389">
        <v>473</v>
      </c>
      <c r="L5" s="388">
        <v>6203</v>
      </c>
      <c r="M5" s="391">
        <v>160</v>
      </c>
      <c r="N5" s="390">
        <v>3798</v>
      </c>
      <c r="O5" s="389">
        <v>199</v>
      </c>
      <c r="P5" s="388">
        <v>12642</v>
      </c>
      <c r="Q5" s="415" t="s">
        <v>63</v>
      </c>
    </row>
    <row r="6" spans="2:17" ht="12.75" customHeight="1" hidden="1">
      <c r="B6" s="406"/>
      <c r="C6" s="386" t="s">
        <v>207</v>
      </c>
      <c r="D6" s="385" t="s">
        <v>206</v>
      </c>
      <c r="E6" s="384">
        <v>11</v>
      </c>
      <c r="F6" s="383">
        <v>220</v>
      </c>
      <c r="G6" s="382">
        <v>2</v>
      </c>
      <c r="H6" s="383">
        <v>4</v>
      </c>
      <c r="I6" s="382">
        <v>2</v>
      </c>
      <c r="J6" s="381">
        <v>18</v>
      </c>
      <c r="K6" s="382">
        <v>4</v>
      </c>
      <c r="L6" s="381">
        <v>59</v>
      </c>
      <c r="M6" s="384">
        <v>1</v>
      </c>
      <c r="N6" s="383">
        <v>34</v>
      </c>
      <c r="O6" s="382">
        <v>2</v>
      </c>
      <c r="P6" s="381">
        <v>105</v>
      </c>
      <c r="Q6" s="414" t="s">
        <v>63</v>
      </c>
    </row>
    <row r="7" spans="2:17" ht="12.75" customHeight="1" hidden="1">
      <c r="B7" s="406"/>
      <c r="C7" s="371" t="s">
        <v>205</v>
      </c>
      <c r="D7" s="374" t="s">
        <v>204</v>
      </c>
      <c r="E7" s="369">
        <v>0</v>
      </c>
      <c r="F7" s="368">
        <v>0</v>
      </c>
      <c r="G7" s="367">
        <v>0</v>
      </c>
      <c r="H7" s="368">
        <v>0</v>
      </c>
      <c r="I7" s="367">
        <v>0</v>
      </c>
      <c r="J7" s="366">
        <v>0</v>
      </c>
      <c r="K7" s="367">
        <v>0</v>
      </c>
      <c r="L7" s="366">
        <v>0</v>
      </c>
      <c r="M7" s="369">
        <v>0</v>
      </c>
      <c r="N7" s="368">
        <v>0</v>
      </c>
      <c r="O7" s="367">
        <v>0</v>
      </c>
      <c r="P7" s="366">
        <v>0</v>
      </c>
      <c r="Q7" s="413" t="s">
        <v>63</v>
      </c>
    </row>
    <row r="8" spans="2:17" ht="12.75" customHeight="1" hidden="1">
      <c r="B8" s="406"/>
      <c r="C8" s="371" t="s">
        <v>259</v>
      </c>
      <c r="D8" s="374" t="s">
        <v>163</v>
      </c>
      <c r="E8" s="369">
        <v>0</v>
      </c>
      <c r="F8" s="368">
        <v>0</v>
      </c>
      <c r="G8" s="367">
        <v>0</v>
      </c>
      <c r="H8" s="368">
        <v>0</v>
      </c>
      <c r="I8" s="367">
        <v>0</v>
      </c>
      <c r="J8" s="366">
        <v>0</v>
      </c>
      <c r="K8" s="367">
        <v>0</v>
      </c>
      <c r="L8" s="366">
        <v>0</v>
      </c>
      <c r="M8" s="369">
        <v>0</v>
      </c>
      <c r="N8" s="368">
        <v>0</v>
      </c>
      <c r="O8" s="367">
        <v>0</v>
      </c>
      <c r="P8" s="366">
        <v>0</v>
      </c>
      <c r="Q8" s="413" t="s">
        <v>63</v>
      </c>
    </row>
    <row r="9" spans="2:17" ht="12.75" customHeight="1" hidden="1">
      <c r="B9" s="406"/>
      <c r="C9" s="371" t="s">
        <v>202</v>
      </c>
      <c r="D9" s="374" t="s">
        <v>201</v>
      </c>
      <c r="E9" s="369">
        <v>2</v>
      </c>
      <c r="F9" s="368">
        <v>48</v>
      </c>
      <c r="G9" s="367">
        <v>0</v>
      </c>
      <c r="H9" s="368">
        <v>0</v>
      </c>
      <c r="I9" s="367">
        <v>0</v>
      </c>
      <c r="J9" s="366">
        <v>0</v>
      </c>
      <c r="K9" s="367">
        <v>1</v>
      </c>
      <c r="L9" s="366">
        <v>18</v>
      </c>
      <c r="M9" s="369">
        <v>0</v>
      </c>
      <c r="N9" s="368">
        <v>0</v>
      </c>
      <c r="O9" s="367">
        <v>1</v>
      </c>
      <c r="P9" s="366">
        <v>30</v>
      </c>
      <c r="Q9" s="413" t="s">
        <v>63</v>
      </c>
    </row>
    <row r="10" spans="2:17" ht="12.75" customHeight="1" hidden="1">
      <c r="B10" s="406"/>
      <c r="C10" s="378" t="s">
        <v>258</v>
      </c>
      <c r="D10" s="374" t="s">
        <v>150</v>
      </c>
      <c r="E10" s="369">
        <v>604</v>
      </c>
      <c r="F10" s="368">
        <v>3719</v>
      </c>
      <c r="G10" s="367">
        <v>349</v>
      </c>
      <c r="H10" s="368">
        <v>817</v>
      </c>
      <c r="I10" s="367">
        <v>144</v>
      </c>
      <c r="J10" s="366">
        <v>969</v>
      </c>
      <c r="K10" s="367">
        <v>80</v>
      </c>
      <c r="L10" s="366">
        <v>1021</v>
      </c>
      <c r="M10" s="369">
        <v>23</v>
      </c>
      <c r="N10" s="368">
        <v>527</v>
      </c>
      <c r="O10" s="367">
        <v>8</v>
      </c>
      <c r="P10" s="366">
        <v>385</v>
      </c>
      <c r="Q10" s="413" t="s">
        <v>257</v>
      </c>
    </row>
    <row r="11" spans="2:17" ht="12.75" customHeight="1" hidden="1">
      <c r="B11" s="406"/>
      <c r="C11" s="371" t="s">
        <v>199</v>
      </c>
      <c r="D11" s="374" t="s">
        <v>198</v>
      </c>
      <c r="E11" s="369">
        <v>1013</v>
      </c>
      <c r="F11" s="368">
        <v>11765</v>
      </c>
      <c r="G11" s="367">
        <v>555</v>
      </c>
      <c r="H11" s="368">
        <v>1268</v>
      </c>
      <c r="I11" s="367">
        <v>177</v>
      </c>
      <c r="J11" s="366">
        <v>1188</v>
      </c>
      <c r="K11" s="367">
        <v>136</v>
      </c>
      <c r="L11" s="366">
        <v>1843</v>
      </c>
      <c r="M11" s="369">
        <v>54</v>
      </c>
      <c r="N11" s="368">
        <v>1313</v>
      </c>
      <c r="O11" s="367">
        <v>91</v>
      </c>
      <c r="P11" s="366">
        <v>6153</v>
      </c>
      <c r="Q11" s="413" t="s">
        <v>63</v>
      </c>
    </row>
    <row r="12" spans="2:17" ht="12.75" customHeight="1" hidden="1">
      <c r="B12" s="406"/>
      <c r="C12" s="371" t="s">
        <v>197</v>
      </c>
      <c r="D12" s="372" t="s">
        <v>232</v>
      </c>
      <c r="E12" s="369">
        <v>4</v>
      </c>
      <c r="F12" s="368">
        <v>171</v>
      </c>
      <c r="G12" s="367">
        <v>0</v>
      </c>
      <c r="H12" s="368">
        <v>0</v>
      </c>
      <c r="I12" s="367">
        <v>1</v>
      </c>
      <c r="J12" s="366">
        <v>7</v>
      </c>
      <c r="K12" s="367">
        <v>1</v>
      </c>
      <c r="L12" s="366">
        <v>14</v>
      </c>
      <c r="M12" s="369">
        <v>0</v>
      </c>
      <c r="N12" s="368">
        <v>0</v>
      </c>
      <c r="O12" s="367">
        <v>2</v>
      </c>
      <c r="P12" s="366">
        <v>150</v>
      </c>
      <c r="Q12" s="413" t="s">
        <v>63</v>
      </c>
    </row>
    <row r="13" spans="2:17" ht="12.75" customHeight="1" hidden="1">
      <c r="B13" s="406"/>
      <c r="C13" s="371" t="s">
        <v>196</v>
      </c>
      <c r="D13" s="374" t="s">
        <v>195</v>
      </c>
      <c r="E13" s="369">
        <v>125</v>
      </c>
      <c r="F13" s="368">
        <v>1910</v>
      </c>
      <c r="G13" s="367">
        <v>51</v>
      </c>
      <c r="H13" s="368">
        <v>120</v>
      </c>
      <c r="I13" s="367">
        <v>19</v>
      </c>
      <c r="J13" s="366">
        <v>143</v>
      </c>
      <c r="K13" s="367">
        <v>25</v>
      </c>
      <c r="L13" s="366">
        <v>333</v>
      </c>
      <c r="M13" s="369">
        <v>16</v>
      </c>
      <c r="N13" s="368">
        <v>376</v>
      </c>
      <c r="O13" s="367">
        <v>14</v>
      </c>
      <c r="P13" s="366">
        <v>938</v>
      </c>
      <c r="Q13" s="413" t="s">
        <v>63</v>
      </c>
    </row>
    <row r="14" spans="2:17" ht="12.75" customHeight="1" hidden="1">
      <c r="B14" s="406"/>
      <c r="C14" s="371" t="s">
        <v>194</v>
      </c>
      <c r="D14" s="372" t="s">
        <v>256</v>
      </c>
      <c r="E14" s="369">
        <v>1543</v>
      </c>
      <c r="F14" s="368">
        <v>8713</v>
      </c>
      <c r="G14" s="367">
        <v>1055</v>
      </c>
      <c r="H14" s="368">
        <v>2338</v>
      </c>
      <c r="I14" s="367">
        <v>268</v>
      </c>
      <c r="J14" s="366">
        <v>1684</v>
      </c>
      <c r="K14" s="367">
        <v>151</v>
      </c>
      <c r="L14" s="366">
        <v>1953</v>
      </c>
      <c r="M14" s="369">
        <v>35</v>
      </c>
      <c r="N14" s="368">
        <v>800</v>
      </c>
      <c r="O14" s="367">
        <v>34</v>
      </c>
      <c r="P14" s="366">
        <v>1938</v>
      </c>
      <c r="Q14" s="413" t="s">
        <v>255</v>
      </c>
    </row>
    <row r="15" spans="2:17" ht="12.75" customHeight="1" hidden="1">
      <c r="B15" s="406"/>
      <c r="C15" s="371" t="s">
        <v>192</v>
      </c>
      <c r="D15" s="374" t="s">
        <v>191</v>
      </c>
      <c r="E15" s="369">
        <v>61</v>
      </c>
      <c r="F15" s="368">
        <v>583</v>
      </c>
      <c r="G15" s="367">
        <v>24</v>
      </c>
      <c r="H15" s="368">
        <v>50</v>
      </c>
      <c r="I15" s="367">
        <v>11</v>
      </c>
      <c r="J15" s="366">
        <v>86</v>
      </c>
      <c r="K15" s="367">
        <v>16</v>
      </c>
      <c r="L15" s="366">
        <v>195</v>
      </c>
      <c r="M15" s="369">
        <v>9</v>
      </c>
      <c r="N15" s="368">
        <v>213</v>
      </c>
      <c r="O15" s="367">
        <v>1</v>
      </c>
      <c r="P15" s="366">
        <v>39</v>
      </c>
      <c r="Q15" s="413" t="s">
        <v>63</v>
      </c>
    </row>
    <row r="16" spans="2:17" ht="12.75" customHeight="1" hidden="1">
      <c r="B16" s="406"/>
      <c r="C16" s="371" t="s">
        <v>190</v>
      </c>
      <c r="D16" s="374" t="s">
        <v>189</v>
      </c>
      <c r="E16" s="369">
        <v>44</v>
      </c>
      <c r="F16" s="368">
        <v>193</v>
      </c>
      <c r="G16" s="367">
        <v>37</v>
      </c>
      <c r="H16" s="368">
        <v>70</v>
      </c>
      <c r="I16" s="367">
        <v>3</v>
      </c>
      <c r="J16" s="366">
        <v>19</v>
      </c>
      <c r="K16" s="367">
        <v>1</v>
      </c>
      <c r="L16" s="366">
        <v>16</v>
      </c>
      <c r="M16" s="369">
        <v>2</v>
      </c>
      <c r="N16" s="368">
        <v>44</v>
      </c>
      <c r="O16" s="367">
        <v>1</v>
      </c>
      <c r="P16" s="366">
        <v>44</v>
      </c>
      <c r="Q16" s="413" t="s">
        <v>63</v>
      </c>
    </row>
    <row r="17" spans="2:17" ht="12.75" customHeight="1" hidden="1">
      <c r="B17" s="412"/>
      <c r="C17" s="357" t="s">
        <v>254</v>
      </c>
      <c r="D17" s="411" t="s">
        <v>187</v>
      </c>
      <c r="E17" s="355">
        <v>1014</v>
      </c>
      <c r="F17" s="354">
        <v>6509</v>
      </c>
      <c r="G17" s="353">
        <v>750</v>
      </c>
      <c r="H17" s="354">
        <v>1475</v>
      </c>
      <c r="I17" s="353">
        <v>141</v>
      </c>
      <c r="J17" s="352">
        <v>932</v>
      </c>
      <c r="K17" s="353">
        <v>58</v>
      </c>
      <c r="L17" s="352">
        <v>751</v>
      </c>
      <c r="M17" s="355">
        <v>20</v>
      </c>
      <c r="N17" s="354">
        <v>491</v>
      </c>
      <c r="O17" s="353">
        <v>45</v>
      </c>
      <c r="P17" s="352">
        <v>2860</v>
      </c>
      <c r="Q17" s="410" t="s">
        <v>63</v>
      </c>
    </row>
    <row r="18" spans="2:17" ht="21.75" customHeight="1">
      <c r="B18" s="409" t="s">
        <v>253</v>
      </c>
      <c r="C18" s="408"/>
      <c r="D18" s="407"/>
      <c r="E18" s="391">
        <f>SUM(E19:E35)</f>
        <v>4078</v>
      </c>
      <c r="F18" s="390">
        <f>SUM(F19:F35)</f>
        <v>33912</v>
      </c>
      <c r="G18" s="389">
        <f>SUM(G19:G35)</f>
        <v>2539</v>
      </c>
      <c r="H18" s="390">
        <f>SUM(H19:H35)</f>
        <v>5444</v>
      </c>
      <c r="I18" s="389">
        <f>SUM(I19:I35)</f>
        <v>758</v>
      </c>
      <c r="J18" s="388">
        <f>SUM(J19:J35)</f>
        <v>4994</v>
      </c>
      <c r="K18" s="389">
        <f>SUM(K19:K35)</f>
        <v>432</v>
      </c>
      <c r="L18" s="388">
        <f>SUM(L19:L35)</f>
        <v>5737</v>
      </c>
      <c r="M18" s="391">
        <f>SUM(M19:M35)</f>
        <v>142</v>
      </c>
      <c r="N18" s="390">
        <f>SUM(N19:N35)</f>
        <v>3337</v>
      </c>
      <c r="O18" s="389">
        <f>SUM(O19:O35)</f>
        <v>201</v>
      </c>
      <c r="P18" s="388">
        <f>SUM(P19:P35)</f>
        <v>14400</v>
      </c>
      <c r="Q18" s="387">
        <f>SUM(Q19:Q35)</f>
        <v>6</v>
      </c>
    </row>
    <row r="19" spans="2:17" ht="12.75" customHeight="1" hidden="1">
      <c r="B19" s="406"/>
      <c r="C19" s="386" t="s">
        <v>252</v>
      </c>
      <c r="D19" s="385" t="s">
        <v>206</v>
      </c>
      <c r="E19" s="384">
        <f>+G19+I19+K19+M19+O19+Q19</f>
        <v>11</v>
      </c>
      <c r="F19" s="383">
        <f>+H19+J19+L19+N19+P19</f>
        <v>124</v>
      </c>
      <c r="G19" s="382">
        <v>2</v>
      </c>
      <c r="H19" s="383">
        <v>4</v>
      </c>
      <c r="I19" s="382">
        <v>3</v>
      </c>
      <c r="J19" s="381">
        <v>20</v>
      </c>
      <c r="K19" s="382">
        <v>5</v>
      </c>
      <c r="L19" s="381">
        <v>71</v>
      </c>
      <c r="M19" s="384">
        <v>1</v>
      </c>
      <c r="N19" s="383">
        <v>29</v>
      </c>
      <c r="O19" s="382">
        <v>0</v>
      </c>
      <c r="P19" s="381">
        <v>0</v>
      </c>
      <c r="Q19" s="403">
        <v>0</v>
      </c>
    </row>
    <row r="20" spans="2:17" ht="12.75" customHeight="1" hidden="1">
      <c r="B20" s="406"/>
      <c r="C20" s="371" t="s">
        <v>205</v>
      </c>
      <c r="D20" s="374" t="s">
        <v>204</v>
      </c>
      <c r="E20" s="369">
        <f>+G20+I20+K20+M20+O20+Q20</f>
        <v>0</v>
      </c>
      <c r="F20" s="368">
        <f>+H20+J20+L20+N20+P20</f>
        <v>0</v>
      </c>
      <c r="G20" s="367">
        <v>0</v>
      </c>
      <c r="H20" s="368">
        <v>0</v>
      </c>
      <c r="I20" s="367">
        <v>0</v>
      </c>
      <c r="J20" s="366">
        <v>0</v>
      </c>
      <c r="K20" s="367">
        <v>0</v>
      </c>
      <c r="L20" s="366">
        <v>0</v>
      </c>
      <c r="M20" s="369">
        <v>0</v>
      </c>
      <c r="N20" s="368">
        <v>0</v>
      </c>
      <c r="O20" s="367">
        <v>0</v>
      </c>
      <c r="P20" s="366">
        <v>0</v>
      </c>
      <c r="Q20" s="400">
        <v>0</v>
      </c>
    </row>
    <row r="21" spans="2:17" ht="12.75" customHeight="1" hidden="1">
      <c r="B21" s="406"/>
      <c r="C21" s="371" t="s">
        <v>203</v>
      </c>
      <c r="D21" s="374" t="s">
        <v>163</v>
      </c>
      <c r="E21" s="369">
        <f>+G21+I21+K21+M21+O21+Q21</f>
        <v>1</v>
      </c>
      <c r="F21" s="368">
        <f>+H21+J21+L21+N21+P21</f>
        <v>2</v>
      </c>
      <c r="G21" s="367">
        <v>1</v>
      </c>
      <c r="H21" s="368">
        <v>2</v>
      </c>
      <c r="I21" s="367">
        <v>0</v>
      </c>
      <c r="J21" s="366">
        <v>0</v>
      </c>
      <c r="K21" s="367">
        <v>0</v>
      </c>
      <c r="L21" s="366">
        <v>0</v>
      </c>
      <c r="M21" s="369">
        <v>0</v>
      </c>
      <c r="N21" s="368">
        <v>0</v>
      </c>
      <c r="O21" s="367">
        <v>0</v>
      </c>
      <c r="P21" s="366">
        <v>0</v>
      </c>
      <c r="Q21" s="400">
        <v>0</v>
      </c>
    </row>
    <row r="22" spans="2:17" ht="12.75" customHeight="1" hidden="1">
      <c r="B22" s="406"/>
      <c r="C22" s="371" t="s">
        <v>202</v>
      </c>
      <c r="D22" s="374" t="s">
        <v>201</v>
      </c>
      <c r="E22" s="369">
        <f>+G22+I22+K22+M22+O22+Q22</f>
        <v>2</v>
      </c>
      <c r="F22" s="368">
        <f>+H22+J22+L22+N22+P22</f>
        <v>51</v>
      </c>
      <c r="G22" s="367">
        <v>0</v>
      </c>
      <c r="H22" s="368">
        <v>0</v>
      </c>
      <c r="I22" s="367">
        <v>0</v>
      </c>
      <c r="J22" s="366">
        <v>0</v>
      </c>
      <c r="K22" s="367">
        <v>1</v>
      </c>
      <c r="L22" s="366">
        <v>16</v>
      </c>
      <c r="M22" s="369">
        <v>0</v>
      </c>
      <c r="N22" s="368">
        <v>0</v>
      </c>
      <c r="O22" s="367">
        <v>1</v>
      </c>
      <c r="P22" s="366">
        <v>35</v>
      </c>
      <c r="Q22" s="400">
        <v>0</v>
      </c>
    </row>
    <row r="23" spans="2:17" ht="12.75" customHeight="1" hidden="1">
      <c r="B23" s="406"/>
      <c r="C23" s="378" t="s">
        <v>200</v>
      </c>
      <c r="D23" s="374" t="s">
        <v>150</v>
      </c>
      <c r="E23" s="369">
        <f>+G23+I23+K23+M23+O23+Q23</f>
        <v>545</v>
      </c>
      <c r="F23" s="368">
        <f>+H23+J23+L23+N23+P23</f>
        <v>3079</v>
      </c>
      <c r="G23" s="367">
        <v>328</v>
      </c>
      <c r="H23" s="368">
        <v>749</v>
      </c>
      <c r="I23" s="367">
        <v>127</v>
      </c>
      <c r="J23" s="366">
        <v>802</v>
      </c>
      <c r="K23" s="367">
        <v>68</v>
      </c>
      <c r="L23" s="366">
        <v>874</v>
      </c>
      <c r="M23" s="369">
        <v>18</v>
      </c>
      <c r="N23" s="368">
        <v>422</v>
      </c>
      <c r="O23" s="367">
        <v>4</v>
      </c>
      <c r="P23" s="366">
        <v>232</v>
      </c>
      <c r="Q23" s="400">
        <v>0</v>
      </c>
    </row>
    <row r="24" spans="2:17" ht="12.75" customHeight="1" hidden="1">
      <c r="B24" s="406"/>
      <c r="C24" s="371" t="s">
        <v>199</v>
      </c>
      <c r="D24" s="374" t="s">
        <v>198</v>
      </c>
      <c r="E24" s="369">
        <f>+G24+I24+K24+M24+O24+Q24</f>
        <v>824</v>
      </c>
      <c r="F24" s="368">
        <f>+H24+J24+L24+N24+P24</f>
        <v>11454</v>
      </c>
      <c r="G24" s="367">
        <v>418</v>
      </c>
      <c r="H24" s="368">
        <v>985</v>
      </c>
      <c r="I24" s="367">
        <v>154</v>
      </c>
      <c r="J24" s="366">
        <v>1047</v>
      </c>
      <c r="K24" s="367">
        <v>120</v>
      </c>
      <c r="L24" s="366">
        <v>1669</v>
      </c>
      <c r="M24" s="369">
        <v>46</v>
      </c>
      <c r="N24" s="368">
        <v>1068</v>
      </c>
      <c r="O24" s="367">
        <v>85</v>
      </c>
      <c r="P24" s="366">
        <v>6685</v>
      </c>
      <c r="Q24" s="400">
        <v>1</v>
      </c>
    </row>
    <row r="25" spans="2:17" ht="12.75" customHeight="1" hidden="1">
      <c r="B25" s="406"/>
      <c r="C25" s="371" t="s">
        <v>197</v>
      </c>
      <c r="D25" s="372" t="s">
        <v>232</v>
      </c>
      <c r="E25" s="369">
        <f>+G25+I25+K25+M25+O25+Q25</f>
        <v>4</v>
      </c>
      <c r="F25" s="368">
        <f>+H25+J25+L25+N25+P25</f>
        <v>109</v>
      </c>
      <c r="G25" s="367">
        <v>0</v>
      </c>
      <c r="H25" s="368">
        <v>0</v>
      </c>
      <c r="I25" s="367">
        <v>1</v>
      </c>
      <c r="J25" s="366">
        <v>9</v>
      </c>
      <c r="K25" s="367">
        <v>1</v>
      </c>
      <c r="L25" s="366">
        <v>13</v>
      </c>
      <c r="M25" s="369">
        <v>0</v>
      </c>
      <c r="N25" s="368">
        <v>0</v>
      </c>
      <c r="O25" s="367">
        <v>2</v>
      </c>
      <c r="P25" s="366">
        <v>87</v>
      </c>
      <c r="Q25" s="400">
        <v>0</v>
      </c>
    </row>
    <row r="26" spans="2:17" ht="12.75" customHeight="1" hidden="1">
      <c r="B26" s="406"/>
      <c r="C26" s="371" t="s">
        <v>196</v>
      </c>
      <c r="D26" s="374" t="s">
        <v>231</v>
      </c>
      <c r="E26" s="369">
        <f>+G26+I26+K26+M26+O26+Q26</f>
        <v>30</v>
      </c>
      <c r="F26" s="368">
        <f>+H26+J26+L26+N26+P26</f>
        <v>801</v>
      </c>
      <c r="G26" s="367">
        <v>11</v>
      </c>
      <c r="H26" s="368">
        <v>22</v>
      </c>
      <c r="I26" s="367">
        <v>8</v>
      </c>
      <c r="J26" s="366">
        <v>54</v>
      </c>
      <c r="K26" s="367">
        <v>2</v>
      </c>
      <c r="L26" s="366">
        <v>23</v>
      </c>
      <c r="M26" s="369">
        <v>3</v>
      </c>
      <c r="N26" s="368">
        <v>69</v>
      </c>
      <c r="O26" s="367">
        <v>6</v>
      </c>
      <c r="P26" s="366">
        <v>633</v>
      </c>
      <c r="Q26" s="400">
        <v>0</v>
      </c>
    </row>
    <row r="27" spans="2:17" ht="12.75" customHeight="1" hidden="1">
      <c r="B27" s="406"/>
      <c r="C27" s="371" t="s">
        <v>194</v>
      </c>
      <c r="D27" s="374" t="s">
        <v>251</v>
      </c>
      <c r="E27" s="369">
        <f>+G27+I27+K27+M27+O27+Q27</f>
        <v>102</v>
      </c>
      <c r="F27" s="368">
        <f>+H27+J27+L27+N27+P27</f>
        <v>2283</v>
      </c>
      <c r="G27" s="367">
        <v>27</v>
      </c>
      <c r="H27" s="368">
        <v>55</v>
      </c>
      <c r="I27" s="367">
        <v>24</v>
      </c>
      <c r="J27" s="366">
        <v>182</v>
      </c>
      <c r="K27" s="367">
        <v>25</v>
      </c>
      <c r="L27" s="366">
        <v>336</v>
      </c>
      <c r="M27" s="369">
        <v>10</v>
      </c>
      <c r="N27" s="368">
        <v>229</v>
      </c>
      <c r="O27" s="367">
        <v>16</v>
      </c>
      <c r="P27" s="366">
        <v>1481</v>
      </c>
      <c r="Q27" s="400">
        <v>0</v>
      </c>
    </row>
    <row r="28" spans="2:17" ht="12.75" customHeight="1" hidden="1">
      <c r="B28" s="406"/>
      <c r="C28" s="371" t="s">
        <v>192</v>
      </c>
      <c r="D28" s="370" t="s">
        <v>250</v>
      </c>
      <c r="E28" s="369">
        <f>+G28+I28+K28+M28+O28+Q28</f>
        <v>1096</v>
      </c>
      <c r="F28" s="368">
        <f>+H28+J28+L28+N28+P28</f>
        <v>6655</v>
      </c>
      <c r="G28" s="367">
        <v>741</v>
      </c>
      <c r="H28" s="368">
        <v>1632</v>
      </c>
      <c r="I28" s="367">
        <v>193</v>
      </c>
      <c r="J28" s="366">
        <v>1256</v>
      </c>
      <c r="K28" s="367">
        <v>107</v>
      </c>
      <c r="L28" s="366">
        <v>1385</v>
      </c>
      <c r="M28" s="369">
        <v>21</v>
      </c>
      <c r="N28" s="368">
        <v>482</v>
      </c>
      <c r="O28" s="367">
        <v>34</v>
      </c>
      <c r="P28" s="366">
        <v>1900</v>
      </c>
      <c r="Q28" s="400">
        <v>0</v>
      </c>
    </row>
    <row r="29" spans="2:17" ht="12.75" customHeight="1" hidden="1">
      <c r="B29" s="406"/>
      <c r="C29" s="371" t="s">
        <v>190</v>
      </c>
      <c r="D29" s="374" t="s">
        <v>191</v>
      </c>
      <c r="E29" s="369">
        <f>+G29+I29+K29+M29+O29+Q29</f>
        <v>47</v>
      </c>
      <c r="F29" s="368">
        <f>+H29+J29+L29+N29+P29</f>
        <v>563</v>
      </c>
      <c r="G29" s="367">
        <v>20</v>
      </c>
      <c r="H29" s="368">
        <v>40</v>
      </c>
      <c r="I29" s="367">
        <v>9</v>
      </c>
      <c r="J29" s="366">
        <v>61</v>
      </c>
      <c r="K29" s="367">
        <v>11</v>
      </c>
      <c r="L29" s="366">
        <v>151</v>
      </c>
      <c r="M29" s="369">
        <v>5</v>
      </c>
      <c r="N29" s="368">
        <v>117</v>
      </c>
      <c r="O29" s="367">
        <v>2</v>
      </c>
      <c r="P29" s="366">
        <v>194</v>
      </c>
      <c r="Q29" s="400">
        <v>0</v>
      </c>
    </row>
    <row r="30" spans="2:17" ht="12.75" customHeight="1" hidden="1">
      <c r="B30" s="406"/>
      <c r="C30" s="371" t="s">
        <v>188</v>
      </c>
      <c r="D30" s="374" t="s">
        <v>189</v>
      </c>
      <c r="E30" s="369">
        <f>+G30+I30+K30+M30+O30+Q30</f>
        <v>62</v>
      </c>
      <c r="F30" s="368">
        <f>+H30+J30+L30+N30+P30</f>
        <v>127</v>
      </c>
      <c r="G30" s="367">
        <v>57</v>
      </c>
      <c r="H30" s="368">
        <v>86</v>
      </c>
      <c r="I30" s="367">
        <v>4</v>
      </c>
      <c r="J30" s="366">
        <v>26</v>
      </c>
      <c r="K30" s="367">
        <v>1</v>
      </c>
      <c r="L30" s="366">
        <v>15</v>
      </c>
      <c r="M30" s="369">
        <v>0</v>
      </c>
      <c r="N30" s="368">
        <v>0</v>
      </c>
      <c r="O30" s="367">
        <v>0</v>
      </c>
      <c r="P30" s="366">
        <v>0</v>
      </c>
      <c r="Q30" s="400">
        <v>0</v>
      </c>
    </row>
    <row r="31" spans="2:17" ht="12.75" customHeight="1" hidden="1">
      <c r="B31" s="405"/>
      <c r="C31" s="371" t="s">
        <v>225</v>
      </c>
      <c r="D31" s="372" t="s">
        <v>249</v>
      </c>
      <c r="E31" s="369">
        <f>+G31+I31+K31+M31+O31+Q31</f>
        <v>374</v>
      </c>
      <c r="F31" s="368">
        <f>+H31+J31+L31+N31+P31</f>
        <v>2433</v>
      </c>
      <c r="G31" s="367">
        <v>212</v>
      </c>
      <c r="H31" s="368">
        <v>479</v>
      </c>
      <c r="I31" s="367">
        <v>91</v>
      </c>
      <c r="J31" s="366">
        <v>586</v>
      </c>
      <c r="K31" s="367">
        <v>41</v>
      </c>
      <c r="L31" s="366">
        <v>521</v>
      </c>
      <c r="M31" s="369">
        <v>17</v>
      </c>
      <c r="N31" s="368">
        <v>418</v>
      </c>
      <c r="O31" s="367">
        <v>9</v>
      </c>
      <c r="P31" s="366">
        <v>429</v>
      </c>
      <c r="Q31" s="400">
        <v>4</v>
      </c>
    </row>
    <row r="32" spans="2:17" ht="12.75" customHeight="1" hidden="1">
      <c r="B32" s="405"/>
      <c r="C32" s="371" t="s">
        <v>223</v>
      </c>
      <c r="D32" s="374" t="s">
        <v>248</v>
      </c>
      <c r="E32" s="369">
        <f>+G32+I32+K32+M32+O32+Q32</f>
        <v>130</v>
      </c>
      <c r="F32" s="368">
        <f>+H32+J32+L32+N32+P32</f>
        <v>2146</v>
      </c>
      <c r="G32" s="367">
        <v>44</v>
      </c>
      <c r="H32" s="368">
        <v>112</v>
      </c>
      <c r="I32" s="367">
        <v>39</v>
      </c>
      <c r="J32" s="366">
        <v>267</v>
      </c>
      <c r="K32" s="367">
        <v>22</v>
      </c>
      <c r="L32" s="366">
        <v>298</v>
      </c>
      <c r="M32" s="369">
        <v>9</v>
      </c>
      <c r="N32" s="368">
        <v>206</v>
      </c>
      <c r="O32" s="367">
        <v>15</v>
      </c>
      <c r="P32" s="366">
        <v>1263</v>
      </c>
      <c r="Q32" s="400">
        <v>1</v>
      </c>
    </row>
    <row r="33" spans="2:17" ht="12.75" customHeight="1" hidden="1">
      <c r="B33" s="405"/>
      <c r="C33" s="371" t="s">
        <v>221</v>
      </c>
      <c r="D33" s="372" t="s">
        <v>220</v>
      </c>
      <c r="E33" s="369">
        <f>+G33+I33+K33+M33+O33+Q33</f>
        <v>66</v>
      </c>
      <c r="F33" s="368">
        <f>+H33+J33+L33+N33+P33</f>
        <v>219</v>
      </c>
      <c r="G33" s="367">
        <v>56</v>
      </c>
      <c r="H33" s="368">
        <v>80</v>
      </c>
      <c r="I33" s="367">
        <v>4</v>
      </c>
      <c r="J33" s="366">
        <v>25</v>
      </c>
      <c r="K33" s="367">
        <v>4</v>
      </c>
      <c r="L33" s="366">
        <v>52</v>
      </c>
      <c r="M33" s="369">
        <v>1</v>
      </c>
      <c r="N33" s="368">
        <v>27</v>
      </c>
      <c r="O33" s="367">
        <v>1</v>
      </c>
      <c r="P33" s="366">
        <v>35</v>
      </c>
      <c r="Q33" s="400">
        <v>0</v>
      </c>
    </row>
    <row r="34" spans="2:17" ht="12.75" customHeight="1" hidden="1">
      <c r="B34" s="405"/>
      <c r="C34" s="371" t="s">
        <v>235</v>
      </c>
      <c r="D34" s="372" t="s">
        <v>216</v>
      </c>
      <c r="E34" s="369">
        <f>+G34+I34+K34+M34+O34+Q34</f>
        <v>56</v>
      </c>
      <c r="F34" s="368">
        <f>+H34+J34+L34+N34+P34</f>
        <v>609</v>
      </c>
      <c r="G34" s="367">
        <v>35</v>
      </c>
      <c r="H34" s="368">
        <v>81</v>
      </c>
      <c r="I34" s="367">
        <v>11</v>
      </c>
      <c r="J34" s="366">
        <v>75</v>
      </c>
      <c r="K34" s="367">
        <v>1</v>
      </c>
      <c r="L34" s="366">
        <v>15</v>
      </c>
      <c r="M34" s="369">
        <v>2</v>
      </c>
      <c r="N34" s="368">
        <v>53</v>
      </c>
      <c r="O34" s="367">
        <v>7</v>
      </c>
      <c r="P34" s="366">
        <v>385</v>
      </c>
      <c r="Q34" s="400">
        <v>0</v>
      </c>
    </row>
    <row r="35" spans="2:17" ht="12.75" customHeight="1" hidden="1">
      <c r="B35" s="404"/>
      <c r="C35" s="357" t="s">
        <v>247</v>
      </c>
      <c r="D35" s="356" t="s">
        <v>214</v>
      </c>
      <c r="E35" s="355">
        <f>+G35+I35+K35+M35+O35+Q35</f>
        <v>728</v>
      </c>
      <c r="F35" s="354">
        <f>+H35+J35+L35+N35+P35</f>
        <v>3257</v>
      </c>
      <c r="G35" s="353">
        <v>587</v>
      </c>
      <c r="H35" s="354">
        <v>1117</v>
      </c>
      <c r="I35" s="353">
        <v>90</v>
      </c>
      <c r="J35" s="352">
        <v>584</v>
      </c>
      <c r="K35" s="353">
        <v>23</v>
      </c>
      <c r="L35" s="352">
        <v>298</v>
      </c>
      <c r="M35" s="355">
        <v>9</v>
      </c>
      <c r="N35" s="354">
        <v>217</v>
      </c>
      <c r="O35" s="353">
        <v>19</v>
      </c>
      <c r="P35" s="352">
        <v>1041</v>
      </c>
      <c r="Q35" s="395">
        <v>0</v>
      </c>
    </row>
    <row r="36" spans="2:17" ht="21.75" customHeight="1">
      <c r="B36" s="409" t="s">
        <v>246</v>
      </c>
      <c r="C36" s="408"/>
      <c r="D36" s="407"/>
      <c r="E36" s="391">
        <f>SUM(E37:E54)</f>
        <v>4059</v>
      </c>
      <c r="F36" s="390">
        <f>SUM(F37:F54)</f>
        <v>35969</v>
      </c>
      <c r="G36" s="389">
        <f>SUM(G37:G54)</f>
        <v>2446</v>
      </c>
      <c r="H36" s="390">
        <f>SUM(H37:H54)</f>
        <v>5218</v>
      </c>
      <c r="I36" s="389">
        <f>SUM(I37:I54)</f>
        <v>785</v>
      </c>
      <c r="J36" s="388">
        <f>SUM(J37:J54)</f>
        <v>5129</v>
      </c>
      <c r="K36" s="389">
        <f>SUM(K37:K54)</f>
        <v>460</v>
      </c>
      <c r="L36" s="388">
        <f>SUM(L37:L54)</f>
        <v>6127</v>
      </c>
      <c r="M36" s="391">
        <f>SUM(M37:M54)</f>
        <v>141</v>
      </c>
      <c r="N36" s="390">
        <f>SUM(N37:N54)</f>
        <v>3350</v>
      </c>
      <c r="O36" s="389">
        <f>SUM(O37:O54)</f>
        <v>220</v>
      </c>
      <c r="P36" s="388">
        <f>SUM(P37:P54)</f>
        <v>16145</v>
      </c>
      <c r="Q36" s="387">
        <f>SUM(Q37:Q54)</f>
        <v>7</v>
      </c>
    </row>
    <row r="37" spans="2:17" ht="12.75" customHeight="1" hidden="1">
      <c r="B37" s="406"/>
      <c r="C37" s="386" t="s">
        <v>207</v>
      </c>
      <c r="D37" s="385" t="s">
        <v>234</v>
      </c>
      <c r="E37" s="384">
        <v>23</v>
      </c>
      <c r="F37" s="383">
        <v>255</v>
      </c>
      <c r="G37" s="382">
        <v>4</v>
      </c>
      <c r="H37" s="383">
        <v>7</v>
      </c>
      <c r="I37" s="382">
        <v>9</v>
      </c>
      <c r="J37" s="381">
        <v>60</v>
      </c>
      <c r="K37" s="382">
        <v>5</v>
      </c>
      <c r="L37" s="381">
        <v>63</v>
      </c>
      <c r="M37" s="384">
        <v>4</v>
      </c>
      <c r="N37" s="383">
        <v>89</v>
      </c>
      <c r="O37" s="382">
        <v>1</v>
      </c>
      <c r="P37" s="381">
        <v>36</v>
      </c>
      <c r="Q37" s="403">
        <v>0</v>
      </c>
    </row>
    <row r="38" spans="2:17" ht="12.75" customHeight="1" hidden="1">
      <c r="B38" s="406"/>
      <c r="C38" s="371" t="s">
        <v>205</v>
      </c>
      <c r="D38" s="374" t="s">
        <v>163</v>
      </c>
      <c r="E38" s="369">
        <v>9</v>
      </c>
      <c r="F38" s="368">
        <v>71</v>
      </c>
      <c r="G38" s="367">
        <v>2</v>
      </c>
      <c r="H38" s="368">
        <v>5</v>
      </c>
      <c r="I38" s="367">
        <v>4</v>
      </c>
      <c r="J38" s="366">
        <v>34</v>
      </c>
      <c r="K38" s="367">
        <v>3</v>
      </c>
      <c r="L38" s="366">
        <v>32</v>
      </c>
      <c r="M38" s="375">
        <v>0</v>
      </c>
      <c r="N38" s="368">
        <v>0</v>
      </c>
      <c r="O38" s="367">
        <v>0</v>
      </c>
      <c r="P38" s="366">
        <v>0</v>
      </c>
      <c r="Q38" s="400">
        <v>0</v>
      </c>
    </row>
    <row r="39" spans="2:17" ht="12.75" customHeight="1" hidden="1">
      <c r="B39" s="406"/>
      <c r="C39" s="371" t="s">
        <v>203</v>
      </c>
      <c r="D39" s="373" t="s">
        <v>233</v>
      </c>
      <c r="E39" s="369">
        <v>2</v>
      </c>
      <c r="F39" s="368">
        <v>9</v>
      </c>
      <c r="G39" s="367">
        <v>1</v>
      </c>
      <c r="H39" s="368">
        <v>4</v>
      </c>
      <c r="I39" s="367">
        <v>1</v>
      </c>
      <c r="J39" s="366">
        <v>5</v>
      </c>
      <c r="K39" s="377">
        <v>0</v>
      </c>
      <c r="L39" s="379">
        <v>0</v>
      </c>
      <c r="M39" s="375">
        <v>0</v>
      </c>
      <c r="N39" s="368">
        <v>0</v>
      </c>
      <c r="O39" s="367">
        <v>0</v>
      </c>
      <c r="P39" s="366">
        <v>0</v>
      </c>
      <c r="Q39" s="400">
        <v>0</v>
      </c>
    </row>
    <row r="40" spans="2:17" ht="12.75" customHeight="1" hidden="1">
      <c r="B40" s="406"/>
      <c r="C40" s="371" t="s">
        <v>202</v>
      </c>
      <c r="D40" s="374" t="s">
        <v>150</v>
      </c>
      <c r="E40" s="369">
        <v>526</v>
      </c>
      <c r="F40" s="368">
        <v>2935</v>
      </c>
      <c r="G40" s="367">
        <v>322</v>
      </c>
      <c r="H40" s="368">
        <v>737</v>
      </c>
      <c r="I40" s="367">
        <v>124</v>
      </c>
      <c r="J40" s="366">
        <v>788</v>
      </c>
      <c r="K40" s="367">
        <v>60</v>
      </c>
      <c r="L40" s="366">
        <v>744</v>
      </c>
      <c r="M40" s="369">
        <v>14</v>
      </c>
      <c r="N40" s="368">
        <v>340</v>
      </c>
      <c r="O40" s="367">
        <v>6</v>
      </c>
      <c r="P40" s="366">
        <v>326</v>
      </c>
      <c r="Q40" s="400">
        <v>0</v>
      </c>
    </row>
    <row r="41" spans="2:19" ht="12.75" customHeight="1" hidden="1">
      <c r="B41" s="406"/>
      <c r="C41" s="378" t="s">
        <v>200</v>
      </c>
      <c r="D41" s="374" t="s">
        <v>198</v>
      </c>
      <c r="E41" s="369">
        <v>751</v>
      </c>
      <c r="F41" s="368">
        <v>12213</v>
      </c>
      <c r="G41" s="367">
        <v>352</v>
      </c>
      <c r="H41" s="368">
        <v>804</v>
      </c>
      <c r="I41" s="367">
        <v>157</v>
      </c>
      <c r="J41" s="366">
        <v>1040</v>
      </c>
      <c r="K41" s="367">
        <v>116</v>
      </c>
      <c r="L41" s="366">
        <v>1575</v>
      </c>
      <c r="M41" s="369">
        <v>41</v>
      </c>
      <c r="N41" s="368">
        <v>968</v>
      </c>
      <c r="O41" s="367">
        <v>85</v>
      </c>
      <c r="P41" s="366">
        <v>7826</v>
      </c>
      <c r="Q41" s="400">
        <v>0</v>
      </c>
      <c r="S41" s="401"/>
    </row>
    <row r="42" spans="2:19" ht="12.75" customHeight="1" hidden="1">
      <c r="B42" s="406"/>
      <c r="C42" s="371" t="s">
        <v>245</v>
      </c>
      <c r="D42" s="373" t="s">
        <v>232</v>
      </c>
      <c r="E42" s="369">
        <v>4</v>
      </c>
      <c r="F42" s="368">
        <v>106</v>
      </c>
      <c r="G42" s="377">
        <v>0</v>
      </c>
      <c r="H42" s="376">
        <v>0</v>
      </c>
      <c r="I42" s="367">
        <v>1</v>
      </c>
      <c r="J42" s="366">
        <v>7</v>
      </c>
      <c r="K42" s="367">
        <v>1</v>
      </c>
      <c r="L42" s="366">
        <v>13</v>
      </c>
      <c r="M42" s="375">
        <v>0</v>
      </c>
      <c r="N42" s="368">
        <v>0</v>
      </c>
      <c r="O42" s="367">
        <v>2</v>
      </c>
      <c r="P42" s="366">
        <v>86</v>
      </c>
      <c r="Q42" s="400">
        <v>0</v>
      </c>
      <c r="S42" s="401"/>
    </row>
    <row r="43" spans="2:19" ht="12.75" customHeight="1" hidden="1">
      <c r="B43" s="406"/>
      <c r="C43" s="371" t="s">
        <v>197</v>
      </c>
      <c r="D43" s="370" t="s">
        <v>231</v>
      </c>
      <c r="E43" s="369">
        <v>38</v>
      </c>
      <c r="F43" s="368">
        <v>874</v>
      </c>
      <c r="G43" s="367">
        <v>17</v>
      </c>
      <c r="H43" s="368">
        <v>30</v>
      </c>
      <c r="I43" s="367">
        <v>6</v>
      </c>
      <c r="J43" s="366">
        <v>39</v>
      </c>
      <c r="K43" s="367">
        <v>6</v>
      </c>
      <c r="L43" s="366">
        <v>84</v>
      </c>
      <c r="M43" s="369">
        <v>4</v>
      </c>
      <c r="N43" s="368">
        <v>102</v>
      </c>
      <c r="O43" s="367">
        <v>5</v>
      </c>
      <c r="P43" s="366">
        <v>619</v>
      </c>
      <c r="Q43" s="400">
        <v>0</v>
      </c>
      <c r="S43" s="401"/>
    </row>
    <row r="44" spans="2:19" ht="12.75" customHeight="1" hidden="1">
      <c r="B44" s="406"/>
      <c r="C44" s="371" t="s">
        <v>196</v>
      </c>
      <c r="D44" s="374" t="s">
        <v>230</v>
      </c>
      <c r="E44" s="369">
        <v>120</v>
      </c>
      <c r="F44" s="368">
        <v>1882</v>
      </c>
      <c r="G44" s="367">
        <v>35</v>
      </c>
      <c r="H44" s="368">
        <v>67</v>
      </c>
      <c r="I44" s="367">
        <v>26</v>
      </c>
      <c r="J44" s="366">
        <v>189</v>
      </c>
      <c r="K44" s="367">
        <v>30</v>
      </c>
      <c r="L44" s="366">
        <v>415</v>
      </c>
      <c r="M44" s="369">
        <v>13</v>
      </c>
      <c r="N44" s="368">
        <v>298</v>
      </c>
      <c r="O44" s="367">
        <v>16</v>
      </c>
      <c r="P44" s="366">
        <v>913</v>
      </c>
      <c r="Q44" s="400">
        <v>0</v>
      </c>
      <c r="S44" s="401"/>
    </row>
    <row r="45" spans="2:19" ht="12.75" customHeight="1" hidden="1">
      <c r="B45" s="406"/>
      <c r="C45" s="371" t="s">
        <v>194</v>
      </c>
      <c r="D45" s="374" t="s">
        <v>229</v>
      </c>
      <c r="E45" s="369">
        <v>1059</v>
      </c>
      <c r="F45" s="368">
        <v>7184</v>
      </c>
      <c r="G45" s="367">
        <v>684</v>
      </c>
      <c r="H45" s="368">
        <v>1531</v>
      </c>
      <c r="I45" s="367">
        <v>192</v>
      </c>
      <c r="J45" s="366">
        <v>1218</v>
      </c>
      <c r="K45" s="367">
        <v>120</v>
      </c>
      <c r="L45" s="366">
        <v>1606</v>
      </c>
      <c r="M45" s="369">
        <v>22</v>
      </c>
      <c r="N45" s="368">
        <v>531</v>
      </c>
      <c r="O45" s="367">
        <v>40</v>
      </c>
      <c r="P45" s="366">
        <v>2298</v>
      </c>
      <c r="Q45" s="400">
        <v>1</v>
      </c>
      <c r="S45" s="401"/>
    </row>
    <row r="46" spans="2:19" ht="12.75" customHeight="1" hidden="1">
      <c r="B46" s="406"/>
      <c r="C46" s="371" t="s">
        <v>192</v>
      </c>
      <c r="D46" s="370" t="s">
        <v>144</v>
      </c>
      <c r="E46" s="369">
        <v>51</v>
      </c>
      <c r="F46" s="368">
        <v>753</v>
      </c>
      <c r="G46" s="367">
        <v>21</v>
      </c>
      <c r="H46" s="368">
        <v>45</v>
      </c>
      <c r="I46" s="367">
        <v>5</v>
      </c>
      <c r="J46" s="366">
        <v>34</v>
      </c>
      <c r="K46" s="367">
        <v>13</v>
      </c>
      <c r="L46" s="366">
        <v>182</v>
      </c>
      <c r="M46" s="369">
        <v>7</v>
      </c>
      <c r="N46" s="368">
        <v>159</v>
      </c>
      <c r="O46" s="367">
        <v>5</v>
      </c>
      <c r="P46" s="366">
        <v>333</v>
      </c>
      <c r="Q46" s="400">
        <v>0</v>
      </c>
      <c r="S46" s="401"/>
    </row>
    <row r="47" spans="2:19" ht="12.75" customHeight="1" hidden="1">
      <c r="B47" s="406"/>
      <c r="C47" s="371" t="s">
        <v>237</v>
      </c>
      <c r="D47" s="373" t="s">
        <v>227</v>
      </c>
      <c r="E47" s="369">
        <v>81</v>
      </c>
      <c r="F47" s="368">
        <v>297</v>
      </c>
      <c r="G47" s="367">
        <v>66</v>
      </c>
      <c r="H47" s="368">
        <v>117</v>
      </c>
      <c r="I47" s="367">
        <v>9</v>
      </c>
      <c r="J47" s="366">
        <v>60</v>
      </c>
      <c r="K47" s="367">
        <v>4</v>
      </c>
      <c r="L47" s="366">
        <v>50</v>
      </c>
      <c r="M47" s="369">
        <v>1</v>
      </c>
      <c r="N47" s="368">
        <v>25</v>
      </c>
      <c r="O47" s="367">
        <v>1</v>
      </c>
      <c r="P47" s="366">
        <v>45</v>
      </c>
      <c r="Q47" s="400">
        <v>0</v>
      </c>
      <c r="S47" s="401"/>
    </row>
    <row r="48" spans="2:19" ht="12.75" customHeight="1" hidden="1">
      <c r="B48" s="406"/>
      <c r="C48" s="371" t="s">
        <v>188</v>
      </c>
      <c r="D48" s="373" t="s">
        <v>226</v>
      </c>
      <c r="E48" s="369">
        <v>107</v>
      </c>
      <c r="F48" s="368">
        <v>583</v>
      </c>
      <c r="G48" s="367">
        <v>79</v>
      </c>
      <c r="H48" s="368">
        <v>161</v>
      </c>
      <c r="I48" s="367">
        <v>19</v>
      </c>
      <c r="J48" s="366">
        <v>122</v>
      </c>
      <c r="K48" s="367">
        <v>4</v>
      </c>
      <c r="L48" s="366">
        <v>53</v>
      </c>
      <c r="M48" s="369">
        <v>2</v>
      </c>
      <c r="N48" s="368">
        <v>46</v>
      </c>
      <c r="O48" s="367">
        <v>3</v>
      </c>
      <c r="P48" s="366">
        <v>201</v>
      </c>
      <c r="Q48" s="400">
        <v>0</v>
      </c>
      <c r="S48" s="401"/>
    </row>
    <row r="49" spans="2:19" ht="12.75" customHeight="1" hidden="1">
      <c r="B49" s="405"/>
      <c r="C49" s="371" t="s">
        <v>225</v>
      </c>
      <c r="D49" s="372" t="s">
        <v>224</v>
      </c>
      <c r="E49" s="369">
        <v>381</v>
      </c>
      <c r="F49" s="368">
        <v>2651</v>
      </c>
      <c r="G49" s="367">
        <v>211</v>
      </c>
      <c r="H49" s="368">
        <v>481</v>
      </c>
      <c r="I49" s="367">
        <v>96</v>
      </c>
      <c r="J49" s="366">
        <v>616</v>
      </c>
      <c r="K49" s="367">
        <v>44</v>
      </c>
      <c r="L49" s="366">
        <v>582</v>
      </c>
      <c r="M49" s="369">
        <v>13</v>
      </c>
      <c r="N49" s="368">
        <v>306</v>
      </c>
      <c r="O49" s="367">
        <v>13</v>
      </c>
      <c r="P49" s="366">
        <v>666</v>
      </c>
      <c r="Q49" s="400">
        <v>4</v>
      </c>
      <c r="S49" s="401"/>
    </row>
    <row r="50" spans="2:19" ht="12.75" customHeight="1" hidden="1">
      <c r="B50" s="405"/>
      <c r="C50" s="371" t="s">
        <v>244</v>
      </c>
      <c r="D50" s="373" t="s">
        <v>222</v>
      </c>
      <c r="E50" s="369">
        <v>360</v>
      </c>
      <c r="F50" s="368">
        <v>1370</v>
      </c>
      <c r="G50" s="367">
        <v>300</v>
      </c>
      <c r="H50" s="368">
        <v>554</v>
      </c>
      <c r="I50" s="367">
        <v>40</v>
      </c>
      <c r="J50" s="366">
        <v>248</v>
      </c>
      <c r="K50" s="367">
        <v>7</v>
      </c>
      <c r="L50" s="366">
        <v>95</v>
      </c>
      <c r="M50" s="369">
        <v>5</v>
      </c>
      <c r="N50" s="368">
        <v>127</v>
      </c>
      <c r="O50" s="367">
        <v>8</v>
      </c>
      <c r="P50" s="366">
        <v>346</v>
      </c>
      <c r="Q50" s="400">
        <v>0</v>
      </c>
      <c r="S50" s="401"/>
    </row>
    <row r="51" spans="2:19" ht="12.75" customHeight="1" hidden="1">
      <c r="B51" s="405"/>
      <c r="C51" s="371" t="s">
        <v>221</v>
      </c>
      <c r="D51" s="372" t="s">
        <v>220</v>
      </c>
      <c r="E51" s="369">
        <v>67</v>
      </c>
      <c r="F51" s="368">
        <v>235</v>
      </c>
      <c r="G51" s="367">
        <v>56</v>
      </c>
      <c r="H51" s="368">
        <v>89</v>
      </c>
      <c r="I51" s="367">
        <v>6</v>
      </c>
      <c r="J51" s="366">
        <v>44</v>
      </c>
      <c r="K51" s="367">
        <v>3</v>
      </c>
      <c r="L51" s="366">
        <v>41</v>
      </c>
      <c r="M51" s="369">
        <v>1</v>
      </c>
      <c r="N51" s="368">
        <v>26</v>
      </c>
      <c r="O51" s="367">
        <v>1</v>
      </c>
      <c r="P51" s="366">
        <v>35</v>
      </c>
      <c r="Q51" s="400">
        <v>0</v>
      </c>
      <c r="S51" s="401"/>
    </row>
    <row r="52" spans="2:19" ht="12.75" customHeight="1" hidden="1">
      <c r="B52" s="405"/>
      <c r="C52" s="371" t="s">
        <v>219</v>
      </c>
      <c r="D52" s="370" t="s">
        <v>218</v>
      </c>
      <c r="E52" s="369">
        <v>149</v>
      </c>
      <c r="F52" s="368">
        <v>2574</v>
      </c>
      <c r="G52" s="367">
        <v>47</v>
      </c>
      <c r="H52" s="368">
        <v>107</v>
      </c>
      <c r="I52" s="367">
        <v>46</v>
      </c>
      <c r="J52" s="366">
        <v>331</v>
      </c>
      <c r="K52" s="367">
        <v>26</v>
      </c>
      <c r="L52" s="366">
        <v>356</v>
      </c>
      <c r="M52" s="369">
        <v>7</v>
      </c>
      <c r="N52" s="368">
        <v>170</v>
      </c>
      <c r="O52" s="367">
        <v>22</v>
      </c>
      <c r="P52" s="366">
        <v>1610</v>
      </c>
      <c r="Q52" s="400">
        <v>1</v>
      </c>
      <c r="S52" s="399"/>
    </row>
    <row r="53" spans="2:17" ht="12.75" customHeight="1" hidden="1">
      <c r="B53" s="405"/>
      <c r="C53" s="364" t="s">
        <v>217</v>
      </c>
      <c r="D53" s="363" t="s">
        <v>216</v>
      </c>
      <c r="E53" s="362">
        <v>45</v>
      </c>
      <c r="F53" s="361">
        <v>471</v>
      </c>
      <c r="G53" s="360">
        <v>23</v>
      </c>
      <c r="H53" s="361">
        <v>59</v>
      </c>
      <c r="I53" s="360">
        <v>13</v>
      </c>
      <c r="J53" s="359">
        <v>88</v>
      </c>
      <c r="K53" s="360">
        <v>3</v>
      </c>
      <c r="L53" s="359">
        <v>46</v>
      </c>
      <c r="M53" s="362">
        <v>2</v>
      </c>
      <c r="N53" s="361">
        <v>46</v>
      </c>
      <c r="O53" s="360">
        <v>4</v>
      </c>
      <c r="P53" s="359">
        <v>232</v>
      </c>
      <c r="Q53" s="397">
        <v>0</v>
      </c>
    </row>
    <row r="54" spans="2:17" ht="12.75" customHeight="1" hidden="1">
      <c r="B54" s="404"/>
      <c r="C54" s="357" t="s">
        <v>215</v>
      </c>
      <c r="D54" s="356" t="s">
        <v>214</v>
      </c>
      <c r="E54" s="355">
        <v>286</v>
      </c>
      <c r="F54" s="354">
        <v>1506</v>
      </c>
      <c r="G54" s="353">
        <v>226</v>
      </c>
      <c r="H54" s="354">
        <v>420</v>
      </c>
      <c r="I54" s="353">
        <v>31</v>
      </c>
      <c r="J54" s="352">
        <v>206</v>
      </c>
      <c r="K54" s="353">
        <v>15</v>
      </c>
      <c r="L54" s="352">
        <v>190</v>
      </c>
      <c r="M54" s="355">
        <v>5</v>
      </c>
      <c r="N54" s="354">
        <v>117</v>
      </c>
      <c r="O54" s="353">
        <v>8</v>
      </c>
      <c r="P54" s="352">
        <v>573</v>
      </c>
      <c r="Q54" s="395">
        <v>1</v>
      </c>
    </row>
    <row r="55" spans="2:17" ht="21.75" customHeight="1">
      <c r="B55" s="394" t="s">
        <v>243</v>
      </c>
      <c r="C55" s="393"/>
      <c r="D55" s="392"/>
      <c r="E55" s="391">
        <f>SUM(E56:E73)</f>
        <v>3865</v>
      </c>
      <c r="F55" s="390">
        <f>SUM(F56:F73)</f>
        <v>34514</v>
      </c>
      <c r="G55" s="389">
        <f>SUM(G56:G73)</f>
        <v>2315</v>
      </c>
      <c r="H55" s="390">
        <f>SUM(H56:H73)</f>
        <v>5000</v>
      </c>
      <c r="I55" s="389">
        <f>SUM(I56:I73)</f>
        <v>749</v>
      </c>
      <c r="J55" s="388">
        <f>SUM(J56:J73)</f>
        <v>4940</v>
      </c>
      <c r="K55" s="389">
        <f>SUM(K56:K73)</f>
        <v>429</v>
      </c>
      <c r="L55" s="388">
        <f>SUM(L56:L73)</f>
        <v>5785</v>
      </c>
      <c r="M55" s="391">
        <f>SUM(M56:M73)</f>
        <v>138</v>
      </c>
      <c r="N55" s="390">
        <f>SUM(N56:N73)</f>
        <v>3250</v>
      </c>
      <c r="O55" s="389">
        <f>SUM(O56:O73)</f>
        <v>220</v>
      </c>
      <c r="P55" s="388">
        <f>SUM(P56:P73)</f>
        <v>15539</v>
      </c>
      <c r="Q55" s="387">
        <f>SUM(Q56:Q73)</f>
        <v>14</v>
      </c>
    </row>
    <row r="56" spans="2:17" ht="12.75" customHeight="1" hidden="1">
      <c r="B56" s="402"/>
      <c r="C56" s="386" t="s">
        <v>207</v>
      </c>
      <c r="D56" s="385" t="s">
        <v>234</v>
      </c>
      <c r="E56" s="384">
        <f>G56+I56+K56+M56+O56+Q56</f>
        <v>22</v>
      </c>
      <c r="F56" s="383">
        <f>H56+J56+L56+N56+P56</f>
        <v>198</v>
      </c>
      <c r="G56" s="382">
        <v>6</v>
      </c>
      <c r="H56" s="383">
        <v>19</v>
      </c>
      <c r="I56" s="382">
        <v>10</v>
      </c>
      <c r="J56" s="381">
        <v>64</v>
      </c>
      <c r="K56" s="382">
        <v>4</v>
      </c>
      <c r="L56" s="381">
        <v>52</v>
      </c>
      <c r="M56" s="384">
        <v>1</v>
      </c>
      <c r="N56" s="383">
        <v>25</v>
      </c>
      <c r="O56" s="382">
        <v>1</v>
      </c>
      <c r="P56" s="381">
        <v>38</v>
      </c>
      <c r="Q56" s="403">
        <v>0</v>
      </c>
    </row>
    <row r="57" spans="2:17" ht="12.75" customHeight="1" hidden="1">
      <c r="B57" s="402"/>
      <c r="C57" s="371" t="s">
        <v>205</v>
      </c>
      <c r="D57" s="374" t="s">
        <v>163</v>
      </c>
      <c r="E57" s="369">
        <f>G57+I57+K57+M57+O57+Q57</f>
        <v>8</v>
      </c>
      <c r="F57" s="368">
        <f>H57+J57+L57+N57+P57</f>
        <v>63</v>
      </c>
      <c r="G57" s="367">
        <v>1</v>
      </c>
      <c r="H57" s="368">
        <v>1</v>
      </c>
      <c r="I57" s="367">
        <v>6</v>
      </c>
      <c r="J57" s="366">
        <v>50</v>
      </c>
      <c r="K57" s="367">
        <v>1</v>
      </c>
      <c r="L57" s="366">
        <v>12</v>
      </c>
      <c r="M57" s="375">
        <v>0</v>
      </c>
      <c r="N57" s="368">
        <v>0</v>
      </c>
      <c r="O57" s="367">
        <v>0</v>
      </c>
      <c r="P57" s="366">
        <v>0</v>
      </c>
      <c r="Q57" s="400">
        <v>0</v>
      </c>
    </row>
    <row r="58" spans="2:17" ht="12.75" customHeight="1" hidden="1">
      <c r="B58" s="402"/>
      <c r="C58" s="371" t="s">
        <v>242</v>
      </c>
      <c r="D58" s="373" t="s">
        <v>233</v>
      </c>
      <c r="E58" s="369">
        <f>G58+I58+K58+M58+O58+Q58</f>
        <v>2</v>
      </c>
      <c r="F58" s="368">
        <f>H58+J58+L58+N58+P58</f>
        <v>17</v>
      </c>
      <c r="G58" s="367">
        <v>1</v>
      </c>
      <c r="H58" s="368">
        <v>4</v>
      </c>
      <c r="I58" s="367">
        <v>0</v>
      </c>
      <c r="J58" s="366">
        <v>0</v>
      </c>
      <c r="K58" s="377">
        <v>1</v>
      </c>
      <c r="L58" s="379">
        <v>13</v>
      </c>
      <c r="M58" s="375">
        <v>0</v>
      </c>
      <c r="N58" s="368">
        <v>0</v>
      </c>
      <c r="O58" s="367">
        <v>0</v>
      </c>
      <c r="P58" s="366">
        <v>0</v>
      </c>
      <c r="Q58" s="400">
        <v>0</v>
      </c>
    </row>
    <row r="59" spans="2:17" ht="12.75" customHeight="1" hidden="1">
      <c r="B59" s="402"/>
      <c r="C59" s="371" t="s">
        <v>202</v>
      </c>
      <c r="D59" s="374" t="s">
        <v>150</v>
      </c>
      <c r="E59" s="369">
        <f>G59+I59+K59+M59+O59+Q59</f>
        <v>482</v>
      </c>
      <c r="F59" s="368">
        <f>H59+J59+L59+N59+P59</f>
        <v>2781</v>
      </c>
      <c r="G59" s="367">
        <v>299</v>
      </c>
      <c r="H59" s="368">
        <v>700</v>
      </c>
      <c r="I59" s="367">
        <v>113</v>
      </c>
      <c r="J59" s="366">
        <v>733</v>
      </c>
      <c r="K59" s="367">
        <v>50</v>
      </c>
      <c r="L59" s="366">
        <v>650</v>
      </c>
      <c r="M59" s="369">
        <v>8</v>
      </c>
      <c r="N59" s="368">
        <v>191</v>
      </c>
      <c r="O59" s="367">
        <v>11</v>
      </c>
      <c r="P59" s="366">
        <v>507</v>
      </c>
      <c r="Q59" s="400">
        <v>1</v>
      </c>
    </row>
    <row r="60" spans="2:19" ht="12.75" customHeight="1" hidden="1">
      <c r="B60" s="402"/>
      <c r="C60" s="378" t="s">
        <v>200</v>
      </c>
      <c r="D60" s="374" t="s">
        <v>198</v>
      </c>
      <c r="E60" s="369">
        <f>G60+I60+K60+M60+O60+Q60</f>
        <v>705</v>
      </c>
      <c r="F60" s="368">
        <f>H60+J60+L60+N60+P60</f>
        <v>11469</v>
      </c>
      <c r="G60" s="367">
        <v>315</v>
      </c>
      <c r="H60" s="368">
        <v>725</v>
      </c>
      <c r="I60" s="367">
        <v>148</v>
      </c>
      <c r="J60" s="366">
        <v>1006</v>
      </c>
      <c r="K60" s="367">
        <v>112</v>
      </c>
      <c r="L60" s="366">
        <v>1583</v>
      </c>
      <c r="M60" s="369">
        <v>47</v>
      </c>
      <c r="N60" s="368">
        <v>1120</v>
      </c>
      <c r="O60" s="367">
        <v>82</v>
      </c>
      <c r="P60" s="366">
        <v>7035</v>
      </c>
      <c r="Q60" s="400">
        <v>1</v>
      </c>
      <c r="S60" s="401"/>
    </row>
    <row r="61" spans="2:19" ht="12.75" customHeight="1" hidden="1">
      <c r="B61" s="402"/>
      <c r="C61" s="371" t="s">
        <v>199</v>
      </c>
      <c r="D61" s="373" t="s">
        <v>232</v>
      </c>
      <c r="E61" s="369">
        <f>G61+I61+K61+M61+O61+Q61</f>
        <v>5</v>
      </c>
      <c r="F61" s="368">
        <f>H61+J61+L61+N61+P61</f>
        <v>111</v>
      </c>
      <c r="G61" s="377">
        <v>1</v>
      </c>
      <c r="H61" s="376">
        <v>2</v>
      </c>
      <c r="I61" s="367">
        <v>1</v>
      </c>
      <c r="J61" s="366">
        <v>8</v>
      </c>
      <c r="K61" s="367">
        <v>1</v>
      </c>
      <c r="L61" s="366">
        <v>13</v>
      </c>
      <c r="M61" s="375">
        <v>0</v>
      </c>
      <c r="N61" s="368">
        <v>0</v>
      </c>
      <c r="O61" s="367">
        <v>2</v>
      </c>
      <c r="P61" s="366">
        <v>88</v>
      </c>
      <c r="Q61" s="400">
        <v>0</v>
      </c>
      <c r="S61" s="401"/>
    </row>
    <row r="62" spans="2:19" ht="12.75" customHeight="1" hidden="1">
      <c r="B62" s="402"/>
      <c r="C62" s="371" t="s">
        <v>197</v>
      </c>
      <c r="D62" s="370" t="s">
        <v>231</v>
      </c>
      <c r="E62" s="369">
        <f>G62+I62+K62+M62+O62+Q62</f>
        <v>31</v>
      </c>
      <c r="F62" s="368">
        <f>H62+J62+L62+N62+P62</f>
        <v>770</v>
      </c>
      <c r="G62" s="367">
        <v>14</v>
      </c>
      <c r="H62" s="368">
        <v>25</v>
      </c>
      <c r="I62" s="367">
        <v>5</v>
      </c>
      <c r="J62" s="366">
        <v>29</v>
      </c>
      <c r="K62" s="367">
        <v>5</v>
      </c>
      <c r="L62" s="366">
        <v>65</v>
      </c>
      <c r="M62" s="369">
        <v>1</v>
      </c>
      <c r="N62" s="368">
        <v>26</v>
      </c>
      <c r="O62" s="367">
        <v>6</v>
      </c>
      <c r="P62" s="366">
        <v>625</v>
      </c>
      <c r="Q62" s="400">
        <v>0</v>
      </c>
      <c r="S62" s="401"/>
    </row>
    <row r="63" spans="2:19" ht="12.75" customHeight="1" hidden="1">
      <c r="B63" s="402"/>
      <c r="C63" s="371" t="s">
        <v>196</v>
      </c>
      <c r="D63" s="374" t="s">
        <v>230</v>
      </c>
      <c r="E63" s="369">
        <f>G63+I63+K63+M63+O63+Q63</f>
        <v>108</v>
      </c>
      <c r="F63" s="368">
        <f>H63+J63+L63+N63+P63</f>
        <v>1758</v>
      </c>
      <c r="G63" s="367">
        <v>27</v>
      </c>
      <c r="H63" s="368">
        <v>46</v>
      </c>
      <c r="I63" s="367">
        <v>21</v>
      </c>
      <c r="J63" s="366">
        <v>149</v>
      </c>
      <c r="K63" s="367">
        <v>30</v>
      </c>
      <c r="L63" s="366">
        <v>410</v>
      </c>
      <c r="M63" s="369">
        <v>16</v>
      </c>
      <c r="N63" s="368">
        <v>374</v>
      </c>
      <c r="O63" s="367">
        <v>13</v>
      </c>
      <c r="P63" s="366">
        <v>779</v>
      </c>
      <c r="Q63" s="400">
        <v>1</v>
      </c>
      <c r="S63" s="401"/>
    </row>
    <row r="64" spans="2:19" ht="12.75" customHeight="1" hidden="1">
      <c r="B64" s="402"/>
      <c r="C64" s="371" t="s">
        <v>241</v>
      </c>
      <c r="D64" s="374" t="s">
        <v>229</v>
      </c>
      <c r="E64" s="369">
        <f>G64+I64+K64+M64+O64+Q64</f>
        <v>969</v>
      </c>
      <c r="F64" s="368">
        <f>H64+J64+L64+N64+P64</f>
        <v>6795</v>
      </c>
      <c r="G64" s="367">
        <v>616</v>
      </c>
      <c r="H64" s="368">
        <v>1415</v>
      </c>
      <c r="I64" s="367">
        <v>187</v>
      </c>
      <c r="J64" s="366">
        <v>1184</v>
      </c>
      <c r="K64" s="367">
        <v>98</v>
      </c>
      <c r="L64" s="366">
        <v>1279</v>
      </c>
      <c r="M64" s="369">
        <v>21</v>
      </c>
      <c r="N64" s="368">
        <v>477</v>
      </c>
      <c r="O64" s="367">
        <v>45</v>
      </c>
      <c r="P64" s="366">
        <v>2440</v>
      </c>
      <c r="Q64" s="400">
        <v>2</v>
      </c>
      <c r="S64" s="401"/>
    </row>
    <row r="65" spans="2:19" ht="12.75" customHeight="1" hidden="1">
      <c r="B65" s="402"/>
      <c r="C65" s="371" t="s">
        <v>240</v>
      </c>
      <c r="D65" s="370" t="s">
        <v>144</v>
      </c>
      <c r="E65" s="369">
        <f>G65+I65+K65+M65+O65+Q65</f>
        <v>57</v>
      </c>
      <c r="F65" s="368">
        <f>H65+J65+L65+N65+P65</f>
        <v>805</v>
      </c>
      <c r="G65" s="367">
        <v>19</v>
      </c>
      <c r="H65" s="368">
        <v>40</v>
      </c>
      <c r="I65" s="367">
        <v>16</v>
      </c>
      <c r="J65" s="366">
        <v>108</v>
      </c>
      <c r="K65" s="367">
        <v>12</v>
      </c>
      <c r="L65" s="366">
        <v>179</v>
      </c>
      <c r="M65" s="369">
        <v>7</v>
      </c>
      <c r="N65" s="368">
        <v>160</v>
      </c>
      <c r="O65" s="367">
        <v>3</v>
      </c>
      <c r="P65" s="366">
        <v>318</v>
      </c>
      <c r="Q65" s="400">
        <v>0</v>
      </c>
      <c r="S65" s="401"/>
    </row>
    <row r="66" spans="2:19" ht="12.75" customHeight="1" hidden="1">
      <c r="B66" s="402"/>
      <c r="C66" s="371" t="s">
        <v>237</v>
      </c>
      <c r="D66" s="373" t="s">
        <v>227</v>
      </c>
      <c r="E66" s="369">
        <f>G66+I66+K66+M66+O66+Q66</f>
        <v>76</v>
      </c>
      <c r="F66" s="368">
        <f>H66+J66+L66+N66+P66</f>
        <v>530</v>
      </c>
      <c r="G66" s="367">
        <v>59</v>
      </c>
      <c r="H66" s="368">
        <v>98</v>
      </c>
      <c r="I66" s="367">
        <v>10</v>
      </c>
      <c r="J66" s="366">
        <v>59</v>
      </c>
      <c r="K66" s="367">
        <v>4</v>
      </c>
      <c r="L66" s="366">
        <v>47</v>
      </c>
      <c r="M66" s="369">
        <v>1</v>
      </c>
      <c r="N66" s="368">
        <v>23</v>
      </c>
      <c r="O66" s="367">
        <v>2</v>
      </c>
      <c r="P66" s="366">
        <v>303</v>
      </c>
      <c r="Q66" s="400">
        <v>0</v>
      </c>
      <c r="S66" s="401"/>
    </row>
    <row r="67" spans="2:19" ht="12.75" customHeight="1" hidden="1">
      <c r="B67" s="402"/>
      <c r="C67" s="371" t="s">
        <v>188</v>
      </c>
      <c r="D67" s="373" t="s">
        <v>226</v>
      </c>
      <c r="E67" s="369">
        <f>G67+I67+K67+M67+O67+Q67</f>
        <v>109</v>
      </c>
      <c r="F67" s="368">
        <f>H67+J67+L67+N67+P67</f>
        <v>617</v>
      </c>
      <c r="G67" s="367">
        <v>82</v>
      </c>
      <c r="H67" s="368">
        <v>178</v>
      </c>
      <c r="I67" s="367">
        <v>15</v>
      </c>
      <c r="J67" s="366">
        <v>98</v>
      </c>
      <c r="K67" s="367">
        <v>7</v>
      </c>
      <c r="L67" s="366">
        <v>86</v>
      </c>
      <c r="M67" s="369">
        <v>2</v>
      </c>
      <c r="N67" s="368">
        <v>48</v>
      </c>
      <c r="O67" s="367">
        <v>3</v>
      </c>
      <c r="P67" s="366">
        <v>207</v>
      </c>
      <c r="Q67" s="400">
        <v>0</v>
      </c>
      <c r="S67" s="401"/>
    </row>
    <row r="68" spans="2:19" ht="12.75" customHeight="1" hidden="1">
      <c r="B68" s="398"/>
      <c r="C68" s="371" t="s">
        <v>225</v>
      </c>
      <c r="D68" s="372" t="s">
        <v>224</v>
      </c>
      <c r="E68" s="369">
        <f>G68+I68+K68+M68+O68+Q68</f>
        <v>393</v>
      </c>
      <c r="F68" s="368">
        <f>H68+J68+L68+N68+P68</f>
        <v>2761</v>
      </c>
      <c r="G68" s="367">
        <v>224</v>
      </c>
      <c r="H68" s="368">
        <v>518</v>
      </c>
      <c r="I68" s="367">
        <v>90</v>
      </c>
      <c r="J68" s="366">
        <v>608</v>
      </c>
      <c r="K68" s="367">
        <v>49</v>
      </c>
      <c r="L68" s="366">
        <v>665</v>
      </c>
      <c r="M68" s="369">
        <v>15</v>
      </c>
      <c r="N68" s="368">
        <v>362</v>
      </c>
      <c r="O68" s="367">
        <v>12</v>
      </c>
      <c r="P68" s="366">
        <v>608</v>
      </c>
      <c r="Q68" s="400">
        <v>3</v>
      </c>
      <c r="S68" s="401"/>
    </row>
    <row r="69" spans="2:19" ht="12.75" customHeight="1" hidden="1">
      <c r="B69" s="398"/>
      <c r="C69" s="371" t="s">
        <v>236</v>
      </c>
      <c r="D69" s="373" t="s">
        <v>222</v>
      </c>
      <c r="E69" s="369">
        <f>G69+I69+K69+M69+O69+Q69</f>
        <v>344</v>
      </c>
      <c r="F69" s="368">
        <f>H69+J69+L69+N69+P69</f>
        <v>1166</v>
      </c>
      <c r="G69" s="367">
        <v>296</v>
      </c>
      <c r="H69" s="368">
        <v>561</v>
      </c>
      <c r="I69" s="367">
        <v>29</v>
      </c>
      <c r="J69" s="366">
        <v>187</v>
      </c>
      <c r="K69" s="367">
        <v>6</v>
      </c>
      <c r="L69" s="366">
        <v>74</v>
      </c>
      <c r="M69" s="369">
        <v>6</v>
      </c>
      <c r="N69" s="368">
        <v>134</v>
      </c>
      <c r="O69" s="367">
        <v>6</v>
      </c>
      <c r="P69" s="366">
        <v>210</v>
      </c>
      <c r="Q69" s="400">
        <v>1</v>
      </c>
      <c r="S69" s="401"/>
    </row>
    <row r="70" spans="2:19" ht="12.75" customHeight="1" hidden="1">
      <c r="B70" s="398"/>
      <c r="C70" s="371" t="s">
        <v>221</v>
      </c>
      <c r="D70" s="372" t="s">
        <v>220</v>
      </c>
      <c r="E70" s="369">
        <f>G70+I70+K70+M70+O70+Q70</f>
        <v>87</v>
      </c>
      <c r="F70" s="368">
        <f>H70+J70+L70+N70+P70</f>
        <v>273</v>
      </c>
      <c r="G70" s="367">
        <v>72</v>
      </c>
      <c r="H70" s="368">
        <v>106</v>
      </c>
      <c r="I70" s="367">
        <v>10</v>
      </c>
      <c r="J70" s="366">
        <v>65</v>
      </c>
      <c r="K70" s="367">
        <v>3</v>
      </c>
      <c r="L70" s="366">
        <v>36</v>
      </c>
      <c r="M70" s="369">
        <v>0</v>
      </c>
      <c r="N70" s="368">
        <v>0</v>
      </c>
      <c r="O70" s="367">
        <v>2</v>
      </c>
      <c r="P70" s="366">
        <v>66</v>
      </c>
      <c r="Q70" s="400">
        <v>0</v>
      </c>
      <c r="S70" s="401"/>
    </row>
    <row r="71" spans="2:19" ht="12.75" customHeight="1" hidden="1">
      <c r="B71" s="398"/>
      <c r="C71" s="371" t="s">
        <v>219</v>
      </c>
      <c r="D71" s="370" t="s">
        <v>218</v>
      </c>
      <c r="E71" s="369">
        <f>G71+I71+K71+M71+O71+Q71</f>
        <v>165</v>
      </c>
      <c r="F71" s="368">
        <f>H71+J71+L71+N71+P71</f>
        <v>2708</v>
      </c>
      <c r="G71" s="367">
        <v>58</v>
      </c>
      <c r="H71" s="368">
        <v>129</v>
      </c>
      <c r="I71" s="367">
        <v>46</v>
      </c>
      <c r="J71" s="366">
        <v>324</v>
      </c>
      <c r="K71" s="367">
        <v>28</v>
      </c>
      <c r="L71" s="366">
        <v>353</v>
      </c>
      <c r="M71" s="369">
        <v>9</v>
      </c>
      <c r="N71" s="368">
        <v>218</v>
      </c>
      <c r="O71" s="367">
        <v>24</v>
      </c>
      <c r="P71" s="366">
        <v>1684</v>
      </c>
      <c r="Q71" s="400">
        <v>0</v>
      </c>
      <c r="S71" s="399"/>
    </row>
    <row r="72" spans="2:17" ht="12.75" customHeight="1" hidden="1">
      <c r="B72" s="398"/>
      <c r="C72" s="364" t="s">
        <v>217</v>
      </c>
      <c r="D72" s="363" t="s">
        <v>216</v>
      </c>
      <c r="E72" s="362">
        <f>G72+I72+K72+M72+O72+Q72</f>
        <v>32</v>
      </c>
      <c r="F72" s="361">
        <f>H72+J72+L72+N72+P72</f>
        <v>393</v>
      </c>
      <c r="G72" s="360">
        <v>22</v>
      </c>
      <c r="H72" s="361">
        <v>59</v>
      </c>
      <c r="I72" s="360">
        <v>3</v>
      </c>
      <c r="J72" s="359">
        <v>19</v>
      </c>
      <c r="K72" s="360">
        <v>2</v>
      </c>
      <c r="L72" s="359">
        <v>30</v>
      </c>
      <c r="M72" s="362">
        <v>1</v>
      </c>
      <c r="N72" s="361">
        <v>21</v>
      </c>
      <c r="O72" s="360">
        <v>4</v>
      </c>
      <c r="P72" s="359">
        <v>264</v>
      </c>
      <c r="Q72" s="397">
        <v>0</v>
      </c>
    </row>
    <row r="73" spans="2:17" ht="12.75" customHeight="1" hidden="1">
      <c r="B73" s="396"/>
      <c r="C73" s="357" t="s">
        <v>239</v>
      </c>
      <c r="D73" s="356" t="s">
        <v>214</v>
      </c>
      <c r="E73" s="355">
        <f>G73+I73+K73+M73+O73+Q73</f>
        <v>270</v>
      </c>
      <c r="F73" s="354">
        <f>H73+J73+L73+N73+P73</f>
        <v>1299</v>
      </c>
      <c r="G73" s="353">
        <v>203</v>
      </c>
      <c r="H73" s="354">
        <v>374</v>
      </c>
      <c r="I73" s="353">
        <v>39</v>
      </c>
      <c r="J73" s="352">
        <v>249</v>
      </c>
      <c r="K73" s="353">
        <v>16</v>
      </c>
      <c r="L73" s="352">
        <v>238</v>
      </c>
      <c r="M73" s="355">
        <v>3</v>
      </c>
      <c r="N73" s="354">
        <v>71</v>
      </c>
      <c r="O73" s="353">
        <v>4</v>
      </c>
      <c r="P73" s="352">
        <v>367</v>
      </c>
      <c r="Q73" s="395">
        <v>5</v>
      </c>
    </row>
    <row r="74" spans="2:17" ht="21.75" customHeight="1">
      <c r="B74" s="394" t="s">
        <v>73</v>
      </c>
      <c r="C74" s="393"/>
      <c r="D74" s="392"/>
      <c r="E74" s="391">
        <f>SUM(E75:E92)</f>
        <v>3912</v>
      </c>
      <c r="F74" s="390">
        <f>SUM(F75:F92)</f>
        <v>34682</v>
      </c>
      <c r="G74" s="389">
        <f>SUM(G75:G92)</f>
        <v>2351</v>
      </c>
      <c r="H74" s="390">
        <f>SUM(H75:H92)</f>
        <v>4933</v>
      </c>
      <c r="I74" s="389">
        <f>SUM(I75:I92)</f>
        <v>747</v>
      </c>
      <c r="J74" s="388">
        <f>SUM(J75:J92)</f>
        <v>4933</v>
      </c>
      <c r="K74" s="389">
        <f>SUM(K75:K92)</f>
        <v>414</v>
      </c>
      <c r="L74" s="388">
        <f>SUM(L75:L92)</f>
        <v>5524</v>
      </c>
      <c r="M74" s="391">
        <f>SUM(M75:M92)</f>
        <v>144</v>
      </c>
      <c r="N74" s="390">
        <f>SUM(N75:N92)</f>
        <v>3404</v>
      </c>
      <c r="O74" s="389">
        <f>SUM(O75:O92)</f>
        <v>239</v>
      </c>
      <c r="P74" s="388">
        <f>SUM(P75:P92)</f>
        <v>15888</v>
      </c>
      <c r="Q74" s="387">
        <f>SUM(Q75:Q92)</f>
        <v>17</v>
      </c>
    </row>
    <row r="75" spans="2:17" ht="15" customHeight="1">
      <c r="B75" s="208"/>
      <c r="C75" s="386" t="s">
        <v>207</v>
      </c>
      <c r="D75" s="385" t="s">
        <v>234</v>
      </c>
      <c r="E75" s="384">
        <f>G75+I75+K75+M75+O75+Q75</f>
        <v>28</v>
      </c>
      <c r="F75" s="383">
        <f>H75+J75+L75+N75+P75</f>
        <v>186</v>
      </c>
      <c r="G75" s="382">
        <v>13</v>
      </c>
      <c r="H75" s="383">
        <v>31</v>
      </c>
      <c r="I75" s="382">
        <v>10</v>
      </c>
      <c r="J75" s="381">
        <v>69</v>
      </c>
      <c r="K75" s="382">
        <v>3</v>
      </c>
      <c r="L75" s="381">
        <v>36</v>
      </c>
      <c r="M75" s="384">
        <v>2</v>
      </c>
      <c r="N75" s="383">
        <v>50</v>
      </c>
      <c r="O75" s="382">
        <v>0</v>
      </c>
      <c r="P75" s="381">
        <v>0</v>
      </c>
      <c r="Q75" s="380">
        <v>0</v>
      </c>
    </row>
    <row r="76" spans="2:17" ht="15" customHeight="1">
      <c r="B76" s="208"/>
      <c r="C76" s="371" t="s">
        <v>205</v>
      </c>
      <c r="D76" s="374" t="s">
        <v>163</v>
      </c>
      <c r="E76" s="369">
        <f>G76+I76+K76+M76+O76+Q76</f>
        <v>8</v>
      </c>
      <c r="F76" s="368">
        <f>H76+J76+L76+N76+P76</f>
        <v>56</v>
      </c>
      <c r="G76" s="367">
        <v>1</v>
      </c>
      <c r="H76" s="368">
        <v>1</v>
      </c>
      <c r="I76" s="367">
        <v>6</v>
      </c>
      <c r="J76" s="366">
        <v>45</v>
      </c>
      <c r="K76" s="367">
        <v>1</v>
      </c>
      <c r="L76" s="366">
        <v>10</v>
      </c>
      <c r="M76" s="375">
        <v>0</v>
      </c>
      <c r="N76" s="368">
        <v>0</v>
      </c>
      <c r="O76" s="367">
        <v>0</v>
      </c>
      <c r="P76" s="366">
        <v>0</v>
      </c>
      <c r="Q76" s="365">
        <v>0</v>
      </c>
    </row>
    <row r="77" spans="2:17" ht="15" customHeight="1">
      <c r="B77" s="208"/>
      <c r="C77" s="371" t="s">
        <v>203</v>
      </c>
      <c r="D77" s="373" t="s">
        <v>233</v>
      </c>
      <c r="E77" s="369">
        <f>G77+I77+K77+M77+O77+Q77</f>
        <v>0</v>
      </c>
      <c r="F77" s="368">
        <f>H77+J77+L77+N77+P77</f>
        <v>0</v>
      </c>
      <c r="G77" s="367">
        <v>0</v>
      </c>
      <c r="H77" s="368">
        <v>0</v>
      </c>
      <c r="I77" s="367">
        <v>0</v>
      </c>
      <c r="J77" s="366">
        <v>0</v>
      </c>
      <c r="K77" s="377">
        <v>0</v>
      </c>
      <c r="L77" s="379">
        <v>0</v>
      </c>
      <c r="M77" s="375">
        <v>0</v>
      </c>
      <c r="N77" s="368">
        <v>0</v>
      </c>
      <c r="O77" s="367">
        <v>0</v>
      </c>
      <c r="P77" s="366">
        <v>0</v>
      </c>
      <c r="Q77" s="365">
        <v>0</v>
      </c>
    </row>
    <row r="78" spans="2:17" ht="15" customHeight="1">
      <c r="B78" s="208"/>
      <c r="C78" s="371" t="s">
        <v>238</v>
      </c>
      <c r="D78" s="374" t="s">
        <v>150</v>
      </c>
      <c r="E78" s="369">
        <f>G78+I78+K78+M78+O78+Q78</f>
        <v>478</v>
      </c>
      <c r="F78" s="368">
        <f>H78+J78+L78+N78+P78</f>
        <v>2655</v>
      </c>
      <c r="G78" s="367">
        <v>305</v>
      </c>
      <c r="H78" s="368">
        <v>670</v>
      </c>
      <c r="I78" s="367">
        <v>112</v>
      </c>
      <c r="J78" s="366">
        <v>754</v>
      </c>
      <c r="K78" s="367">
        <v>41</v>
      </c>
      <c r="L78" s="366">
        <v>530</v>
      </c>
      <c r="M78" s="369">
        <v>10</v>
      </c>
      <c r="N78" s="368">
        <v>237</v>
      </c>
      <c r="O78" s="367">
        <v>10</v>
      </c>
      <c r="P78" s="366">
        <v>464</v>
      </c>
      <c r="Q78" s="365">
        <v>0</v>
      </c>
    </row>
    <row r="79" spans="2:17" ht="15" customHeight="1">
      <c r="B79" s="208"/>
      <c r="C79" s="378" t="s">
        <v>200</v>
      </c>
      <c r="D79" s="374" t="s">
        <v>198</v>
      </c>
      <c r="E79" s="369">
        <f>G79+I79+K79+M79+O79+Q79</f>
        <v>693</v>
      </c>
      <c r="F79" s="368">
        <f>H79+J79+L79+N79+P79</f>
        <v>10816</v>
      </c>
      <c r="G79" s="367">
        <v>303</v>
      </c>
      <c r="H79" s="368">
        <v>675</v>
      </c>
      <c r="I79" s="367">
        <v>143</v>
      </c>
      <c r="J79" s="366">
        <v>954</v>
      </c>
      <c r="K79" s="367">
        <v>113</v>
      </c>
      <c r="L79" s="366">
        <v>1572</v>
      </c>
      <c r="M79" s="369">
        <v>47</v>
      </c>
      <c r="N79" s="368">
        <v>1105</v>
      </c>
      <c r="O79" s="367">
        <v>84</v>
      </c>
      <c r="P79" s="366">
        <v>6510</v>
      </c>
      <c r="Q79" s="365">
        <v>3</v>
      </c>
    </row>
    <row r="80" spans="2:17" ht="15" customHeight="1">
      <c r="B80" s="208"/>
      <c r="C80" s="371" t="s">
        <v>199</v>
      </c>
      <c r="D80" s="373" t="s">
        <v>232</v>
      </c>
      <c r="E80" s="369">
        <f>G80+I80+K80+M80+O80+Q80</f>
        <v>8</v>
      </c>
      <c r="F80" s="368">
        <f>H80+J80+L80+N80+P80</f>
        <v>166</v>
      </c>
      <c r="G80" s="377">
        <v>1</v>
      </c>
      <c r="H80" s="376">
        <v>5</v>
      </c>
      <c r="I80" s="367">
        <v>3</v>
      </c>
      <c r="J80" s="366">
        <v>25</v>
      </c>
      <c r="K80" s="367">
        <v>1</v>
      </c>
      <c r="L80" s="366">
        <v>14</v>
      </c>
      <c r="M80" s="375">
        <v>1</v>
      </c>
      <c r="N80" s="368">
        <v>23</v>
      </c>
      <c r="O80" s="367">
        <v>2</v>
      </c>
      <c r="P80" s="366">
        <v>99</v>
      </c>
      <c r="Q80" s="365">
        <v>0</v>
      </c>
    </row>
    <row r="81" spans="2:17" ht="15" customHeight="1">
      <c r="B81" s="208"/>
      <c r="C81" s="371" t="s">
        <v>197</v>
      </c>
      <c r="D81" s="370" t="s">
        <v>231</v>
      </c>
      <c r="E81" s="369">
        <f>G81+I81+K81+M81+O81+Q81</f>
        <v>32</v>
      </c>
      <c r="F81" s="368">
        <f>H81+J81+L81+N81+P81</f>
        <v>829</v>
      </c>
      <c r="G81" s="367">
        <v>16</v>
      </c>
      <c r="H81" s="368">
        <v>35</v>
      </c>
      <c r="I81" s="367">
        <v>4</v>
      </c>
      <c r="J81" s="366">
        <v>25</v>
      </c>
      <c r="K81" s="367">
        <v>4</v>
      </c>
      <c r="L81" s="366">
        <v>55</v>
      </c>
      <c r="M81" s="369">
        <v>0</v>
      </c>
      <c r="N81" s="368">
        <v>0</v>
      </c>
      <c r="O81" s="367">
        <v>8</v>
      </c>
      <c r="P81" s="366">
        <v>714</v>
      </c>
      <c r="Q81" s="365">
        <v>0</v>
      </c>
    </row>
    <row r="82" spans="2:17" ht="15" customHeight="1">
      <c r="B82" s="208"/>
      <c r="C82" s="371" t="s">
        <v>196</v>
      </c>
      <c r="D82" s="374" t="s">
        <v>230</v>
      </c>
      <c r="E82" s="369">
        <f>G82+I82+K82+M82+O82+Q82</f>
        <v>116</v>
      </c>
      <c r="F82" s="368">
        <f>H82+J82+L82+N82+P82</f>
        <v>1932</v>
      </c>
      <c r="G82" s="367">
        <v>34</v>
      </c>
      <c r="H82" s="368">
        <v>69</v>
      </c>
      <c r="I82" s="367">
        <v>25</v>
      </c>
      <c r="J82" s="366">
        <v>178</v>
      </c>
      <c r="K82" s="367">
        <v>28</v>
      </c>
      <c r="L82" s="366">
        <v>368</v>
      </c>
      <c r="M82" s="369">
        <v>11</v>
      </c>
      <c r="N82" s="368">
        <v>261</v>
      </c>
      <c r="O82" s="367">
        <v>18</v>
      </c>
      <c r="P82" s="366">
        <v>1056</v>
      </c>
      <c r="Q82" s="365">
        <v>0</v>
      </c>
    </row>
    <row r="83" spans="2:17" ht="15" customHeight="1">
      <c r="B83" s="208"/>
      <c r="C83" s="371" t="s">
        <v>194</v>
      </c>
      <c r="D83" s="374" t="s">
        <v>229</v>
      </c>
      <c r="E83" s="369">
        <f>G83+I83+K83+M83+O83+Q83</f>
        <v>984</v>
      </c>
      <c r="F83" s="368">
        <f>H83+J83+L83+N83+P83</f>
        <v>6991</v>
      </c>
      <c r="G83" s="367">
        <v>618</v>
      </c>
      <c r="H83" s="368">
        <v>1404</v>
      </c>
      <c r="I83" s="367">
        <v>191</v>
      </c>
      <c r="J83" s="366">
        <v>1204</v>
      </c>
      <c r="K83" s="367">
        <v>110</v>
      </c>
      <c r="L83" s="366">
        <v>1434</v>
      </c>
      <c r="M83" s="369">
        <v>19</v>
      </c>
      <c r="N83" s="368">
        <v>446</v>
      </c>
      <c r="O83" s="367">
        <v>43</v>
      </c>
      <c r="P83" s="366">
        <v>2503</v>
      </c>
      <c r="Q83" s="365">
        <v>3</v>
      </c>
    </row>
    <row r="84" spans="2:17" ht="15" customHeight="1">
      <c r="B84" s="208"/>
      <c r="C84" s="371" t="s">
        <v>192</v>
      </c>
      <c r="D84" s="370" t="s">
        <v>144</v>
      </c>
      <c r="E84" s="369">
        <f>G84+I84+K84+M84+O84+Q84</f>
        <v>41</v>
      </c>
      <c r="F84" s="368">
        <f>H84+J84+L84+N84+P84</f>
        <v>474</v>
      </c>
      <c r="G84" s="367">
        <v>15</v>
      </c>
      <c r="H84" s="368">
        <v>30</v>
      </c>
      <c r="I84" s="367">
        <v>8</v>
      </c>
      <c r="J84" s="366">
        <v>52</v>
      </c>
      <c r="K84" s="367">
        <v>9</v>
      </c>
      <c r="L84" s="366">
        <v>132</v>
      </c>
      <c r="M84" s="369">
        <v>6</v>
      </c>
      <c r="N84" s="368">
        <v>139</v>
      </c>
      <c r="O84" s="367">
        <v>3</v>
      </c>
      <c r="P84" s="366">
        <v>121</v>
      </c>
      <c r="Q84" s="365">
        <v>0</v>
      </c>
    </row>
    <row r="85" spans="2:17" ht="15" customHeight="1">
      <c r="B85" s="208"/>
      <c r="C85" s="371" t="s">
        <v>237</v>
      </c>
      <c r="D85" s="373" t="s">
        <v>227</v>
      </c>
      <c r="E85" s="369">
        <f>G85+I85+K85+M85+O85+Q85</f>
        <v>72</v>
      </c>
      <c r="F85" s="368">
        <f>H85+J85+L85+N85+P85</f>
        <v>279</v>
      </c>
      <c r="G85" s="367">
        <v>55</v>
      </c>
      <c r="H85" s="368">
        <v>98</v>
      </c>
      <c r="I85" s="367">
        <v>12</v>
      </c>
      <c r="J85" s="366">
        <v>74</v>
      </c>
      <c r="K85" s="367">
        <v>2</v>
      </c>
      <c r="L85" s="366">
        <v>29</v>
      </c>
      <c r="M85" s="369">
        <v>2</v>
      </c>
      <c r="N85" s="368">
        <v>45</v>
      </c>
      <c r="O85" s="367">
        <v>1</v>
      </c>
      <c r="P85" s="366">
        <v>33</v>
      </c>
      <c r="Q85" s="365">
        <v>0</v>
      </c>
    </row>
    <row r="86" spans="2:17" ht="15" customHeight="1">
      <c r="B86" s="208"/>
      <c r="C86" s="371" t="s">
        <v>188</v>
      </c>
      <c r="D86" s="373" t="s">
        <v>226</v>
      </c>
      <c r="E86" s="369">
        <f>G86+I86+K86+M86+O86+Q86</f>
        <v>108</v>
      </c>
      <c r="F86" s="368">
        <f>H86+J86+L86+N86+P86</f>
        <v>610</v>
      </c>
      <c r="G86" s="367">
        <v>81</v>
      </c>
      <c r="H86" s="368">
        <v>178</v>
      </c>
      <c r="I86" s="367">
        <v>17</v>
      </c>
      <c r="J86" s="366">
        <v>115</v>
      </c>
      <c r="K86" s="367">
        <v>4</v>
      </c>
      <c r="L86" s="366">
        <v>43</v>
      </c>
      <c r="M86" s="369">
        <v>3</v>
      </c>
      <c r="N86" s="368">
        <v>75</v>
      </c>
      <c r="O86" s="367">
        <v>3</v>
      </c>
      <c r="P86" s="366">
        <v>199</v>
      </c>
      <c r="Q86" s="365">
        <v>0</v>
      </c>
    </row>
    <row r="87" spans="2:17" ht="15" customHeight="1">
      <c r="B87" s="205"/>
      <c r="C87" s="371" t="s">
        <v>225</v>
      </c>
      <c r="D87" s="372" t="s">
        <v>224</v>
      </c>
      <c r="E87" s="369">
        <f>G87+I87+K87+M87+O87+Q87</f>
        <v>389</v>
      </c>
      <c r="F87" s="368">
        <f>H87+J87+L87+N87+P87</f>
        <v>2644</v>
      </c>
      <c r="G87" s="367">
        <v>226</v>
      </c>
      <c r="H87" s="368">
        <v>498</v>
      </c>
      <c r="I87" s="367">
        <v>91</v>
      </c>
      <c r="J87" s="366">
        <v>587</v>
      </c>
      <c r="K87" s="367">
        <v>41</v>
      </c>
      <c r="L87" s="366">
        <v>533</v>
      </c>
      <c r="M87" s="369">
        <v>16</v>
      </c>
      <c r="N87" s="368">
        <v>382</v>
      </c>
      <c r="O87" s="367">
        <v>13</v>
      </c>
      <c r="P87" s="366">
        <v>644</v>
      </c>
      <c r="Q87" s="365">
        <v>2</v>
      </c>
    </row>
    <row r="88" spans="2:17" ht="15" customHeight="1">
      <c r="B88" s="205"/>
      <c r="C88" s="371" t="s">
        <v>236</v>
      </c>
      <c r="D88" s="373" t="s">
        <v>222</v>
      </c>
      <c r="E88" s="369">
        <f>G88+I88+K88+M88+O88+Q88</f>
        <v>344</v>
      </c>
      <c r="F88" s="368">
        <f>H88+J88+L88+N88+P88</f>
        <v>1286</v>
      </c>
      <c r="G88" s="367">
        <v>297</v>
      </c>
      <c r="H88" s="368">
        <v>537</v>
      </c>
      <c r="I88" s="367">
        <v>23</v>
      </c>
      <c r="J88" s="366">
        <v>159</v>
      </c>
      <c r="K88" s="367">
        <v>9</v>
      </c>
      <c r="L88" s="366">
        <v>118</v>
      </c>
      <c r="M88" s="369">
        <v>5</v>
      </c>
      <c r="N88" s="368">
        <v>119</v>
      </c>
      <c r="O88" s="367">
        <v>9</v>
      </c>
      <c r="P88" s="366">
        <v>353</v>
      </c>
      <c r="Q88" s="365">
        <v>1</v>
      </c>
    </row>
    <row r="89" spans="2:17" ht="15" customHeight="1">
      <c r="B89" s="205"/>
      <c r="C89" s="371" t="s">
        <v>221</v>
      </c>
      <c r="D89" s="372" t="s">
        <v>220</v>
      </c>
      <c r="E89" s="369">
        <f>G89+I89+K89+M89+O89+Q89</f>
        <v>92</v>
      </c>
      <c r="F89" s="368">
        <f>H89+J89+L89+N89+P89</f>
        <v>299</v>
      </c>
      <c r="G89" s="367">
        <v>77</v>
      </c>
      <c r="H89" s="368">
        <v>122</v>
      </c>
      <c r="I89" s="367">
        <v>9</v>
      </c>
      <c r="J89" s="366">
        <v>62</v>
      </c>
      <c r="K89" s="367">
        <v>4</v>
      </c>
      <c r="L89" s="366">
        <v>53</v>
      </c>
      <c r="M89" s="369">
        <v>0</v>
      </c>
      <c r="N89" s="368">
        <v>0</v>
      </c>
      <c r="O89" s="367">
        <v>2</v>
      </c>
      <c r="P89" s="366">
        <v>62</v>
      </c>
      <c r="Q89" s="365">
        <v>0</v>
      </c>
    </row>
    <row r="90" spans="2:17" ht="15" customHeight="1">
      <c r="B90" s="205"/>
      <c r="C90" s="371" t="s">
        <v>235</v>
      </c>
      <c r="D90" s="370" t="s">
        <v>218</v>
      </c>
      <c r="E90" s="369">
        <f>G90+I90+K90+M90+O90+Q90</f>
        <v>206</v>
      </c>
      <c r="F90" s="368">
        <f>H90+J90+L90+N90+P90</f>
        <v>3271</v>
      </c>
      <c r="G90" s="367">
        <v>71</v>
      </c>
      <c r="H90" s="368">
        <v>148</v>
      </c>
      <c r="I90" s="367">
        <v>53</v>
      </c>
      <c r="J90" s="366">
        <v>377</v>
      </c>
      <c r="K90" s="367">
        <v>30</v>
      </c>
      <c r="L90" s="366">
        <v>400</v>
      </c>
      <c r="M90" s="369">
        <v>14</v>
      </c>
      <c r="N90" s="368">
        <v>343</v>
      </c>
      <c r="O90" s="367">
        <v>31</v>
      </c>
      <c r="P90" s="366">
        <v>2003</v>
      </c>
      <c r="Q90" s="365">
        <v>7</v>
      </c>
    </row>
    <row r="91" spans="2:17" ht="15" customHeight="1">
      <c r="B91" s="205"/>
      <c r="C91" s="364" t="s">
        <v>217</v>
      </c>
      <c r="D91" s="363" t="s">
        <v>216</v>
      </c>
      <c r="E91" s="362">
        <f>G91+I91+K91+M91+O91+Q91</f>
        <v>40</v>
      </c>
      <c r="F91" s="361">
        <f>H91+J91+L91+N91+P91</f>
        <v>649</v>
      </c>
      <c r="G91" s="360">
        <v>21</v>
      </c>
      <c r="H91" s="361">
        <v>55</v>
      </c>
      <c r="I91" s="360">
        <v>10</v>
      </c>
      <c r="J91" s="359">
        <v>66</v>
      </c>
      <c r="K91" s="360">
        <v>2</v>
      </c>
      <c r="L91" s="359">
        <v>28</v>
      </c>
      <c r="M91" s="362">
        <v>1</v>
      </c>
      <c r="N91" s="361">
        <v>22</v>
      </c>
      <c r="O91" s="360">
        <v>6</v>
      </c>
      <c r="P91" s="359">
        <v>478</v>
      </c>
      <c r="Q91" s="358">
        <v>0</v>
      </c>
    </row>
    <row r="92" spans="2:17" ht="15" customHeight="1">
      <c r="B92" s="198"/>
      <c r="C92" s="357" t="s">
        <v>215</v>
      </c>
      <c r="D92" s="356" t="s">
        <v>214</v>
      </c>
      <c r="E92" s="355">
        <f>G92+I92+K92+M92+O92+Q92</f>
        <v>273</v>
      </c>
      <c r="F92" s="354">
        <f>H92+J92+L92+N92+P92</f>
        <v>1539</v>
      </c>
      <c r="G92" s="353">
        <v>217</v>
      </c>
      <c r="H92" s="354">
        <v>377</v>
      </c>
      <c r="I92" s="353">
        <v>30</v>
      </c>
      <c r="J92" s="352">
        <v>187</v>
      </c>
      <c r="K92" s="353">
        <v>12</v>
      </c>
      <c r="L92" s="352">
        <v>169</v>
      </c>
      <c r="M92" s="355">
        <v>7</v>
      </c>
      <c r="N92" s="354">
        <v>157</v>
      </c>
      <c r="O92" s="353">
        <v>6</v>
      </c>
      <c r="P92" s="352">
        <v>649</v>
      </c>
      <c r="Q92" s="351">
        <v>1</v>
      </c>
    </row>
    <row r="93" spans="2:17" ht="21.75" customHeight="1">
      <c r="B93" s="394" t="s">
        <v>74</v>
      </c>
      <c r="C93" s="393"/>
      <c r="D93" s="392"/>
      <c r="E93" s="391">
        <f>SUM(E94:E111)</f>
        <v>3754</v>
      </c>
      <c r="F93" s="390">
        <f>SUM(F94:F111)</f>
        <v>34682</v>
      </c>
      <c r="G93" s="389">
        <f>SUM(G94:G111)</f>
        <v>2207</v>
      </c>
      <c r="H93" s="390">
        <f>SUM(H94:H111)</f>
        <v>4655</v>
      </c>
      <c r="I93" s="389">
        <f>SUM(I94:I111)</f>
        <v>716</v>
      </c>
      <c r="J93" s="388">
        <f>SUM(J94:J111)</f>
        <v>4712</v>
      </c>
      <c r="K93" s="389">
        <f>SUM(K94:K111)</f>
        <v>436</v>
      </c>
      <c r="L93" s="388">
        <f>SUM(L94:L111)</f>
        <v>5855</v>
      </c>
      <c r="M93" s="391">
        <f>SUM(M94:M111)</f>
        <v>146</v>
      </c>
      <c r="N93" s="390">
        <f>SUM(N94:N111)</f>
        <v>3521</v>
      </c>
      <c r="O93" s="389">
        <f>SUM(O94:O111)</f>
        <v>234</v>
      </c>
      <c r="P93" s="388">
        <f>SUM(P94:P111)</f>
        <v>15939</v>
      </c>
      <c r="Q93" s="387">
        <f>SUM(Q94:Q111)</f>
        <v>15</v>
      </c>
    </row>
    <row r="94" spans="2:17" ht="15" customHeight="1">
      <c r="B94" s="208"/>
      <c r="C94" s="386" t="s">
        <v>207</v>
      </c>
      <c r="D94" s="385" t="s">
        <v>234</v>
      </c>
      <c r="E94" s="384">
        <f>G94+I94+K94+M94+O94+Q94</f>
        <v>29</v>
      </c>
      <c r="F94" s="383">
        <f>H94+J94+L94+N94+P94</f>
        <v>274</v>
      </c>
      <c r="G94" s="382">
        <v>10</v>
      </c>
      <c r="H94" s="383">
        <v>25</v>
      </c>
      <c r="I94" s="382">
        <v>8</v>
      </c>
      <c r="J94" s="381">
        <v>50</v>
      </c>
      <c r="K94" s="382">
        <v>7</v>
      </c>
      <c r="L94" s="381">
        <v>88</v>
      </c>
      <c r="M94" s="384">
        <v>3</v>
      </c>
      <c r="N94" s="383">
        <v>69</v>
      </c>
      <c r="O94" s="382">
        <v>1</v>
      </c>
      <c r="P94" s="381">
        <v>42</v>
      </c>
      <c r="Q94" s="380">
        <v>0</v>
      </c>
    </row>
    <row r="95" spans="2:17" ht="15" customHeight="1">
      <c r="B95" s="208"/>
      <c r="C95" s="371" t="s">
        <v>205</v>
      </c>
      <c r="D95" s="374" t="s">
        <v>163</v>
      </c>
      <c r="E95" s="369">
        <f>G95+I95+K95+M95+O95+Q95</f>
        <v>8</v>
      </c>
      <c r="F95" s="368">
        <f>H95+J95+L95+N95+P95</f>
        <v>56</v>
      </c>
      <c r="G95" s="367">
        <v>2</v>
      </c>
      <c r="H95" s="368">
        <v>5</v>
      </c>
      <c r="I95" s="367">
        <v>4</v>
      </c>
      <c r="J95" s="366">
        <v>31</v>
      </c>
      <c r="K95" s="367">
        <v>2</v>
      </c>
      <c r="L95" s="366">
        <v>20</v>
      </c>
      <c r="M95" s="375">
        <v>0</v>
      </c>
      <c r="N95" s="368">
        <v>0</v>
      </c>
      <c r="O95" s="367">
        <v>0</v>
      </c>
      <c r="P95" s="366">
        <v>0</v>
      </c>
      <c r="Q95" s="365">
        <v>0</v>
      </c>
    </row>
    <row r="96" spans="2:17" ht="15" customHeight="1">
      <c r="B96" s="208"/>
      <c r="C96" s="371" t="s">
        <v>203</v>
      </c>
      <c r="D96" s="373" t="s">
        <v>233</v>
      </c>
      <c r="E96" s="369">
        <f>G96+I96+K96+M96+O96+Q96</f>
        <v>0</v>
      </c>
      <c r="F96" s="368">
        <f>H96+J96+L96+N96+P96</f>
        <v>0</v>
      </c>
      <c r="G96" s="367">
        <v>0</v>
      </c>
      <c r="H96" s="368">
        <v>0</v>
      </c>
      <c r="I96" s="367">
        <v>0</v>
      </c>
      <c r="J96" s="366">
        <v>0</v>
      </c>
      <c r="K96" s="377">
        <v>0</v>
      </c>
      <c r="L96" s="379">
        <v>0</v>
      </c>
      <c r="M96" s="375">
        <v>0</v>
      </c>
      <c r="N96" s="368">
        <v>0</v>
      </c>
      <c r="O96" s="367">
        <v>0</v>
      </c>
      <c r="P96" s="366">
        <v>0</v>
      </c>
      <c r="Q96" s="365">
        <v>0</v>
      </c>
    </row>
    <row r="97" spans="2:17" ht="15" customHeight="1">
      <c r="B97" s="208"/>
      <c r="C97" s="371" t="s">
        <v>202</v>
      </c>
      <c r="D97" s="374" t="s">
        <v>150</v>
      </c>
      <c r="E97" s="369">
        <f>G97+I97+K97+M97+O97+Q97</f>
        <v>448</v>
      </c>
      <c r="F97" s="368">
        <f>H97+J97+L97+N97+P97</f>
        <v>2674</v>
      </c>
      <c r="G97" s="367">
        <v>278</v>
      </c>
      <c r="H97" s="368">
        <v>615</v>
      </c>
      <c r="I97" s="367">
        <v>101</v>
      </c>
      <c r="J97" s="366">
        <v>659</v>
      </c>
      <c r="K97" s="367">
        <v>49</v>
      </c>
      <c r="L97" s="366">
        <v>642</v>
      </c>
      <c r="M97" s="369">
        <v>9</v>
      </c>
      <c r="N97" s="368">
        <v>220</v>
      </c>
      <c r="O97" s="367">
        <v>11</v>
      </c>
      <c r="P97" s="366">
        <v>538</v>
      </c>
      <c r="Q97" s="365">
        <v>0</v>
      </c>
    </row>
    <row r="98" spans="2:17" ht="15" customHeight="1">
      <c r="B98" s="208"/>
      <c r="C98" s="378" t="s">
        <v>200</v>
      </c>
      <c r="D98" s="374" t="s">
        <v>198</v>
      </c>
      <c r="E98" s="369">
        <f>G98+I98+K98+M98+O98+Q98</f>
        <v>651</v>
      </c>
      <c r="F98" s="368">
        <f>H98+J98+L98+N98+P98</f>
        <v>10661</v>
      </c>
      <c r="G98" s="367">
        <v>269</v>
      </c>
      <c r="H98" s="368">
        <v>613</v>
      </c>
      <c r="I98" s="367">
        <v>128</v>
      </c>
      <c r="J98" s="366">
        <v>859</v>
      </c>
      <c r="K98" s="367">
        <v>121</v>
      </c>
      <c r="L98" s="366">
        <v>1711</v>
      </c>
      <c r="M98" s="369">
        <v>48</v>
      </c>
      <c r="N98" s="368">
        <v>1140</v>
      </c>
      <c r="O98" s="367">
        <v>81</v>
      </c>
      <c r="P98" s="366">
        <v>6338</v>
      </c>
      <c r="Q98" s="365">
        <v>4</v>
      </c>
    </row>
    <row r="99" spans="2:17" ht="15" customHeight="1">
      <c r="B99" s="208"/>
      <c r="C99" s="371" t="s">
        <v>199</v>
      </c>
      <c r="D99" s="373" t="s">
        <v>232</v>
      </c>
      <c r="E99" s="369">
        <f>G99+I99+K99+M99+O99+Q99</f>
        <v>7</v>
      </c>
      <c r="F99" s="368">
        <f>H99+J99+L99+N99+P99</f>
        <v>162</v>
      </c>
      <c r="G99" s="377">
        <v>1</v>
      </c>
      <c r="H99" s="376">
        <v>4</v>
      </c>
      <c r="I99" s="367">
        <v>1</v>
      </c>
      <c r="J99" s="366">
        <v>8</v>
      </c>
      <c r="K99" s="367">
        <v>2</v>
      </c>
      <c r="L99" s="366">
        <v>26</v>
      </c>
      <c r="M99" s="375">
        <v>1</v>
      </c>
      <c r="N99" s="368">
        <v>26</v>
      </c>
      <c r="O99" s="367">
        <v>2</v>
      </c>
      <c r="P99" s="366">
        <v>98</v>
      </c>
      <c r="Q99" s="365">
        <v>0</v>
      </c>
    </row>
    <row r="100" spans="2:17" ht="15" customHeight="1">
      <c r="B100" s="208"/>
      <c r="C100" s="371" t="s">
        <v>197</v>
      </c>
      <c r="D100" s="370" t="s">
        <v>231</v>
      </c>
      <c r="E100" s="369">
        <f>G100+I100+K100+M100+O100+Q100</f>
        <v>37</v>
      </c>
      <c r="F100" s="368">
        <f>H100+J100+L100+N100+P100</f>
        <v>825</v>
      </c>
      <c r="G100" s="367">
        <v>17</v>
      </c>
      <c r="H100" s="368">
        <v>37</v>
      </c>
      <c r="I100" s="367">
        <v>7</v>
      </c>
      <c r="J100" s="366">
        <v>45</v>
      </c>
      <c r="K100" s="367">
        <v>4</v>
      </c>
      <c r="L100" s="366">
        <v>59</v>
      </c>
      <c r="M100" s="369">
        <v>0</v>
      </c>
      <c r="N100" s="368">
        <v>0</v>
      </c>
      <c r="O100" s="367">
        <v>9</v>
      </c>
      <c r="P100" s="366">
        <v>684</v>
      </c>
      <c r="Q100" s="365">
        <v>0</v>
      </c>
    </row>
    <row r="101" spans="2:17" ht="15" customHeight="1">
      <c r="B101" s="208"/>
      <c r="C101" s="371" t="s">
        <v>196</v>
      </c>
      <c r="D101" s="374" t="s">
        <v>230</v>
      </c>
      <c r="E101" s="369">
        <f>G101+I101+K101+M101+O101+Q101</f>
        <v>106</v>
      </c>
      <c r="F101" s="368">
        <f>H101+J101+L101+N101+P101</f>
        <v>1677</v>
      </c>
      <c r="G101" s="367">
        <v>32</v>
      </c>
      <c r="H101" s="368">
        <v>68</v>
      </c>
      <c r="I101" s="367">
        <v>21</v>
      </c>
      <c r="J101" s="366">
        <v>152</v>
      </c>
      <c r="K101" s="367">
        <v>29</v>
      </c>
      <c r="L101" s="366">
        <v>382</v>
      </c>
      <c r="M101" s="369">
        <v>10</v>
      </c>
      <c r="N101" s="368">
        <v>245</v>
      </c>
      <c r="O101" s="367">
        <v>14</v>
      </c>
      <c r="P101" s="366">
        <v>830</v>
      </c>
      <c r="Q101" s="365">
        <v>0</v>
      </c>
    </row>
    <row r="102" spans="2:17" ht="15" customHeight="1">
      <c r="B102" s="208"/>
      <c r="C102" s="371" t="s">
        <v>194</v>
      </c>
      <c r="D102" s="374" t="s">
        <v>229</v>
      </c>
      <c r="E102" s="369">
        <f>G102+I102+K102+M102+O102+Q102</f>
        <v>930</v>
      </c>
      <c r="F102" s="368">
        <f>H102+J102+L102+N102+P102</f>
        <v>6702</v>
      </c>
      <c r="G102" s="367">
        <v>565</v>
      </c>
      <c r="H102" s="368">
        <v>1236</v>
      </c>
      <c r="I102" s="367">
        <v>200</v>
      </c>
      <c r="J102" s="366">
        <v>1283</v>
      </c>
      <c r="K102" s="367">
        <v>93</v>
      </c>
      <c r="L102" s="366">
        <v>1232</v>
      </c>
      <c r="M102" s="369">
        <v>31</v>
      </c>
      <c r="N102" s="368">
        <v>735</v>
      </c>
      <c r="O102" s="367">
        <v>39</v>
      </c>
      <c r="P102" s="366">
        <v>2216</v>
      </c>
      <c r="Q102" s="365">
        <v>2</v>
      </c>
    </row>
    <row r="103" spans="2:17" ht="15" customHeight="1">
      <c r="B103" s="208"/>
      <c r="C103" s="371" t="s">
        <v>192</v>
      </c>
      <c r="D103" s="370" t="s">
        <v>144</v>
      </c>
      <c r="E103" s="369">
        <f>G103+I103+K103+M103+O103+Q103</f>
        <v>41</v>
      </c>
      <c r="F103" s="368">
        <f>H103+J103+L103+N103+P103</f>
        <v>481</v>
      </c>
      <c r="G103" s="367">
        <v>17</v>
      </c>
      <c r="H103" s="368">
        <v>32</v>
      </c>
      <c r="I103" s="367">
        <v>7</v>
      </c>
      <c r="J103" s="366">
        <v>46</v>
      </c>
      <c r="K103" s="367">
        <v>8</v>
      </c>
      <c r="L103" s="366">
        <v>120</v>
      </c>
      <c r="M103" s="369">
        <v>5</v>
      </c>
      <c r="N103" s="368">
        <v>118</v>
      </c>
      <c r="O103" s="367">
        <v>4</v>
      </c>
      <c r="P103" s="366">
        <v>165</v>
      </c>
      <c r="Q103" s="365">
        <v>0</v>
      </c>
    </row>
    <row r="104" spans="2:17" ht="15" customHeight="1">
      <c r="B104" s="208"/>
      <c r="C104" s="371" t="s">
        <v>228</v>
      </c>
      <c r="D104" s="373" t="s">
        <v>227</v>
      </c>
      <c r="E104" s="369">
        <f>G104+I104+K104+M104+O104+Q104</f>
        <v>72</v>
      </c>
      <c r="F104" s="368">
        <f>H104+J104+L104+N104+P104</f>
        <v>445</v>
      </c>
      <c r="G104" s="367">
        <v>56</v>
      </c>
      <c r="H104" s="368">
        <v>115</v>
      </c>
      <c r="I104" s="367">
        <v>10</v>
      </c>
      <c r="J104" s="366">
        <v>62</v>
      </c>
      <c r="K104" s="367">
        <v>3</v>
      </c>
      <c r="L104" s="366">
        <v>35</v>
      </c>
      <c r="M104" s="369">
        <v>2</v>
      </c>
      <c r="N104" s="368">
        <v>48</v>
      </c>
      <c r="O104" s="367">
        <v>1</v>
      </c>
      <c r="P104" s="366">
        <v>185</v>
      </c>
      <c r="Q104" s="365">
        <v>0</v>
      </c>
    </row>
    <row r="105" spans="2:17" ht="15" customHeight="1">
      <c r="B105" s="208"/>
      <c r="C105" s="371" t="s">
        <v>188</v>
      </c>
      <c r="D105" s="373" t="s">
        <v>226</v>
      </c>
      <c r="E105" s="369">
        <f>G105+I105+K105+M105+O105+Q105</f>
        <v>115</v>
      </c>
      <c r="F105" s="368">
        <f>H105+J105+L105+N105+P105</f>
        <v>668</v>
      </c>
      <c r="G105" s="367">
        <v>87</v>
      </c>
      <c r="H105" s="368">
        <v>177</v>
      </c>
      <c r="I105" s="367">
        <v>16</v>
      </c>
      <c r="J105" s="366">
        <v>100</v>
      </c>
      <c r="K105" s="367">
        <v>6</v>
      </c>
      <c r="L105" s="366">
        <v>69</v>
      </c>
      <c r="M105" s="369">
        <v>1</v>
      </c>
      <c r="N105" s="368">
        <v>28</v>
      </c>
      <c r="O105" s="367">
        <v>5</v>
      </c>
      <c r="P105" s="366">
        <v>294</v>
      </c>
      <c r="Q105" s="365">
        <v>0</v>
      </c>
    </row>
    <row r="106" spans="2:17" ht="15" customHeight="1">
      <c r="B106" s="205"/>
      <c r="C106" s="371" t="s">
        <v>225</v>
      </c>
      <c r="D106" s="372" t="s">
        <v>224</v>
      </c>
      <c r="E106" s="369">
        <f>G106+I106+K106+M106+O106+Q106</f>
        <v>376</v>
      </c>
      <c r="F106" s="368">
        <f>H106+J106+L106+N106+P106</f>
        <v>2523</v>
      </c>
      <c r="G106" s="367">
        <v>220</v>
      </c>
      <c r="H106" s="368">
        <v>505</v>
      </c>
      <c r="I106" s="367">
        <v>88</v>
      </c>
      <c r="J106" s="366">
        <v>568</v>
      </c>
      <c r="K106" s="367">
        <v>40</v>
      </c>
      <c r="L106" s="366">
        <v>535</v>
      </c>
      <c r="M106" s="369">
        <v>11</v>
      </c>
      <c r="N106" s="368">
        <v>268</v>
      </c>
      <c r="O106" s="367">
        <v>14</v>
      </c>
      <c r="P106" s="366">
        <v>647</v>
      </c>
      <c r="Q106" s="365">
        <v>3</v>
      </c>
    </row>
    <row r="107" spans="2:17" ht="15" customHeight="1">
      <c r="B107" s="205"/>
      <c r="C107" s="371" t="s">
        <v>223</v>
      </c>
      <c r="D107" s="373" t="s">
        <v>222</v>
      </c>
      <c r="E107" s="369">
        <f>G107+I107+K107+M107+O107+Q107</f>
        <v>330</v>
      </c>
      <c r="F107" s="368">
        <f>H107+J107+L107+N107+P107</f>
        <v>1246</v>
      </c>
      <c r="G107" s="367">
        <v>283</v>
      </c>
      <c r="H107" s="368">
        <v>516</v>
      </c>
      <c r="I107" s="367">
        <v>25</v>
      </c>
      <c r="J107" s="366">
        <v>166</v>
      </c>
      <c r="K107" s="367">
        <v>8</v>
      </c>
      <c r="L107" s="366">
        <v>110</v>
      </c>
      <c r="M107" s="369">
        <v>6</v>
      </c>
      <c r="N107" s="368">
        <v>159</v>
      </c>
      <c r="O107" s="367">
        <v>6</v>
      </c>
      <c r="P107" s="366">
        <v>295</v>
      </c>
      <c r="Q107" s="365">
        <v>2</v>
      </c>
    </row>
    <row r="108" spans="2:17" ht="15" customHeight="1">
      <c r="B108" s="205"/>
      <c r="C108" s="371" t="s">
        <v>221</v>
      </c>
      <c r="D108" s="372" t="s">
        <v>220</v>
      </c>
      <c r="E108" s="369">
        <f>G108+I108+K108+M108+O108+Q108</f>
        <v>95</v>
      </c>
      <c r="F108" s="368">
        <f>H108+J108+L108+N108+P108</f>
        <v>253</v>
      </c>
      <c r="G108" s="367">
        <v>74</v>
      </c>
      <c r="H108" s="368">
        <v>105</v>
      </c>
      <c r="I108" s="367">
        <v>12</v>
      </c>
      <c r="J108" s="366">
        <v>76</v>
      </c>
      <c r="K108" s="367">
        <v>4</v>
      </c>
      <c r="L108" s="366">
        <v>45</v>
      </c>
      <c r="M108" s="369">
        <v>1</v>
      </c>
      <c r="N108" s="368">
        <v>27</v>
      </c>
      <c r="O108" s="367">
        <v>0</v>
      </c>
      <c r="P108" s="366">
        <v>0</v>
      </c>
      <c r="Q108" s="365">
        <v>4</v>
      </c>
    </row>
    <row r="109" spans="2:17" ht="15" customHeight="1">
      <c r="B109" s="205"/>
      <c r="C109" s="371" t="s">
        <v>219</v>
      </c>
      <c r="D109" s="370" t="s">
        <v>218</v>
      </c>
      <c r="E109" s="369">
        <f>G109+I109+K109+M109+O109+Q109</f>
        <v>200</v>
      </c>
      <c r="F109" s="368">
        <f>H109+J109+L109+N109+P109</f>
        <v>3530</v>
      </c>
      <c r="G109" s="367">
        <v>69</v>
      </c>
      <c r="H109" s="368">
        <v>143</v>
      </c>
      <c r="I109" s="367">
        <v>45</v>
      </c>
      <c r="J109" s="366">
        <v>319</v>
      </c>
      <c r="K109" s="367">
        <v>41</v>
      </c>
      <c r="L109" s="366">
        <v>538</v>
      </c>
      <c r="M109" s="369">
        <v>13</v>
      </c>
      <c r="N109" s="368">
        <v>314</v>
      </c>
      <c r="O109" s="367">
        <v>32</v>
      </c>
      <c r="P109" s="366">
        <v>2216</v>
      </c>
      <c r="Q109" s="365">
        <v>0</v>
      </c>
    </row>
    <row r="110" spans="2:17" ht="15" customHeight="1">
      <c r="B110" s="205"/>
      <c r="C110" s="364" t="s">
        <v>217</v>
      </c>
      <c r="D110" s="363" t="s">
        <v>216</v>
      </c>
      <c r="E110" s="362">
        <f>G110+I110+K110+M110+O110+Q110</f>
        <v>36</v>
      </c>
      <c r="F110" s="361">
        <f>H110+J110+L110+N110+P110</f>
        <v>624</v>
      </c>
      <c r="G110" s="360">
        <v>22</v>
      </c>
      <c r="H110" s="361">
        <v>62</v>
      </c>
      <c r="I110" s="360">
        <v>3</v>
      </c>
      <c r="J110" s="359">
        <v>19</v>
      </c>
      <c r="K110" s="360">
        <v>4</v>
      </c>
      <c r="L110" s="359">
        <v>51</v>
      </c>
      <c r="M110" s="362">
        <v>1</v>
      </c>
      <c r="N110" s="361">
        <v>27</v>
      </c>
      <c r="O110" s="360">
        <v>6</v>
      </c>
      <c r="P110" s="359">
        <v>465</v>
      </c>
      <c r="Q110" s="358">
        <v>0</v>
      </c>
    </row>
    <row r="111" spans="2:17" ht="15" customHeight="1">
      <c r="B111" s="198"/>
      <c r="C111" s="357" t="s">
        <v>215</v>
      </c>
      <c r="D111" s="356" t="s">
        <v>214</v>
      </c>
      <c r="E111" s="355">
        <f>G111+I111+K111+M111+O111+Q111</f>
        <v>273</v>
      </c>
      <c r="F111" s="354">
        <f>H111+J111+L111+N111+P111</f>
        <v>1881</v>
      </c>
      <c r="G111" s="353">
        <v>205</v>
      </c>
      <c r="H111" s="354">
        <v>397</v>
      </c>
      <c r="I111" s="353">
        <v>40</v>
      </c>
      <c r="J111" s="352">
        <v>269</v>
      </c>
      <c r="K111" s="353">
        <v>15</v>
      </c>
      <c r="L111" s="352">
        <v>192</v>
      </c>
      <c r="M111" s="355">
        <v>4</v>
      </c>
      <c r="N111" s="354">
        <v>97</v>
      </c>
      <c r="O111" s="353">
        <v>9</v>
      </c>
      <c r="P111" s="352">
        <v>926</v>
      </c>
      <c r="Q111" s="351">
        <v>0</v>
      </c>
    </row>
    <row r="112" spans="2:17" ht="15" customHeight="1">
      <c r="B112" s="350" t="s">
        <v>77</v>
      </c>
      <c r="P112" s="74"/>
      <c r="Q112" s="74"/>
    </row>
    <row r="113" ht="12">
      <c r="B113" s="49"/>
    </row>
    <row r="114" ht="12">
      <c r="B114" s="49"/>
    </row>
  </sheetData>
  <sheetProtection/>
  <mergeCells count="13">
    <mergeCell ref="K3:L3"/>
    <mergeCell ref="M3:N3"/>
    <mergeCell ref="O3:P3"/>
    <mergeCell ref="B3:D4"/>
    <mergeCell ref="E3:F3"/>
    <mergeCell ref="G3:H3"/>
    <mergeCell ref="I3:J3"/>
    <mergeCell ref="B93:D93"/>
    <mergeCell ref="B5:D5"/>
    <mergeCell ref="B18:D18"/>
    <mergeCell ref="B36:D36"/>
    <mergeCell ref="B55:D55"/>
    <mergeCell ref="B74:D7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05"/>
  <sheetViews>
    <sheetView showGridLines="0" workbookViewId="0" topLeftCell="A1">
      <selection activeCell="T66" sqref="T66"/>
    </sheetView>
  </sheetViews>
  <sheetFormatPr defaultColWidth="9.00390625" defaultRowHeight="12.75"/>
  <cols>
    <col min="1" max="1" width="2.125" style="12" customWidth="1"/>
    <col min="2" max="2" width="2.25390625" style="12" customWidth="1"/>
    <col min="3" max="3" width="3.25390625" style="13" bestFit="1" customWidth="1"/>
    <col min="4" max="4" width="13.625" style="12" customWidth="1"/>
    <col min="5" max="5" width="5.75390625" style="185" customWidth="1"/>
    <col min="6" max="6" width="6.75390625" style="187" customWidth="1"/>
    <col min="7" max="7" width="5.75390625" style="184" customWidth="1"/>
    <col min="8" max="8" width="6.75390625" style="184" customWidth="1"/>
    <col min="9" max="9" width="5.75390625" style="184" customWidth="1"/>
    <col min="10" max="10" width="6.75390625" style="184" customWidth="1"/>
    <col min="11" max="11" width="5.75390625" style="186" customWidth="1"/>
    <col min="12" max="12" width="6.75390625" style="185" customWidth="1"/>
    <col min="13" max="13" width="5.75390625" style="186" customWidth="1"/>
    <col min="14" max="14" width="6.75390625" style="185" customWidth="1"/>
    <col min="15" max="15" width="4.75390625" style="184" customWidth="1"/>
    <col min="16" max="16" width="5.75390625" style="185" customWidth="1"/>
    <col min="17" max="17" width="4.75390625" style="184" customWidth="1"/>
    <col min="18" max="18" width="5.75390625" style="183" customWidth="1"/>
    <col min="19" max="19" width="4.75390625" style="184" customWidth="1"/>
    <col min="20" max="20" width="5.75390625" style="183" customWidth="1"/>
    <col min="21" max="16384" width="9.125" style="12" customWidth="1"/>
  </cols>
  <sheetData>
    <row r="1" spans="1:20" ht="30" customHeight="1">
      <c r="A1" s="1" t="s">
        <v>213</v>
      </c>
      <c r="B1" s="1"/>
      <c r="C1" s="342"/>
      <c r="D1" s="341"/>
      <c r="E1" s="340"/>
      <c r="F1" s="339"/>
      <c r="G1" s="336"/>
      <c r="H1" s="336"/>
      <c r="I1" s="336"/>
      <c r="J1" s="336"/>
      <c r="K1" s="338"/>
      <c r="L1" s="337"/>
      <c r="M1" s="338"/>
      <c r="N1" s="337"/>
      <c r="O1" s="336"/>
      <c r="P1" s="337"/>
      <c r="Q1" s="336"/>
      <c r="R1" s="335"/>
      <c r="S1" s="336"/>
      <c r="T1" s="335"/>
    </row>
    <row r="2" spans="2:20" ht="4.5" customHeight="1">
      <c r="B2" s="51"/>
      <c r="C2" s="334"/>
      <c r="D2" s="333"/>
      <c r="E2" s="330"/>
      <c r="F2" s="332"/>
      <c r="G2" s="329"/>
      <c r="H2" s="329"/>
      <c r="I2" s="329"/>
      <c r="J2" s="329"/>
      <c r="K2" s="331"/>
      <c r="L2" s="330"/>
      <c r="M2" s="331"/>
      <c r="N2" s="330"/>
      <c r="O2" s="329"/>
      <c r="P2" s="330"/>
      <c r="Q2" s="329"/>
      <c r="R2" s="328"/>
      <c r="S2" s="329"/>
      <c r="T2" s="328"/>
    </row>
    <row r="3" spans="2:20" s="327" customFormat="1" ht="13.5" customHeight="1">
      <c r="B3" s="257" t="s">
        <v>161</v>
      </c>
      <c r="C3" s="256"/>
      <c r="D3" s="255"/>
      <c r="E3" s="289" t="s">
        <v>3</v>
      </c>
      <c r="F3" s="288"/>
      <c r="G3" s="287" t="s">
        <v>160</v>
      </c>
      <c r="H3" s="286"/>
      <c r="I3" s="285" t="s">
        <v>212</v>
      </c>
      <c r="J3" s="284"/>
      <c r="K3" s="283" t="s">
        <v>211</v>
      </c>
      <c r="L3" s="282"/>
      <c r="M3" s="283" t="s">
        <v>210</v>
      </c>
      <c r="N3" s="282"/>
      <c r="O3" s="171" t="s">
        <v>209</v>
      </c>
      <c r="P3" s="172"/>
      <c r="Q3" s="285" t="s">
        <v>208</v>
      </c>
      <c r="R3" s="284"/>
      <c r="S3" s="285" t="s">
        <v>158</v>
      </c>
      <c r="T3" s="284"/>
    </row>
    <row r="4" spans="2:20" s="325" customFormat="1" ht="13.5" customHeight="1">
      <c r="B4" s="231"/>
      <c r="C4" s="230"/>
      <c r="D4" s="229"/>
      <c r="E4" s="103" t="s">
        <v>0</v>
      </c>
      <c r="F4" s="104" t="s">
        <v>99</v>
      </c>
      <c r="G4" s="103" t="s">
        <v>0</v>
      </c>
      <c r="H4" s="104" t="s">
        <v>99</v>
      </c>
      <c r="I4" s="109" t="s">
        <v>101</v>
      </c>
      <c r="J4" s="228" t="s">
        <v>100</v>
      </c>
      <c r="K4" s="107" t="s">
        <v>0</v>
      </c>
      <c r="L4" s="106" t="s">
        <v>99</v>
      </c>
      <c r="M4" s="326" t="s">
        <v>0</v>
      </c>
      <c r="N4" s="106" t="s">
        <v>99</v>
      </c>
      <c r="O4" s="105" t="s">
        <v>0</v>
      </c>
      <c r="P4" s="102" t="s">
        <v>99</v>
      </c>
      <c r="Q4" s="103" t="s">
        <v>0</v>
      </c>
      <c r="R4" s="104" t="s">
        <v>99</v>
      </c>
      <c r="S4" s="103" t="s">
        <v>0</v>
      </c>
      <c r="T4" s="102" t="s">
        <v>99</v>
      </c>
    </row>
    <row r="5" spans="2:20" s="324" customFormat="1" ht="18.75" customHeight="1">
      <c r="B5" s="281" t="s">
        <v>69</v>
      </c>
      <c r="C5" s="280"/>
      <c r="D5" s="279"/>
      <c r="E5" s="276">
        <v>4435</v>
      </c>
      <c r="F5" s="317">
        <v>35239</v>
      </c>
      <c r="G5" s="276">
        <v>2382</v>
      </c>
      <c r="H5" s="317">
        <v>6430</v>
      </c>
      <c r="I5" s="276">
        <v>1724</v>
      </c>
      <c r="J5" s="275">
        <v>25046</v>
      </c>
      <c r="K5" s="276">
        <v>18</v>
      </c>
      <c r="L5" s="275">
        <v>81</v>
      </c>
      <c r="M5" s="276">
        <v>0</v>
      </c>
      <c r="N5" s="275">
        <v>0</v>
      </c>
      <c r="O5" s="276">
        <v>10</v>
      </c>
      <c r="P5" s="275">
        <v>174</v>
      </c>
      <c r="Q5" s="276">
        <v>289</v>
      </c>
      <c r="R5" s="275">
        <v>3479</v>
      </c>
      <c r="S5" s="276">
        <v>12</v>
      </c>
      <c r="T5" s="275">
        <v>29</v>
      </c>
    </row>
    <row r="6" spans="2:20" ht="12.75" customHeight="1" hidden="1">
      <c r="B6" s="309"/>
      <c r="C6" s="316" t="s">
        <v>207</v>
      </c>
      <c r="D6" s="323" t="s">
        <v>206</v>
      </c>
      <c r="E6" s="313">
        <v>11</v>
      </c>
      <c r="F6" s="312">
        <v>220</v>
      </c>
      <c r="G6" s="313">
        <v>0</v>
      </c>
      <c r="H6" s="312">
        <v>0</v>
      </c>
      <c r="I6" s="313">
        <v>4</v>
      </c>
      <c r="J6" s="314">
        <v>74</v>
      </c>
      <c r="K6" s="313">
        <v>0</v>
      </c>
      <c r="L6" s="312">
        <v>0</v>
      </c>
      <c r="M6" s="313">
        <v>0</v>
      </c>
      <c r="N6" s="312">
        <v>0</v>
      </c>
      <c r="O6" s="313">
        <v>0</v>
      </c>
      <c r="P6" s="312">
        <v>0</v>
      </c>
      <c r="Q6" s="313">
        <v>6</v>
      </c>
      <c r="R6" s="312">
        <v>144</v>
      </c>
      <c r="S6" s="313">
        <v>1</v>
      </c>
      <c r="T6" s="312">
        <v>2</v>
      </c>
    </row>
    <row r="7" spans="2:20" ht="12.75" customHeight="1" hidden="1">
      <c r="B7" s="309"/>
      <c r="C7" s="306" t="s">
        <v>205</v>
      </c>
      <c r="D7" s="320" t="s">
        <v>204</v>
      </c>
      <c r="E7" s="200">
        <v>0</v>
      </c>
      <c r="F7" s="199">
        <v>0</v>
      </c>
      <c r="G7" s="200">
        <v>0</v>
      </c>
      <c r="H7" s="199">
        <v>0</v>
      </c>
      <c r="I7" s="200">
        <v>0</v>
      </c>
      <c r="J7" s="201">
        <v>0</v>
      </c>
      <c r="K7" s="200">
        <v>0</v>
      </c>
      <c r="L7" s="199">
        <v>0</v>
      </c>
      <c r="M7" s="200">
        <v>0</v>
      </c>
      <c r="N7" s="199">
        <v>0</v>
      </c>
      <c r="O7" s="200">
        <v>0</v>
      </c>
      <c r="P7" s="199">
        <v>0</v>
      </c>
      <c r="Q7" s="200">
        <v>0</v>
      </c>
      <c r="R7" s="199">
        <v>0</v>
      </c>
      <c r="S7" s="200">
        <v>0</v>
      </c>
      <c r="T7" s="199">
        <v>0</v>
      </c>
    </row>
    <row r="8" spans="2:20" ht="12.75" customHeight="1" hidden="1">
      <c r="B8" s="309"/>
      <c r="C8" s="306" t="s">
        <v>203</v>
      </c>
      <c r="D8" s="320" t="s">
        <v>163</v>
      </c>
      <c r="E8" s="200">
        <v>0</v>
      </c>
      <c r="F8" s="199">
        <v>0</v>
      </c>
      <c r="G8" s="200">
        <v>0</v>
      </c>
      <c r="H8" s="199">
        <v>0</v>
      </c>
      <c r="I8" s="200">
        <v>0</v>
      </c>
      <c r="J8" s="201">
        <v>0</v>
      </c>
      <c r="K8" s="200">
        <v>0</v>
      </c>
      <c r="L8" s="199">
        <v>0</v>
      </c>
      <c r="M8" s="200">
        <v>0</v>
      </c>
      <c r="N8" s="199">
        <v>0</v>
      </c>
      <c r="O8" s="200">
        <v>0</v>
      </c>
      <c r="P8" s="199">
        <v>0</v>
      </c>
      <c r="Q8" s="200">
        <v>0</v>
      </c>
      <c r="R8" s="199">
        <v>0</v>
      </c>
      <c r="S8" s="200">
        <v>0</v>
      </c>
      <c r="T8" s="199">
        <v>0</v>
      </c>
    </row>
    <row r="9" spans="2:20" ht="12.75" customHeight="1" hidden="1">
      <c r="B9" s="309"/>
      <c r="C9" s="306" t="s">
        <v>202</v>
      </c>
      <c r="D9" s="320" t="s">
        <v>201</v>
      </c>
      <c r="E9" s="200">
        <v>2</v>
      </c>
      <c r="F9" s="199">
        <v>48</v>
      </c>
      <c r="G9" s="200">
        <v>0</v>
      </c>
      <c r="H9" s="199">
        <v>0</v>
      </c>
      <c r="I9" s="200">
        <v>1</v>
      </c>
      <c r="J9" s="201">
        <v>30</v>
      </c>
      <c r="K9" s="200">
        <v>0</v>
      </c>
      <c r="L9" s="199">
        <v>0</v>
      </c>
      <c r="M9" s="200">
        <v>0</v>
      </c>
      <c r="N9" s="199">
        <v>0</v>
      </c>
      <c r="O9" s="200">
        <v>0</v>
      </c>
      <c r="P9" s="199">
        <v>0</v>
      </c>
      <c r="Q9" s="200">
        <v>1</v>
      </c>
      <c r="R9" s="199">
        <v>18</v>
      </c>
      <c r="S9" s="200">
        <v>0</v>
      </c>
      <c r="T9" s="199">
        <v>0</v>
      </c>
    </row>
    <row r="10" spans="2:20" ht="12.75" customHeight="1" hidden="1">
      <c r="B10" s="309"/>
      <c r="C10" s="311" t="s">
        <v>200</v>
      </c>
      <c r="D10" s="320" t="s">
        <v>150</v>
      </c>
      <c r="E10" s="200">
        <v>604</v>
      </c>
      <c r="F10" s="199">
        <v>3719</v>
      </c>
      <c r="G10" s="200">
        <v>284</v>
      </c>
      <c r="H10" s="199">
        <v>732</v>
      </c>
      <c r="I10" s="200">
        <v>320</v>
      </c>
      <c r="J10" s="201">
        <v>2987</v>
      </c>
      <c r="K10" s="200">
        <v>0</v>
      </c>
      <c r="L10" s="199">
        <v>0</v>
      </c>
      <c r="M10" s="200">
        <v>0</v>
      </c>
      <c r="N10" s="199">
        <v>0</v>
      </c>
      <c r="O10" s="200">
        <v>0</v>
      </c>
      <c r="P10" s="199">
        <v>0</v>
      </c>
      <c r="Q10" s="200">
        <v>0</v>
      </c>
      <c r="R10" s="199">
        <v>0</v>
      </c>
      <c r="S10" s="200">
        <v>0</v>
      </c>
      <c r="T10" s="199">
        <v>0</v>
      </c>
    </row>
    <row r="11" spans="2:20" ht="12.75" customHeight="1" hidden="1">
      <c r="B11" s="309"/>
      <c r="C11" s="306" t="s">
        <v>199</v>
      </c>
      <c r="D11" s="320" t="s">
        <v>198</v>
      </c>
      <c r="E11" s="200">
        <v>1018</v>
      </c>
      <c r="F11" s="199">
        <v>12967</v>
      </c>
      <c r="G11" s="200">
        <v>470</v>
      </c>
      <c r="H11" s="199">
        <v>1217</v>
      </c>
      <c r="I11" s="200">
        <v>527</v>
      </c>
      <c r="J11" s="201">
        <v>11400</v>
      </c>
      <c r="K11" s="200">
        <v>7</v>
      </c>
      <c r="L11" s="199">
        <v>28</v>
      </c>
      <c r="M11" s="200">
        <v>0</v>
      </c>
      <c r="N11" s="199">
        <v>0</v>
      </c>
      <c r="O11" s="200">
        <v>0</v>
      </c>
      <c r="P11" s="199">
        <v>0</v>
      </c>
      <c r="Q11" s="200">
        <v>14</v>
      </c>
      <c r="R11" s="199">
        <v>322</v>
      </c>
      <c r="S11" s="200">
        <v>0</v>
      </c>
      <c r="T11" s="199">
        <v>0</v>
      </c>
    </row>
    <row r="12" spans="2:20" ht="18" customHeight="1" hidden="1">
      <c r="B12" s="309"/>
      <c r="C12" s="306" t="s">
        <v>197</v>
      </c>
      <c r="D12" s="322" t="s">
        <v>148</v>
      </c>
      <c r="E12" s="200">
        <v>4</v>
      </c>
      <c r="F12" s="199">
        <v>171</v>
      </c>
      <c r="G12" s="200">
        <v>0</v>
      </c>
      <c r="H12" s="199">
        <v>0</v>
      </c>
      <c r="I12" s="200">
        <v>3</v>
      </c>
      <c r="J12" s="201">
        <v>157</v>
      </c>
      <c r="K12" s="200">
        <v>0</v>
      </c>
      <c r="L12" s="199">
        <v>0</v>
      </c>
      <c r="M12" s="200">
        <v>0</v>
      </c>
      <c r="N12" s="199">
        <v>0</v>
      </c>
      <c r="O12" s="200">
        <v>0</v>
      </c>
      <c r="P12" s="199">
        <v>0</v>
      </c>
      <c r="Q12" s="200">
        <v>1</v>
      </c>
      <c r="R12" s="199">
        <v>14</v>
      </c>
      <c r="S12" s="200">
        <v>0</v>
      </c>
      <c r="T12" s="199">
        <v>0</v>
      </c>
    </row>
    <row r="13" spans="2:20" ht="12.75" customHeight="1" hidden="1">
      <c r="B13" s="309"/>
      <c r="C13" s="306" t="s">
        <v>196</v>
      </c>
      <c r="D13" s="321" t="s">
        <v>195</v>
      </c>
      <c r="E13" s="200">
        <v>127</v>
      </c>
      <c r="F13" s="199">
        <v>1933</v>
      </c>
      <c r="G13" s="200">
        <v>25</v>
      </c>
      <c r="H13" s="199">
        <v>50</v>
      </c>
      <c r="I13" s="200">
        <v>98</v>
      </c>
      <c r="J13" s="201">
        <v>1866</v>
      </c>
      <c r="K13" s="200">
        <v>1</v>
      </c>
      <c r="L13" s="199">
        <v>8</v>
      </c>
      <c r="M13" s="200">
        <v>0</v>
      </c>
      <c r="N13" s="199">
        <v>0</v>
      </c>
      <c r="O13" s="200">
        <v>0</v>
      </c>
      <c r="P13" s="199">
        <v>0</v>
      </c>
      <c r="Q13" s="200">
        <v>1</v>
      </c>
      <c r="R13" s="199">
        <v>2</v>
      </c>
      <c r="S13" s="200">
        <v>2</v>
      </c>
      <c r="T13" s="199">
        <v>7</v>
      </c>
    </row>
    <row r="14" spans="2:20" ht="18" customHeight="1" hidden="1">
      <c r="B14" s="309"/>
      <c r="C14" s="306" t="s">
        <v>194</v>
      </c>
      <c r="D14" s="322" t="s">
        <v>193</v>
      </c>
      <c r="E14" s="200">
        <v>1544</v>
      </c>
      <c r="F14" s="199">
        <v>8713</v>
      </c>
      <c r="G14" s="200">
        <v>971</v>
      </c>
      <c r="H14" s="199">
        <v>2843</v>
      </c>
      <c r="I14" s="200">
        <v>536</v>
      </c>
      <c r="J14" s="201">
        <v>5484</v>
      </c>
      <c r="K14" s="200">
        <v>10</v>
      </c>
      <c r="L14" s="199">
        <v>45</v>
      </c>
      <c r="M14" s="200">
        <v>0</v>
      </c>
      <c r="N14" s="199">
        <v>0</v>
      </c>
      <c r="O14" s="200">
        <v>0</v>
      </c>
      <c r="P14" s="199">
        <v>0</v>
      </c>
      <c r="Q14" s="200">
        <v>27</v>
      </c>
      <c r="R14" s="199">
        <v>341</v>
      </c>
      <c r="S14" s="200">
        <v>0</v>
      </c>
      <c r="T14" s="199">
        <v>0</v>
      </c>
    </row>
    <row r="15" spans="2:20" ht="12.75" customHeight="1" hidden="1">
      <c r="B15" s="309"/>
      <c r="C15" s="306" t="s">
        <v>192</v>
      </c>
      <c r="D15" s="321" t="s">
        <v>191</v>
      </c>
      <c r="E15" s="200">
        <v>61</v>
      </c>
      <c r="F15" s="199">
        <v>583</v>
      </c>
      <c r="G15" s="200">
        <v>13</v>
      </c>
      <c r="H15" s="199">
        <v>24</v>
      </c>
      <c r="I15" s="200">
        <v>23</v>
      </c>
      <c r="J15" s="201">
        <v>230</v>
      </c>
      <c r="K15" s="200">
        <v>0</v>
      </c>
      <c r="L15" s="199">
        <v>0</v>
      </c>
      <c r="M15" s="200">
        <v>0</v>
      </c>
      <c r="N15" s="199">
        <v>0</v>
      </c>
      <c r="O15" s="200">
        <v>10</v>
      </c>
      <c r="P15" s="199">
        <v>174</v>
      </c>
      <c r="Q15" s="200">
        <v>15</v>
      </c>
      <c r="R15" s="199">
        <v>155</v>
      </c>
      <c r="S15" s="200">
        <v>0</v>
      </c>
      <c r="T15" s="199">
        <v>0</v>
      </c>
    </row>
    <row r="16" spans="2:20" ht="12.75" customHeight="1" hidden="1">
      <c r="B16" s="309"/>
      <c r="C16" s="306" t="s">
        <v>190</v>
      </c>
      <c r="D16" s="320" t="s">
        <v>189</v>
      </c>
      <c r="E16" s="200">
        <v>45</v>
      </c>
      <c r="F16" s="199">
        <v>193</v>
      </c>
      <c r="G16" s="200">
        <v>21</v>
      </c>
      <c r="H16" s="199">
        <v>35</v>
      </c>
      <c r="I16" s="200">
        <v>22</v>
      </c>
      <c r="J16" s="201">
        <v>138</v>
      </c>
      <c r="K16" s="200">
        <v>0</v>
      </c>
      <c r="L16" s="199">
        <v>0</v>
      </c>
      <c r="M16" s="200">
        <v>0</v>
      </c>
      <c r="N16" s="199">
        <v>0</v>
      </c>
      <c r="O16" s="200">
        <v>0</v>
      </c>
      <c r="P16" s="199">
        <v>0</v>
      </c>
      <c r="Q16" s="200">
        <v>2</v>
      </c>
      <c r="R16" s="199">
        <v>20</v>
      </c>
      <c r="S16" s="200">
        <v>0</v>
      </c>
      <c r="T16" s="199">
        <v>0</v>
      </c>
    </row>
    <row r="17" spans="2:20" ht="12.75" customHeight="1" hidden="1">
      <c r="B17" s="319"/>
      <c r="C17" s="303" t="s">
        <v>188</v>
      </c>
      <c r="D17" s="318" t="s">
        <v>187</v>
      </c>
      <c r="E17" s="193">
        <v>1019</v>
      </c>
      <c r="F17" s="192">
        <v>6692</v>
      </c>
      <c r="G17" s="193">
        <v>598</v>
      </c>
      <c r="H17" s="192">
        <v>1529</v>
      </c>
      <c r="I17" s="193">
        <v>190</v>
      </c>
      <c r="J17" s="194">
        <v>2680</v>
      </c>
      <c r="K17" s="193">
        <v>0</v>
      </c>
      <c r="L17" s="192">
        <v>0</v>
      </c>
      <c r="M17" s="193">
        <v>0</v>
      </c>
      <c r="N17" s="192">
        <v>0</v>
      </c>
      <c r="O17" s="193">
        <v>0</v>
      </c>
      <c r="P17" s="192">
        <v>0</v>
      </c>
      <c r="Q17" s="193">
        <v>192</v>
      </c>
      <c r="R17" s="192">
        <v>1973</v>
      </c>
      <c r="S17" s="193">
        <v>9</v>
      </c>
      <c r="T17" s="192">
        <v>20</v>
      </c>
    </row>
    <row r="18" spans="2:20" ht="18.75" customHeight="1">
      <c r="B18" s="281" t="s">
        <v>186</v>
      </c>
      <c r="C18" s="280"/>
      <c r="D18" s="279"/>
      <c r="E18" s="278">
        <f>SUM(E19:E35)</f>
        <v>4078</v>
      </c>
      <c r="F18" s="317">
        <f>SUM(F19:F35)</f>
        <v>33912</v>
      </c>
      <c r="G18" s="276">
        <f>SUM(G19:G35)</f>
        <v>2061</v>
      </c>
      <c r="H18" s="317">
        <f>SUM(H19:H35)</f>
        <v>5686</v>
      </c>
      <c r="I18" s="276">
        <f>SUM(I19:I35)</f>
        <v>1667</v>
      </c>
      <c r="J18" s="275">
        <f>SUM(J19:J35)</f>
        <v>24409</v>
      </c>
      <c r="K18" s="276">
        <f>SUM(K19:K35)</f>
        <v>15</v>
      </c>
      <c r="L18" s="275">
        <f>SUM(L19:L35)</f>
        <v>68</v>
      </c>
      <c r="M18" s="276">
        <f>SUM(M19:M35)</f>
        <v>0</v>
      </c>
      <c r="N18" s="275">
        <f>SUM(N19:N35)</f>
        <v>0</v>
      </c>
      <c r="O18" s="276">
        <f>SUM(O19:O35)</f>
        <v>7</v>
      </c>
      <c r="P18" s="275">
        <f>SUM(P19:P35)</f>
        <v>98</v>
      </c>
      <c r="Q18" s="276">
        <f>SUM(Q19:Q35)</f>
        <v>319</v>
      </c>
      <c r="R18" s="275">
        <f>SUM(R19:R35)</f>
        <v>3633</v>
      </c>
      <c r="S18" s="276">
        <f>SUM(S19:S35)</f>
        <v>9</v>
      </c>
      <c r="T18" s="275">
        <f>SUM(T19:T35)</f>
        <v>18</v>
      </c>
    </row>
    <row r="19" spans="2:20" ht="12.75" customHeight="1" hidden="1">
      <c r="B19" s="309"/>
      <c r="C19" s="316" t="s">
        <v>14</v>
      </c>
      <c r="D19" s="315" t="s">
        <v>185</v>
      </c>
      <c r="E19" s="313">
        <f>+G19+I19+K19+O19+Q19+S19</f>
        <v>11</v>
      </c>
      <c r="F19" s="312">
        <f>+H19+J19+L19+P19+R19+T19</f>
        <v>124</v>
      </c>
      <c r="G19" s="313">
        <v>0</v>
      </c>
      <c r="H19" s="312">
        <v>0</v>
      </c>
      <c r="I19" s="313">
        <v>3</v>
      </c>
      <c r="J19" s="314">
        <v>52</v>
      </c>
      <c r="K19" s="313">
        <v>0</v>
      </c>
      <c r="L19" s="312">
        <v>0</v>
      </c>
      <c r="M19" s="313">
        <v>0</v>
      </c>
      <c r="N19" s="312">
        <v>0</v>
      </c>
      <c r="O19" s="313">
        <v>0</v>
      </c>
      <c r="P19" s="312">
        <v>0</v>
      </c>
      <c r="Q19" s="313">
        <v>8</v>
      </c>
      <c r="R19" s="312">
        <v>72</v>
      </c>
      <c r="S19" s="313">
        <v>0</v>
      </c>
      <c r="T19" s="312">
        <v>0</v>
      </c>
    </row>
    <row r="20" spans="2:20" ht="12.75" customHeight="1" hidden="1">
      <c r="B20" s="309"/>
      <c r="C20" s="306" t="s">
        <v>15</v>
      </c>
      <c r="D20" s="308" t="s">
        <v>184</v>
      </c>
      <c r="E20" s="200">
        <f>+G20+I20+K20+O20+Q20+S20</f>
        <v>0</v>
      </c>
      <c r="F20" s="199">
        <f>+H20+J20+L20+P20+R20+T20</f>
        <v>0</v>
      </c>
      <c r="G20" s="200">
        <v>0</v>
      </c>
      <c r="H20" s="199">
        <v>0</v>
      </c>
      <c r="I20" s="200">
        <v>0</v>
      </c>
      <c r="J20" s="201">
        <v>0</v>
      </c>
      <c r="K20" s="200">
        <v>0</v>
      </c>
      <c r="L20" s="199">
        <v>0</v>
      </c>
      <c r="M20" s="200">
        <v>0</v>
      </c>
      <c r="N20" s="199">
        <v>0</v>
      </c>
      <c r="O20" s="200">
        <v>0</v>
      </c>
      <c r="P20" s="199">
        <v>0</v>
      </c>
      <c r="Q20" s="200">
        <v>0</v>
      </c>
      <c r="R20" s="199">
        <v>0</v>
      </c>
      <c r="S20" s="200">
        <v>0</v>
      </c>
      <c r="T20" s="199">
        <v>0</v>
      </c>
    </row>
    <row r="21" spans="2:20" ht="12.75" customHeight="1" hidden="1">
      <c r="B21" s="309"/>
      <c r="C21" s="306" t="s">
        <v>153</v>
      </c>
      <c r="D21" s="308" t="s">
        <v>183</v>
      </c>
      <c r="E21" s="200">
        <f>+G21+I21+K21+O21+Q21+S21</f>
        <v>1</v>
      </c>
      <c r="F21" s="199">
        <f>+H21+J21+L21+P21+R21+T21</f>
        <v>2</v>
      </c>
      <c r="G21" s="200">
        <v>0</v>
      </c>
      <c r="H21" s="199">
        <v>0</v>
      </c>
      <c r="I21" s="200">
        <v>0</v>
      </c>
      <c r="J21" s="201">
        <v>0</v>
      </c>
      <c r="K21" s="200">
        <v>0</v>
      </c>
      <c r="L21" s="199">
        <v>0</v>
      </c>
      <c r="M21" s="200">
        <v>0</v>
      </c>
      <c r="N21" s="199">
        <v>0</v>
      </c>
      <c r="O21" s="200">
        <v>0</v>
      </c>
      <c r="P21" s="199">
        <v>0</v>
      </c>
      <c r="Q21" s="200">
        <v>1</v>
      </c>
      <c r="R21" s="199">
        <v>2</v>
      </c>
      <c r="S21" s="200">
        <v>0</v>
      </c>
      <c r="T21" s="199">
        <v>0</v>
      </c>
    </row>
    <row r="22" spans="2:20" ht="12.75" customHeight="1" hidden="1">
      <c r="B22" s="309"/>
      <c r="C22" s="306" t="s">
        <v>26</v>
      </c>
      <c r="D22" s="308" t="s">
        <v>182</v>
      </c>
      <c r="E22" s="200">
        <f>+G22+I22+K22+O22+Q22+S22</f>
        <v>2</v>
      </c>
      <c r="F22" s="199">
        <f>+H22+J22+L22+P22+R22+T22</f>
        <v>51</v>
      </c>
      <c r="G22" s="200">
        <v>0</v>
      </c>
      <c r="H22" s="199">
        <v>0</v>
      </c>
      <c r="I22" s="200">
        <v>1</v>
      </c>
      <c r="J22" s="201">
        <v>35</v>
      </c>
      <c r="K22" s="200">
        <v>0</v>
      </c>
      <c r="L22" s="199">
        <v>0</v>
      </c>
      <c r="M22" s="200">
        <v>0</v>
      </c>
      <c r="N22" s="199">
        <v>0</v>
      </c>
      <c r="O22" s="200">
        <v>0</v>
      </c>
      <c r="P22" s="199">
        <v>0</v>
      </c>
      <c r="Q22" s="200">
        <v>1</v>
      </c>
      <c r="R22" s="199">
        <v>16</v>
      </c>
      <c r="S22" s="200">
        <v>0</v>
      </c>
      <c r="T22" s="199">
        <v>0</v>
      </c>
    </row>
    <row r="23" spans="2:20" ht="12.75" customHeight="1" hidden="1">
      <c r="B23" s="309"/>
      <c r="C23" s="311" t="s">
        <v>16</v>
      </c>
      <c r="D23" s="308" t="s">
        <v>181</v>
      </c>
      <c r="E23" s="200">
        <f>+G23+I23+K23+O23+Q23+S23</f>
        <v>545</v>
      </c>
      <c r="F23" s="199">
        <f>+H23+J23+L23+P23+R23+T23</f>
        <v>3079</v>
      </c>
      <c r="G23" s="200">
        <v>249</v>
      </c>
      <c r="H23" s="199">
        <v>593</v>
      </c>
      <c r="I23" s="200">
        <v>296</v>
      </c>
      <c r="J23" s="201">
        <v>2486</v>
      </c>
      <c r="K23" s="200">
        <v>0</v>
      </c>
      <c r="L23" s="199">
        <v>0</v>
      </c>
      <c r="M23" s="200">
        <v>0</v>
      </c>
      <c r="N23" s="199">
        <v>0</v>
      </c>
      <c r="O23" s="200">
        <v>0</v>
      </c>
      <c r="P23" s="199">
        <v>0</v>
      </c>
      <c r="Q23" s="200">
        <v>0</v>
      </c>
      <c r="R23" s="199">
        <v>0</v>
      </c>
      <c r="S23" s="200">
        <v>0</v>
      </c>
      <c r="T23" s="199">
        <v>0</v>
      </c>
    </row>
    <row r="24" spans="2:23" ht="12.75" customHeight="1" hidden="1">
      <c r="B24" s="309"/>
      <c r="C24" s="306" t="s">
        <v>149</v>
      </c>
      <c r="D24" s="308" t="s">
        <v>180</v>
      </c>
      <c r="E24" s="200">
        <f>+G24+I24+K24+O24+Q24+S24</f>
        <v>824</v>
      </c>
      <c r="F24" s="199">
        <f>+H24+J24+L24+P24+R24+T24</f>
        <v>11454</v>
      </c>
      <c r="G24" s="200">
        <v>332</v>
      </c>
      <c r="H24" s="199">
        <v>883</v>
      </c>
      <c r="I24" s="200">
        <v>478</v>
      </c>
      <c r="J24" s="201">
        <v>10328</v>
      </c>
      <c r="K24" s="200">
        <v>4</v>
      </c>
      <c r="L24" s="199">
        <v>14</v>
      </c>
      <c r="M24" s="200">
        <v>0</v>
      </c>
      <c r="N24" s="199">
        <v>0</v>
      </c>
      <c r="O24" s="200">
        <v>0</v>
      </c>
      <c r="P24" s="199">
        <v>0</v>
      </c>
      <c r="Q24" s="200">
        <v>10</v>
      </c>
      <c r="R24" s="199">
        <v>229</v>
      </c>
      <c r="S24" s="200">
        <v>0</v>
      </c>
      <c r="T24" s="199">
        <v>0</v>
      </c>
      <c r="W24" s="294"/>
    </row>
    <row r="25" spans="2:23" ht="18" customHeight="1" hidden="1">
      <c r="B25" s="309"/>
      <c r="C25" s="306" t="s">
        <v>17</v>
      </c>
      <c r="D25" s="310" t="s">
        <v>179</v>
      </c>
      <c r="E25" s="200">
        <f>+G25+I25+K25+O25+Q25+S25</f>
        <v>4</v>
      </c>
      <c r="F25" s="199">
        <f>+H25+J25+L25+P25+R25+T25</f>
        <v>109</v>
      </c>
      <c r="G25" s="200">
        <v>0</v>
      </c>
      <c r="H25" s="199">
        <v>0</v>
      </c>
      <c r="I25" s="200">
        <v>3</v>
      </c>
      <c r="J25" s="201">
        <v>96</v>
      </c>
      <c r="K25" s="200">
        <v>0</v>
      </c>
      <c r="L25" s="199">
        <v>0</v>
      </c>
      <c r="M25" s="200">
        <v>0</v>
      </c>
      <c r="N25" s="199">
        <v>0</v>
      </c>
      <c r="O25" s="200">
        <v>0</v>
      </c>
      <c r="P25" s="199">
        <v>0</v>
      </c>
      <c r="Q25" s="200">
        <v>1</v>
      </c>
      <c r="R25" s="199">
        <v>13</v>
      </c>
      <c r="S25" s="200">
        <v>0</v>
      </c>
      <c r="T25" s="199">
        <v>0</v>
      </c>
      <c r="W25" s="294"/>
    </row>
    <row r="26" spans="2:23" ht="12.75" customHeight="1" hidden="1">
      <c r="B26" s="309"/>
      <c r="C26" s="306" t="s">
        <v>18</v>
      </c>
      <c r="D26" s="308" t="s">
        <v>93</v>
      </c>
      <c r="E26" s="200">
        <f>+G26+I26+K26+O26+Q26+S26</f>
        <v>30</v>
      </c>
      <c r="F26" s="199">
        <f>+H26+J26+L26+P26+R26+T26</f>
        <v>801</v>
      </c>
      <c r="G26" s="200">
        <v>3</v>
      </c>
      <c r="H26" s="199">
        <v>8</v>
      </c>
      <c r="I26" s="200">
        <v>27</v>
      </c>
      <c r="J26" s="201">
        <v>793</v>
      </c>
      <c r="K26" s="200">
        <v>0</v>
      </c>
      <c r="L26" s="199">
        <v>0</v>
      </c>
      <c r="M26" s="200">
        <v>0</v>
      </c>
      <c r="N26" s="199">
        <v>0</v>
      </c>
      <c r="O26" s="200">
        <v>0</v>
      </c>
      <c r="P26" s="199">
        <v>0</v>
      </c>
      <c r="Q26" s="200">
        <v>0</v>
      </c>
      <c r="R26" s="199">
        <v>0</v>
      </c>
      <c r="S26" s="200">
        <v>0</v>
      </c>
      <c r="T26" s="199">
        <v>0</v>
      </c>
      <c r="W26" s="294"/>
    </row>
    <row r="27" spans="2:23" ht="12.75" customHeight="1" hidden="1">
      <c r="B27" s="309"/>
      <c r="C27" s="306" t="s">
        <v>19</v>
      </c>
      <c r="D27" s="308" t="s">
        <v>178</v>
      </c>
      <c r="E27" s="200">
        <f>+G27+I27+K27+O27+Q27+S27</f>
        <v>102</v>
      </c>
      <c r="F27" s="199">
        <f>+H27+J27+L27+P27+R27+T27</f>
        <v>2283</v>
      </c>
      <c r="G27" s="200">
        <v>13</v>
      </c>
      <c r="H27" s="199">
        <v>17</v>
      </c>
      <c r="I27" s="200">
        <v>87</v>
      </c>
      <c r="J27" s="201">
        <v>2256</v>
      </c>
      <c r="K27" s="200">
        <v>1</v>
      </c>
      <c r="L27" s="199">
        <v>8</v>
      </c>
      <c r="M27" s="200">
        <v>0</v>
      </c>
      <c r="N27" s="199">
        <v>0</v>
      </c>
      <c r="O27" s="200">
        <v>0</v>
      </c>
      <c r="P27" s="199">
        <v>0</v>
      </c>
      <c r="Q27" s="200">
        <v>0</v>
      </c>
      <c r="R27" s="199">
        <v>0</v>
      </c>
      <c r="S27" s="200">
        <v>1</v>
      </c>
      <c r="T27" s="199">
        <v>2</v>
      </c>
      <c r="W27" s="294"/>
    </row>
    <row r="28" spans="2:23" ht="12.75" customHeight="1" hidden="1">
      <c r="B28" s="309"/>
      <c r="C28" s="306" t="s">
        <v>145</v>
      </c>
      <c r="D28" s="308" t="s">
        <v>177</v>
      </c>
      <c r="E28" s="200">
        <f>+G28+I28+K28+O28+Q28+S28</f>
        <v>1096</v>
      </c>
      <c r="F28" s="199">
        <f>+H28+J28+L28+P28+R28+T28</f>
        <v>6655</v>
      </c>
      <c r="G28" s="200">
        <v>604</v>
      </c>
      <c r="H28" s="199">
        <v>1744</v>
      </c>
      <c r="I28" s="200">
        <v>457</v>
      </c>
      <c r="J28" s="201">
        <v>4617</v>
      </c>
      <c r="K28" s="200">
        <v>10</v>
      </c>
      <c r="L28" s="199">
        <v>46</v>
      </c>
      <c r="M28" s="200">
        <v>0</v>
      </c>
      <c r="N28" s="199">
        <v>0</v>
      </c>
      <c r="O28" s="200">
        <v>0</v>
      </c>
      <c r="P28" s="199">
        <v>0</v>
      </c>
      <c r="Q28" s="200">
        <v>25</v>
      </c>
      <c r="R28" s="199">
        <v>248</v>
      </c>
      <c r="S28" s="200">
        <v>0</v>
      </c>
      <c r="T28" s="199">
        <v>0</v>
      </c>
      <c r="W28" s="294"/>
    </row>
    <row r="29" spans="2:23" ht="12.75" customHeight="1" hidden="1">
      <c r="B29" s="309"/>
      <c r="C29" s="306" t="s">
        <v>20</v>
      </c>
      <c r="D29" s="308" t="s">
        <v>176</v>
      </c>
      <c r="E29" s="200">
        <f>+G29+I29+K29+O29+Q29+S29</f>
        <v>47</v>
      </c>
      <c r="F29" s="199">
        <f>+H29+J29+L29+P29+R29+T29</f>
        <v>563</v>
      </c>
      <c r="G29" s="200">
        <v>13</v>
      </c>
      <c r="H29" s="199">
        <v>25</v>
      </c>
      <c r="I29" s="200">
        <v>18</v>
      </c>
      <c r="J29" s="201">
        <v>340</v>
      </c>
      <c r="K29" s="200">
        <v>0</v>
      </c>
      <c r="L29" s="199">
        <v>0</v>
      </c>
      <c r="M29" s="200">
        <v>0</v>
      </c>
      <c r="N29" s="199">
        <v>0</v>
      </c>
      <c r="O29" s="200">
        <v>7</v>
      </c>
      <c r="P29" s="199">
        <v>98</v>
      </c>
      <c r="Q29" s="200">
        <v>9</v>
      </c>
      <c r="R29" s="199">
        <v>100</v>
      </c>
      <c r="S29" s="200">
        <v>0</v>
      </c>
      <c r="T29" s="199">
        <v>0</v>
      </c>
      <c r="W29" s="294"/>
    </row>
    <row r="30" spans="2:23" ht="12.75" customHeight="1" hidden="1">
      <c r="B30" s="309"/>
      <c r="C30" s="306" t="s">
        <v>21</v>
      </c>
      <c r="D30" s="308" t="s">
        <v>175</v>
      </c>
      <c r="E30" s="200">
        <f>+G30+I30+K30+O30+Q30+S30</f>
        <v>62</v>
      </c>
      <c r="F30" s="199">
        <f>+H30+J30+L30+P30+R30+T30</f>
        <v>127</v>
      </c>
      <c r="G30" s="200">
        <v>37</v>
      </c>
      <c r="H30" s="199">
        <v>47</v>
      </c>
      <c r="I30" s="200">
        <v>24</v>
      </c>
      <c r="J30" s="201">
        <v>79</v>
      </c>
      <c r="K30" s="200">
        <v>0</v>
      </c>
      <c r="L30" s="199">
        <v>0</v>
      </c>
      <c r="M30" s="200">
        <v>0</v>
      </c>
      <c r="N30" s="199">
        <v>0</v>
      </c>
      <c r="O30" s="200">
        <v>0</v>
      </c>
      <c r="P30" s="199">
        <v>0</v>
      </c>
      <c r="Q30" s="200">
        <v>1</v>
      </c>
      <c r="R30" s="199">
        <v>1</v>
      </c>
      <c r="S30" s="200">
        <v>0</v>
      </c>
      <c r="T30" s="199">
        <v>0</v>
      </c>
      <c r="W30" s="293"/>
    </row>
    <row r="31" spans="2:20" ht="12.75" customHeight="1" hidden="1">
      <c r="B31" s="307"/>
      <c r="C31" s="306" t="s">
        <v>22</v>
      </c>
      <c r="D31" s="305" t="s">
        <v>174</v>
      </c>
      <c r="E31" s="200">
        <f>+G31+I31+K31+O31+Q31+S31</f>
        <v>374</v>
      </c>
      <c r="F31" s="199">
        <f>+H31+J31+L31+P31+R31+T31</f>
        <v>2433</v>
      </c>
      <c r="G31" s="200">
        <v>269</v>
      </c>
      <c r="H31" s="199">
        <v>1018</v>
      </c>
      <c r="I31" s="200">
        <v>101</v>
      </c>
      <c r="J31" s="201">
        <v>1325</v>
      </c>
      <c r="K31" s="200">
        <v>0</v>
      </c>
      <c r="L31" s="199">
        <v>0</v>
      </c>
      <c r="M31" s="200">
        <v>0</v>
      </c>
      <c r="N31" s="199">
        <v>0</v>
      </c>
      <c r="O31" s="200">
        <v>0</v>
      </c>
      <c r="P31" s="199">
        <v>0</v>
      </c>
      <c r="Q31" s="200">
        <v>4</v>
      </c>
      <c r="R31" s="199">
        <v>90</v>
      </c>
      <c r="S31" s="200">
        <v>0</v>
      </c>
      <c r="T31" s="199">
        <v>0</v>
      </c>
    </row>
    <row r="32" spans="2:20" ht="12.75" customHeight="1" hidden="1">
      <c r="B32" s="307"/>
      <c r="C32" s="306" t="s">
        <v>138</v>
      </c>
      <c r="D32" s="308" t="s">
        <v>173</v>
      </c>
      <c r="E32" s="200">
        <f>+G32+I32+K32+O32+Q32+S32</f>
        <v>130</v>
      </c>
      <c r="F32" s="199">
        <f>+H32+J32+L32+P32+R32+T32</f>
        <v>2146</v>
      </c>
      <c r="G32" s="200">
        <v>74</v>
      </c>
      <c r="H32" s="199">
        <v>404</v>
      </c>
      <c r="I32" s="200">
        <v>2</v>
      </c>
      <c r="J32" s="201">
        <v>9</v>
      </c>
      <c r="K32" s="200">
        <v>0</v>
      </c>
      <c r="L32" s="199">
        <v>0</v>
      </c>
      <c r="M32" s="200">
        <v>0</v>
      </c>
      <c r="N32" s="199">
        <v>0</v>
      </c>
      <c r="O32" s="200">
        <v>0</v>
      </c>
      <c r="P32" s="199">
        <v>0</v>
      </c>
      <c r="Q32" s="200">
        <v>54</v>
      </c>
      <c r="R32" s="199">
        <v>1733</v>
      </c>
      <c r="S32" s="200">
        <v>0</v>
      </c>
      <c r="T32" s="199">
        <v>0</v>
      </c>
    </row>
    <row r="33" spans="2:20" ht="12.75" customHeight="1" hidden="1">
      <c r="B33" s="307"/>
      <c r="C33" s="306" t="s">
        <v>136</v>
      </c>
      <c r="D33" s="305" t="s">
        <v>135</v>
      </c>
      <c r="E33" s="200">
        <f>+G33+I33+K33+O33+Q33+S33</f>
        <v>66</v>
      </c>
      <c r="F33" s="199">
        <f>+H33+J33+L33+P33+R33+T33</f>
        <v>219</v>
      </c>
      <c r="G33" s="200">
        <v>52</v>
      </c>
      <c r="H33" s="199">
        <v>103</v>
      </c>
      <c r="I33" s="200">
        <v>8</v>
      </c>
      <c r="J33" s="201">
        <v>53</v>
      </c>
      <c r="K33" s="200">
        <v>0</v>
      </c>
      <c r="L33" s="199">
        <v>0</v>
      </c>
      <c r="M33" s="200">
        <v>0</v>
      </c>
      <c r="N33" s="199">
        <v>0</v>
      </c>
      <c r="O33" s="200">
        <v>0</v>
      </c>
      <c r="P33" s="199">
        <v>0</v>
      </c>
      <c r="Q33" s="200">
        <v>6</v>
      </c>
      <c r="R33" s="199">
        <v>63</v>
      </c>
      <c r="S33" s="200">
        <v>0</v>
      </c>
      <c r="T33" s="199">
        <v>0</v>
      </c>
    </row>
    <row r="34" spans="2:20" ht="12.75" customHeight="1" hidden="1">
      <c r="B34" s="307"/>
      <c r="C34" s="306" t="s">
        <v>172</v>
      </c>
      <c r="D34" s="305" t="s">
        <v>132</v>
      </c>
      <c r="E34" s="200">
        <f>+G34+I34+K34+O34+Q34+S34</f>
        <v>56</v>
      </c>
      <c r="F34" s="199">
        <f>+H34+J34+L34+P34+R34+T34</f>
        <v>609</v>
      </c>
      <c r="G34" s="200">
        <v>6</v>
      </c>
      <c r="H34" s="199">
        <v>12</v>
      </c>
      <c r="I34" s="200">
        <v>0</v>
      </c>
      <c r="J34" s="201">
        <v>0</v>
      </c>
      <c r="K34" s="200">
        <v>0</v>
      </c>
      <c r="L34" s="199">
        <v>0</v>
      </c>
      <c r="M34" s="200">
        <v>0</v>
      </c>
      <c r="N34" s="199">
        <v>0</v>
      </c>
      <c r="O34" s="200">
        <v>0</v>
      </c>
      <c r="P34" s="199">
        <v>0</v>
      </c>
      <c r="Q34" s="200">
        <v>50</v>
      </c>
      <c r="R34" s="199">
        <v>597</v>
      </c>
      <c r="S34" s="200">
        <v>0</v>
      </c>
      <c r="T34" s="199">
        <v>0</v>
      </c>
    </row>
    <row r="35" spans="2:22" ht="24.75" customHeight="1" hidden="1">
      <c r="B35" s="304"/>
      <c r="C35" s="303" t="s">
        <v>171</v>
      </c>
      <c r="D35" s="302" t="s">
        <v>129</v>
      </c>
      <c r="E35" s="193">
        <f>+G35+I35+K35+O35+Q35+S35</f>
        <v>728</v>
      </c>
      <c r="F35" s="192">
        <f>+H35+J35+L35+P35+R35+T35</f>
        <v>3257</v>
      </c>
      <c r="G35" s="193">
        <v>409</v>
      </c>
      <c r="H35" s="192">
        <v>832</v>
      </c>
      <c r="I35" s="193">
        <v>162</v>
      </c>
      <c r="J35" s="194">
        <v>1940</v>
      </c>
      <c r="K35" s="193">
        <v>0</v>
      </c>
      <c r="L35" s="192">
        <v>0</v>
      </c>
      <c r="M35" s="193">
        <v>0</v>
      </c>
      <c r="N35" s="192">
        <v>0</v>
      </c>
      <c r="O35" s="193">
        <v>0</v>
      </c>
      <c r="P35" s="192">
        <v>0</v>
      </c>
      <c r="Q35" s="193">
        <v>149</v>
      </c>
      <c r="R35" s="192">
        <v>469</v>
      </c>
      <c r="S35" s="193">
        <v>8</v>
      </c>
      <c r="T35" s="192">
        <v>16</v>
      </c>
      <c r="V35" s="294"/>
    </row>
    <row r="36" spans="2:20" ht="18.75" customHeight="1">
      <c r="B36" s="281" t="s">
        <v>71</v>
      </c>
      <c r="C36" s="280"/>
      <c r="D36" s="279"/>
      <c r="E36" s="301">
        <f>SUM(E37:E54)</f>
        <v>4059</v>
      </c>
      <c r="F36" s="300">
        <f>SUM(F37:F54)</f>
        <v>35969</v>
      </c>
      <c r="G36" s="299">
        <f>SUM(G37:G54)</f>
        <v>1852</v>
      </c>
      <c r="H36" s="300">
        <f>SUM(H37:H54)</f>
        <v>5316</v>
      </c>
      <c r="I36" s="299">
        <f>SUM(I37:I54)</f>
        <v>1820</v>
      </c>
      <c r="J36" s="298">
        <f>SUM(J37:J54)</f>
        <v>26225</v>
      </c>
      <c r="K36" s="299">
        <f>SUM(K37:K54)</f>
        <v>13</v>
      </c>
      <c r="L36" s="298">
        <f>SUM(L37:L54)</f>
        <v>75</v>
      </c>
      <c r="M36" s="299">
        <f>SUM(M37:M54)</f>
        <v>5</v>
      </c>
      <c r="N36" s="298">
        <f>SUM(N37:N54)</f>
        <v>11</v>
      </c>
      <c r="O36" s="299">
        <f>SUM(O37:O54)</f>
        <v>9</v>
      </c>
      <c r="P36" s="298">
        <f>SUM(P37:P54)</f>
        <v>256</v>
      </c>
      <c r="Q36" s="299">
        <f>SUM(Q37:Q54)</f>
        <v>341</v>
      </c>
      <c r="R36" s="298">
        <f>SUM(R37:R54)</f>
        <v>4044</v>
      </c>
      <c r="S36" s="299">
        <f>SUM(S37:S54)</f>
        <v>19</v>
      </c>
      <c r="T36" s="298">
        <f>SUM(T37:T54)</f>
        <v>42</v>
      </c>
    </row>
    <row r="37" spans="2:22" ht="12.75" customHeight="1" hidden="1">
      <c r="B37" s="208"/>
      <c r="C37" s="297" t="s">
        <v>14</v>
      </c>
      <c r="D37" s="296" t="s">
        <v>164</v>
      </c>
      <c r="E37" s="214">
        <v>23</v>
      </c>
      <c r="F37" s="216">
        <v>255</v>
      </c>
      <c r="G37" s="214">
        <v>0</v>
      </c>
      <c r="H37" s="216">
        <v>0</v>
      </c>
      <c r="I37" s="214">
        <v>11</v>
      </c>
      <c r="J37" s="215">
        <v>123</v>
      </c>
      <c r="K37" s="214">
        <v>0</v>
      </c>
      <c r="L37" s="213">
        <v>0</v>
      </c>
      <c r="M37" s="295">
        <v>0</v>
      </c>
      <c r="N37" s="216">
        <v>0</v>
      </c>
      <c r="O37" s="214">
        <v>0</v>
      </c>
      <c r="P37" s="216">
        <v>0</v>
      </c>
      <c r="Q37" s="214">
        <v>11</v>
      </c>
      <c r="R37" s="213">
        <v>125</v>
      </c>
      <c r="S37" s="214">
        <v>1</v>
      </c>
      <c r="T37" s="213">
        <v>7</v>
      </c>
      <c r="V37" s="294"/>
    </row>
    <row r="38" spans="2:22" ht="14.25" customHeight="1" hidden="1">
      <c r="B38" s="208"/>
      <c r="C38" s="204" t="s">
        <v>15</v>
      </c>
      <c r="D38" s="206" t="s">
        <v>163</v>
      </c>
      <c r="E38" s="200">
        <v>9</v>
      </c>
      <c r="F38" s="202">
        <v>71</v>
      </c>
      <c r="G38" s="200">
        <v>0</v>
      </c>
      <c r="H38" s="202">
        <v>0</v>
      </c>
      <c r="I38" s="200">
        <v>7</v>
      </c>
      <c r="J38" s="201">
        <v>59</v>
      </c>
      <c r="K38" s="200">
        <v>0</v>
      </c>
      <c r="L38" s="199">
        <v>0</v>
      </c>
      <c r="M38" s="292">
        <v>0</v>
      </c>
      <c r="N38" s="202">
        <v>0</v>
      </c>
      <c r="O38" s="200">
        <v>0</v>
      </c>
      <c r="P38" s="202">
        <v>0</v>
      </c>
      <c r="Q38" s="200">
        <v>1</v>
      </c>
      <c r="R38" s="199">
        <v>10</v>
      </c>
      <c r="S38" s="200">
        <v>1</v>
      </c>
      <c r="T38" s="199">
        <v>2</v>
      </c>
      <c r="V38" s="294"/>
    </row>
    <row r="39" spans="2:22" ht="12.75" customHeight="1" hidden="1">
      <c r="B39" s="208"/>
      <c r="C39" s="204" t="s">
        <v>153</v>
      </c>
      <c r="D39" s="212" t="s">
        <v>152</v>
      </c>
      <c r="E39" s="200">
        <v>2</v>
      </c>
      <c r="F39" s="202">
        <v>9</v>
      </c>
      <c r="G39" s="200">
        <v>0</v>
      </c>
      <c r="H39" s="202">
        <v>0</v>
      </c>
      <c r="I39" s="200">
        <v>1</v>
      </c>
      <c r="J39" s="201">
        <v>4</v>
      </c>
      <c r="K39" s="200">
        <v>0</v>
      </c>
      <c r="L39" s="199">
        <v>0</v>
      </c>
      <c r="M39" s="292">
        <v>0</v>
      </c>
      <c r="N39" s="202">
        <v>0</v>
      </c>
      <c r="O39" s="200">
        <v>0</v>
      </c>
      <c r="P39" s="202">
        <v>0</v>
      </c>
      <c r="Q39" s="200">
        <v>1</v>
      </c>
      <c r="R39" s="199">
        <v>5</v>
      </c>
      <c r="S39" s="200">
        <v>0</v>
      </c>
      <c r="T39" s="199">
        <v>0</v>
      </c>
      <c r="V39" s="294"/>
    </row>
    <row r="40" spans="2:22" ht="12.75" customHeight="1" hidden="1">
      <c r="B40" s="208"/>
      <c r="C40" s="204" t="s">
        <v>26</v>
      </c>
      <c r="D40" s="206" t="s">
        <v>150</v>
      </c>
      <c r="E40" s="200">
        <v>526</v>
      </c>
      <c r="F40" s="202">
        <v>2935</v>
      </c>
      <c r="G40" s="200">
        <v>215</v>
      </c>
      <c r="H40" s="202">
        <v>542</v>
      </c>
      <c r="I40" s="200">
        <v>310</v>
      </c>
      <c r="J40" s="201">
        <v>2390</v>
      </c>
      <c r="K40" s="200">
        <v>0</v>
      </c>
      <c r="L40" s="199">
        <v>0</v>
      </c>
      <c r="M40" s="292">
        <v>1</v>
      </c>
      <c r="N40" s="202">
        <v>3</v>
      </c>
      <c r="O40" s="200">
        <v>0</v>
      </c>
      <c r="P40" s="202">
        <v>0</v>
      </c>
      <c r="Q40" s="200">
        <v>0</v>
      </c>
      <c r="R40" s="199">
        <v>0</v>
      </c>
      <c r="S40" s="200">
        <v>0</v>
      </c>
      <c r="T40" s="199">
        <v>0</v>
      </c>
      <c r="V40" s="294"/>
    </row>
    <row r="41" spans="2:22" ht="12.75" customHeight="1" hidden="1">
      <c r="B41" s="208"/>
      <c r="C41" s="211" t="s">
        <v>16</v>
      </c>
      <c r="D41" s="206" t="s">
        <v>53</v>
      </c>
      <c r="E41" s="200">
        <v>751</v>
      </c>
      <c r="F41" s="202">
        <v>12213</v>
      </c>
      <c r="G41" s="200">
        <v>283</v>
      </c>
      <c r="H41" s="202">
        <v>774</v>
      </c>
      <c r="I41" s="200">
        <v>452</v>
      </c>
      <c r="J41" s="201">
        <v>11182</v>
      </c>
      <c r="K41" s="200">
        <v>3</v>
      </c>
      <c r="L41" s="199">
        <v>12</v>
      </c>
      <c r="M41" s="292">
        <v>0</v>
      </c>
      <c r="N41" s="202">
        <v>0</v>
      </c>
      <c r="O41" s="200">
        <v>0</v>
      </c>
      <c r="P41" s="202">
        <v>0</v>
      </c>
      <c r="Q41" s="200">
        <v>11</v>
      </c>
      <c r="R41" s="199">
        <v>237</v>
      </c>
      <c r="S41" s="200">
        <v>2</v>
      </c>
      <c r="T41" s="199">
        <v>8</v>
      </c>
      <c r="V41" s="293"/>
    </row>
    <row r="42" spans="2:20" ht="12.75" customHeight="1" hidden="1">
      <c r="B42" s="208"/>
      <c r="C42" s="204" t="s">
        <v>149</v>
      </c>
      <c r="D42" s="207" t="s">
        <v>148</v>
      </c>
      <c r="E42" s="200">
        <v>4</v>
      </c>
      <c r="F42" s="202">
        <v>106</v>
      </c>
      <c r="G42" s="200">
        <v>0</v>
      </c>
      <c r="H42" s="202">
        <v>0</v>
      </c>
      <c r="I42" s="200">
        <v>3</v>
      </c>
      <c r="J42" s="201">
        <v>93</v>
      </c>
      <c r="K42" s="200">
        <v>0</v>
      </c>
      <c r="L42" s="199">
        <v>0</v>
      </c>
      <c r="M42" s="292">
        <v>0</v>
      </c>
      <c r="N42" s="202">
        <v>0</v>
      </c>
      <c r="O42" s="200">
        <v>0</v>
      </c>
      <c r="P42" s="202">
        <v>0</v>
      </c>
      <c r="Q42" s="200">
        <v>1</v>
      </c>
      <c r="R42" s="199">
        <v>13</v>
      </c>
      <c r="S42" s="200">
        <v>0</v>
      </c>
      <c r="T42" s="199">
        <v>0</v>
      </c>
    </row>
    <row r="43" spans="2:20" ht="12.75" customHeight="1" hidden="1">
      <c r="B43" s="208"/>
      <c r="C43" s="204" t="s">
        <v>17</v>
      </c>
      <c r="D43" s="206" t="s">
        <v>35</v>
      </c>
      <c r="E43" s="200">
        <v>38</v>
      </c>
      <c r="F43" s="202">
        <v>874</v>
      </c>
      <c r="G43" s="200">
        <v>3</v>
      </c>
      <c r="H43" s="202">
        <v>10</v>
      </c>
      <c r="I43" s="200">
        <v>34</v>
      </c>
      <c r="J43" s="201">
        <v>863</v>
      </c>
      <c r="K43" s="200">
        <v>0</v>
      </c>
      <c r="L43" s="199">
        <v>0</v>
      </c>
      <c r="M43" s="292">
        <v>1</v>
      </c>
      <c r="N43" s="202">
        <v>1</v>
      </c>
      <c r="O43" s="200">
        <v>0</v>
      </c>
      <c r="P43" s="202">
        <v>0</v>
      </c>
      <c r="Q43" s="200">
        <v>0</v>
      </c>
      <c r="R43" s="199">
        <v>0</v>
      </c>
      <c r="S43" s="200">
        <v>0</v>
      </c>
      <c r="T43" s="199">
        <v>0</v>
      </c>
    </row>
    <row r="44" spans="2:20" ht="12.75" customHeight="1" hidden="1">
      <c r="B44" s="208"/>
      <c r="C44" s="204" t="s">
        <v>18</v>
      </c>
      <c r="D44" s="209" t="s">
        <v>147</v>
      </c>
      <c r="E44" s="200">
        <v>120</v>
      </c>
      <c r="F44" s="202">
        <v>1882</v>
      </c>
      <c r="G44" s="200">
        <v>17</v>
      </c>
      <c r="H44" s="202">
        <v>26</v>
      </c>
      <c r="I44" s="200">
        <v>101</v>
      </c>
      <c r="J44" s="201">
        <v>1846</v>
      </c>
      <c r="K44" s="200">
        <v>1</v>
      </c>
      <c r="L44" s="199">
        <v>8</v>
      </c>
      <c r="M44" s="292">
        <v>0</v>
      </c>
      <c r="N44" s="202">
        <v>0</v>
      </c>
      <c r="O44" s="200">
        <v>0</v>
      </c>
      <c r="P44" s="202">
        <v>0</v>
      </c>
      <c r="Q44" s="200">
        <v>0</v>
      </c>
      <c r="R44" s="199">
        <v>0</v>
      </c>
      <c r="S44" s="200">
        <v>1</v>
      </c>
      <c r="T44" s="199">
        <v>2</v>
      </c>
    </row>
    <row r="45" spans="2:20" ht="12.75" customHeight="1" hidden="1">
      <c r="B45" s="208"/>
      <c r="C45" s="204" t="s">
        <v>19</v>
      </c>
      <c r="D45" s="210" t="s">
        <v>146</v>
      </c>
      <c r="E45" s="200">
        <v>1059</v>
      </c>
      <c r="F45" s="202">
        <v>7184</v>
      </c>
      <c r="G45" s="200">
        <v>532</v>
      </c>
      <c r="H45" s="202">
        <v>1709</v>
      </c>
      <c r="I45" s="200">
        <v>488</v>
      </c>
      <c r="J45" s="201">
        <v>5132</v>
      </c>
      <c r="K45" s="200">
        <v>7</v>
      </c>
      <c r="L45" s="199">
        <v>53</v>
      </c>
      <c r="M45" s="292">
        <v>1</v>
      </c>
      <c r="N45" s="202">
        <v>2</v>
      </c>
      <c r="O45" s="200">
        <v>0</v>
      </c>
      <c r="P45" s="202">
        <v>0</v>
      </c>
      <c r="Q45" s="200">
        <v>29</v>
      </c>
      <c r="R45" s="199">
        <v>286</v>
      </c>
      <c r="S45" s="200">
        <v>2</v>
      </c>
      <c r="T45" s="199">
        <v>2</v>
      </c>
    </row>
    <row r="46" spans="2:20" ht="12.75" customHeight="1" hidden="1">
      <c r="B46" s="208"/>
      <c r="C46" s="204" t="s">
        <v>145</v>
      </c>
      <c r="D46" s="209" t="s">
        <v>144</v>
      </c>
      <c r="E46" s="200">
        <v>51</v>
      </c>
      <c r="F46" s="202">
        <v>753</v>
      </c>
      <c r="G46" s="200">
        <v>11</v>
      </c>
      <c r="H46" s="202">
        <v>20</v>
      </c>
      <c r="I46" s="200">
        <v>20</v>
      </c>
      <c r="J46" s="201">
        <v>354</v>
      </c>
      <c r="K46" s="200">
        <v>0</v>
      </c>
      <c r="L46" s="199">
        <v>0</v>
      </c>
      <c r="M46" s="292">
        <v>0</v>
      </c>
      <c r="N46" s="202">
        <v>0</v>
      </c>
      <c r="O46" s="200">
        <v>9</v>
      </c>
      <c r="P46" s="202">
        <v>256</v>
      </c>
      <c r="Q46" s="200">
        <v>11</v>
      </c>
      <c r="R46" s="199">
        <v>123</v>
      </c>
      <c r="S46" s="200">
        <v>0</v>
      </c>
      <c r="T46" s="199">
        <v>0</v>
      </c>
    </row>
    <row r="47" spans="2:20" ht="12.75" customHeight="1" hidden="1">
      <c r="B47" s="208"/>
      <c r="C47" s="204" t="s">
        <v>20</v>
      </c>
      <c r="D47" s="207" t="s">
        <v>142</v>
      </c>
      <c r="E47" s="200">
        <v>81</v>
      </c>
      <c r="F47" s="202">
        <v>297</v>
      </c>
      <c r="G47" s="200">
        <v>34</v>
      </c>
      <c r="H47" s="202">
        <v>55</v>
      </c>
      <c r="I47" s="200">
        <v>42</v>
      </c>
      <c r="J47" s="201">
        <v>232</v>
      </c>
      <c r="K47" s="200">
        <v>2</v>
      </c>
      <c r="L47" s="199">
        <v>2</v>
      </c>
      <c r="M47" s="292">
        <v>0</v>
      </c>
      <c r="N47" s="202">
        <v>0</v>
      </c>
      <c r="O47" s="200">
        <v>0</v>
      </c>
      <c r="P47" s="202">
        <v>0</v>
      </c>
      <c r="Q47" s="200">
        <v>3</v>
      </c>
      <c r="R47" s="199">
        <v>8</v>
      </c>
      <c r="S47" s="200">
        <v>0</v>
      </c>
      <c r="T47" s="199">
        <v>0</v>
      </c>
    </row>
    <row r="48" spans="2:20" ht="12.75" customHeight="1" hidden="1">
      <c r="B48" s="208"/>
      <c r="C48" s="204" t="s">
        <v>21</v>
      </c>
      <c r="D48" s="207" t="s">
        <v>141</v>
      </c>
      <c r="E48" s="200">
        <v>107</v>
      </c>
      <c r="F48" s="202">
        <v>583</v>
      </c>
      <c r="G48" s="200">
        <v>56</v>
      </c>
      <c r="H48" s="202">
        <v>125</v>
      </c>
      <c r="I48" s="200">
        <v>47</v>
      </c>
      <c r="J48" s="201">
        <v>408</v>
      </c>
      <c r="K48" s="200">
        <v>0</v>
      </c>
      <c r="L48" s="199">
        <v>0</v>
      </c>
      <c r="M48" s="292">
        <v>2</v>
      </c>
      <c r="N48" s="202">
        <v>5</v>
      </c>
      <c r="O48" s="200">
        <v>0</v>
      </c>
      <c r="P48" s="202">
        <v>0</v>
      </c>
      <c r="Q48" s="200">
        <v>2</v>
      </c>
      <c r="R48" s="199">
        <v>45</v>
      </c>
      <c r="S48" s="200">
        <v>0</v>
      </c>
      <c r="T48" s="199">
        <v>0</v>
      </c>
    </row>
    <row r="49" spans="2:20" ht="12.75" customHeight="1" hidden="1">
      <c r="B49" s="205"/>
      <c r="C49" s="204" t="s">
        <v>22</v>
      </c>
      <c r="D49" s="207" t="s">
        <v>139</v>
      </c>
      <c r="E49" s="200">
        <v>381</v>
      </c>
      <c r="F49" s="202">
        <v>2651</v>
      </c>
      <c r="G49" s="200">
        <v>246</v>
      </c>
      <c r="H49" s="202">
        <v>936</v>
      </c>
      <c r="I49" s="200">
        <v>130</v>
      </c>
      <c r="J49" s="201">
        <v>1576</v>
      </c>
      <c r="K49" s="200">
        <v>0</v>
      </c>
      <c r="L49" s="199">
        <v>0</v>
      </c>
      <c r="M49" s="292">
        <v>0</v>
      </c>
      <c r="N49" s="202">
        <v>0</v>
      </c>
      <c r="O49" s="200">
        <v>0</v>
      </c>
      <c r="P49" s="202">
        <v>0</v>
      </c>
      <c r="Q49" s="200">
        <v>5</v>
      </c>
      <c r="R49" s="199">
        <v>139</v>
      </c>
      <c r="S49" s="200">
        <v>0</v>
      </c>
      <c r="T49" s="199">
        <v>0</v>
      </c>
    </row>
    <row r="50" spans="2:20" ht="12.75" customHeight="1" hidden="1">
      <c r="B50" s="205"/>
      <c r="C50" s="204" t="s">
        <v>138</v>
      </c>
      <c r="D50" s="207" t="s">
        <v>137</v>
      </c>
      <c r="E50" s="200">
        <v>360</v>
      </c>
      <c r="F50" s="202">
        <v>1370</v>
      </c>
      <c r="G50" s="200">
        <v>278</v>
      </c>
      <c r="H50" s="202">
        <v>529</v>
      </c>
      <c r="I50" s="200">
        <v>77</v>
      </c>
      <c r="J50" s="201">
        <v>803</v>
      </c>
      <c r="K50" s="200">
        <v>0</v>
      </c>
      <c r="L50" s="199">
        <v>0</v>
      </c>
      <c r="M50" s="292">
        <v>0</v>
      </c>
      <c r="N50" s="202">
        <v>0</v>
      </c>
      <c r="O50" s="200">
        <v>0</v>
      </c>
      <c r="P50" s="202">
        <v>0</v>
      </c>
      <c r="Q50" s="200">
        <v>4</v>
      </c>
      <c r="R50" s="199">
        <v>33</v>
      </c>
      <c r="S50" s="200">
        <v>1</v>
      </c>
      <c r="T50" s="199">
        <v>5</v>
      </c>
    </row>
    <row r="51" spans="2:20" ht="12.75" customHeight="1" hidden="1">
      <c r="B51" s="205"/>
      <c r="C51" s="204" t="s">
        <v>136</v>
      </c>
      <c r="D51" s="203" t="s">
        <v>135</v>
      </c>
      <c r="E51" s="200">
        <v>67</v>
      </c>
      <c r="F51" s="202">
        <v>235</v>
      </c>
      <c r="G51" s="200">
        <v>52</v>
      </c>
      <c r="H51" s="202">
        <v>125</v>
      </c>
      <c r="I51" s="200">
        <v>7</v>
      </c>
      <c r="J51" s="201">
        <v>36</v>
      </c>
      <c r="K51" s="200">
        <v>0</v>
      </c>
      <c r="L51" s="199">
        <v>0</v>
      </c>
      <c r="M51" s="292">
        <v>0</v>
      </c>
      <c r="N51" s="202">
        <v>0</v>
      </c>
      <c r="O51" s="200">
        <v>0</v>
      </c>
      <c r="P51" s="202">
        <v>0</v>
      </c>
      <c r="Q51" s="200">
        <v>8</v>
      </c>
      <c r="R51" s="199">
        <v>74</v>
      </c>
      <c r="S51" s="200">
        <v>0</v>
      </c>
      <c r="T51" s="199">
        <v>0</v>
      </c>
    </row>
    <row r="52" spans="2:20" ht="12.75" customHeight="1" hidden="1">
      <c r="B52" s="205"/>
      <c r="C52" s="204" t="s">
        <v>46</v>
      </c>
      <c r="D52" s="206" t="s">
        <v>134</v>
      </c>
      <c r="E52" s="200">
        <v>149</v>
      </c>
      <c r="F52" s="202">
        <v>2574</v>
      </c>
      <c r="G52" s="200">
        <v>75</v>
      </c>
      <c r="H52" s="202">
        <v>361</v>
      </c>
      <c r="I52" s="200">
        <v>6</v>
      </c>
      <c r="J52" s="201">
        <v>76</v>
      </c>
      <c r="K52" s="200">
        <v>0</v>
      </c>
      <c r="L52" s="199">
        <v>0</v>
      </c>
      <c r="M52" s="292">
        <v>0</v>
      </c>
      <c r="N52" s="202">
        <v>0</v>
      </c>
      <c r="O52" s="200">
        <v>0</v>
      </c>
      <c r="P52" s="202">
        <v>0</v>
      </c>
      <c r="Q52" s="200">
        <v>68</v>
      </c>
      <c r="R52" s="199">
        <v>2137</v>
      </c>
      <c r="S52" s="200">
        <v>0</v>
      </c>
      <c r="T52" s="199">
        <v>0</v>
      </c>
    </row>
    <row r="53" spans="2:20" ht="12.75" customHeight="1" hidden="1">
      <c r="B53" s="205"/>
      <c r="C53" s="204" t="s">
        <v>133</v>
      </c>
      <c r="D53" s="203" t="s">
        <v>132</v>
      </c>
      <c r="E53" s="200">
        <v>45</v>
      </c>
      <c r="F53" s="202">
        <v>471</v>
      </c>
      <c r="G53" s="200">
        <v>6</v>
      </c>
      <c r="H53" s="202">
        <v>16</v>
      </c>
      <c r="I53" s="200">
        <v>17</v>
      </c>
      <c r="J53" s="201">
        <v>116</v>
      </c>
      <c r="K53" s="200">
        <v>0</v>
      </c>
      <c r="L53" s="199">
        <v>0</v>
      </c>
      <c r="M53" s="292">
        <v>0</v>
      </c>
      <c r="N53" s="202">
        <v>0</v>
      </c>
      <c r="O53" s="200">
        <v>0</v>
      </c>
      <c r="P53" s="202">
        <v>0</v>
      </c>
      <c r="Q53" s="200">
        <v>22</v>
      </c>
      <c r="R53" s="199">
        <v>339</v>
      </c>
      <c r="S53" s="200">
        <v>0</v>
      </c>
      <c r="T53" s="199">
        <v>0</v>
      </c>
    </row>
    <row r="54" spans="2:20" ht="16.5" hidden="1">
      <c r="B54" s="198"/>
      <c r="C54" s="197" t="s">
        <v>162</v>
      </c>
      <c r="D54" s="196" t="s">
        <v>129</v>
      </c>
      <c r="E54" s="193">
        <v>286</v>
      </c>
      <c r="F54" s="195">
        <v>1506</v>
      </c>
      <c r="G54" s="193">
        <v>44</v>
      </c>
      <c r="H54" s="195">
        <v>88</v>
      </c>
      <c r="I54" s="193">
        <v>67</v>
      </c>
      <c r="J54" s="194">
        <v>932</v>
      </c>
      <c r="K54" s="193">
        <v>0</v>
      </c>
      <c r="L54" s="192">
        <v>0</v>
      </c>
      <c r="M54" s="291">
        <v>0</v>
      </c>
      <c r="N54" s="195">
        <v>0</v>
      </c>
      <c r="O54" s="193">
        <v>0</v>
      </c>
      <c r="P54" s="195">
        <v>0</v>
      </c>
      <c r="Q54" s="193">
        <v>164</v>
      </c>
      <c r="R54" s="192">
        <v>470</v>
      </c>
      <c r="S54" s="193">
        <v>11</v>
      </c>
      <c r="T54" s="192">
        <v>16</v>
      </c>
    </row>
    <row r="55" spans="2:20" ht="7.5" customHeight="1">
      <c r="B55" s="59"/>
      <c r="C55" s="190"/>
      <c r="D55" s="290"/>
      <c r="E55" s="259"/>
      <c r="F55" s="258"/>
      <c r="G55" s="259"/>
      <c r="H55" s="258"/>
      <c r="I55" s="259"/>
      <c r="J55" s="259"/>
      <c r="K55" s="258"/>
      <c r="L55" s="258"/>
      <c r="M55" s="259"/>
      <c r="N55" s="258"/>
      <c r="O55" s="188"/>
      <c r="P55" s="188"/>
      <c r="Q55" s="188"/>
      <c r="R55" s="188"/>
      <c r="S55" s="188"/>
      <c r="T55" s="188"/>
    </row>
    <row r="56" spans="1:22" ht="13.5" customHeight="1">
      <c r="A56" s="59"/>
      <c r="B56" s="257" t="s">
        <v>170</v>
      </c>
      <c r="C56" s="256"/>
      <c r="D56" s="255"/>
      <c r="E56" s="289" t="s">
        <v>3</v>
      </c>
      <c r="F56" s="288"/>
      <c r="G56" s="287" t="s">
        <v>169</v>
      </c>
      <c r="H56" s="286"/>
      <c r="I56" s="285" t="s">
        <v>168</v>
      </c>
      <c r="J56" s="284"/>
      <c r="K56" s="283" t="s">
        <v>167</v>
      </c>
      <c r="L56" s="282"/>
      <c r="M56" s="283" t="s">
        <v>158</v>
      </c>
      <c r="N56" s="282"/>
      <c r="O56" s="233"/>
      <c r="P56" s="233"/>
      <c r="Q56" s="232"/>
      <c r="R56" s="232"/>
      <c r="S56" s="232"/>
      <c r="T56" s="232"/>
      <c r="U56" s="59"/>
      <c r="V56" s="59"/>
    </row>
    <row r="57" spans="1:22" ht="13.5" customHeight="1">
      <c r="A57" s="59"/>
      <c r="B57" s="231"/>
      <c r="C57" s="230"/>
      <c r="D57" s="229"/>
      <c r="E57" s="103" t="s">
        <v>0</v>
      </c>
      <c r="F57" s="104" t="s">
        <v>99</v>
      </c>
      <c r="G57" s="103" t="s">
        <v>0</v>
      </c>
      <c r="H57" s="104" t="s">
        <v>99</v>
      </c>
      <c r="I57" s="109" t="s">
        <v>101</v>
      </c>
      <c r="J57" s="228" t="s">
        <v>100</v>
      </c>
      <c r="K57" s="107" t="s">
        <v>0</v>
      </c>
      <c r="L57" s="106" t="s">
        <v>99</v>
      </c>
      <c r="M57" s="107" t="s">
        <v>0</v>
      </c>
      <c r="N57" s="106" t="s">
        <v>99</v>
      </c>
      <c r="O57" s="227"/>
      <c r="P57" s="226"/>
      <c r="Q57" s="227"/>
      <c r="R57" s="226"/>
      <c r="S57" s="227"/>
      <c r="T57" s="226"/>
      <c r="U57" s="59"/>
      <c r="V57" s="59"/>
    </row>
    <row r="58" spans="1:22" ht="18.75" customHeight="1">
      <c r="A58" s="59"/>
      <c r="B58" s="281" t="s">
        <v>72</v>
      </c>
      <c r="C58" s="280"/>
      <c r="D58" s="279"/>
      <c r="E58" s="278">
        <f>SUM(E82:E99)</f>
        <v>6904</v>
      </c>
      <c r="F58" s="277">
        <f>SUM(F82:F99)</f>
        <v>63076</v>
      </c>
      <c r="G58" s="276">
        <f>SUM(G82:G99)</f>
        <v>2973</v>
      </c>
      <c r="H58" s="277">
        <f>SUM(H82:H99)</f>
        <v>8176</v>
      </c>
      <c r="I58" s="276">
        <f>SUM(I82:I104)</f>
        <v>4328</v>
      </c>
      <c r="J58" s="275">
        <f>SUM(J82:J104)</f>
        <v>60524</v>
      </c>
      <c r="K58" s="276">
        <f>SUM(K82:K104)</f>
        <v>3600</v>
      </c>
      <c r="L58" s="275">
        <f>SUM(L82:L104)</f>
        <v>51504</v>
      </c>
      <c r="M58" s="276">
        <f>SUM(M82:M99)</f>
        <v>14</v>
      </c>
      <c r="N58" s="275">
        <f>SUM(N82:N99)</f>
        <v>80</v>
      </c>
      <c r="O58" s="219"/>
      <c r="P58" s="219"/>
      <c r="Q58" s="219"/>
      <c r="R58" s="219"/>
      <c r="S58" s="219"/>
      <c r="T58" s="219"/>
      <c r="U58" s="59"/>
      <c r="V58" s="59"/>
    </row>
    <row r="59" spans="1:22" ht="7.5" customHeight="1">
      <c r="A59" s="59"/>
      <c r="B59" s="274"/>
      <c r="C59" s="273"/>
      <c r="D59" s="273"/>
      <c r="E59" s="272"/>
      <c r="F59" s="271"/>
      <c r="G59" s="272"/>
      <c r="H59" s="271"/>
      <c r="I59" s="272"/>
      <c r="J59" s="271"/>
      <c r="K59" s="271"/>
      <c r="L59" s="272"/>
      <c r="M59" s="271"/>
      <c r="N59" s="219"/>
      <c r="O59" s="219"/>
      <c r="P59" s="219"/>
      <c r="Q59" s="219"/>
      <c r="R59" s="219"/>
      <c r="S59" s="219"/>
      <c r="T59" s="219"/>
      <c r="U59" s="59"/>
      <c r="V59" s="59"/>
    </row>
    <row r="60" spans="1:22" ht="13.5" customHeight="1">
      <c r="A60" s="59"/>
      <c r="B60" s="270" t="s">
        <v>161</v>
      </c>
      <c r="C60" s="269"/>
      <c r="D60" s="268"/>
      <c r="E60" s="251" t="s">
        <v>166</v>
      </c>
      <c r="F60" s="267"/>
      <c r="G60" s="251" t="s">
        <v>165</v>
      </c>
      <c r="H60" s="267"/>
      <c r="I60" s="251" t="s">
        <v>159</v>
      </c>
      <c r="J60" s="250"/>
      <c r="K60" s="249"/>
      <c r="L60" s="248"/>
      <c r="M60" s="188"/>
      <c r="N60" s="188"/>
      <c r="O60" s="188"/>
      <c r="P60" s="188"/>
      <c r="Q60" s="188"/>
      <c r="R60" s="188"/>
      <c r="S60" s="188"/>
      <c r="T60" s="188"/>
      <c r="U60" s="59"/>
      <c r="V60" s="59"/>
    </row>
    <row r="61" spans="1:22" ht="13.5" customHeight="1">
      <c r="A61" s="59"/>
      <c r="B61" s="266"/>
      <c r="C61" s="265"/>
      <c r="D61" s="264"/>
      <c r="E61" s="239"/>
      <c r="F61" s="263"/>
      <c r="G61" s="239"/>
      <c r="H61" s="263"/>
      <c r="I61" s="239"/>
      <c r="J61" s="238"/>
      <c r="K61" s="237" t="s">
        <v>157</v>
      </c>
      <c r="L61" s="236"/>
      <c r="M61" s="188"/>
      <c r="N61" s="188"/>
      <c r="O61" s="188"/>
      <c r="P61" s="188"/>
      <c r="Q61" s="188"/>
      <c r="R61" s="188"/>
      <c r="S61" s="188"/>
      <c r="T61" s="188"/>
      <c r="U61" s="59"/>
      <c r="V61" s="59"/>
    </row>
    <row r="62" spans="2:20" ht="13.5" customHeight="1">
      <c r="B62" s="262"/>
      <c r="C62" s="261"/>
      <c r="D62" s="260"/>
      <c r="E62" s="103" t="s">
        <v>0</v>
      </c>
      <c r="F62" s="104" t="s">
        <v>99</v>
      </c>
      <c r="G62" s="103" t="s">
        <v>0</v>
      </c>
      <c r="H62" s="104" t="s">
        <v>99</v>
      </c>
      <c r="I62" s="109" t="s">
        <v>101</v>
      </c>
      <c r="J62" s="228" t="s">
        <v>100</v>
      </c>
      <c r="K62" s="107" t="s">
        <v>0</v>
      </c>
      <c r="L62" s="106" t="s">
        <v>99</v>
      </c>
      <c r="M62" s="188"/>
      <c r="N62" s="188"/>
      <c r="O62" s="188"/>
      <c r="P62" s="188"/>
      <c r="Q62" s="188"/>
      <c r="R62" s="188"/>
      <c r="S62" s="188"/>
      <c r="T62" s="188"/>
    </row>
    <row r="63" spans="2:20" ht="18.75" customHeight="1">
      <c r="B63" s="225" t="s">
        <v>98</v>
      </c>
      <c r="C63" s="224"/>
      <c r="D63" s="223"/>
      <c r="E63" s="222">
        <f>SUM(E64:E81)</f>
        <v>4068</v>
      </c>
      <c r="F63" s="222">
        <f>SUM(F64:F81)</f>
        <v>36965</v>
      </c>
      <c r="G63" s="221">
        <f>SUM(G64:G81)</f>
        <v>1681</v>
      </c>
      <c r="H63" s="222">
        <f>SUM(H64:H81)</f>
        <v>4686</v>
      </c>
      <c r="I63" s="221">
        <f>SUM(I64:I81)</f>
        <v>2219</v>
      </c>
      <c r="J63" s="220">
        <f>SUM(J64:J81)</f>
        <v>29933</v>
      </c>
      <c r="K63" s="221">
        <f>SUM(K64:K81)</f>
        <v>1850</v>
      </c>
      <c r="L63" s="220">
        <f>SUM(L64:L81)</f>
        <v>25642</v>
      </c>
      <c r="M63" s="219"/>
      <c r="N63" s="219"/>
      <c r="O63" s="219"/>
      <c r="P63" s="219"/>
      <c r="Q63" s="219"/>
      <c r="R63" s="219"/>
      <c r="S63" s="219"/>
      <c r="T63" s="219"/>
    </row>
    <row r="64" spans="2:20" ht="15" customHeight="1">
      <c r="B64" s="208"/>
      <c r="C64" s="218" t="s">
        <v>14</v>
      </c>
      <c r="D64" s="217" t="s">
        <v>164</v>
      </c>
      <c r="E64" s="214">
        <v>28</v>
      </c>
      <c r="F64" s="216">
        <v>186</v>
      </c>
      <c r="G64" s="214">
        <v>0</v>
      </c>
      <c r="H64" s="216">
        <v>0</v>
      </c>
      <c r="I64" s="214">
        <v>28</v>
      </c>
      <c r="J64" s="215">
        <v>186</v>
      </c>
      <c r="K64" s="214">
        <v>14</v>
      </c>
      <c r="L64" s="213">
        <v>104</v>
      </c>
      <c r="M64" s="188"/>
      <c r="N64" s="188"/>
      <c r="O64" s="188"/>
      <c r="P64" s="188"/>
      <c r="Q64" s="188"/>
      <c r="R64" s="188"/>
      <c r="S64" s="188"/>
      <c r="T64" s="188"/>
    </row>
    <row r="65" spans="2:20" ht="15" customHeight="1">
      <c r="B65" s="208"/>
      <c r="C65" s="204" t="s">
        <v>15</v>
      </c>
      <c r="D65" s="206" t="s">
        <v>163</v>
      </c>
      <c r="E65" s="200">
        <v>8</v>
      </c>
      <c r="F65" s="202">
        <v>56</v>
      </c>
      <c r="G65" s="200">
        <v>0</v>
      </c>
      <c r="H65" s="202">
        <v>0</v>
      </c>
      <c r="I65" s="200">
        <v>8</v>
      </c>
      <c r="J65" s="201">
        <v>56</v>
      </c>
      <c r="K65" s="200">
        <v>7</v>
      </c>
      <c r="L65" s="199">
        <v>55</v>
      </c>
      <c r="M65" s="188"/>
      <c r="N65" s="188"/>
      <c r="O65" s="188"/>
      <c r="P65" s="188"/>
      <c r="Q65" s="188"/>
      <c r="R65" s="188"/>
      <c r="S65" s="188"/>
      <c r="T65" s="188"/>
    </row>
    <row r="66" spans="2:20" ht="15" customHeight="1">
      <c r="B66" s="208"/>
      <c r="C66" s="204" t="s">
        <v>153</v>
      </c>
      <c r="D66" s="212" t="s">
        <v>152</v>
      </c>
      <c r="E66" s="200">
        <v>0</v>
      </c>
      <c r="F66" s="202">
        <v>0</v>
      </c>
      <c r="G66" s="200">
        <v>0</v>
      </c>
      <c r="H66" s="202">
        <v>0</v>
      </c>
      <c r="I66" s="200">
        <v>0</v>
      </c>
      <c r="J66" s="201">
        <v>0</v>
      </c>
      <c r="K66" s="200">
        <v>0</v>
      </c>
      <c r="L66" s="199">
        <v>0</v>
      </c>
      <c r="M66" s="188"/>
      <c r="N66" s="188"/>
      <c r="O66" s="188"/>
      <c r="P66" s="188"/>
      <c r="Q66" s="188"/>
      <c r="R66" s="188"/>
      <c r="S66" s="188"/>
      <c r="T66" s="188"/>
    </row>
    <row r="67" spans="2:20" ht="15" customHeight="1">
      <c r="B67" s="208"/>
      <c r="C67" s="204" t="s">
        <v>26</v>
      </c>
      <c r="D67" s="206" t="s">
        <v>150</v>
      </c>
      <c r="E67" s="200">
        <v>478</v>
      </c>
      <c r="F67" s="202">
        <v>2655</v>
      </c>
      <c r="G67" s="200">
        <v>203</v>
      </c>
      <c r="H67" s="202">
        <v>479</v>
      </c>
      <c r="I67" s="200">
        <v>275</v>
      </c>
      <c r="J67" s="201">
        <v>2176</v>
      </c>
      <c r="K67" s="200">
        <v>275</v>
      </c>
      <c r="L67" s="199">
        <v>2176</v>
      </c>
      <c r="M67" s="188"/>
      <c r="N67" s="188"/>
      <c r="O67" s="188"/>
      <c r="P67" s="188"/>
      <c r="Q67" s="188"/>
      <c r="R67" s="188"/>
      <c r="S67" s="188"/>
      <c r="T67" s="188"/>
    </row>
    <row r="68" spans="2:20" ht="15" customHeight="1">
      <c r="B68" s="208"/>
      <c r="C68" s="211" t="s">
        <v>16</v>
      </c>
      <c r="D68" s="206" t="s">
        <v>53</v>
      </c>
      <c r="E68" s="200">
        <v>693</v>
      </c>
      <c r="F68" s="202">
        <v>10816</v>
      </c>
      <c r="G68" s="200">
        <v>215</v>
      </c>
      <c r="H68" s="202">
        <v>568</v>
      </c>
      <c r="I68" s="200">
        <v>478</v>
      </c>
      <c r="J68" s="201">
        <v>10248</v>
      </c>
      <c r="K68" s="200">
        <v>467</v>
      </c>
      <c r="L68" s="199">
        <v>10067</v>
      </c>
      <c r="M68" s="188"/>
      <c r="N68" s="188"/>
      <c r="O68" s="188"/>
      <c r="P68" s="188"/>
      <c r="Q68" s="188"/>
      <c r="R68" s="188"/>
      <c r="S68" s="188"/>
      <c r="T68" s="188"/>
    </row>
    <row r="69" spans="2:20" ht="15" customHeight="1">
      <c r="B69" s="208"/>
      <c r="C69" s="204" t="s">
        <v>149</v>
      </c>
      <c r="D69" s="207" t="s">
        <v>148</v>
      </c>
      <c r="E69" s="200">
        <v>13</v>
      </c>
      <c r="F69" s="202">
        <v>188</v>
      </c>
      <c r="G69" s="200">
        <v>0</v>
      </c>
      <c r="H69" s="202">
        <v>0</v>
      </c>
      <c r="I69" s="200">
        <v>9</v>
      </c>
      <c r="J69" s="201">
        <v>166</v>
      </c>
      <c r="K69" s="200">
        <v>7</v>
      </c>
      <c r="L69" s="199">
        <v>144</v>
      </c>
      <c r="M69" s="188"/>
      <c r="N69" s="188"/>
      <c r="O69" s="188"/>
      <c r="P69" s="188"/>
      <c r="Q69" s="188"/>
      <c r="R69" s="188"/>
      <c r="S69" s="188"/>
      <c r="T69" s="188"/>
    </row>
    <row r="70" spans="2:20" ht="15" customHeight="1">
      <c r="B70" s="208"/>
      <c r="C70" s="204" t="s">
        <v>17</v>
      </c>
      <c r="D70" s="206" t="s">
        <v>35</v>
      </c>
      <c r="E70" s="200">
        <v>32</v>
      </c>
      <c r="F70" s="202">
        <v>829</v>
      </c>
      <c r="G70" s="200">
        <v>4</v>
      </c>
      <c r="H70" s="202">
        <v>12</v>
      </c>
      <c r="I70" s="200">
        <v>28</v>
      </c>
      <c r="J70" s="201">
        <v>817</v>
      </c>
      <c r="K70" s="200">
        <v>28</v>
      </c>
      <c r="L70" s="199">
        <v>817</v>
      </c>
      <c r="M70" s="188"/>
      <c r="N70" s="188"/>
      <c r="O70" s="188"/>
      <c r="P70" s="188"/>
      <c r="Q70" s="188"/>
      <c r="R70" s="188"/>
      <c r="S70" s="188"/>
      <c r="T70" s="188"/>
    </row>
    <row r="71" spans="2:20" ht="15" customHeight="1">
      <c r="B71" s="208"/>
      <c r="C71" s="204" t="s">
        <v>18</v>
      </c>
      <c r="D71" s="209" t="s">
        <v>147</v>
      </c>
      <c r="E71" s="200">
        <v>119</v>
      </c>
      <c r="F71" s="202">
        <v>1953</v>
      </c>
      <c r="G71" s="200">
        <v>12</v>
      </c>
      <c r="H71" s="202">
        <v>18</v>
      </c>
      <c r="I71" s="200">
        <v>102</v>
      </c>
      <c r="J71" s="201">
        <v>1907</v>
      </c>
      <c r="K71" s="200">
        <v>102</v>
      </c>
      <c r="L71" s="199">
        <v>1907</v>
      </c>
      <c r="M71" s="188"/>
      <c r="N71" s="188"/>
      <c r="O71" s="188"/>
      <c r="P71" s="188"/>
      <c r="Q71" s="188"/>
      <c r="R71" s="188"/>
      <c r="S71" s="188"/>
      <c r="T71" s="188"/>
    </row>
    <row r="72" spans="2:20" ht="15" customHeight="1">
      <c r="B72" s="208"/>
      <c r="C72" s="204" t="s">
        <v>19</v>
      </c>
      <c r="D72" s="210" t="s">
        <v>146</v>
      </c>
      <c r="E72" s="200">
        <v>984</v>
      </c>
      <c r="F72" s="202">
        <v>6991</v>
      </c>
      <c r="G72" s="200">
        <v>443</v>
      </c>
      <c r="H72" s="202">
        <v>1470</v>
      </c>
      <c r="I72" s="200">
        <v>538</v>
      </c>
      <c r="J72" s="201">
        <v>5495</v>
      </c>
      <c r="K72" s="200">
        <v>515</v>
      </c>
      <c r="L72" s="199">
        <v>5280</v>
      </c>
      <c r="M72" s="188"/>
      <c r="N72" s="188"/>
      <c r="O72" s="188"/>
      <c r="P72" s="188"/>
      <c r="Q72" s="188"/>
      <c r="R72" s="188"/>
      <c r="S72" s="188"/>
      <c r="T72" s="188"/>
    </row>
    <row r="73" spans="2:20" ht="15" customHeight="1">
      <c r="B73" s="208"/>
      <c r="C73" s="204" t="s">
        <v>145</v>
      </c>
      <c r="D73" s="209" t="s">
        <v>144</v>
      </c>
      <c r="E73" s="200">
        <v>41</v>
      </c>
      <c r="F73" s="202">
        <v>474</v>
      </c>
      <c r="G73" s="200">
        <v>10</v>
      </c>
      <c r="H73" s="202">
        <v>19</v>
      </c>
      <c r="I73" s="200">
        <v>31</v>
      </c>
      <c r="J73" s="201">
        <v>455</v>
      </c>
      <c r="K73" s="200">
        <v>24</v>
      </c>
      <c r="L73" s="199">
        <v>369</v>
      </c>
      <c r="M73" s="188"/>
      <c r="N73" s="188"/>
      <c r="O73" s="188"/>
      <c r="P73" s="188"/>
      <c r="Q73" s="188"/>
      <c r="R73" s="188"/>
      <c r="S73" s="188"/>
      <c r="T73" s="188"/>
    </row>
    <row r="74" spans="2:20" ht="15" customHeight="1">
      <c r="B74" s="208"/>
      <c r="C74" s="204" t="s">
        <v>20</v>
      </c>
      <c r="D74" s="207" t="s">
        <v>142</v>
      </c>
      <c r="E74" s="200">
        <v>72</v>
      </c>
      <c r="F74" s="202">
        <v>279</v>
      </c>
      <c r="G74" s="200">
        <v>29</v>
      </c>
      <c r="H74" s="202">
        <v>45</v>
      </c>
      <c r="I74" s="200">
        <v>43</v>
      </c>
      <c r="J74" s="201">
        <v>234</v>
      </c>
      <c r="K74" s="200">
        <v>40</v>
      </c>
      <c r="L74" s="199">
        <v>218</v>
      </c>
      <c r="M74" s="188"/>
      <c r="N74" s="188"/>
      <c r="O74" s="188"/>
      <c r="P74" s="188"/>
      <c r="Q74" s="188"/>
      <c r="R74" s="188"/>
      <c r="S74" s="188"/>
      <c r="T74" s="188"/>
    </row>
    <row r="75" spans="2:20" ht="15" customHeight="1">
      <c r="B75" s="208"/>
      <c r="C75" s="204" t="s">
        <v>21</v>
      </c>
      <c r="D75" s="207" t="s">
        <v>141</v>
      </c>
      <c r="E75" s="200">
        <v>115</v>
      </c>
      <c r="F75" s="202">
        <v>815</v>
      </c>
      <c r="G75" s="200">
        <v>62</v>
      </c>
      <c r="H75" s="202">
        <v>151</v>
      </c>
      <c r="I75" s="200">
        <v>46</v>
      </c>
      <c r="J75" s="201">
        <v>459</v>
      </c>
      <c r="K75" s="200">
        <v>41</v>
      </c>
      <c r="L75" s="199">
        <v>386</v>
      </c>
      <c r="M75" s="188"/>
      <c r="N75" s="188"/>
      <c r="O75" s="188"/>
      <c r="P75" s="188"/>
      <c r="Q75" s="188"/>
      <c r="R75" s="188"/>
      <c r="S75" s="188"/>
      <c r="T75" s="188"/>
    </row>
    <row r="76" spans="2:20" ht="15" customHeight="1">
      <c r="B76" s="205"/>
      <c r="C76" s="204" t="s">
        <v>22</v>
      </c>
      <c r="D76" s="207" t="s">
        <v>139</v>
      </c>
      <c r="E76" s="200">
        <v>391</v>
      </c>
      <c r="F76" s="202">
        <v>2709</v>
      </c>
      <c r="G76" s="200">
        <v>246</v>
      </c>
      <c r="H76" s="202">
        <v>838</v>
      </c>
      <c r="I76" s="200">
        <v>142</v>
      </c>
      <c r="J76" s="201">
        <v>1791</v>
      </c>
      <c r="K76" s="200">
        <v>139</v>
      </c>
      <c r="L76" s="199">
        <v>1710</v>
      </c>
      <c r="M76" s="188"/>
      <c r="N76" s="188"/>
      <c r="O76" s="188"/>
      <c r="P76" s="188"/>
      <c r="Q76" s="188"/>
      <c r="R76" s="188"/>
      <c r="S76" s="188"/>
      <c r="T76" s="188"/>
    </row>
    <row r="77" spans="2:20" ht="15" customHeight="1">
      <c r="B77" s="205"/>
      <c r="C77" s="204" t="s">
        <v>138</v>
      </c>
      <c r="D77" s="207" t="s">
        <v>137</v>
      </c>
      <c r="E77" s="200">
        <v>349</v>
      </c>
      <c r="F77" s="202">
        <v>1438</v>
      </c>
      <c r="G77" s="200">
        <v>259</v>
      </c>
      <c r="H77" s="202">
        <v>476</v>
      </c>
      <c r="I77" s="200">
        <v>84</v>
      </c>
      <c r="J77" s="201">
        <v>809</v>
      </c>
      <c r="K77" s="200">
        <v>79</v>
      </c>
      <c r="L77" s="199">
        <v>749</v>
      </c>
      <c r="M77" s="188"/>
      <c r="N77" s="188"/>
      <c r="O77" s="188"/>
      <c r="P77" s="188"/>
      <c r="Q77" s="188"/>
      <c r="R77" s="188"/>
      <c r="S77" s="188"/>
      <c r="T77" s="188"/>
    </row>
    <row r="78" spans="2:20" ht="15" customHeight="1">
      <c r="B78" s="205"/>
      <c r="C78" s="204" t="s">
        <v>136</v>
      </c>
      <c r="D78" s="203" t="s">
        <v>135</v>
      </c>
      <c r="E78" s="200">
        <v>163</v>
      </c>
      <c r="F78" s="202">
        <v>1504</v>
      </c>
      <c r="G78" s="200">
        <v>66</v>
      </c>
      <c r="H78" s="202">
        <v>142</v>
      </c>
      <c r="I78" s="200">
        <v>26</v>
      </c>
      <c r="J78" s="201">
        <v>157</v>
      </c>
      <c r="K78" s="200">
        <v>19</v>
      </c>
      <c r="L78" s="199">
        <v>125</v>
      </c>
      <c r="M78" s="188"/>
      <c r="N78" s="188"/>
      <c r="O78" s="188"/>
      <c r="P78" s="188"/>
      <c r="Q78" s="188"/>
      <c r="R78" s="188"/>
      <c r="S78" s="188"/>
      <c r="T78" s="188"/>
    </row>
    <row r="79" spans="2:20" ht="15" customHeight="1">
      <c r="B79" s="205"/>
      <c r="C79" s="204" t="s">
        <v>46</v>
      </c>
      <c r="D79" s="206" t="s">
        <v>134</v>
      </c>
      <c r="E79" s="200">
        <v>268</v>
      </c>
      <c r="F79" s="202">
        <v>3883</v>
      </c>
      <c r="G79" s="200">
        <v>83</v>
      </c>
      <c r="H79" s="202">
        <v>368</v>
      </c>
      <c r="I79" s="200">
        <v>122</v>
      </c>
      <c r="J79" s="201">
        <v>2896</v>
      </c>
      <c r="K79" s="200">
        <v>14</v>
      </c>
      <c r="L79" s="199">
        <v>205</v>
      </c>
      <c r="M79" s="188"/>
      <c r="N79" s="188"/>
      <c r="O79" s="188"/>
      <c r="P79" s="188"/>
      <c r="Q79" s="188"/>
      <c r="R79" s="188"/>
      <c r="S79" s="188"/>
      <c r="T79" s="188"/>
    </row>
    <row r="80" spans="2:20" ht="15" customHeight="1">
      <c r="B80" s="205"/>
      <c r="C80" s="204" t="s">
        <v>47</v>
      </c>
      <c r="D80" s="203" t="s">
        <v>132</v>
      </c>
      <c r="E80" s="200">
        <v>40</v>
      </c>
      <c r="F80" s="202">
        <v>649</v>
      </c>
      <c r="G80" s="200">
        <v>6</v>
      </c>
      <c r="H80" s="202">
        <v>17</v>
      </c>
      <c r="I80" s="200">
        <v>34</v>
      </c>
      <c r="J80" s="201">
        <v>632</v>
      </c>
      <c r="K80" s="200">
        <v>17</v>
      </c>
      <c r="L80" s="199">
        <v>299</v>
      </c>
      <c r="M80" s="188"/>
      <c r="N80" s="188"/>
      <c r="O80" s="188"/>
      <c r="P80" s="188"/>
      <c r="Q80" s="188"/>
      <c r="R80" s="188"/>
      <c r="S80" s="188"/>
      <c r="T80" s="188"/>
    </row>
    <row r="81" spans="2:20" ht="15" customHeight="1">
      <c r="B81" s="198"/>
      <c r="C81" s="197" t="s">
        <v>162</v>
      </c>
      <c r="D81" s="196" t="s">
        <v>129</v>
      </c>
      <c r="E81" s="193">
        <v>274</v>
      </c>
      <c r="F81" s="195">
        <v>1540</v>
      </c>
      <c r="G81" s="193">
        <v>43</v>
      </c>
      <c r="H81" s="195">
        <v>83</v>
      </c>
      <c r="I81" s="193">
        <v>225</v>
      </c>
      <c r="J81" s="194">
        <v>1449</v>
      </c>
      <c r="K81" s="193">
        <v>62</v>
      </c>
      <c r="L81" s="192">
        <v>1031</v>
      </c>
      <c r="M81" s="188"/>
      <c r="N81" s="188"/>
      <c r="O81" s="188"/>
      <c r="P81" s="188"/>
      <c r="Q81" s="188"/>
      <c r="R81" s="188"/>
      <c r="S81" s="188"/>
      <c r="T81" s="188"/>
    </row>
    <row r="82" spans="1:22" ht="8.25" customHeight="1">
      <c r="A82" s="59"/>
      <c r="B82" s="59"/>
      <c r="C82" s="190"/>
      <c r="D82" s="189"/>
      <c r="E82" s="259"/>
      <c r="F82" s="259"/>
      <c r="G82" s="259"/>
      <c r="H82" s="259"/>
      <c r="I82" s="188"/>
      <c r="J82" s="188"/>
      <c r="K82" s="188"/>
      <c r="L82" s="188"/>
      <c r="M82" s="258"/>
      <c r="N82" s="258"/>
      <c r="O82" s="188"/>
      <c r="P82" s="188"/>
      <c r="Q82" s="188"/>
      <c r="R82" s="188"/>
      <c r="S82" s="188"/>
      <c r="U82" s="59"/>
      <c r="V82" s="59"/>
    </row>
    <row r="83" spans="1:22" ht="13.5" customHeight="1">
      <c r="A83" s="59"/>
      <c r="B83" s="257" t="s">
        <v>161</v>
      </c>
      <c r="C83" s="256"/>
      <c r="D83" s="255"/>
      <c r="E83" s="254" t="s">
        <v>3</v>
      </c>
      <c r="F83" s="253"/>
      <c r="G83" s="252" t="s">
        <v>160</v>
      </c>
      <c r="H83" s="252"/>
      <c r="I83" s="251" t="s">
        <v>159</v>
      </c>
      <c r="J83" s="250"/>
      <c r="K83" s="249"/>
      <c r="L83" s="248"/>
      <c r="M83" s="247" t="s">
        <v>158</v>
      </c>
      <c r="N83" s="246"/>
      <c r="O83" s="188"/>
      <c r="P83" s="188"/>
      <c r="Q83" s="188"/>
      <c r="R83" s="188"/>
      <c r="S83" s="188"/>
      <c r="U83" s="59"/>
      <c r="V83" s="59"/>
    </row>
    <row r="84" spans="1:22" ht="13.5" customHeight="1">
      <c r="A84" s="59"/>
      <c r="B84" s="245"/>
      <c r="C84" s="244"/>
      <c r="D84" s="243"/>
      <c r="E84" s="242"/>
      <c r="F84" s="241"/>
      <c r="G84" s="240"/>
      <c r="H84" s="240"/>
      <c r="I84" s="239"/>
      <c r="J84" s="238"/>
      <c r="K84" s="237" t="s">
        <v>157</v>
      </c>
      <c r="L84" s="236"/>
      <c r="M84" s="235"/>
      <c r="N84" s="234"/>
      <c r="O84" s="233"/>
      <c r="P84" s="233"/>
      <c r="Q84" s="232"/>
      <c r="R84" s="232"/>
      <c r="S84" s="232"/>
      <c r="T84" s="232"/>
      <c r="U84" s="59"/>
      <c r="V84" s="59"/>
    </row>
    <row r="85" spans="1:22" ht="13.5" customHeight="1">
      <c r="A85" s="59"/>
      <c r="B85" s="231"/>
      <c r="C85" s="230"/>
      <c r="D85" s="229"/>
      <c r="E85" s="105" t="s">
        <v>0</v>
      </c>
      <c r="F85" s="104" t="s">
        <v>99</v>
      </c>
      <c r="G85" s="103" t="s">
        <v>0</v>
      </c>
      <c r="H85" s="104" t="s">
        <v>99</v>
      </c>
      <c r="I85" s="109" t="s">
        <v>101</v>
      </c>
      <c r="J85" s="228" t="s">
        <v>100</v>
      </c>
      <c r="K85" s="107" t="s">
        <v>0</v>
      </c>
      <c r="L85" s="106" t="s">
        <v>99</v>
      </c>
      <c r="M85" s="107" t="s">
        <v>0</v>
      </c>
      <c r="N85" s="106" t="s">
        <v>99</v>
      </c>
      <c r="O85" s="227"/>
      <c r="P85" s="226"/>
      <c r="Q85" s="227"/>
      <c r="R85" s="226"/>
      <c r="S85" s="227"/>
      <c r="T85" s="226"/>
      <c r="U85" s="59"/>
      <c r="V85" s="59"/>
    </row>
    <row r="86" spans="1:22" ht="18.75" customHeight="1">
      <c r="A86" s="59"/>
      <c r="B86" s="225" t="s">
        <v>156</v>
      </c>
      <c r="C86" s="224"/>
      <c r="D86" s="223"/>
      <c r="E86" s="222">
        <f>SUM(E87:E103)</f>
        <v>3754</v>
      </c>
      <c r="F86" s="222">
        <f>SUM(F87:F103)</f>
        <v>34682</v>
      </c>
      <c r="G86" s="221">
        <f>SUM(G87:G103)</f>
        <v>1580</v>
      </c>
      <c r="H86" s="222">
        <f>SUM(H87:H103)</f>
        <v>4372</v>
      </c>
      <c r="I86" s="221">
        <f>SUM(I87:I103)</f>
        <v>2164</v>
      </c>
      <c r="J86" s="220">
        <f>SUM(J87:J103)</f>
        <v>30262</v>
      </c>
      <c r="K86" s="221">
        <f>SUM(K87:K103)</f>
        <v>1800</v>
      </c>
      <c r="L86" s="220">
        <f>SUM(L87:L103)</f>
        <v>25752</v>
      </c>
      <c r="M86" s="221">
        <f>SUM(M87:M103)</f>
        <v>10</v>
      </c>
      <c r="N86" s="220">
        <f>SUM(N87:N103)</f>
        <v>48</v>
      </c>
      <c r="O86" s="219"/>
      <c r="P86" s="219"/>
      <c r="Q86" s="219"/>
      <c r="R86" s="219"/>
      <c r="S86" s="219"/>
      <c r="T86" s="219"/>
      <c r="U86" s="59"/>
      <c r="V86" s="59"/>
    </row>
    <row r="87" spans="1:22" ht="15" customHeight="1">
      <c r="A87" s="59"/>
      <c r="B87" s="208"/>
      <c r="C87" s="218" t="s">
        <v>155</v>
      </c>
      <c r="D87" s="217" t="s">
        <v>154</v>
      </c>
      <c r="E87" s="214">
        <f>SUM(G87,I87,M87)</f>
        <v>37</v>
      </c>
      <c r="F87" s="216">
        <f>SUM(H87,J87,N87)</f>
        <v>330</v>
      </c>
      <c r="G87" s="214" t="s">
        <v>63</v>
      </c>
      <c r="H87" s="216" t="s">
        <v>140</v>
      </c>
      <c r="I87" s="214">
        <v>37</v>
      </c>
      <c r="J87" s="215">
        <v>330</v>
      </c>
      <c r="K87" s="214">
        <v>22</v>
      </c>
      <c r="L87" s="213">
        <v>172</v>
      </c>
      <c r="M87" s="214" t="s">
        <v>63</v>
      </c>
      <c r="N87" s="213" t="s">
        <v>63</v>
      </c>
      <c r="O87" s="188"/>
      <c r="P87" s="188"/>
      <c r="Q87" s="188"/>
      <c r="R87" s="188"/>
      <c r="S87" s="188"/>
      <c r="T87" s="188"/>
      <c r="U87" s="59"/>
      <c r="V87" s="59"/>
    </row>
    <row r="88" spans="1:22" ht="15" customHeight="1">
      <c r="A88" s="59"/>
      <c r="B88" s="208"/>
      <c r="C88" s="204" t="s">
        <v>153</v>
      </c>
      <c r="D88" s="212" t="s">
        <v>152</v>
      </c>
      <c r="E88" s="200" t="s">
        <v>140</v>
      </c>
      <c r="F88" s="202" t="s">
        <v>63</v>
      </c>
      <c r="G88" s="200" t="s">
        <v>63</v>
      </c>
      <c r="H88" s="202" t="s">
        <v>131</v>
      </c>
      <c r="I88" s="200" t="s">
        <v>63</v>
      </c>
      <c r="J88" s="201" t="s">
        <v>63</v>
      </c>
      <c r="K88" s="200" t="s">
        <v>151</v>
      </c>
      <c r="L88" s="199" t="s">
        <v>63</v>
      </c>
      <c r="M88" s="200" t="s">
        <v>63</v>
      </c>
      <c r="N88" s="199" t="s">
        <v>63</v>
      </c>
      <c r="O88" s="188"/>
      <c r="P88" s="188"/>
      <c r="Q88" s="188"/>
      <c r="R88" s="188"/>
      <c r="S88" s="188"/>
      <c r="T88" s="188"/>
      <c r="U88" s="59"/>
      <c r="V88" s="59"/>
    </row>
    <row r="89" spans="1:22" ht="15" customHeight="1">
      <c r="A89" s="59"/>
      <c r="B89" s="208"/>
      <c r="C89" s="204" t="s">
        <v>26</v>
      </c>
      <c r="D89" s="206" t="s">
        <v>150</v>
      </c>
      <c r="E89" s="200">
        <f>SUM(G89,I89,M89)</f>
        <v>448</v>
      </c>
      <c r="F89" s="202">
        <f>SUM(H89,J89,N89)</f>
        <v>2674</v>
      </c>
      <c r="G89" s="200">
        <v>184</v>
      </c>
      <c r="H89" s="202">
        <v>420</v>
      </c>
      <c r="I89" s="200">
        <v>264</v>
      </c>
      <c r="J89" s="201">
        <v>2254</v>
      </c>
      <c r="K89" s="200">
        <v>264</v>
      </c>
      <c r="L89" s="199">
        <v>2254</v>
      </c>
      <c r="M89" s="200" t="s">
        <v>63</v>
      </c>
      <c r="N89" s="199" t="s">
        <v>63</v>
      </c>
      <c r="O89" s="188"/>
      <c r="P89" s="188"/>
      <c r="Q89" s="188"/>
      <c r="R89" s="188"/>
      <c r="S89" s="188"/>
      <c r="T89" s="188"/>
      <c r="U89" s="59"/>
      <c r="V89" s="59"/>
    </row>
    <row r="90" spans="1:22" ht="15" customHeight="1">
      <c r="A90" s="59"/>
      <c r="B90" s="208"/>
      <c r="C90" s="211" t="s">
        <v>16</v>
      </c>
      <c r="D90" s="206" t="s">
        <v>53</v>
      </c>
      <c r="E90" s="200">
        <f>SUM(G90,I90,M90)</f>
        <v>651</v>
      </c>
      <c r="F90" s="202">
        <f>SUM(H90,J90,N90)</f>
        <v>10661</v>
      </c>
      <c r="G90" s="200">
        <v>188</v>
      </c>
      <c r="H90" s="202">
        <v>493</v>
      </c>
      <c r="I90" s="200">
        <v>463</v>
      </c>
      <c r="J90" s="201">
        <v>10168</v>
      </c>
      <c r="K90" s="200">
        <v>452</v>
      </c>
      <c r="L90" s="199">
        <v>9975</v>
      </c>
      <c r="M90" s="200" t="s">
        <v>131</v>
      </c>
      <c r="N90" s="199" t="s">
        <v>131</v>
      </c>
      <c r="O90" s="188"/>
      <c r="P90" s="188"/>
      <c r="Q90" s="188"/>
      <c r="R90" s="188"/>
      <c r="S90" s="188"/>
      <c r="T90" s="188"/>
      <c r="U90" s="59"/>
      <c r="V90" s="59"/>
    </row>
    <row r="91" spans="1:22" ht="15" customHeight="1">
      <c r="A91" s="59"/>
      <c r="B91" s="208"/>
      <c r="C91" s="204" t="s">
        <v>149</v>
      </c>
      <c r="D91" s="207" t="s">
        <v>148</v>
      </c>
      <c r="E91" s="200">
        <f>SUM(G91,I91,M91)</f>
        <v>7</v>
      </c>
      <c r="F91" s="202">
        <f>SUM(H91,J91,N91)</f>
        <v>162</v>
      </c>
      <c r="G91" s="200" t="s">
        <v>140</v>
      </c>
      <c r="H91" s="202" t="s">
        <v>143</v>
      </c>
      <c r="I91" s="200">
        <v>7</v>
      </c>
      <c r="J91" s="201">
        <v>162</v>
      </c>
      <c r="K91" s="200">
        <v>6</v>
      </c>
      <c r="L91" s="199">
        <v>149</v>
      </c>
      <c r="M91" s="200" t="s">
        <v>63</v>
      </c>
      <c r="N91" s="199" t="s">
        <v>63</v>
      </c>
      <c r="O91" s="188"/>
      <c r="P91" s="188"/>
      <c r="Q91" s="188"/>
      <c r="R91" s="188"/>
      <c r="S91" s="188"/>
      <c r="T91" s="188"/>
      <c r="U91" s="59"/>
      <c r="V91" s="59"/>
    </row>
    <row r="92" spans="1:22" ht="15" customHeight="1">
      <c r="A92" s="59"/>
      <c r="B92" s="208"/>
      <c r="C92" s="204" t="s">
        <v>17</v>
      </c>
      <c r="D92" s="206" t="s">
        <v>35</v>
      </c>
      <c r="E92" s="200">
        <f>SUM(G92,I92,M92)</f>
        <v>37</v>
      </c>
      <c r="F92" s="202">
        <f>SUM(H92,J92,N92)</f>
        <v>825</v>
      </c>
      <c r="G92" s="200">
        <v>5</v>
      </c>
      <c r="H92" s="202">
        <v>12</v>
      </c>
      <c r="I92" s="200">
        <v>32</v>
      </c>
      <c r="J92" s="201">
        <v>813</v>
      </c>
      <c r="K92" s="200">
        <v>32</v>
      </c>
      <c r="L92" s="199">
        <v>813</v>
      </c>
      <c r="M92" s="200" t="s">
        <v>140</v>
      </c>
      <c r="N92" s="199" t="s">
        <v>63</v>
      </c>
      <c r="O92" s="188"/>
      <c r="P92" s="188"/>
      <c r="Q92" s="188"/>
      <c r="R92" s="188"/>
      <c r="S92" s="188"/>
      <c r="T92" s="188"/>
      <c r="U92" s="59"/>
      <c r="V92" s="59"/>
    </row>
    <row r="93" spans="1:22" ht="15" customHeight="1">
      <c r="A93" s="59"/>
      <c r="B93" s="208"/>
      <c r="C93" s="204" t="s">
        <v>18</v>
      </c>
      <c r="D93" s="209" t="s">
        <v>147</v>
      </c>
      <c r="E93" s="200">
        <f>SUM(G93,I93,M93)</f>
        <v>106</v>
      </c>
      <c r="F93" s="202">
        <f>SUM(H93,J93,N93)</f>
        <v>1677</v>
      </c>
      <c r="G93" s="200">
        <v>11</v>
      </c>
      <c r="H93" s="202">
        <v>16</v>
      </c>
      <c r="I93" s="200">
        <v>94</v>
      </c>
      <c r="J93" s="201">
        <v>1658</v>
      </c>
      <c r="K93" s="200">
        <v>93</v>
      </c>
      <c r="L93" s="199">
        <v>1654</v>
      </c>
      <c r="M93" s="200">
        <v>1</v>
      </c>
      <c r="N93" s="199">
        <v>3</v>
      </c>
      <c r="O93" s="188"/>
      <c r="P93" s="188"/>
      <c r="Q93" s="188"/>
      <c r="R93" s="188"/>
      <c r="S93" s="188"/>
      <c r="T93" s="188"/>
      <c r="U93" s="59"/>
      <c r="V93" s="59"/>
    </row>
    <row r="94" spans="1:22" ht="15" customHeight="1">
      <c r="A94" s="59"/>
      <c r="B94" s="208"/>
      <c r="C94" s="204" t="s">
        <v>19</v>
      </c>
      <c r="D94" s="210" t="s">
        <v>146</v>
      </c>
      <c r="E94" s="200">
        <f>SUM(G94,I94,M94)</f>
        <v>930</v>
      </c>
      <c r="F94" s="202">
        <f>SUM(H94,J94,N94)</f>
        <v>6702</v>
      </c>
      <c r="G94" s="200">
        <v>416</v>
      </c>
      <c r="H94" s="202">
        <v>1362</v>
      </c>
      <c r="I94" s="200">
        <v>513</v>
      </c>
      <c r="J94" s="201">
        <v>5323</v>
      </c>
      <c r="K94" s="200">
        <v>490</v>
      </c>
      <c r="L94" s="199">
        <v>5107</v>
      </c>
      <c r="M94" s="200">
        <v>1</v>
      </c>
      <c r="N94" s="199">
        <v>17</v>
      </c>
      <c r="O94" s="188"/>
      <c r="P94" s="188"/>
      <c r="Q94" s="188"/>
      <c r="R94" s="188"/>
      <c r="S94" s="188"/>
      <c r="T94" s="188"/>
      <c r="U94" s="59"/>
      <c r="V94" s="59"/>
    </row>
    <row r="95" spans="1:22" ht="15" customHeight="1">
      <c r="A95" s="59"/>
      <c r="B95" s="208"/>
      <c r="C95" s="204" t="s">
        <v>145</v>
      </c>
      <c r="D95" s="209" t="s">
        <v>144</v>
      </c>
      <c r="E95" s="200">
        <f>SUM(G95,I95,M95)</f>
        <v>41</v>
      </c>
      <c r="F95" s="202">
        <f>SUM(H95,J95,N95)</f>
        <v>481</v>
      </c>
      <c r="G95" s="200">
        <v>7</v>
      </c>
      <c r="H95" s="202">
        <v>11</v>
      </c>
      <c r="I95" s="200">
        <v>34</v>
      </c>
      <c r="J95" s="201">
        <v>470</v>
      </c>
      <c r="K95" s="200">
        <v>26</v>
      </c>
      <c r="L95" s="199">
        <v>371</v>
      </c>
      <c r="M95" s="200" t="s">
        <v>63</v>
      </c>
      <c r="N95" s="199" t="s">
        <v>143</v>
      </c>
      <c r="O95" s="188"/>
      <c r="P95" s="188"/>
      <c r="Q95" s="188"/>
      <c r="R95" s="188"/>
      <c r="S95" s="188"/>
      <c r="T95" s="188"/>
      <c r="U95" s="59"/>
      <c r="V95" s="59"/>
    </row>
    <row r="96" spans="1:22" ht="15" customHeight="1">
      <c r="A96" s="59"/>
      <c r="B96" s="208"/>
      <c r="C96" s="204" t="s">
        <v>20</v>
      </c>
      <c r="D96" s="207" t="s">
        <v>142</v>
      </c>
      <c r="E96" s="200">
        <f>SUM(G96,I96,M96)</f>
        <v>72</v>
      </c>
      <c r="F96" s="202">
        <f>SUM(H96,J96,N96)</f>
        <v>445</v>
      </c>
      <c r="G96" s="200">
        <v>31</v>
      </c>
      <c r="H96" s="202">
        <v>51</v>
      </c>
      <c r="I96" s="200">
        <v>41</v>
      </c>
      <c r="J96" s="201">
        <v>394</v>
      </c>
      <c r="K96" s="200">
        <v>38</v>
      </c>
      <c r="L96" s="199">
        <v>380</v>
      </c>
      <c r="M96" s="200" t="s">
        <v>63</v>
      </c>
      <c r="N96" s="199" t="s">
        <v>63</v>
      </c>
      <c r="O96" s="188"/>
      <c r="P96" s="188"/>
      <c r="Q96" s="188"/>
      <c r="R96" s="188"/>
      <c r="S96" s="188"/>
      <c r="T96" s="188"/>
      <c r="U96" s="59"/>
      <c r="V96" s="59"/>
    </row>
    <row r="97" spans="1:22" ht="15" customHeight="1">
      <c r="A97" s="59"/>
      <c r="B97" s="208"/>
      <c r="C97" s="204" t="s">
        <v>21</v>
      </c>
      <c r="D97" s="207" t="s">
        <v>141</v>
      </c>
      <c r="E97" s="200">
        <f>SUM(G97,I97,M97)</f>
        <v>115</v>
      </c>
      <c r="F97" s="202">
        <f>SUM(H97,J97,N97)</f>
        <v>668</v>
      </c>
      <c r="G97" s="200">
        <v>64</v>
      </c>
      <c r="H97" s="202">
        <v>149</v>
      </c>
      <c r="I97" s="200">
        <v>51</v>
      </c>
      <c r="J97" s="201">
        <v>519</v>
      </c>
      <c r="K97" s="200">
        <v>47</v>
      </c>
      <c r="L97" s="199">
        <v>448</v>
      </c>
      <c r="M97" s="200" t="s">
        <v>131</v>
      </c>
      <c r="N97" s="199" t="s">
        <v>140</v>
      </c>
      <c r="O97" s="188"/>
      <c r="P97" s="188"/>
      <c r="Q97" s="188"/>
      <c r="R97" s="188"/>
      <c r="S97" s="188"/>
      <c r="T97" s="188"/>
      <c r="U97" s="59"/>
      <c r="V97" s="59"/>
    </row>
    <row r="98" spans="1:22" ht="15" customHeight="1">
      <c r="A98" s="59"/>
      <c r="B98" s="205"/>
      <c r="C98" s="204" t="s">
        <v>22</v>
      </c>
      <c r="D98" s="207" t="s">
        <v>139</v>
      </c>
      <c r="E98" s="200">
        <f>SUM(G98,I98,M98)</f>
        <v>376</v>
      </c>
      <c r="F98" s="202">
        <f>SUM(H98,J98,N98)</f>
        <v>2523</v>
      </c>
      <c r="G98" s="200">
        <v>239</v>
      </c>
      <c r="H98" s="202">
        <v>832</v>
      </c>
      <c r="I98" s="200">
        <v>136</v>
      </c>
      <c r="J98" s="201">
        <v>1680</v>
      </c>
      <c r="K98" s="200">
        <v>135</v>
      </c>
      <c r="L98" s="199">
        <v>1641</v>
      </c>
      <c r="M98" s="200">
        <v>1</v>
      </c>
      <c r="N98" s="199">
        <v>11</v>
      </c>
      <c r="O98" s="188"/>
      <c r="P98" s="188"/>
      <c r="Q98" s="188"/>
      <c r="R98" s="188"/>
      <c r="S98" s="188"/>
      <c r="T98" s="188"/>
      <c r="U98" s="59"/>
      <c r="V98" s="59"/>
    </row>
    <row r="99" spans="1:22" ht="15" customHeight="1">
      <c r="A99" s="59"/>
      <c r="B99" s="205"/>
      <c r="C99" s="204" t="s">
        <v>138</v>
      </c>
      <c r="D99" s="207" t="s">
        <v>137</v>
      </c>
      <c r="E99" s="200">
        <f>SUM(G99,I99,M99)</f>
        <v>330</v>
      </c>
      <c r="F99" s="202">
        <f>SUM(H99,J99,N99)</f>
        <v>1246</v>
      </c>
      <c r="G99" s="200">
        <v>248</v>
      </c>
      <c r="H99" s="202">
        <v>458</v>
      </c>
      <c r="I99" s="200">
        <v>81</v>
      </c>
      <c r="J99" s="201">
        <v>787</v>
      </c>
      <c r="K99" s="200">
        <v>76</v>
      </c>
      <c r="L99" s="199">
        <v>724</v>
      </c>
      <c r="M99" s="200">
        <v>1</v>
      </c>
      <c r="N99" s="199">
        <v>1</v>
      </c>
      <c r="O99" s="188"/>
      <c r="P99" s="188"/>
      <c r="Q99" s="188"/>
      <c r="R99" s="188"/>
      <c r="S99" s="188"/>
      <c r="T99" s="188"/>
      <c r="U99" s="59"/>
      <c r="V99" s="59"/>
    </row>
    <row r="100" spans="1:22" ht="15" customHeight="1">
      <c r="A100" s="59"/>
      <c r="B100" s="205"/>
      <c r="C100" s="204" t="s">
        <v>136</v>
      </c>
      <c r="D100" s="203" t="s">
        <v>135</v>
      </c>
      <c r="E100" s="200">
        <f>SUM(G100,I100,M100)</f>
        <v>95</v>
      </c>
      <c r="F100" s="202">
        <f>SUM(H100,J100,N100)</f>
        <v>253</v>
      </c>
      <c r="G100" s="200">
        <v>68</v>
      </c>
      <c r="H100" s="202">
        <v>141</v>
      </c>
      <c r="I100" s="200">
        <v>26</v>
      </c>
      <c r="J100" s="201">
        <v>111</v>
      </c>
      <c r="K100" s="200">
        <v>20</v>
      </c>
      <c r="L100" s="199">
        <v>86</v>
      </c>
      <c r="M100" s="200">
        <v>1</v>
      </c>
      <c r="N100" s="199">
        <v>1</v>
      </c>
      <c r="O100" s="188"/>
      <c r="P100" s="188"/>
      <c r="Q100" s="188"/>
      <c r="R100" s="188"/>
      <c r="S100" s="188"/>
      <c r="T100" s="188"/>
      <c r="U100" s="59"/>
      <c r="V100" s="59"/>
    </row>
    <row r="101" spans="1:22" ht="15" customHeight="1">
      <c r="A101" s="59"/>
      <c r="B101" s="205"/>
      <c r="C101" s="204" t="s">
        <v>46</v>
      </c>
      <c r="D101" s="206" t="s">
        <v>134</v>
      </c>
      <c r="E101" s="200">
        <f>SUM(G101,I101,M101)</f>
        <v>200</v>
      </c>
      <c r="F101" s="202">
        <f>SUM(H101,J101,N101)</f>
        <v>3530</v>
      </c>
      <c r="G101" s="200">
        <v>72</v>
      </c>
      <c r="H101" s="202">
        <v>327</v>
      </c>
      <c r="I101" s="200">
        <v>127</v>
      </c>
      <c r="J101" s="201">
        <v>3197</v>
      </c>
      <c r="K101" s="200">
        <v>15</v>
      </c>
      <c r="L101" s="199">
        <v>304</v>
      </c>
      <c r="M101" s="200">
        <v>1</v>
      </c>
      <c r="N101" s="199">
        <v>6</v>
      </c>
      <c r="O101" s="188"/>
      <c r="P101" s="188"/>
      <c r="Q101" s="188"/>
      <c r="R101" s="188"/>
      <c r="S101" s="188"/>
      <c r="T101" s="188"/>
      <c r="U101" s="59"/>
      <c r="V101" s="59"/>
    </row>
    <row r="102" spans="1:22" ht="15" customHeight="1">
      <c r="A102" s="59"/>
      <c r="B102" s="205"/>
      <c r="C102" s="204" t="s">
        <v>133</v>
      </c>
      <c r="D102" s="203" t="s">
        <v>132</v>
      </c>
      <c r="E102" s="200">
        <f>SUM(G102,I102,M102)</f>
        <v>36</v>
      </c>
      <c r="F102" s="202">
        <f>SUM(H102,J102,N102)</f>
        <v>624</v>
      </c>
      <c r="G102" s="200">
        <v>5</v>
      </c>
      <c r="H102" s="202">
        <v>15</v>
      </c>
      <c r="I102" s="200">
        <v>31</v>
      </c>
      <c r="J102" s="201">
        <v>609</v>
      </c>
      <c r="K102" s="200">
        <v>17</v>
      </c>
      <c r="L102" s="199">
        <v>328</v>
      </c>
      <c r="M102" s="200" t="s">
        <v>63</v>
      </c>
      <c r="N102" s="199" t="s">
        <v>131</v>
      </c>
      <c r="O102" s="188"/>
      <c r="P102" s="188"/>
      <c r="Q102" s="188"/>
      <c r="R102" s="188"/>
      <c r="S102" s="188"/>
      <c r="T102" s="188"/>
      <c r="U102" s="59"/>
      <c r="V102" s="59"/>
    </row>
    <row r="103" spans="1:22" ht="15" customHeight="1">
      <c r="A103" s="59"/>
      <c r="B103" s="198"/>
      <c r="C103" s="197" t="s">
        <v>130</v>
      </c>
      <c r="D103" s="196" t="s">
        <v>129</v>
      </c>
      <c r="E103" s="193">
        <f>SUM(G103,I103,M103)</f>
        <v>273</v>
      </c>
      <c r="F103" s="195">
        <f>SUM(H103,J103,N103)</f>
        <v>1881</v>
      </c>
      <c r="G103" s="193">
        <v>42</v>
      </c>
      <c r="H103" s="195">
        <v>85</v>
      </c>
      <c r="I103" s="193">
        <v>227</v>
      </c>
      <c r="J103" s="194">
        <v>1787</v>
      </c>
      <c r="K103" s="193">
        <v>67</v>
      </c>
      <c r="L103" s="192">
        <v>1346</v>
      </c>
      <c r="M103" s="193">
        <v>4</v>
      </c>
      <c r="N103" s="192">
        <v>9</v>
      </c>
      <c r="O103" s="188"/>
      <c r="P103" s="188"/>
      <c r="Q103" s="188"/>
      <c r="R103" s="188"/>
      <c r="S103" s="188"/>
      <c r="T103" s="188"/>
      <c r="U103" s="59"/>
      <c r="V103" s="59"/>
    </row>
    <row r="104" spans="1:22" ht="15" customHeight="1">
      <c r="A104" s="59"/>
      <c r="B104" s="191" t="s">
        <v>128</v>
      </c>
      <c r="C104" s="190"/>
      <c r="D104" s="189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59"/>
      <c r="V104" s="59"/>
    </row>
    <row r="105" ht="15" customHeight="1">
      <c r="B105" s="4" t="s">
        <v>77</v>
      </c>
    </row>
  </sheetData>
  <sheetProtection/>
  <mergeCells count="38">
    <mergeCell ref="M83:N84"/>
    <mergeCell ref="B86:D86"/>
    <mergeCell ref="B63:D63"/>
    <mergeCell ref="B58:D58"/>
    <mergeCell ref="B36:D36"/>
    <mergeCell ref="B18:D18"/>
    <mergeCell ref="M56:N56"/>
    <mergeCell ref="G83:H84"/>
    <mergeCell ref="B5:D5"/>
    <mergeCell ref="B83:D85"/>
    <mergeCell ref="E56:F56"/>
    <mergeCell ref="G56:H56"/>
    <mergeCell ref="I56:J56"/>
    <mergeCell ref="K56:L56"/>
    <mergeCell ref="K61:L61"/>
    <mergeCell ref="I83:J84"/>
    <mergeCell ref="K84:L84"/>
    <mergeCell ref="E83:F84"/>
    <mergeCell ref="O56:P56"/>
    <mergeCell ref="B60:D62"/>
    <mergeCell ref="B3:D4"/>
    <mergeCell ref="E3:F3"/>
    <mergeCell ref="G3:H3"/>
    <mergeCell ref="I3:J3"/>
    <mergeCell ref="B56:D57"/>
    <mergeCell ref="E60:F61"/>
    <mergeCell ref="G60:H61"/>
    <mergeCell ref="I60:J61"/>
    <mergeCell ref="O84:P84"/>
    <mergeCell ref="Q84:R84"/>
    <mergeCell ref="S84:T84"/>
    <mergeCell ref="Q3:R3"/>
    <mergeCell ref="S3:T3"/>
    <mergeCell ref="K3:L3"/>
    <mergeCell ref="O3:P3"/>
    <mergeCell ref="M3:N3"/>
    <mergeCell ref="Q56:R56"/>
    <mergeCell ref="S56:T56"/>
  </mergeCells>
  <printOptions/>
  <pageMargins left="0.5905511811023623" right="0.31496062992125984" top="0.7874015748031497" bottom="0.7874015748031497" header="0.3937007874015748" footer="0.3937007874015748"/>
  <pageSetup fitToWidth="0" horizontalDpi="600" verticalDpi="600" orientation="portrait" paperSize="9" scale="90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8"/>
  <sheetViews>
    <sheetView showGridLines="0" zoomScalePageLayoutView="0" workbookViewId="0" topLeftCell="A1">
      <selection activeCell="B89" sqref="B89"/>
    </sheetView>
  </sheetViews>
  <sheetFormatPr defaultColWidth="9.00390625" defaultRowHeight="12.75"/>
  <cols>
    <col min="1" max="1" width="3.75390625" style="0" customWidth="1"/>
    <col min="2" max="3" width="1.875" style="0" customWidth="1"/>
    <col min="4" max="4" width="5.75390625" style="0" customWidth="1"/>
    <col min="5" max="5" width="4.75390625" style="0" customWidth="1"/>
    <col min="6" max="6" width="5.75390625" style="0" customWidth="1"/>
    <col min="7" max="22" width="4.75390625" style="0" customWidth="1"/>
    <col min="23" max="23" width="6.625" style="0" customWidth="1"/>
  </cols>
  <sheetData>
    <row r="1" ht="30" customHeight="1">
      <c r="A1" s="1" t="s">
        <v>127</v>
      </c>
    </row>
    <row r="2" ht="7.5" customHeight="1">
      <c r="B2" s="51"/>
    </row>
    <row r="3" spans="2:23" ht="12">
      <c r="B3" s="167" t="s">
        <v>110</v>
      </c>
      <c r="C3" s="167"/>
      <c r="D3" s="167"/>
      <c r="E3" s="182" t="s">
        <v>3</v>
      </c>
      <c r="F3" s="181"/>
      <c r="G3" s="180" t="s">
        <v>126</v>
      </c>
      <c r="H3" s="179" t="s">
        <v>109</v>
      </c>
      <c r="I3" s="178"/>
      <c r="J3" s="175" t="s">
        <v>108</v>
      </c>
      <c r="K3" s="174"/>
      <c r="L3" s="177" t="s">
        <v>125</v>
      </c>
      <c r="M3" s="176"/>
      <c r="N3" s="175" t="s">
        <v>124</v>
      </c>
      <c r="O3" s="174"/>
      <c r="P3" s="173" t="s">
        <v>106</v>
      </c>
      <c r="Q3" s="173"/>
      <c r="R3" s="172" t="s">
        <v>105</v>
      </c>
      <c r="S3" s="171"/>
      <c r="T3" s="170" t="s">
        <v>123</v>
      </c>
      <c r="U3" s="170"/>
      <c r="V3" s="169" t="s">
        <v>122</v>
      </c>
      <c r="W3" s="168"/>
    </row>
    <row r="4" spans="2:22" ht="15" customHeight="1">
      <c r="B4" s="167"/>
      <c r="C4" s="167"/>
      <c r="D4" s="167"/>
      <c r="E4" s="103" t="s">
        <v>0</v>
      </c>
      <c r="F4" s="104" t="s">
        <v>99</v>
      </c>
      <c r="G4" s="103" t="s">
        <v>0</v>
      </c>
      <c r="H4" s="109" t="s">
        <v>101</v>
      </c>
      <c r="I4" s="108" t="s">
        <v>100</v>
      </c>
      <c r="J4" s="103" t="s">
        <v>0</v>
      </c>
      <c r="K4" s="102" t="s">
        <v>99</v>
      </c>
      <c r="L4" s="107" t="s">
        <v>0</v>
      </c>
      <c r="M4" s="106" t="s">
        <v>99</v>
      </c>
      <c r="N4" s="103" t="s">
        <v>0</v>
      </c>
      <c r="O4" s="102" t="s">
        <v>99</v>
      </c>
      <c r="P4" s="164" t="s">
        <v>0</v>
      </c>
      <c r="Q4" s="163" t="s">
        <v>99</v>
      </c>
      <c r="R4" s="166" t="s">
        <v>0</v>
      </c>
      <c r="S4" s="165" t="s">
        <v>99</v>
      </c>
      <c r="T4" s="164" t="s">
        <v>0</v>
      </c>
      <c r="U4" s="163" t="s">
        <v>99</v>
      </c>
      <c r="V4" s="101" t="s">
        <v>0</v>
      </c>
    </row>
    <row r="5" spans="2:22" s="94" customFormat="1" ht="13.5" customHeight="1" hidden="1">
      <c r="B5" s="15" t="s">
        <v>23</v>
      </c>
      <c r="C5" s="100"/>
      <c r="D5" s="134"/>
      <c r="E5" s="96">
        <f>+E10+E15+E20+E25</f>
        <v>244</v>
      </c>
      <c r="F5" s="97">
        <f>+F10+F15+F20+F25</f>
        <v>3898</v>
      </c>
      <c r="G5" s="96">
        <f>+G10+G15+G20+G25</f>
        <v>0</v>
      </c>
      <c r="H5" s="96">
        <f>+H10+H15+H20+H25</f>
        <v>109</v>
      </c>
      <c r="I5" s="95">
        <f>+I10+I15+I20+I25</f>
        <v>258</v>
      </c>
      <c r="J5" s="96">
        <f>+J10+J15+J20+J25</f>
        <v>47</v>
      </c>
      <c r="K5" s="95">
        <f>+K10+K15+K20+K25</f>
        <v>325</v>
      </c>
      <c r="L5" s="96">
        <f>+L10+L15+L20+L25</f>
        <v>36</v>
      </c>
      <c r="M5" s="95">
        <f>+M10+M15+M20+M25</f>
        <v>475</v>
      </c>
      <c r="N5" s="96">
        <f>+N10+N15+N20+N25</f>
        <v>16</v>
      </c>
      <c r="O5" s="95">
        <f>+O10+O15+O20+O25</f>
        <v>365</v>
      </c>
      <c r="P5" s="96">
        <f>+P10+P15+P20+P25</f>
        <v>19</v>
      </c>
      <c r="Q5" s="95">
        <f>+Q10+Q15+Q20+Q25</f>
        <v>713</v>
      </c>
      <c r="R5" s="96">
        <f>+R10+R15+R20+R25</f>
        <v>11</v>
      </c>
      <c r="S5" s="95">
        <f>+S10+S15+S20+S25</f>
        <v>690</v>
      </c>
      <c r="T5" s="96">
        <f>+T10+T15+T20+T25</f>
        <v>6</v>
      </c>
      <c r="U5" s="95">
        <f>+U10+U15+U20+U25</f>
        <v>1072</v>
      </c>
      <c r="V5" s="95">
        <v>0</v>
      </c>
    </row>
    <row r="6" spans="2:22" s="94" customFormat="1" ht="12" customHeight="1" hidden="1">
      <c r="B6" s="5"/>
      <c r="C6" s="91"/>
      <c r="D6" s="133" t="s">
        <v>114</v>
      </c>
      <c r="E6" s="131">
        <f>+E11+E16+E21+E26</f>
        <v>28</v>
      </c>
      <c r="F6" s="22">
        <f>+F11+F16+F21+F26</f>
        <v>367</v>
      </c>
      <c r="G6" s="131">
        <f>+G11+G16+G21+G26</f>
        <v>0</v>
      </c>
      <c r="H6" s="131">
        <f>+H11+H16+H21+H26</f>
        <v>14</v>
      </c>
      <c r="I6" s="23">
        <f>+I11+I16+I21+I26</f>
        <v>42</v>
      </c>
      <c r="J6" s="131">
        <f>+J11+J16+J21+J26</f>
        <v>5</v>
      </c>
      <c r="K6" s="23">
        <f>+K11+K16+K21+K26</f>
        <v>35</v>
      </c>
      <c r="L6" s="131">
        <f>+L11+L16+L21+L26</f>
        <v>2</v>
      </c>
      <c r="M6" s="23">
        <f>+M11+M16+M21+M26</f>
        <v>25</v>
      </c>
      <c r="N6" s="131">
        <f>+N11+N16+N21+N26</f>
        <v>2</v>
      </c>
      <c r="O6" s="23">
        <f>+O11+O16+O21+O26</f>
        <v>48</v>
      </c>
      <c r="P6" s="131">
        <f>+P11+P16+P21+P26</f>
        <v>3</v>
      </c>
      <c r="Q6" s="23">
        <f>+Q11+Q16+Q21+Q26</f>
        <v>106</v>
      </c>
      <c r="R6" s="131">
        <f>+R11+R16+R21+R26</f>
        <v>2</v>
      </c>
      <c r="S6" s="23">
        <f>+S11+S16+S21+S26</f>
        <v>111</v>
      </c>
      <c r="T6" s="131">
        <f>+T11+T16+T21+T26</f>
        <v>0</v>
      </c>
      <c r="U6" s="23">
        <f>+U11+U16+U21+U26</f>
        <v>0</v>
      </c>
      <c r="V6" s="23">
        <v>0</v>
      </c>
    </row>
    <row r="7" spans="2:22" s="94" customFormat="1" ht="12" customHeight="1" hidden="1">
      <c r="B7" s="5"/>
      <c r="C7" s="91"/>
      <c r="D7" s="132" t="s">
        <v>113</v>
      </c>
      <c r="E7" s="131">
        <f>+E12+E17+E22+E27</f>
        <v>35</v>
      </c>
      <c r="F7" s="22">
        <f>+F12+F17+F22+F27</f>
        <v>917</v>
      </c>
      <c r="G7" s="131">
        <f>+G12+G17+G22+G27</f>
        <v>0</v>
      </c>
      <c r="H7" s="131">
        <f>+H12+H17+H22+H27</f>
        <v>10</v>
      </c>
      <c r="I7" s="23">
        <f>+I12+I17+I22+I27</f>
        <v>12</v>
      </c>
      <c r="J7" s="131">
        <f>+J12+J17+J22+J27</f>
        <v>5</v>
      </c>
      <c r="K7" s="23">
        <f>+K12+K17+K22+K27</f>
        <v>35</v>
      </c>
      <c r="L7" s="131">
        <f>+L12+L17+L22+L27</f>
        <v>4</v>
      </c>
      <c r="M7" s="23">
        <f>+M12+M17+M22+M27</f>
        <v>67</v>
      </c>
      <c r="N7" s="131">
        <f>+N12+N17+N22+N27</f>
        <v>2</v>
      </c>
      <c r="O7" s="23">
        <f>+O12+O17+O22+O27</f>
        <v>47</v>
      </c>
      <c r="P7" s="131">
        <f>+P12+P17+P22+P27</f>
        <v>8</v>
      </c>
      <c r="Q7" s="23">
        <f>+Q12+Q17+Q22+Q27</f>
        <v>300</v>
      </c>
      <c r="R7" s="131">
        <f>+R12+R17+R22+R27</f>
        <v>5</v>
      </c>
      <c r="S7" s="23">
        <f>+S12+S17+S22+S27</f>
        <v>333</v>
      </c>
      <c r="T7" s="131">
        <f>+T12+T17+T22+T27</f>
        <v>1</v>
      </c>
      <c r="U7" s="23">
        <f>+U12+U17+U22+U27</f>
        <v>123</v>
      </c>
      <c r="V7" s="23">
        <v>0</v>
      </c>
    </row>
    <row r="8" spans="2:22" s="94" customFormat="1" ht="12" customHeight="1" hidden="1">
      <c r="B8" s="5"/>
      <c r="C8" s="91"/>
      <c r="D8" s="132" t="s">
        <v>112</v>
      </c>
      <c r="E8" s="131">
        <f>+E13+E18+E23+E28</f>
        <v>173</v>
      </c>
      <c r="F8" s="22">
        <f>+F13+F18+F23+F28</f>
        <v>2039</v>
      </c>
      <c r="G8" s="131">
        <f>+G13+G18+G23+G28</f>
        <v>0</v>
      </c>
      <c r="H8" s="131">
        <f>+H13+H18+H23+H28</f>
        <v>83</v>
      </c>
      <c r="I8" s="23">
        <f>+I13+I18+I23+I28</f>
        <v>199</v>
      </c>
      <c r="J8" s="131">
        <f>+J13+J18+J23+J28</f>
        <v>36</v>
      </c>
      <c r="K8" s="23">
        <f>+K13+K18+K23+K28</f>
        <v>248</v>
      </c>
      <c r="L8" s="131">
        <f>+L13+L18+L23+L28</f>
        <v>28</v>
      </c>
      <c r="M8" s="23">
        <f>+M13+M18+M23+M28</f>
        <v>358</v>
      </c>
      <c r="N8" s="131">
        <f>+N13+N18+N23+N28</f>
        <v>11</v>
      </c>
      <c r="O8" s="23">
        <f>+O13+O18+O23+O28</f>
        <v>244</v>
      </c>
      <c r="P8" s="131">
        <f>+P13+P18+P23+P28</f>
        <v>8</v>
      </c>
      <c r="Q8" s="23">
        <f>+Q13+Q18+Q23+Q28</f>
        <v>307</v>
      </c>
      <c r="R8" s="131">
        <f>+R13+R18+R23+R28</f>
        <v>3</v>
      </c>
      <c r="S8" s="23">
        <f>+S13+S18+S23+S28</f>
        <v>194</v>
      </c>
      <c r="T8" s="131">
        <f>+T13+T18+T23+T28</f>
        <v>4</v>
      </c>
      <c r="U8" s="23">
        <f>+U13+U18+U23+U28</f>
        <v>489</v>
      </c>
      <c r="V8" s="23">
        <v>0</v>
      </c>
    </row>
    <row r="9" spans="2:22" s="94" customFormat="1" ht="12" customHeight="1" hidden="1">
      <c r="B9" s="5"/>
      <c r="C9" s="91"/>
      <c r="D9" s="162" t="s">
        <v>111</v>
      </c>
      <c r="E9" s="87">
        <f>+E14+E19+E24+E29</f>
        <v>8</v>
      </c>
      <c r="F9" s="31">
        <f>+F14+F19+F24+F29</f>
        <v>575</v>
      </c>
      <c r="G9" s="87">
        <f>+G14+G19+G24+G29</f>
        <v>0</v>
      </c>
      <c r="H9" s="87">
        <f>+H14+H19+H24+H29</f>
        <v>2</v>
      </c>
      <c r="I9" s="32">
        <f>+I14+I19+I24+I29</f>
        <v>5</v>
      </c>
      <c r="J9" s="87">
        <f>+J14+J19+J24+J29</f>
        <v>1</v>
      </c>
      <c r="K9" s="32">
        <f>+K14+K19+K24+K29</f>
        <v>7</v>
      </c>
      <c r="L9" s="87">
        <f>+L14+L19+L24+L29</f>
        <v>2</v>
      </c>
      <c r="M9" s="32">
        <f>+M14+M19+M24+M29</f>
        <v>25</v>
      </c>
      <c r="N9" s="87">
        <f>+N14+N19+N24+N29</f>
        <v>1</v>
      </c>
      <c r="O9" s="32">
        <f>+O14+O19+O24+O29</f>
        <v>26</v>
      </c>
      <c r="P9" s="87">
        <f>+P14+P19+P24+P29</f>
        <v>0</v>
      </c>
      <c r="Q9" s="32">
        <f>+Q14+Q19+Q24+Q29</f>
        <v>0</v>
      </c>
      <c r="R9" s="87">
        <f>+R14+R19+R24+R29</f>
        <v>1</v>
      </c>
      <c r="S9" s="32">
        <f>+S14+S19+S24+S29</f>
        <v>52</v>
      </c>
      <c r="T9" s="87">
        <f>+T14+T19+T24+T29</f>
        <v>1</v>
      </c>
      <c r="U9" s="32">
        <f>+U14+U19+U24+U29</f>
        <v>460</v>
      </c>
      <c r="V9" s="32">
        <v>0</v>
      </c>
    </row>
    <row r="10" spans="2:22" s="94" customFormat="1" ht="13.5" customHeight="1" hidden="1">
      <c r="B10" s="154"/>
      <c r="C10" s="161" t="s">
        <v>120</v>
      </c>
      <c r="D10" s="160"/>
      <c r="E10" s="158">
        <f>SUM(E11:E14)</f>
        <v>79</v>
      </c>
      <c r="F10" s="159">
        <f>SUM(F11:F14)</f>
        <v>1713</v>
      </c>
      <c r="G10" s="158">
        <f>SUM(G11:G14)</f>
        <v>0</v>
      </c>
      <c r="H10" s="158">
        <f>SUM(H11:H14)</f>
        <v>30</v>
      </c>
      <c r="I10" s="157">
        <f>SUM(I11:I14)</f>
        <v>83</v>
      </c>
      <c r="J10" s="158">
        <f>SUM(J11:J14)</f>
        <v>17</v>
      </c>
      <c r="K10" s="157">
        <f>SUM(K11:K14)</f>
        <v>116</v>
      </c>
      <c r="L10" s="158">
        <f>SUM(L11:L14)</f>
        <v>11</v>
      </c>
      <c r="M10" s="157">
        <f>SUM(M11:M14)</f>
        <v>143</v>
      </c>
      <c r="N10" s="158">
        <f>SUM(N11:N14)</f>
        <v>6</v>
      </c>
      <c r="O10" s="157">
        <f>SUM(O11:O14)</f>
        <v>124</v>
      </c>
      <c r="P10" s="158">
        <f>SUM(P11:P14)</f>
        <v>8</v>
      </c>
      <c r="Q10" s="157">
        <f>SUM(Q11:Q14)</f>
        <v>278</v>
      </c>
      <c r="R10" s="158">
        <f>SUM(R11:R14)</f>
        <v>4</v>
      </c>
      <c r="S10" s="157">
        <f>SUM(S11:S14)</f>
        <v>259</v>
      </c>
      <c r="T10" s="158">
        <f>SUM(T11:T14)</f>
        <v>3</v>
      </c>
      <c r="U10" s="157">
        <f>SUM(U11:U14)</f>
        <v>710</v>
      </c>
      <c r="V10" s="157">
        <v>0</v>
      </c>
    </row>
    <row r="11" spans="2:22" s="94" customFormat="1" ht="12" customHeight="1" hidden="1">
      <c r="B11" s="154"/>
      <c r="C11" s="156"/>
      <c r="D11" s="149" t="s">
        <v>114</v>
      </c>
      <c r="E11" s="143">
        <f>+G11+H11+J11+L11+N11+P11+R11+T11</f>
        <v>12</v>
      </c>
      <c r="F11" s="146">
        <f>+I11+K11+M11+O11+Q11+S11+U11</f>
        <v>174</v>
      </c>
      <c r="G11" s="145">
        <v>0</v>
      </c>
      <c r="H11" s="143">
        <v>6</v>
      </c>
      <c r="I11" s="142">
        <v>20</v>
      </c>
      <c r="J11" s="143">
        <v>1</v>
      </c>
      <c r="K11" s="142">
        <v>6</v>
      </c>
      <c r="L11" s="143">
        <v>2</v>
      </c>
      <c r="M11" s="142">
        <v>25</v>
      </c>
      <c r="N11" s="143">
        <v>0</v>
      </c>
      <c r="O11" s="142">
        <v>0</v>
      </c>
      <c r="P11" s="145">
        <v>2</v>
      </c>
      <c r="Q11" s="144">
        <v>66</v>
      </c>
      <c r="R11" s="143">
        <v>1</v>
      </c>
      <c r="S11" s="142">
        <v>57</v>
      </c>
      <c r="T11" s="145">
        <v>0</v>
      </c>
      <c r="U11" s="144">
        <v>0</v>
      </c>
      <c r="V11" s="144">
        <v>0</v>
      </c>
    </row>
    <row r="12" spans="2:22" s="94" customFormat="1" ht="12" customHeight="1" hidden="1">
      <c r="B12" s="154"/>
      <c r="C12" s="156"/>
      <c r="D12" s="147" t="s">
        <v>113</v>
      </c>
      <c r="E12" s="143">
        <f>+G12+H12+J12+L12+N12+P12+R12+T12</f>
        <v>14</v>
      </c>
      <c r="F12" s="146">
        <f>+I12+K12+M12+O12+Q12+S12+U12</f>
        <v>346</v>
      </c>
      <c r="G12" s="145">
        <v>0</v>
      </c>
      <c r="H12" s="143">
        <v>4</v>
      </c>
      <c r="I12" s="142">
        <v>4</v>
      </c>
      <c r="J12" s="143">
        <v>1</v>
      </c>
      <c r="K12" s="142">
        <v>7</v>
      </c>
      <c r="L12" s="143">
        <v>2</v>
      </c>
      <c r="M12" s="142">
        <v>32</v>
      </c>
      <c r="N12" s="143">
        <v>1</v>
      </c>
      <c r="O12" s="142">
        <v>22</v>
      </c>
      <c r="P12" s="145">
        <v>4</v>
      </c>
      <c r="Q12" s="144">
        <v>133</v>
      </c>
      <c r="R12" s="143">
        <v>2</v>
      </c>
      <c r="S12" s="142">
        <v>148</v>
      </c>
      <c r="T12" s="145">
        <v>0</v>
      </c>
      <c r="U12" s="144">
        <v>0</v>
      </c>
      <c r="V12" s="144">
        <v>0</v>
      </c>
    </row>
    <row r="13" spans="2:22" s="94" customFormat="1" ht="12" customHeight="1" hidden="1">
      <c r="B13" s="154"/>
      <c r="C13" s="156"/>
      <c r="D13" s="147" t="s">
        <v>112</v>
      </c>
      <c r="E13" s="143">
        <f>+G13+H13+J13+L13+N13+P13+R13+T13</f>
        <v>50</v>
      </c>
      <c r="F13" s="146">
        <f>+I13+K13+M13+O13+Q13+S13+U13</f>
        <v>717</v>
      </c>
      <c r="G13" s="145">
        <v>0</v>
      </c>
      <c r="H13" s="143">
        <v>19</v>
      </c>
      <c r="I13" s="142">
        <v>55</v>
      </c>
      <c r="J13" s="143">
        <v>15</v>
      </c>
      <c r="K13" s="142">
        <v>103</v>
      </c>
      <c r="L13" s="143">
        <v>6</v>
      </c>
      <c r="M13" s="142">
        <v>74</v>
      </c>
      <c r="N13" s="143">
        <v>5</v>
      </c>
      <c r="O13" s="142">
        <v>102</v>
      </c>
      <c r="P13" s="145">
        <v>2</v>
      </c>
      <c r="Q13" s="144">
        <v>79</v>
      </c>
      <c r="R13" s="143">
        <v>1</v>
      </c>
      <c r="S13" s="142">
        <v>54</v>
      </c>
      <c r="T13" s="145">
        <v>2</v>
      </c>
      <c r="U13" s="144">
        <v>250</v>
      </c>
      <c r="V13" s="144">
        <v>0</v>
      </c>
    </row>
    <row r="14" spans="2:22" s="94" customFormat="1" ht="12" customHeight="1" hidden="1">
      <c r="B14" s="154"/>
      <c r="C14" s="141"/>
      <c r="D14" s="140" t="s">
        <v>111</v>
      </c>
      <c r="E14" s="139">
        <f>+G14+H14+J14+L14+N14+P14+R14+T14</f>
        <v>3</v>
      </c>
      <c r="F14" s="138">
        <f>+I14+K14+M14+O14+Q14+S14+U14</f>
        <v>476</v>
      </c>
      <c r="G14" s="137">
        <v>0</v>
      </c>
      <c r="H14" s="137">
        <v>1</v>
      </c>
      <c r="I14" s="136">
        <v>4</v>
      </c>
      <c r="J14" s="137">
        <v>0</v>
      </c>
      <c r="K14" s="136">
        <v>0</v>
      </c>
      <c r="L14" s="137">
        <v>1</v>
      </c>
      <c r="M14" s="136">
        <v>12</v>
      </c>
      <c r="N14" s="137">
        <v>0</v>
      </c>
      <c r="O14" s="136">
        <v>0</v>
      </c>
      <c r="P14" s="137">
        <v>0</v>
      </c>
      <c r="Q14" s="136">
        <v>0</v>
      </c>
      <c r="R14" s="137">
        <v>0</v>
      </c>
      <c r="S14" s="136">
        <v>0</v>
      </c>
      <c r="T14" s="137">
        <v>1</v>
      </c>
      <c r="U14" s="136">
        <v>460</v>
      </c>
      <c r="V14" s="136">
        <v>0</v>
      </c>
    </row>
    <row r="15" spans="2:22" s="94" customFormat="1" ht="13.5" customHeight="1" hidden="1">
      <c r="B15" s="154"/>
      <c r="C15" s="148" t="s">
        <v>119</v>
      </c>
      <c r="D15" s="153"/>
      <c r="E15" s="151">
        <f>+G15+H15+J15+L15+N15+P15+R15+T15</f>
        <v>75</v>
      </c>
      <c r="F15" s="152">
        <f>+I15+K15+M15+O15+Q15+S15+U15</f>
        <v>1035</v>
      </c>
      <c r="G15" s="151">
        <f>SUM(G16:G19)</f>
        <v>0</v>
      </c>
      <c r="H15" s="151">
        <f>SUM(H16:H19)</f>
        <v>36</v>
      </c>
      <c r="I15" s="150">
        <f>SUM(I16:I19)</f>
        <v>82</v>
      </c>
      <c r="J15" s="151">
        <f>SUM(J16:J19)</f>
        <v>13</v>
      </c>
      <c r="K15" s="150">
        <f>SUM(K16:K19)</f>
        <v>92</v>
      </c>
      <c r="L15" s="151">
        <f>SUM(L16:L19)</f>
        <v>13</v>
      </c>
      <c r="M15" s="150">
        <f>SUM(M16:M19)</f>
        <v>181</v>
      </c>
      <c r="N15" s="151">
        <f>SUM(N16:N19)</f>
        <v>3</v>
      </c>
      <c r="O15" s="150">
        <f>SUM(O16:O19)</f>
        <v>76</v>
      </c>
      <c r="P15" s="151">
        <f>SUM(P16:P19)</f>
        <v>5</v>
      </c>
      <c r="Q15" s="150">
        <f>SUM(Q16:Q19)</f>
        <v>193</v>
      </c>
      <c r="R15" s="151">
        <f>SUM(R16:R19)</f>
        <v>3</v>
      </c>
      <c r="S15" s="150">
        <f>SUM(S16:S19)</f>
        <v>176</v>
      </c>
      <c r="T15" s="151">
        <f>SUM(T16:T19)</f>
        <v>2</v>
      </c>
      <c r="U15" s="150">
        <f>SUM(U16:U19)</f>
        <v>235</v>
      </c>
      <c r="V15" s="150">
        <v>0</v>
      </c>
    </row>
    <row r="16" spans="2:22" s="94" customFormat="1" ht="12" customHeight="1" hidden="1">
      <c r="B16" s="154"/>
      <c r="C16" s="148"/>
      <c r="D16" s="149" t="s">
        <v>114</v>
      </c>
      <c r="E16" s="143">
        <f>+G16+H16+J16+L16+N16+P16+R16+T16</f>
        <v>6</v>
      </c>
      <c r="F16" s="146">
        <f>+I16+K16+M16+O16+Q16+S16+U16</f>
        <v>78</v>
      </c>
      <c r="G16" s="145">
        <v>0</v>
      </c>
      <c r="H16" s="143">
        <v>3</v>
      </c>
      <c r="I16" s="142">
        <v>9</v>
      </c>
      <c r="J16" s="145">
        <v>2</v>
      </c>
      <c r="K16" s="144">
        <v>15</v>
      </c>
      <c r="L16" s="145">
        <v>0</v>
      </c>
      <c r="M16" s="144">
        <v>0</v>
      </c>
      <c r="N16" s="145">
        <v>0</v>
      </c>
      <c r="O16" s="144">
        <v>0</v>
      </c>
      <c r="P16" s="145">
        <v>0</v>
      </c>
      <c r="Q16" s="144">
        <v>0</v>
      </c>
      <c r="R16" s="145">
        <v>1</v>
      </c>
      <c r="S16" s="144">
        <v>54</v>
      </c>
      <c r="T16" s="145">
        <v>0</v>
      </c>
      <c r="U16" s="144">
        <v>0</v>
      </c>
      <c r="V16" s="144">
        <v>0</v>
      </c>
    </row>
    <row r="17" spans="2:22" s="94" customFormat="1" ht="12" customHeight="1" hidden="1">
      <c r="B17" s="154"/>
      <c r="C17" s="148"/>
      <c r="D17" s="147" t="s">
        <v>113</v>
      </c>
      <c r="E17" s="143">
        <f>+G17+H17+J17+L17+N17+P17+R17+T17</f>
        <v>10</v>
      </c>
      <c r="F17" s="146">
        <f>+I17+K17+M17+O17+Q17+S17+U17</f>
        <v>324</v>
      </c>
      <c r="G17" s="145">
        <v>0</v>
      </c>
      <c r="H17" s="143">
        <v>2</v>
      </c>
      <c r="I17" s="142">
        <v>3</v>
      </c>
      <c r="J17" s="145">
        <v>2</v>
      </c>
      <c r="K17" s="144">
        <v>15</v>
      </c>
      <c r="L17" s="145">
        <v>2</v>
      </c>
      <c r="M17" s="144">
        <v>35</v>
      </c>
      <c r="N17" s="145">
        <v>0</v>
      </c>
      <c r="O17" s="144">
        <v>0</v>
      </c>
      <c r="P17" s="145">
        <v>2</v>
      </c>
      <c r="Q17" s="144">
        <v>87</v>
      </c>
      <c r="R17" s="145">
        <v>1</v>
      </c>
      <c r="S17" s="144">
        <v>61</v>
      </c>
      <c r="T17" s="145">
        <v>1</v>
      </c>
      <c r="U17" s="144">
        <v>123</v>
      </c>
      <c r="V17" s="144">
        <v>0</v>
      </c>
    </row>
    <row r="18" spans="2:22" s="94" customFormat="1" ht="12" customHeight="1" hidden="1">
      <c r="B18" s="154"/>
      <c r="C18" s="148"/>
      <c r="D18" s="147" t="s">
        <v>112</v>
      </c>
      <c r="E18" s="143">
        <f>+G18+H18+J18+L18+N18+P18+R18+T18</f>
        <v>57</v>
      </c>
      <c r="F18" s="146">
        <f>+I18+K18+M18+O18+Q18+S18+U18</f>
        <v>625</v>
      </c>
      <c r="G18" s="145">
        <v>0</v>
      </c>
      <c r="H18" s="143">
        <v>30</v>
      </c>
      <c r="I18" s="142">
        <v>69</v>
      </c>
      <c r="J18" s="145">
        <v>8</v>
      </c>
      <c r="K18" s="144">
        <v>55</v>
      </c>
      <c r="L18" s="145">
        <v>11</v>
      </c>
      <c r="M18" s="144">
        <v>146</v>
      </c>
      <c r="N18" s="145">
        <v>3</v>
      </c>
      <c r="O18" s="144">
        <v>76</v>
      </c>
      <c r="P18" s="145">
        <v>3</v>
      </c>
      <c r="Q18" s="144">
        <v>106</v>
      </c>
      <c r="R18" s="145">
        <v>1</v>
      </c>
      <c r="S18" s="144">
        <v>61</v>
      </c>
      <c r="T18" s="145">
        <v>1</v>
      </c>
      <c r="U18" s="144">
        <v>112</v>
      </c>
      <c r="V18" s="144">
        <v>0</v>
      </c>
    </row>
    <row r="19" spans="2:22" s="94" customFormat="1" ht="12" customHeight="1" hidden="1">
      <c r="B19" s="154"/>
      <c r="C19" s="141"/>
      <c r="D19" s="140" t="s">
        <v>111</v>
      </c>
      <c r="E19" s="139">
        <f>+G19+H19+J19+L19+N19+P19+R19+T19</f>
        <v>2</v>
      </c>
      <c r="F19" s="138">
        <f>+I19+K19+M19+O19+Q19+S19+U19</f>
        <v>8</v>
      </c>
      <c r="G19" s="137">
        <v>0</v>
      </c>
      <c r="H19" s="137">
        <v>1</v>
      </c>
      <c r="I19" s="136">
        <v>1</v>
      </c>
      <c r="J19" s="137">
        <v>1</v>
      </c>
      <c r="K19" s="136">
        <v>7</v>
      </c>
      <c r="L19" s="137">
        <v>0</v>
      </c>
      <c r="M19" s="136">
        <v>0</v>
      </c>
      <c r="N19" s="137">
        <v>0</v>
      </c>
      <c r="O19" s="136">
        <v>0</v>
      </c>
      <c r="P19" s="137">
        <v>0</v>
      </c>
      <c r="Q19" s="136">
        <v>0</v>
      </c>
      <c r="R19" s="137">
        <v>0</v>
      </c>
      <c r="S19" s="136">
        <v>0</v>
      </c>
      <c r="T19" s="137">
        <v>0</v>
      </c>
      <c r="U19" s="136">
        <v>0</v>
      </c>
      <c r="V19" s="136">
        <v>0</v>
      </c>
    </row>
    <row r="20" spans="2:22" s="94" customFormat="1" ht="13.5" customHeight="1" hidden="1">
      <c r="B20" s="154"/>
      <c r="C20" s="148" t="s">
        <v>118</v>
      </c>
      <c r="D20" s="153"/>
      <c r="E20" s="151">
        <f>+G20+H20+J20+L20+N20+P20+R20+T20</f>
        <v>44</v>
      </c>
      <c r="F20" s="152">
        <f>+I20+K20+M20+O20+Q20+S20+U20</f>
        <v>671</v>
      </c>
      <c r="G20" s="151">
        <f>SUM(G21:G24)</f>
        <v>0</v>
      </c>
      <c r="H20" s="151">
        <f>SUM(H21:H24)</f>
        <v>18</v>
      </c>
      <c r="I20" s="150">
        <f>SUM(I21:I24)</f>
        <v>42</v>
      </c>
      <c r="J20" s="151">
        <f>SUM(J21:J24)</f>
        <v>8</v>
      </c>
      <c r="K20" s="150">
        <f>SUM(K21:K24)</f>
        <v>52</v>
      </c>
      <c r="L20" s="151">
        <f>SUM(L21:L24)</f>
        <v>8</v>
      </c>
      <c r="M20" s="150">
        <f>SUM(M21:M24)</f>
        <v>96</v>
      </c>
      <c r="N20" s="151">
        <f>SUM(N21:N24)</f>
        <v>3</v>
      </c>
      <c r="O20" s="150">
        <f>SUM(O21:O24)</f>
        <v>72</v>
      </c>
      <c r="P20" s="151">
        <f>SUM(P21:P24)</f>
        <v>4</v>
      </c>
      <c r="Q20" s="150">
        <f>SUM(Q21:Q24)</f>
        <v>173</v>
      </c>
      <c r="R20" s="151">
        <f>SUM(R21:R24)</f>
        <v>2</v>
      </c>
      <c r="S20" s="150">
        <f>SUM(S21:S24)</f>
        <v>109</v>
      </c>
      <c r="T20" s="151">
        <f>SUM(T21:T24)</f>
        <v>1</v>
      </c>
      <c r="U20" s="150">
        <f>SUM(U21:U24)</f>
        <v>127</v>
      </c>
      <c r="V20" s="150">
        <v>0</v>
      </c>
    </row>
    <row r="21" spans="2:22" s="94" customFormat="1" ht="11.25" customHeight="1" hidden="1">
      <c r="B21" s="154"/>
      <c r="C21" s="148"/>
      <c r="D21" s="149" t="s">
        <v>114</v>
      </c>
      <c r="E21" s="143">
        <f>+G21+H21+J21+L21+N21+P21+R21+T21</f>
        <v>4</v>
      </c>
      <c r="F21" s="146">
        <f>+I21+K21+M21+O21+Q21+S21+U21</f>
        <v>52</v>
      </c>
      <c r="G21" s="145">
        <v>0</v>
      </c>
      <c r="H21" s="143">
        <v>2</v>
      </c>
      <c r="I21" s="142">
        <v>6</v>
      </c>
      <c r="J21" s="143">
        <v>1</v>
      </c>
      <c r="K21" s="142">
        <v>6</v>
      </c>
      <c r="L21" s="145">
        <v>0</v>
      </c>
      <c r="M21" s="144">
        <v>0</v>
      </c>
      <c r="N21" s="145">
        <v>0</v>
      </c>
      <c r="O21" s="144">
        <v>0</v>
      </c>
      <c r="P21" s="145">
        <v>1</v>
      </c>
      <c r="Q21" s="144">
        <v>40</v>
      </c>
      <c r="R21" s="145">
        <v>0</v>
      </c>
      <c r="S21" s="144">
        <v>0</v>
      </c>
      <c r="T21" s="145">
        <v>0</v>
      </c>
      <c r="U21" s="144">
        <v>0</v>
      </c>
      <c r="V21" s="144">
        <v>0</v>
      </c>
    </row>
    <row r="22" spans="2:22" s="94" customFormat="1" ht="11.25" customHeight="1" hidden="1">
      <c r="B22" s="154"/>
      <c r="C22" s="148"/>
      <c r="D22" s="147" t="s">
        <v>113</v>
      </c>
      <c r="E22" s="143">
        <f>+G22+H22+J22+L22+N22+P22+R22+T22</f>
        <v>7</v>
      </c>
      <c r="F22" s="146">
        <f>+I22+K22+M22+O22+Q22+S22+U22</f>
        <v>146</v>
      </c>
      <c r="G22" s="145">
        <v>0</v>
      </c>
      <c r="H22" s="143">
        <v>2</v>
      </c>
      <c r="I22" s="142">
        <v>2</v>
      </c>
      <c r="J22" s="143">
        <v>2</v>
      </c>
      <c r="K22" s="142">
        <v>13</v>
      </c>
      <c r="L22" s="145">
        <v>0</v>
      </c>
      <c r="M22" s="144">
        <v>0</v>
      </c>
      <c r="N22" s="145">
        <v>1</v>
      </c>
      <c r="O22" s="144">
        <v>25</v>
      </c>
      <c r="P22" s="145">
        <v>1</v>
      </c>
      <c r="Q22" s="144">
        <v>49</v>
      </c>
      <c r="R22" s="145">
        <v>1</v>
      </c>
      <c r="S22" s="144">
        <v>57</v>
      </c>
      <c r="T22" s="145">
        <v>0</v>
      </c>
      <c r="U22" s="144">
        <v>0</v>
      </c>
      <c r="V22" s="144">
        <v>0</v>
      </c>
    </row>
    <row r="23" spans="2:22" s="94" customFormat="1" ht="11.25" customHeight="1" hidden="1">
      <c r="B23" s="154"/>
      <c r="C23" s="148"/>
      <c r="D23" s="147" t="s">
        <v>112</v>
      </c>
      <c r="E23" s="143">
        <f>+G23+H23+J23+L23+N23+P23+R23+T23</f>
        <v>31</v>
      </c>
      <c r="F23" s="146">
        <f>+I23+K23+M23+O23+Q23+S23+U23</f>
        <v>395</v>
      </c>
      <c r="G23" s="145">
        <v>0</v>
      </c>
      <c r="H23" s="143">
        <v>14</v>
      </c>
      <c r="I23" s="142">
        <v>34</v>
      </c>
      <c r="J23" s="143">
        <v>5</v>
      </c>
      <c r="K23" s="142">
        <v>33</v>
      </c>
      <c r="L23" s="145">
        <v>8</v>
      </c>
      <c r="M23" s="144">
        <v>96</v>
      </c>
      <c r="N23" s="145">
        <v>1</v>
      </c>
      <c r="O23" s="144">
        <v>21</v>
      </c>
      <c r="P23" s="145">
        <v>2</v>
      </c>
      <c r="Q23" s="144">
        <v>84</v>
      </c>
      <c r="R23" s="145">
        <v>0</v>
      </c>
      <c r="S23" s="144">
        <v>0</v>
      </c>
      <c r="T23" s="145">
        <v>1</v>
      </c>
      <c r="U23" s="144">
        <v>127</v>
      </c>
      <c r="V23" s="144">
        <v>0</v>
      </c>
    </row>
    <row r="24" spans="2:22" s="94" customFormat="1" ht="11.25" customHeight="1" hidden="1">
      <c r="B24" s="154"/>
      <c r="C24" s="141"/>
      <c r="D24" s="140" t="s">
        <v>111</v>
      </c>
      <c r="E24" s="139">
        <f>+G24+H24+J24+L24+N24+P24+R24+T24</f>
        <v>2</v>
      </c>
      <c r="F24" s="138">
        <f>+I24+K24+M24+O24+Q24+S24+U24</f>
        <v>78</v>
      </c>
      <c r="G24" s="137">
        <v>0</v>
      </c>
      <c r="H24" s="137">
        <v>0</v>
      </c>
      <c r="I24" s="136">
        <v>0</v>
      </c>
      <c r="J24" s="137">
        <v>0</v>
      </c>
      <c r="K24" s="136">
        <v>0</v>
      </c>
      <c r="L24" s="137">
        <v>0</v>
      </c>
      <c r="M24" s="136">
        <v>0</v>
      </c>
      <c r="N24" s="137">
        <v>1</v>
      </c>
      <c r="O24" s="136">
        <v>26</v>
      </c>
      <c r="P24" s="137">
        <v>0</v>
      </c>
      <c r="Q24" s="136">
        <v>0</v>
      </c>
      <c r="R24" s="137">
        <v>1</v>
      </c>
      <c r="S24" s="136">
        <v>52</v>
      </c>
      <c r="T24" s="137">
        <v>0</v>
      </c>
      <c r="U24" s="136">
        <v>0</v>
      </c>
      <c r="V24" s="136">
        <v>0</v>
      </c>
    </row>
    <row r="25" spans="2:22" s="94" customFormat="1" ht="13.5" customHeight="1" hidden="1">
      <c r="B25" s="154"/>
      <c r="C25" s="148" t="s">
        <v>117</v>
      </c>
      <c r="D25" s="153"/>
      <c r="E25" s="151">
        <f>+G25+H25+J25+L25+N25+P25+R25+T25</f>
        <v>46</v>
      </c>
      <c r="F25" s="152">
        <f>+I25+K25+M25+O25+Q25+S25+U25</f>
        <v>479</v>
      </c>
      <c r="G25" s="151">
        <f>SUM(G26:G29)</f>
        <v>0</v>
      </c>
      <c r="H25" s="151">
        <f>SUM(H26:H29)</f>
        <v>25</v>
      </c>
      <c r="I25" s="150">
        <f>SUM(I26:I29)</f>
        <v>51</v>
      </c>
      <c r="J25" s="151">
        <f>SUM(J26:J29)</f>
        <v>9</v>
      </c>
      <c r="K25" s="150">
        <f>SUM(K26:K29)</f>
        <v>65</v>
      </c>
      <c r="L25" s="151">
        <f>SUM(L26:L29)</f>
        <v>4</v>
      </c>
      <c r="M25" s="150">
        <f>SUM(M26:M29)</f>
        <v>55</v>
      </c>
      <c r="N25" s="151">
        <f>SUM(N26:N29)</f>
        <v>4</v>
      </c>
      <c r="O25" s="150">
        <f>SUM(O26:O29)</f>
        <v>93</v>
      </c>
      <c r="P25" s="151">
        <f>SUM(P26:P29)</f>
        <v>2</v>
      </c>
      <c r="Q25" s="150">
        <f>SUM(Q26:Q29)</f>
        <v>69</v>
      </c>
      <c r="R25" s="151">
        <f>SUM(R26:R29)</f>
        <v>2</v>
      </c>
      <c r="S25" s="150">
        <f>SUM(S26:S29)</f>
        <v>146</v>
      </c>
      <c r="T25" s="151">
        <f>SUM(T26:T29)</f>
        <v>0</v>
      </c>
      <c r="U25" s="150">
        <f>SUM(U26:U29)</f>
        <v>0</v>
      </c>
      <c r="V25" s="150">
        <v>0</v>
      </c>
    </row>
    <row r="26" spans="2:22" s="94" customFormat="1" ht="12" customHeight="1" hidden="1">
      <c r="B26" s="9"/>
      <c r="C26" s="148"/>
      <c r="D26" s="149" t="s">
        <v>114</v>
      </c>
      <c r="E26" s="143">
        <f>+G26+H26+J26+L26+N26+P26+R26+T26</f>
        <v>6</v>
      </c>
      <c r="F26" s="146">
        <f>+I26+K26+M26+O26+Q26+S26+U26</f>
        <v>63</v>
      </c>
      <c r="G26" s="145">
        <v>0</v>
      </c>
      <c r="H26" s="143">
        <v>3</v>
      </c>
      <c r="I26" s="142">
        <v>7</v>
      </c>
      <c r="J26" s="143">
        <v>1</v>
      </c>
      <c r="K26" s="142">
        <v>8</v>
      </c>
      <c r="L26" s="143">
        <v>0</v>
      </c>
      <c r="M26" s="142">
        <v>0</v>
      </c>
      <c r="N26" s="145">
        <v>2</v>
      </c>
      <c r="O26" s="144">
        <v>48</v>
      </c>
      <c r="P26" s="143">
        <v>0</v>
      </c>
      <c r="Q26" s="142">
        <v>0</v>
      </c>
      <c r="R26" s="145">
        <v>0</v>
      </c>
      <c r="S26" s="144">
        <v>0</v>
      </c>
      <c r="T26" s="143">
        <v>0</v>
      </c>
      <c r="U26" s="142">
        <v>0</v>
      </c>
      <c r="V26" s="142">
        <v>0</v>
      </c>
    </row>
    <row r="27" spans="2:22" s="94" customFormat="1" ht="12" customHeight="1" hidden="1">
      <c r="B27" s="9"/>
      <c r="C27" s="148"/>
      <c r="D27" s="147" t="s">
        <v>113</v>
      </c>
      <c r="E27" s="143">
        <f>+G27+H27+J27+L27+N27+P27+R27+T27</f>
        <v>4</v>
      </c>
      <c r="F27" s="146">
        <f>+I27+K27+M27+O27+Q27+S27+U27</f>
        <v>101</v>
      </c>
      <c r="G27" s="145">
        <v>0</v>
      </c>
      <c r="H27" s="143">
        <v>2</v>
      </c>
      <c r="I27" s="142">
        <v>3</v>
      </c>
      <c r="J27" s="143">
        <v>0</v>
      </c>
      <c r="K27" s="142">
        <v>0</v>
      </c>
      <c r="L27" s="143">
        <v>0</v>
      </c>
      <c r="M27" s="142">
        <v>0</v>
      </c>
      <c r="N27" s="145">
        <v>0</v>
      </c>
      <c r="O27" s="144">
        <v>0</v>
      </c>
      <c r="P27" s="143">
        <v>1</v>
      </c>
      <c r="Q27" s="142">
        <v>31</v>
      </c>
      <c r="R27" s="145">
        <v>1</v>
      </c>
      <c r="S27" s="144">
        <v>67</v>
      </c>
      <c r="T27" s="143">
        <v>0</v>
      </c>
      <c r="U27" s="142">
        <v>0</v>
      </c>
      <c r="V27" s="142">
        <v>0</v>
      </c>
    </row>
    <row r="28" spans="2:22" s="94" customFormat="1" ht="12" customHeight="1" hidden="1">
      <c r="B28" s="9"/>
      <c r="C28" s="148"/>
      <c r="D28" s="147" t="s">
        <v>112</v>
      </c>
      <c r="E28" s="143">
        <f>+G28+H28+J28+L28+N28+P28+R28+T28</f>
        <v>35</v>
      </c>
      <c r="F28" s="146">
        <f>+I28+K28+M28+O28+Q28+S28+U28</f>
        <v>302</v>
      </c>
      <c r="G28" s="145">
        <v>0</v>
      </c>
      <c r="H28" s="143">
        <v>20</v>
      </c>
      <c r="I28" s="142">
        <v>41</v>
      </c>
      <c r="J28" s="143">
        <v>8</v>
      </c>
      <c r="K28" s="142">
        <v>57</v>
      </c>
      <c r="L28" s="143">
        <v>3</v>
      </c>
      <c r="M28" s="142">
        <v>42</v>
      </c>
      <c r="N28" s="145">
        <v>2</v>
      </c>
      <c r="O28" s="144">
        <v>45</v>
      </c>
      <c r="P28" s="143">
        <v>1</v>
      </c>
      <c r="Q28" s="142">
        <v>38</v>
      </c>
      <c r="R28" s="145">
        <v>1</v>
      </c>
      <c r="S28" s="144">
        <v>79</v>
      </c>
      <c r="T28" s="143">
        <v>0</v>
      </c>
      <c r="U28" s="142">
        <v>0</v>
      </c>
      <c r="V28" s="142">
        <v>0</v>
      </c>
    </row>
    <row r="29" spans="2:22" s="94" customFormat="1" ht="12" customHeight="1" hidden="1">
      <c r="B29" s="10"/>
      <c r="C29" s="141"/>
      <c r="D29" s="140" t="s">
        <v>111</v>
      </c>
      <c r="E29" s="139">
        <f>+G29+H29+J29+L29+N29+P29+R29+T29</f>
        <v>1</v>
      </c>
      <c r="F29" s="138">
        <f>+I29+K29+M29+O29+Q29+S29+U29</f>
        <v>13</v>
      </c>
      <c r="G29" s="137">
        <v>0</v>
      </c>
      <c r="H29" s="137">
        <v>0</v>
      </c>
      <c r="I29" s="136">
        <v>0</v>
      </c>
      <c r="J29" s="137">
        <v>0</v>
      </c>
      <c r="K29" s="136">
        <v>0</v>
      </c>
      <c r="L29" s="137">
        <v>1</v>
      </c>
      <c r="M29" s="136">
        <v>13</v>
      </c>
      <c r="N29" s="137">
        <v>0</v>
      </c>
      <c r="O29" s="136">
        <v>0</v>
      </c>
      <c r="P29" s="137">
        <v>0</v>
      </c>
      <c r="Q29" s="136">
        <v>0</v>
      </c>
      <c r="R29" s="137">
        <v>0</v>
      </c>
      <c r="S29" s="136">
        <v>0</v>
      </c>
      <c r="T29" s="137">
        <v>0</v>
      </c>
      <c r="U29" s="136">
        <v>0</v>
      </c>
      <c r="V29" s="136">
        <v>0</v>
      </c>
    </row>
    <row r="30" spans="2:22" s="94" customFormat="1" ht="23.25" customHeight="1">
      <c r="B30" s="135" t="s">
        <v>121</v>
      </c>
      <c r="C30" s="100"/>
      <c r="D30" s="134"/>
      <c r="E30" s="96">
        <f>+E35+E40+E45+E50</f>
        <v>246</v>
      </c>
      <c r="F30" s="97">
        <f>+F35+F40+F45+F50</f>
        <v>3926</v>
      </c>
      <c r="G30" s="96">
        <f>+G35+G40+G45+G50</f>
        <v>20</v>
      </c>
      <c r="H30" s="96">
        <f>+H35+H40+H45+H50</f>
        <v>98</v>
      </c>
      <c r="I30" s="95">
        <f>+I35+I40+I45+I50</f>
        <v>240</v>
      </c>
      <c r="J30" s="96">
        <f>+J35+J40+J45+J50</f>
        <v>34</v>
      </c>
      <c r="K30" s="95">
        <f>+K35+K40+K45+K50</f>
        <v>244</v>
      </c>
      <c r="L30" s="96">
        <f>+L35+L40+L45+L50</f>
        <v>42</v>
      </c>
      <c r="M30" s="95">
        <f>+M35+M40+M45+M50</f>
        <v>586</v>
      </c>
      <c r="N30" s="96">
        <f>+N35+N40+N45+N50</f>
        <v>19</v>
      </c>
      <c r="O30" s="95">
        <f>+O35+O40+O45+O50</f>
        <v>453</v>
      </c>
      <c r="P30" s="96">
        <f>+P35+P40+P45+P50</f>
        <v>16</v>
      </c>
      <c r="Q30" s="95">
        <f>+Q35+Q40+Q45+Q50</f>
        <v>636</v>
      </c>
      <c r="R30" s="96">
        <f>+R35+R40+R45+R50</f>
        <v>11</v>
      </c>
      <c r="S30" s="95">
        <f>+S35+S40+S45+S50</f>
        <v>694</v>
      </c>
      <c r="T30" s="96">
        <f>+T35+T40+T45+T50</f>
        <v>6</v>
      </c>
      <c r="U30" s="95">
        <f>+U35+U40+U45+U50</f>
        <v>1073</v>
      </c>
      <c r="V30" s="95">
        <v>0</v>
      </c>
    </row>
    <row r="31" spans="2:22" s="94" customFormat="1" ht="15" customHeight="1">
      <c r="B31" s="5"/>
      <c r="C31" s="91"/>
      <c r="D31" s="133" t="s">
        <v>114</v>
      </c>
      <c r="E31" s="131">
        <f>+E36+E41+E46+E51</f>
        <v>27</v>
      </c>
      <c r="F31" s="22">
        <f>+F36+F41+F46+F51</f>
        <v>397</v>
      </c>
      <c r="G31" s="131">
        <f>+G36+G41+G46+G51</f>
        <v>0</v>
      </c>
      <c r="H31" s="131">
        <f>+H36+H41+H46+H51</f>
        <v>13</v>
      </c>
      <c r="I31" s="23">
        <f>+I36+I41+I46+I51</f>
        <v>44</v>
      </c>
      <c r="J31" s="131">
        <f>+J36+J41+J46+J51</f>
        <v>4</v>
      </c>
      <c r="K31" s="23">
        <f>+K36+K41+K46+K51</f>
        <v>26</v>
      </c>
      <c r="L31" s="131">
        <f>+L36+L41+L46+L51</f>
        <v>3</v>
      </c>
      <c r="M31" s="23">
        <f>+M36+M41+M46+M51</f>
        <v>53</v>
      </c>
      <c r="N31" s="131">
        <f>+N36+N41+N46+N51</f>
        <v>3</v>
      </c>
      <c r="O31" s="23">
        <f>+O36+O41+O46+O51</f>
        <v>78</v>
      </c>
      <c r="P31" s="131">
        <f>+P36+P41+P46+P51</f>
        <v>2</v>
      </c>
      <c r="Q31" s="23">
        <f>+Q36+Q41+Q46+Q51</f>
        <v>76</v>
      </c>
      <c r="R31" s="131">
        <f>+R36+R41+R46+R51</f>
        <v>2</v>
      </c>
      <c r="S31" s="23">
        <f>+S36+S41+S46+S51</f>
        <v>120</v>
      </c>
      <c r="T31" s="131">
        <f>+T36+T41+T46+T51</f>
        <v>0</v>
      </c>
      <c r="U31" s="23">
        <f>+U36+U41+U46+U51</f>
        <v>0</v>
      </c>
      <c r="V31" s="23">
        <v>0</v>
      </c>
    </row>
    <row r="32" spans="2:22" s="94" customFormat="1" ht="15" customHeight="1">
      <c r="B32" s="5"/>
      <c r="C32" s="91"/>
      <c r="D32" s="132" t="s">
        <v>113</v>
      </c>
      <c r="E32" s="131">
        <f>+E37+E42+E47+E52</f>
        <v>41</v>
      </c>
      <c r="F32" s="22">
        <f>+F37+F42+F47+F52</f>
        <v>928</v>
      </c>
      <c r="G32" s="131">
        <f>+G37+G42+G47+G52</f>
        <v>5</v>
      </c>
      <c r="H32" s="131">
        <f>+H37+H42+H47+H52</f>
        <v>11</v>
      </c>
      <c r="I32" s="23">
        <f>+I37+I42+I47+I52</f>
        <v>15</v>
      </c>
      <c r="J32" s="131">
        <f>+J37+J42+J47+J52</f>
        <v>6</v>
      </c>
      <c r="K32" s="23">
        <f>+K37+K42+K47+K52</f>
        <v>41</v>
      </c>
      <c r="L32" s="131">
        <f>+L37+L42+L47+L52</f>
        <v>3</v>
      </c>
      <c r="M32" s="23">
        <f>+M37+M42+M47+M52</f>
        <v>41</v>
      </c>
      <c r="N32" s="131">
        <f>+N37+N42+N47+N52</f>
        <v>4</v>
      </c>
      <c r="O32" s="23">
        <f>+O37+O42+O47+O52</f>
        <v>107</v>
      </c>
      <c r="P32" s="131">
        <f>+P37+P42+P47+P52</f>
        <v>6</v>
      </c>
      <c r="Q32" s="23">
        <f>+Q37+Q42+Q47+Q52</f>
        <v>240</v>
      </c>
      <c r="R32" s="131">
        <f>+R37+R42+R47+R52</f>
        <v>5</v>
      </c>
      <c r="S32" s="23">
        <f>+S37+S42+S47+S52</f>
        <v>327</v>
      </c>
      <c r="T32" s="131">
        <f>+T37+T42+T47+T52</f>
        <v>1</v>
      </c>
      <c r="U32" s="23">
        <f>+U37+U42+U47+U52</f>
        <v>157</v>
      </c>
      <c r="V32" s="23">
        <v>0</v>
      </c>
    </row>
    <row r="33" spans="2:22" s="94" customFormat="1" ht="15" customHeight="1">
      <c r="B33" s="5"/>
      <c r="C33" s="91"/>
      <c r="D33" s="132" t="s">
        <v>112</v>
      </c>
      <c r="E33" s="131">
        <f>+E38+E43+E48+E53</f>
        <v>170</v>
      </c>
      <c r="F33" s="22">
        <f>+F38+F43+F48+F53</f>
        <v>2089</v>
      </c>
      <c r="G33" s="131">
        <f>+G38+G43+G48+G53</f>
        <v>14</v>
      </c>
      <c r="H33" s="131">
        <f>+H38+H43+H48+H53</f>
        <v>73</v>
      </c>
      <c r="I33" s="23">
        <f>+I38+I43+I48+I53</f>
        <v>177</v>
      </c>
      <c r="J33" s="131">
        <f>+J38+J43+J48+J53</f>
        <v>22</v>
      </c>
      <c r="K33" s="23">
        <f>+K38+K43+K48+K53</f>
        <v>143</v>
      </c>
      <c r="L33" s="131">
        <f>+L38+L43+L48+L53</f>
        <v>34</v>
      </c>
      <c r="M33" s="23">
        <f>+M38+M43+M48+M53</f>
        <v>466</v>
      </c>
      <c r="N33" s="131">
        <f>+N38+N43+N48+N53</f>
        <v>12</v>
      </c>
      <c r="O33" s="23">
        <f>+O38+O43+O48+O53</f>
        <v>268</v>
      </c>
      <c r="P33" s="131">
        <f>+P38+P43+P48+P53</f>
        <v>8</v>
      </c>
      <c r="Q33" s="23">
        <f>+Q38+Q43+Q48+Q53</f>
        <v>320</v>
      </c>
      <c r="R33" s="131">
        <f>+R38+R43+R48+R53</f>
        <v>3</v>
      </c>
      <c r="S33" s="23">
        <f>+S38+S43+S48+S53</f>
        <v>194</v>
      </c>
      <c r="T33" s="131">
        <f>+T38+T43+T48+T53</f>
        <v>4</v>
      </c>
      <c r="U33" s="23">
        <f>+U38+U43+U48+U53</f>
        <v>521</v>
      </c>
      <c r="V33" s="23">
        <v>0</v>
      </c>
    </row>
    <row r="34" spans="2:22" s="94" customFormat="1" ht="15" customHeight="1">
      <c r="B34" s="5"/>
      <c r="C34" s="91"/>
      <c r="D34" s="162" t="s">
        <v>111</v>
      </c>
      <c r="E34" s="87">
        <f>+E39+E44+E49+E54</f>
        <v>8</v>
      </c>
      <c r="F34" s="31">
        <f>+F39+F44+F49+F54</f>
        <v>512</v>
      </c>
      <c r="G34" s="87">
        <f>+G39+G44+G49+G54</f>
        <v>1</v>
      </c>
      <c r="H34" s="87">
        <f>+H39+H44+H49+H54</f>
        <v>1</v>
      </c>
      <c r="I34" s="32">
        <f>+I39+I44+I49+I54</f>
        <v>4</v>
      </c>
      <c r="J34" s="87">
        <f>+J39+J44+J49+J54</f>
        <v>2</v>
      </c>
      <c r="K34" s="32">
        <f>+K39+K44+K49+K54</f>
        <v>34</v>
      </c>
      <c r="L34" s="87">
        <f>+L39+L44+L49+L54</f>
        <v>2</v>
      </c>
      <c r="M34" s="32">
        <f>+M39+M44+M49+M54</f>
        <v>26</v>
      </c>
      <c r="N34" s="87">
        <f>+N39+N44+N49+N54</f>
        <v>0</v>
      </c>
      <c r="O34" s="32">
        <f>+O39+O44+O49+O54</f>
        <v>0</v>
      </c>
      <c r="P34" s="87">
        <f>+P39+P44+P49+P54</f>
        <v>0</v>
      </c>
      <c r="Q34" s="32">
        <f>+Q39+Q44+Q49+Q54</f>
        <v>0</v>
      </c>
      <c r="R34" s="87">
        <f>+R39+R44+R49+R54</f>
        <v>1</v>
      </c>
      <c r="S34" s="32">
        <f>+S39+S44+S49+S54</f>
        <v>53</v>
      </c>
      <c r="T34" s="87">
        <f>+T39+T44+T49+T54</f>
        <v>1</v>
      </c>
      <c r="U34" s="32">
        <f>+U39+U44+U49+U54</f>
        <v>395</v>
      </c>
      <c r="V34" s="32">
        <v>0</v>
      </c>
    </row>
    <row r="35" spans="2:22" s="94" customFormat="1" ht="13.5" customHeight="1" hidden="1">
      <c r="B35" s="154"/>
      <c r="C35" s="161" t="s">
        <v>120</v>
      </c>
      <c r="D35" s="160"/>
      <c r="E35" s="158">
        <f>SUM(E36:E39)</f>
        <v>81</v>
      </c>
      <c r="F35" s="159">
        <f>SUM(F36:F39)</f>
        <v>1628</v>
      </c>
      <c r="G35" s="158">
        <f>SUM(G36:G39)</f>
        <v>5</v>
      </c>
      <c r="H35" s="158">
        <f>SUM(H36:H39)</f>
        <v>30</v>
      </c>
      <c r="I35" s="157">
        <f>SUM(I36:I39)</f>
        <v>79</v>
      </c>
      <c r="J35" s="158">
        <f>SUM(J36:J39)</f>
        <v>14</v>
      </c>
      <c r="K35" s="157">
        <f>SUM(K36:K39)</f>
        <v>89</v>
      </c>
      <c r="L35" s="158">
        <f>SUM(L36:L39)</f>
        <v>14</v>
      </c>
      <c r="M35" s="157">
        <f>SUM(M36:M39)</f>
        <v>205</v>
      </c>
      <c r="N35" s="158">
        <f>SUM(N36:N39)</f>
        <v>5</v>
      </c>
      <c r="O35" s="157">
        <f>SUM(O36:O39)</f>
        <v>115</v>
      </c>
      <c r="P35" s="158">
        <f>SUM(P36:P39)</f>
        <v>6</v>
      </c>
      <c r="Q35" s="157">
        <f>SUM(Q36:Q39)</f>
        <v>224</v>
      </c>
      <c r="R35" s="158">
        <f>SUM(R36:R39)</f>
        <v>4</v>
      </c>
      <c r="S35" s="157">
        <f>SUM(S36:S39)</f>
        <v>252</v>
      </c>
      <c r="T35" s="158">
        <f>SUM(T36:T39)</f>
        <v>3</v>
      </c>
      <c r="U35" s="157">
        <f>SUM(U36:U39)</f>
        <v>664</v>
      </c>
      <c r="V35" s="157">
        <v>0</v>
      </c>
    </row>
    <row r="36" spans="2:22" s="94" customFormat="1" ht="13.5" customHeight="1" hidden="1">
      <c r="B36" s="154"/>
      <c r="C36" s="156"/>
      <c r="D36" s="149" t="s">
        <v>114</v>
      </c>
      <c r="E36" s="143">
        <f>+G36+H36+J36+L36+N36+P36+R36+T36</f>
        <v>11</v>
      </c>
      <c r="F36" s="146">
        <f>+I36+K36+M36+O36+Q36+S36+U36</f>
        <v>181</v>
      </c>
      <c r="G36" s="145">
        <v>0</v>
      </c>
      <c r="H36" s="143">
        <v>5</v>
      </c>
      <c r="I36" s="142">
        <v>18</v>
      </c>
      <c r="J36" s="143">
        <v>1</v>
      </c>
      <c r="K36" s="142">
        <v>5</v>
      </c>
      <c r="L36" s="143">
        <v>2</v>
      </c>
      <c r="M36" s="142">
        <v>34</v>
      </c>
      <c r="N36" s="143">
        <v>1</v>
      </c>
      <c r="O36" s="142">
        <v>25</v>
      </c>
      <c r="P36" s="145">
        <v>1</v>
      </c>
      <c r="Q36" s="144">
        <v>39</v>
      </c>
      <c r="R36" s="145">
        <v>1</v>
      </c>
      <c r="S36" s="144">
        <v>60</v>
      </c>
      <c r="T36" s="145">
        <v>0</v>
      </c>
      <c r="U36" s="144">
        <v>0</v>
      </c>
      <c r="V36" s="144">
        <v>0</v>
      </c>
    </row>
    <row r="37" spans="2:22" s="94" customFormat="1" ht="13.5" customHeight="1" hidden="1">
      <c r="B37" s="154"/>
      <c r="C37" s="156"/>
      <c r="D37" s="147" t="s">
        <v>113</v>
      </c>
      <c r="E37" s="143">
        <f>+G37+H37+J37+L37+N37+P37+R37+T37</f>
        <v>17</v>
      </c>
      <c r="F37" s="146">
        <f>+I37+K37+M37+O37+Q37+S37+U37</f>
        <v>321</v>
      </c>
      <c r="G37" s="145">
        <v>3</v>
      </c>
      <c r="H37" s="143">
        <v>4</v>
      </c>
      <c r="I37" s="142">
        <v>4</v>
      </c>
      <c r="J37" s="143">
        <v>2</v>
      </c>
      <c r="K37" s="142">
        <v>13</v>
      </c>
      <c r="L37" s="143">
        <v>2</v>
      </c>
      <c r="M37" s="142">
        <v>28</v>
      </c>
      <c r="N37" s="143">
        <v>1</v>
      </c>
      <c r="O37" s="142">
        <v>27</v>
      </c>
      <c r="P37" s="145">
        <v>3</v>
      </c>
      <c r="Q37" s="144">
        <v>108</v>
      </c>
      <c r="R37" s="145">
        <v>2</v>
      </c>
      <c r="S37" s="144">
        <v>141</v>
      </c>
      <c r="T37" s="145">
        <v>0</v>
      </c>
      <c r="U37" s="144">
        <v>0</v>
      </c>
      <c r="V37" s="144">
        <v>0</v>
      </c>
    </row>
    <row r="38" spans="2:23" s="94" customFormat="1" ht="13.5" customHeight="1" hidden="1">
      <c r="B38" s="154"/>
      <c r="C38" s="156"/>
      <c r="D38" s="147" t="s">
        <v>112</v>
      </c>
      <c r="E38" s="143">
        <f>+G38+H38+J38+L38+N38+P38+R38+T38</f>
        <v>51</v>
      </c>
      <c r="F38" s="146">
        <f>+I38+K38+M38+O38+Q38+S38+U38</f>
        <v>727</v>
      </c>
      <c r="G38" s="145">
        <v>2</v>
      </c>
      <c r="H38" s="143">
        <v>20</v>
      </c>
      <c r="I38" s="142">
        <v>53</v>
      </c>
      <c r="J38" s="143">
        <v>11</v>
      </c>
      <c r="K38" s="142">
        <v>71</v>
      </c>
      <c r="L38" s="143">
        <v>10</v>
      </c>
      <c r="M38" s="142">
        <v>143</v>
      </c>
      <c r="N38" s="143">
        <v>3</v>
      </c>
      <c r="O38" s="142">
        <v>63</v>
      </c>
      <c r="P38" s="145">
        <v>2</v>
      </c>
      <c r="Q38" s="144">
        <v>77</v>
      </c>
      <c r="R38" s="145">
        <v>1</v>
      </c>
      <c r="S38" s="144">
        <v>51</v>
      </c>
      <c r="T38" s="145">
        <v>2</v>
      </c>
      <c r="U38" s="144">
        <v>269</v>
      </c>
      <c r="V38" s="144">
        <v>0</v>
      </c>
      <c r="W38" s="155"/>
    </row>
    <row r="39" spans="2:22" s="94" customFormat="1" ht="13.5" customHeight="1" hidden="1">
      <c r="B39" s="154"/>
      <c r="C39" s="141"/>
      <c r="D39" s="140" t="s">
        <v>111</v>
      </c>
      <c r="E39" s="139">
        <f>+G39+H39+J39+L39+N39+P39+R39+T39</f>
        <v>2</v>
      </c>
      <c r="F39" s="138">
        <f>+I39+K39+M39+O39+Q39+S39+U39</f>
        <v>399</v>
      </c>
      <c r="G39" s="137">
        <v>0</v>
      </c>
      <c r="H39" s="137">
        <v>1</v>
      </c>
      <c r="I39" s="136">
        <v>4</v>
      </c>
      <c r="J39" s="137">
        <v>0</v>
      </c>
      <c r="K39" s="136">
        <v>0</v>
      </c>
      <c r="L39" s="137">
        <v>0</v>
      </c>
      <c r="M39" s="136">
        <v>0</v>
      </c>
      <c r="N39" s="137">
        <v>0</v>
      </c>
      <c r="O39" s="136">
        <v>0</v>
      </c>
      <c r="P39" s="137">
        <v>0</v>
      </c>
      <c r="Q39" s="136">
        <v>0</v>
      </c>
      <c r="R39" s="137">
        <v>0</v>
      </c>
      <c r="S39" s="136">
        <v>0</v>
      </c>
      <c r="T39" s="137">
        <v>1</v>
      </c>
      <c r="U39" s="136">
        <v>395</v>
      </c>
      <c r="V39" s="136">
        <v>0</v>
      </c>
    </row>
    <row r="40" spans="2:22" s="94" customFormat="1" ht="13.5" customHeight="1" hidden="1">
      <c r="B40" s="154"/>
      <c r="C40" s="148" t="s">
        <v>119</v>
      </c>
      <c r="D40" s="153"/>
      <c r="E40" s="151">
        <f>+G40+H40+J40+L40+N40+P40+R40+T40</f>
        <v>74</v>
      </c>
      <c r="F40" s="152">
        <f>+I40+K40+M40+O40+Q40+S40+U40</f>
        <v>1116</v>
      </c>
      <c r="G40" s="151">
        <f>SUM(G41:G44)</f>
        <v>6</v>
      </c>
      <c r="H40" s="151">
        <f>SUM(H41:H44)</f>
        <v>30</v>
      </c>
      <c r="I40" s="150">
        <f>SUM(I41:I44)</f>
        <v>65</v>
      </c>
      <c r="J40" s="151">
        <f>SUM(J41:J44)</f>
        <v>10</v>
      </c>
      <c r="K40" s="150">
        <f>SUM(K41:K44)</f>
        <v>72</v>
      </c>
      <c r="L40" s="151">
        <f>SUM(L41:L44)</f>
        <v>11</v>
      </c>
      <c r="M40" s="150">
        <f>SUM(M41:M44)</f>
        <v>145</v>
      </c>
      <c r="N40" s="151">
        <f>SUM(N41:N44)</f>
        <v>7</v>
      </c>
      <c r="O40" s="150">
        <f>SUM(O41:O44)</f>
        <v>171</v>
      </c>
      <c r="P40" s="151">
        <f>SUM(P41:P44)</f>
        <v>5</v>
      </c>
      <c r="Q40" s="150">
        <f>SUM(Q41:Q44)</f>
        <v>202</v>
      </c>
      <c r="R40" s="151">
        <f>SUM(R41:R44)</f>
        <v>3</v>
      </c>
      <c r="S40" s="150">
        <f>SUM(S41:S44)</f>
        <v>190</v>
      </c>
      <c r="T40" s="151">
        <f>SUM(T41:T44)</f>
        <v>2</v>
      </c>
      <c r="U40" s="150">
        <f>SUM(U41:U44)</f>
        <v>271</v>
      </c>
      <c r="V40" s="150">
        <v>0</v>
      </c>
    </row>
    <row r="41" spans="2:22" s="94" customFormat="1" ht="13.5" customHeight="1" hidden="1">
      <c r="B41" s="154"/>
      <c r="C41" s="148"/>
      <c r="D41" s="149" t="s">
        <v>114</v>
      </c>
      <c r="E41" s="143">
        <f>+G41+H41+J41+L41+N41+P41+R41+T41</f>
        <v>5</v>
      </c>
      <c r="F41" s="146">
        <f>+I41+K41+M41+O41+Q41+S41+U41</f>
        <v>101</v>
      </c>
      <c r="G41" s="145">
        <v>0</v>
      </c>
      <c r="H41" s="143">
        <v>2</v>
      </c>
      <c r="I41" s="142">
        <v>6</v>
      </c>
      <c r="J41" s="145">
        <v>1</v>
      </c>
      <c r="K41" s="144">
        <v>7</v>
      </c>
      <c r="L41" s="145">
        <v>0</v>
      </c>
      <c r="M41" s="144">
        <v>0</v>
      </c>
      <c r="N41" s="145">
        <v>1</v>
      </c>
      <c r="O41" s="144">
        <v>28</v>
      </c>
      <c r="P41" s="145">
        <v>0</v>
      </c>
      <c r="Q41" s="144">
        <v>0</v>
      </c>
      <c r="R41" s="145">
        <v>1</v>
      </c>
      <c r="S41" s="144">
        <v>60</v>
      </c>
      <c r="T41" s="145">
        <v>0</v>
      </c>
      <c r="U41" s="144">
        <v>0</v>
      </c>
      <c r="V41" s="144">
        <v>0</v>
      </c>
    </row>
    <row r="42" spans="2:22" s="94" customFormat="1" ht="13.5" customHeight="1" hidden="1">
      <c r="B42" s="154"/>
      <c r="C42" s="148"/>
      <c r="D42" s="147" t="s">
        <v>113</v>
      </c>
      <c r="E42" s="143">
        <f>+G42+H42+J42+L42+N42+P42+R42+T42</f>
        <v>11</v>
      </c>
      <c r="F42" s="146">
        <f>+I42+K42+M42+O42+Q42+S42+U42</f>
        <v>365</v>
      </c>
      <c r="G42" s="145">
        <v>1</v>
      </c>
      <c r="H42" s="143">
        <v>2</v>
      </c>
      <c r="I42" s="142">
        <v>3</v>
      </c>
      <c r="J42" s="145">
        <v>2</v>
      </c>
      <c r="K42" s="144">
        <v>16</v>
      </c>
      <c r="L42" s="145">
        <v>1</v>
      </c>
      <c r="M42" s="144">
        <v>13</v>
      </c>
      <c r="N42" s="145">
        <v>1</v>
      </c>
      <c r="O42" s="144">
        <v>23</v>
      </c>
      <c r="P42" s="145">
        <v>2</v>
      </c>
      <c r="Q42" s="144">
        <v>87</v>
      </c>
      <c r="R42" s="145">
        <v>1</v>
      </c>
      <c r="S42" s="144">
        <v>66</v>
      </c>
      <c r="T42" s="145">
        <v>1</v>
      </c>
      <c r="U42" s="144">
        <v>157</v>
      </c>
      <c r="V42" s="144">
        <v>0</v>
      </c>
    </row>
    <row r="43" spans="2:22" s="94" customFormat="1" ht="13.5" customHeight="1" hidden="1">
      <c r="B43" s="154"/>
      <c r="C43" s="148"/>
      <c r="D43" s="147" t="s">
        <v>112</v>
      </c>
      <c r="E43" s="143">
        <f>+G43+H43+J43+L43+N43+P43+R43+T43</f>
        <v>56</v>
      </c>
      <c r="F43" s="146">
        <f>+I43+K43+M43+O43+Q43+S43+U43</f>
        <v>643</v>
      </c>
      <c r="G43" s="145">
        <v>4</v>
      </c>
      <c r="H43" s="143">
        <v>26</v>
      </c>
      <c r="I43" s="142">
        <v>56</v>
      </c>
      <c r="J43" s="145">
        <v>6</v>
      </c>
      <c r="K43" s="144">
        <v>42</v>
      </c>
      <c r="L43" s="145">
        <v>10</v>
      </c>
      <c r="M43" s="144">
        <v>132</v>
      </c>
      <c r="N43" s="145">
        <v>5</v>
      </c>
      <c r="O43" s="144">
        <v>120</v>
      </c>
      <c r="P43" s="145">
        <v>3</v>
      </c>
      <c r="Q43" s="144">
        <v>115</v>
      </c>
      <c r="R43" s="145">
        <v>1</v>
      </c>
      <c r="S43" s="144">
        <v>64</v>
      </c>
      <c r="T43" s="145">
        <v>1</v>
      </c>
      <c r="U43" s="144">
        <v>114</v>
      </c>
      <c r="V43" s="144">
        <v>0</v>
      </c>
    </row>
    <row r="44" spans="2:22" s="94" customFormat="1" ht="13.5" customHeight="1" hidden="1">
      <c r="B44" s="154"/>
      <c r="C44" s="141"/>
      <c r="D44" s="140" t="s">
        <v>111</v>
      </c>
      <c r="E44" s="139">
        <f>+G44+H44+J44+L44+N44+P44+R44+T44</f>
        <v>2</v>
      </c>
      <c r="F44" s="138">
        <f>+I44+K44+M44+O44+Q44+S44+U44</f>
        <v>7</v>
      </c>
      <c r="G44" s="137">
        <v>1</v>
      </c>
      <c r="H44" s="137">
        <v>0</v>
      </c>
      <c r="I44" s="136">
        <v>0</v>
      </c>
      <c r="J44" s="137">
        <v>1</v>
      </c>
      <c r="K44" s="136">
        <v>7</v>
      </c>
      <c r="L44" s="137">
        <v>0</v>
      </c>
      <c r="M44" s="136">
        <v>0</v>
      </c>
      <c r="N44" s="137">
        <v>0</v>
      </c>
      <c r="O44" s="136">
        <v>0</v>
      </c>
      <c r="P44" s="137">
        <v>0</v>
      </c>
      <c r="Q44" s="136">
        <v>0</v>
      </c>
      <c r="R44" s="137">
        <v>0</v>
      </c>
      <c r="S44" s="136">
        <v>0</v>
      </c>
      <c r="T44" s="137">
        <v>0</v>
      </c>
      <c r="U44" s="136">
        <v>0</v>
      </c>
      <c r="V44" s="136">
        <v>0</v>
      </c>
    </row>
    <row r="45" spans="2:22" s="94" customFormat="1" ht="13.5" customHeight="1" hidden="1">
      <c r="B45" s="154"/>
      <c r="C45" s="148" t="s">
        <v>118</v>
      </c>
      <c r="D45" s="153"/>
      <c r="E45" s="151">
        <f>+G45+H45+J45+L45+N45+P45+R45+T45</f>
        <v>49</v>
      </c>
      <c r="F45" s="152">
        <f>+I45+K45+M45+O45+Q45+S45+U45</f>
        <v>734</v>
      </c>
      <c r="G45" s="151">
        <f>SUM(G46:G49)</f>
        <v>1</v>
      </c>
      <c r="H45" s="151">
        <f>SUM(H46:H49)</f>
        <v>22</v>
      </c>
      <c r="I45" s="150">
        <f>SUM(I46:I49)</f>
        <v>59</v>
      </c>
      <c r="J45" s="151">
        <f>SUM(J46:J49)</f>
        <v>8</v>
      </c>
      <c r="K45" s="150">
        <f>SUM(K46:K49)</f>
        <v>68</v>
      </c>
      <c r="L45" s="151">
        <f>SUM(L46:L49)</f>
        <v>8</v>
      </c>
      <c r="M45" s="150">
        <f>SUM(M46:M49)</f>
        <v>109</v>
      </c>
      <c r="N45" s="151">
        <f>SUM(N46:N49)</f>
        <v>3</v>
      </c>
      <c r="O45" s="150">
        <f>SUM(O46:O49)</f>
        <v>71</v>
      </c>
      <c r="P45" s="151">
        <f>SUM(P46:P49)</f>
        <v>4</v>
      </c>
      <c r="Q45" s="150">
        <f>SUM(Q46:Q49)</f>
        <v>176</v>
      </c>
      <c r="R45" s="151">
        <f>SUM(R46:R49)</f>
        <v>2</v>
      </c>
      <c r="S45" s="150">
        <f>SUM(S46:S49)</f>
        <v>113</v>
      </c>
      <c r="T45" s="151">
        <f>SUM(T46:T49)</f>
        <v>1</v>
      </c>
      <c r="U45" s="150">
        <f>SUM(U46:U49)</f>
        <v>138</v>
      </c>
      <c r="V45" s="150">
        <v>0</v>
      </c>
    </row>
    <row r="46" spans="2:22" s="94" customFormat="1" ht="13.5" customHeight="1" hidden="1">
      <c r="B46" s="154"/>
      <c r="C46" s="148"/>
      <c r="D46" s="149" t="s">
        <v>114</v>
      </c>
      <c r="E46" s="143">
        <f>+G46+H46+J46+L46+N46+P46+R46+T46</f>
        <v>5</v>
      </c>
      <c r="F46" s="146">
        <f>+I46+K46+M46+O46+Q46+S46+U46</f>
        <v>53</v>
      </c>
      <c r="G46" s="145">
        <v>0</v>
      </c>
      <c r="H46" s="143">
        <v>3</v>
      </c>
      <c r="I46" s="142">
        <v>10</v>
      </c>
      <c r="J46" s="143">
        <v>1</v>
      </c>
      <c r="K46" s="142">
        <v>6</v>
      </c>
      <c r="L46" s="145">
        <v>0</v>
      </c>
      <c r="M46" s="144">
        <v>0</v>
      </c>
      <c r="N46" s="145">
        <v>0</v>
      </c>
      <c r="O46" s="144">
        <v>0</v>
      </c>
      <c r="P46" s="145">
        <v>1</v>
      </c>
      <c r="Q46" s="144">
        <v>37</v>
      </c>
      <c r="R46" s="145">
        <v>0</v>
      </c>
      <c r="S46" s="144">
        <v>0</v>
      </c>
      <c r="T46" s="145">
        <v>0</v>
      </c>
      <c r="U46" s="144">
        <v>0</v>
      </c>
      <c r="V46" s="144">
        <v>0</v>
      </c>
    </row>
    <row r="47" spans="2:22" s="94" customFormat="1" ht="13.5" customHeight="1" hidden="1">
      <c r="B47" s="154"/>
      <c r="C47" s="148"/>
      <c r="D47" s="147" t="s">
        <v>113</v>
      </c>
      <c r="E47" s="143">
        <f>+G47+H47+J47+L47+N47+P47+R47+T47</f>
        <v>9</v>
      </c>
      <c r="F47" s="146">
        <f>+I47+K47+M47+O47+Q47+S47+U47</f>
        <v>151</v>
      </c>
      <c r="G47" s="145">
        <v>1</v>
      </c>
      <c r="H47" s="143">
        <v>3</v>
      </c>
      <c r="I47" s="142">
        <v>5</v>
      </c>
      <c r="J47" s="143">
        <v>2</v>
      </c>
      <c r="K47" s="142">
        <v>12</v>
      </c>
      <c r="L47" s="145">
        <v>0</v>
      </c>
      <c r="M47" s="144">
        <v>0</v>
      </c>
      <c r="N47" s="145">
        <v>1</v>
      </c>
      <c r="O47" s="144">
        <v>29</v>
      </c>
      <c r="P47" s="145">
        <v>1</v>
      </c>
      <c r="Q47" s="144">
        <v>45</v>
      </c>
      <c r="R47" s="145">
        <v>1</v>
      </c>
      <c r="S47" s="144">
        <v>60</v>
      </c>
      <c r="T47" s="145">
        <v>0</v>
      </c>
      <c r="U47" s="144">
        <v>0</v>
      </c>
      <c r="V47" s="144">
        <v>0</v>
      </c>
    </row>
    <row r="48" spans="2:22" s="94" customFormat="1" ht="13.5" customHeight="1" hidden="1">
      <c r="B48" s="154"/>
      <c r="C48" s="148"/>
      <c r="D48" s="147" t="s">
        <v>112</v>
      </c>
      <c r="E48" s="143">
        <f>+G48+H48+J48+L48+N48+P48+R48+T48</f>
        <v>33</v>
      </c>
      <c r="F48" s="146">
        <f>+I48+K48+M48+O48+Q48+S48+U48</f>
        <v>450</v>
      </c>
      <c r="G48" s="145">
        <v>0</v>
      </c>
      <c r="H48" s="143">
        <v>16</v>
      </c>
      <c r="I48" s="142">
        <v>44</v>
      </c>
      <c r="J48" s="143">
        <v>4</v>
      </c>
      <c r="K48" s="142">
        <v>23</v>
      </c>
      <c r="L48" s="145">
        <v>8</v>
      </c>
      <c r="M48" s="144">
        <v>109</v>
      </c>
      <c r="N48" s="145">
        <v>2</v>
      </c>
      <c r="O48" s="144">
        <v>42</v>
      </c>
      <c r="P48" s="145">
        <v>2</v>
      </c>
      <c r="Q48" s="144">
        <v>94</v>
      </c>
      <c r="R48" s="145">
        <v>0</v>
      </c>
      <c r="S48" s="144">
        <v>0</v>
      </c>
      <c r="T48" s="145">
        <v>1</v>
      </c>
      <c r="U48" s="144">
        <v>138</v>
      </c>
      <c r="V48" s="144">
        <v>0</v>
      </c>
    </row>
    <row r="49" spans="2:22" s="94" customFormat="1" ht="13.5" customHeight="1" hidden="1">
      <c r="B49" s="154"/>
      <c r="C49" s="141"/>
      <c r="D49" s="140" t="s">
        <v>111</v>
      </c>
      <c r="E49" s="139">
        <f>+G49+H49+J49+L49+N49+P49+R49+T49</f>
        <v>2</v>
      </c>
      <c r="F49" s="138">
        <f>+I49+K49+M49+O49+Q49+S49+U49</f>
        <v>80</v>
      </c>
      <c r="G49" s="137">
        <v>0</v>
      </c>
      <c r="H49" s="137">
        <v>0</v>
      </c>
      <c r="I49" s="136">
        <v>0</v>
      </c>
      <c r="J49" s="137">
        <v>1</v>
      </c>
      <c r="K49" s="136">
        <v>27</v>
      </c>
      <c r="L49" s="137">
        <v>0</v>
      </c>
      <c r="M49" s="136">
        <v>0</v>
      </c>
      <c r="N49" s="137">
        <v>0</v>
      </c>
      <c r="O49" s="136">
        <v>0</v>
      </c>
      <c r="P49" s="137">
        <v>0</v>
      </c>
      <c r="Q49" s="136">
        <v>0</v>
      </c>
      <c r="R49" s="137">
        <v>1</v>
      </c>
      <c r="S49" s="136">
        <v>53</v>
      </c>
      <c r="T49" s="137">
        <v>0</v>
      </c>
      <c r="U49" s="136">
        <v>0</v>
      </c>
      <c r="V49" s="136">
        <v>0</v>
      </c>
    </row>
    <row r="50" spans="2:22" s="94" customFormat="1" ht="13.5" customHeight="1" hidden="1">
      <c r="B50" s="154"/>
      <c r="C50" s="148" t="s">
        <v>117</v>
      </c>
      <c r="D50" s="153"/>
      <c r="E50" s="151">
        <f>+G50+H50+J50+L50+N50+P50+R50+T50</f>
        <v>42</v>
      </c>
      <c r="F50" s="152">
        <f>+I50+K50+M50+O50+Q50+S50+U50</f>
        <v>448</v>
      </c>
      <c r="G50" s="151">
        <f>SUM(G51:G54)</f>
        <v>8</v>
      </c>
      <c r="H50" s="151">
        <f>SUM(H51:H54)</f>
        <v>16</v>
      </c>
      <c r="I50" s="150">
        <f>SUM(I51:I54)</f>
        <v>37</v>
      </c>
      <c r="J50" s="151">
        <f>SUM(J51:J54)</f>
        <v>2</v>
      </c>
      <c r="K50" s="150">
        <f>SUM(K51:K54)</f>
        <v>15</v>
      </c>
      <c r="L50" s="151">
        <f>SUM(L51:L54)</f>
        <v>9</v>
      </c>
      <c r="M50" s="150">
        <f>SUM(M51:M54)</f>
        <v>127</v>
      </c>
      <c r="N50" s="151">
        <f>SUM(N51:N54)</f>
        <v>4</v>
      </c>
      <c r="O50" s="150">
        <f>SUM(O51:O54)</f>
        <v>96</v>
      </c>
      <c r="P50" s="151">
        <f>SUM(P51:P54)</f>
        <v>1</v>
      </c>
      <c r="Q50" s="150">
        <f>SUM(Q51:Q54)</f>
        <v>34</v>
      </c>
      <c r="R50" s="151">
        <f>SUM(R51:R54)</f>
        <v>2</v>
      </c>
      <c r="S50" s="150">
        <f>SUM(S51:S54)</f>
        <v>139</v>
      </c>
      <c r="T50" s="151">
        <f>SUM(T51:T54)</f>
        <v>0</v>
      </c>
      <c r="U50" s="150">
        <f>SUM(U51:U54)</f>
        <v>0</v>
      </c>
      <c r="V50" s="150">
        <v>0</v>
      </c>
    </row>
    <row r="51" spans="2:22" s="94" customFormat="1" ht="13.5" customHeight="1" hidden="1">
      <c r="B51" s="9"/>
      <c r="C51" s="148"/>
      <c r="D51" s="149" t="s">
        <v>114</v>
      </c>
      <c r="E51" s="143">
        <f>+G51+H51+J51+L51+N51+P51+R51+T51</f>
        <v>6</v>
      </c>
      <c r="F51" s="146">
        <f>+I51+K51+M51+O51+Q51+S51+U51</f>
        <v>62</v>
      </c>
      <c r="G51" s="145">
        <v>0</v>
      </c>
      <c r="H51" s="143">
        <v>3</v>
      </c>
      <c r="I51" s="142">
        <v>10</v>
      </c>
      <c r="J51" s="143">
        <v>1</v>
      </c>
      <c r="K51" s="142">
        <v>8</v>
      </c>
      <c r="L51" s="143">
        <v>1</v>
      </c>
      <c r="M51" s="142">
        <v>19</v>
      </c>
      <c r="N51" s="145">
        <v>1</v>
      </c>
      <c r="O51" s="144">
        <v>25</v>
      </c>
      <c r="P51" s="143">
        <v>0</v>
      </c>
      <c r="Q51" s="142">
        <v>0</v>
      </c>
      <c r="R51" s="143">
        <v>0</v>
      </c>
      <c r="S51" s="142">
        <v>0</v>
      </c>
      <c r="T51" s="143">
        <v>0</v>
      </c>
      <c r="U51" s="142">
        <v>0</v>
      </c>
      <c r="V51" s="142">
        <v>0</v>
      </c>
    </row>
    <row r="52" spans="2:22" s="94" customFormat="1" ht="13.5" customHeight="1" hidden="1">
      <c r="B52" s="9"/>
      <c r="C52" s="148"/>
      <c r="D52" s="147" t="s">
        <v>113</v>
      </c>
      <c r="E52" s="143">
        <f>+G52+H52+J52+L52+N52+P52+R52+T52</f>
        <v>4</v>
      </c>
      <c r="F52" s="146">
        <f>+I52+K52+M52+O52+Q52+S52+U52</f>
        <v>91</v>
      </c>
      <c r="G52" s="145">
        <v>0</v>
      </c>
      <c r="H52" s="143">
        <v>2</v>
      </c>
      <c r="I52" s="142">
        <v>3</v>
      </c>
      <c r="J52" s="143">
        <v>0</v>
      </c>
      <c r="K52" s="142">
        <v>0</v>
      </c>
      <c r="L52" s="143">
        <v>0</v>
      </c>
      <c r="M52" s="142">
        <v>0</v>
      </c>
      <c r="N52" s="145">
        <v>1</v>
      </c>
      <c r="O52" s="144">
        <v>28</v>
      </c>
      <c r="P52" s="143">
        <v>0</v>
      </c>
      <c r="Q52" s="142">
        <v>0</v>
      </c>
      <c r="R52" s="143">
        <v>1</v>
      </c>
      <c r="S52" s="142">
        <v>60</v>
      </c>
      <c r="T52" s="143">
        <v>0</v>
      </c>
      <c r="U52" s="142">
        <v>0</v>
      </c>
      <c r="V52" s="142">
        <v>0</v>
      </c>
    </row>
    <row r="53" spans="2:22" s="94" customFormat="1" ht="13.5" customHeight="1" hidden="1">
      <c r="B53" s="9"/>
      <c r="C53" s="148"/>
      <c r="D53" s="147" t="s">
        <v>112</v>
      </c>
      <c r="E53" s="143">
        <f>+G53+H53+J53+L53+N53+P53+R53+T53</f>
        <v>30</v>
      </c>
      <c r="F53" s="146">
        <f>+I53+K53+M53+O53+Q53+S53+U53</f>
        <v>269</v>
      </c>
      <c r="G53" s="145">
        <v>8</v>
      </c>
      <c r="H53" s="143">
        <v>11</v>
      </c>
      <c r="I53" s="142">
        <v>24</v>
      </c>
      <c r="J53" s="143">
        <v>1</v>
      </c>
      <c r="K53" s="142">
        <v>7</v>
      </c>
      <c r="L53" s="143">
        <v>6</v>
      </c>
      <c r="M53" s="142">
        <v>82</v>
      </c>
      <c r="N53" s="145">
        <v>2</v>
      </c>
      <c r="O53" s="144">
        <v>43</v>
      </c>
      <c r="P53" s="143">
        <v>1</v>
      </c>
      <c r="Q53" s="142">
        <v>34</v>
      </c>
      <c r="R53" s="143">
        <v>1</v>
      </c>
      <c r="S53" s="142">
        <v>79</v>
      </c>
      <c r="T53" s="143">
        <v>0</v>
      </c>
      <c r="U53" s="142">
        <v>0</v>
      </c>
      <c r="V53" s="142">
        <v>0</v>
      </c>
    </row>
    <row r="54" spans="2:22" s="94" customFormat="1" ht="13.5" customHeight="1" hidden="1">
      <c r="B54" s="10"/>
      <c r="C54" s="141"/>
      <c r="D54" s="140" t="s">
        <v>111</v>
      </c>
      <c r="E54" s="139">
        <f>+G54+H54+J54+L54+N54+P54+R54+T54</f>
        <v>2</v>
      </c>
      <c r="F54" s="138">
        <f>+I54+K54+M54+O54+Q54+S54+U54</f>
        <v>26</v>
      </c>
      <c r="G54" s="137">
        <v>0</v>
      </c>
      <c r="H54" s="137">
        <v>0</v>
      </c>
      <c r="I54" s="136">
        <v>0</v>
      </c>
      <c r="J54" s="137">
        <v>0</v>
      </c>
      <c r="K54" s="136">
        <v>0</v>
      </c>
      <c r="L54" s="137">
        <v>2</v>
      </c>
      <c r="M54" s="136">
        <v>26</v>
      </c>
      <c r="N54" s="137">
        <v>0</v>
      </c>
      <c r="O54" s="136">
        <v>0</v>
      </c>
      <c r="P54" s="137">
        <v>0</v>
      </c>
      <c r="Q54" s="136">
        <v>0</v>
      </c>
      <c r="R54" s="137">
        <v>0</v>
      </c>
      <c r="S54" s="136">
        <v>0</v>
      </c>
      <c r="T54" s="137">
        <v>0</v>
      </c>
      <c r="U54" s="136">
        <v>0</v>
      </c>
      <c r="V54" s="136">
        <v>0</v>
      </c>
    </row>
    <row r="55" spans="2:22" s="94" customFormat="1" ht="23.25" customHeight="1">
      <c r="B55" s="135" t="s">
        <v>116</v>
      </c>
      <c r="C55" s="100"/>
      <c r="D55" s="134"/>
      <c r="E55" s="96">
        <f>SUM(E56:E59)</f>
        <v>200</v>
      </c>
      <c r="F55" s="97">
        <f>SUM(F56:F59)</f>
        <v>3491</v>
      </c>
      <c r="G55" s="96">
        <f>SUM(G56:G59)</f>
        <v>0</v>
      </c>
      <c r="H55" s="96">
        <f>SUM(H56:H59)</f>
        <v>81</v>
      </c>
      <c r="I55" s="95">
        <f>SUM(I56:I59)</f>
        <v>178</v>
      </c>
      <c r="J55" s="96">
        <f>SUM(J56:J59)</f>
        <v>36</v>
      </c>
      <c r="K55" s="95">
        <f>SUM(K56:K59)</f>
        <v>243</v>
      </c>
      <c r="L55" s="96">
        <f>SUM(L56:L59)</f>
        <v>30</v>
      </c>
      <c r="M55" s="95">
        <f>SUM(M56:M59)</f>
        <v>431</v>
      </c>
      <c r="N55" s="96">
        <f>SUM(N56:N59)</f>
        <v>23</v>
      </c>
      <c r="O55" s="95">
        <f>SUM(O56:O59)</f>
        <v>535</v>
      </c>
      <c r="P55" s="96">
        <f>SUM(P56:P59)</f>
        <v>13</v>
      </c>
      <c r="Q55" s="95">
        <f>SUM(Q56:Q59)</f>
        <v>494</v>
      </c>
      <c r="R55" s="96">
        <f>SUM(R56:R59)</f>
        <v>13</v>
      </c>
      <c r="S55" s="95">
        <f>SUM(S56:S59)</f>
        <v>813</v>
      </c>
      <c r="T55" s="96">
        <f>SUM(T56:T59)</f>
        <v>4</v>
      </c>
      <c r="U55" s="95">
        <f>SUM(U56:U59)</f>
        <v>716</v>
      </c>
      <c r="V55" s="95">
        <f>SUM(V56:V59)</f>
        <v>12</v>
      </c>
    </row>
    <row r="56" spans="2:22" s="94" customFormat="1" ht="15" customHeight="1">
      <c r="B56" s="5"/>
      <c r="C56" s="91"/>
      <c r="D56" s="133" t="s">
        <v>114</v>
      </c>
      <c r="E56" s="131">
        <f>+G56+H56+J56+L56+N56+P56+R56+T56</f>
        <v>7</v>
      </c>
      <c r="F56" s="22">
        <f>+H56+I56+K56+M56+O56+Q56+S56+U56</f>
        <v>163</v>
      </c>
      <c r="G56" s="131">
        <v>0</v>
      </c>
      <c r="H56" s="131">
        <v>2</v>
      </c>
      <c r="I56" s="23">
        <v>4</v>
      </c>
      <c r="J56" s="131">
        <v>0</v>
      </c>
      <c r="K56" s="23">
        <v>0</v>
      </c>
      <c r="L56" s="131">
        <v>1</v>
      </c>
      <c r="M56" s="23">
        <v>15</v>
      </c>
      <c r="N56" s="131">
        <v>2</v>
      </c>
      <c r="O56" s="23">
        <v>43</v>
      </c>
      <c r="P56" s="131">
        <v>1</v>
      </c>
      <c r="Q56" s="23">
        <v>33</v>
      </c>
      <c r="R56" s="131">
        <v>1</v>
      </c>
      <c r="S56" s="23">
        <v>66</v>
      </c>
      <c r="T56" s="131">
        <v>0</v>
      </c>
      <c r="U56" s="23">
        <v>0</v>
      </c>
      <c r="V56" s="23">
        <v>0</v>
      </c>
    </row>
    <row r="57" spans="2:22" s="94" customFormat="1" ht="15" customHeight="1">
      <c r="B57" s="5"/>
      <c r="C57" s="91"/>
      <c r="D57" s="132" t="s">
        <v>113</v>
      </c>
      <c r="E57" s="131">
        <f>+G57+H57+J57+L57+N57+P57+R57+T57</f>
        <v>34</v>
      </c>
      <c r="F57" s="22">
        <f>+H57+I57+K57+M57+O57+Q57+S57+U57</f>
        <v>886</v>
      </c>
      <c r="G57" s="131">
        <v>0</v>
      </c>
      <c r="H57" s="131">
        <v>10</v>
      </c>
      <c r="I57" s="23">
        <v>12</v>
      </c>
      <c r="J57" s="131">
        <v>6</v>
      </c>
      <c r="K57" s="23">
        <v>41</v>
      </c>
      <c r="L57" s="131">
        <v>3</v>
      </c>
      <c r="M57" s="23">
        <v>44</v>
      </c>
      <c r="N57" s="131">
        <v>4</v>
      </c>
      <c r="O57" s="23">
        <v>92</v>
      </c>
      <c r="P57" s="131">
        <v>4</v>
      </c>
      <c r="Q57" s="23">
        <v>148</v>
      </c>
      <c r="R57" s="131">
        <v>6</v>
      </c>
      <c r="S57" s="23">
        <v>369</v>
      </c>
      <c r="T57" s="131">
        <v>1</v>
      </c>
      <c r="U57" s="23">
        <v>170</v>
      </c>
      <c r="V57" s="23">
        <v>5</v>
      </c>
    </row>
    <row r="58" spans="2:22" s="94" customFormat="1" ht="15" customHeight="1">
      <c r="B58" s="5"/>
      <c r="C58" s="91"/>
      <c r="D58" s="132" t="s">
        <v>112</v>
      </c>
      <c r="E58" s="131">
        <f>+G58+H58+J58+L58+N58+P58+R58+T58</f>
        <v>152</v>
      </c>
      <c r="F58" s="22">
        <f>+H58+I58+K58+M58+O58+Q58+S58+U58</f>
        <v>2082</v>
      </c>
      <c r="G58" s="131">
        <v>0</v>
      </c>
      <c r="H58" s="131">
        <v>69</v>
      </c>
      <c r="I58" s="23">
        <v>162</v>
      </c>
      <c r="J58" s="131">
        <v>28</v>
      </c>
      <c r="K58" s="23">
        <v>188</v>
      </c>
      <c r="L58" s="131">
        <v>26</v>
      </c>
      <c r="M58" s="23">
        <v>372</v>
      </c>
      <c r="N58" s="131">
        <v>16</v>
      </c>
      <c r="O58" s="23">
        <v>377</v>
      </c>
      <c r="P58" s="131">
        <v>6</v>
      </c>
      <c r="Q58" s="23">
        <v>243</v>
      </c>
      <c r="R58" s="131">
        <v>5</v>
      </c>
      <c r="S58" s="23">
        <v>313</v>
      </c>
      <c r="T58" s="131">
        <v>2</v>
      </c>
      <c r="U58" s="23">
        <v>358</v>
      </c>
      <c r="V58" s="23">
        <v>7</v>
      </c>
    </row>
    <row r="59" spans="2:22" s="94" customFormat="1" ht="15" customHeight="1">
      <c r="B59" s="11"/>
      <c r="C59" s="84"/>
      <c r="D59" s="130" t="s">
        <v>111</v>
      </c>
      <c r="E59" s="79">
        <f>+G59+H59+J59+L59+N59+P59+R59+T59</f>
        <v>7</v>
      </c>
      <c r="F59" s="26">
        <f>+H59+I59+K59+M59+O59+Q59+S59+U59</f>
        <v>360</v>
      </c>
      <c r="G59" s="79">
        <v>0</v>
      </c>
      <c r="H59" s="79">
        <v>0</v>
      </c>
      <c r="I59" s="27">
        <v>0</v>
      </c>
      <c r="J59" s="79">
        <v>2</v>
      </c>
      <c r="K59" s="27">
        <v>14</v>
      </c>
      <c r="L59" s="79">
        <v>0</v>
      </c>
      <c r="M59" s="27">
        <v>0</v>
      </c>
      <c r="N59" s="79">
        <v>1</v>
      </c>
      <c r="O59" s="27">
        <v>23</v>
      </c>
      <c r="P59" s="79">
        <v>2</v>
      </c>
      <c r="Q59" s="27">
        <v>70</v>
      </c>
      <c r="R59" s="79">
        <v>1</v>
      </c>
      <c r="S59" s="27">
        <v>65</v>
      </c>
      <c r="T59" s="79">
        <v>1</v>
      </c>
      <c r="U59" s="27">
        <v>188</v>
      </c>
      <c r="V59" s="27">
        <v>0</v>
      </c>
    </row>
    <row r="60" spans="2:22" s="94" customFormat="1" ht="23.25" customHeight="1">
      <c r="B60" s="135" t="s">
        <v>115</v>
      </c>
      <c r="C60" s="100"/>
      <c r="D60" s="134"/>
      <c r="E60" s="96">
        <f>SUM(E61:E64)</f>
        <v>172</v>
      </c>
      <c r="F60" s="97">
        <f>SUM(F61:F64)</f>
        <v>3153</v>
      </c>
      <c r="G60" s="96">
        <f>SUM(G61:G64)</f>
        <v>0</v>
      </c>
      <c r="H60" s="96">
        <f>SUM(H61:H64)</f>
        <v>69</v>
      </c>
      <c r="I60" s="95">
        <f>SUM(I61:I64)</f>
        <v>136</v>
      </c>
      <c r="J60" s="96">
        <f>SUM(J61:J64)</f>
        <v>19</v>
      </c>
      <c r="K60" s="95">
        <f>SUM(K61:K64)</f>
        <v>123</v>
      </c>
      <c r="L60" s="96">
        <f>SUM(L61:L64)</f>
        <v>32</v>
      </c>
      <c r="M60" s="95">
        <f>SUM(M61:M64)</f>
        <v>460</v>
      </c>
      <c r="N60" s="96">
        <f>SUM(N61:N64)</f>
        <v>23</v>
      </c>
      <c r="O60" s="95">
        <f>SUM(O61:O64)</f>
        <v>549</v>
      </c>
      <c r="P60" s="96">
        <f>SUM(P61:P64)</f>
        <v>13</v>
      </c>
      <c r="Q60" s="95">
        <f>SUM(Q61:Q64)</f>
        <v>469</v>
      </c>
      <c r="R60" s="96">
        <f>SUM(R61:R64)</f>
        <v>13</v>
      </c>
      <c r="S60" s="95">
        <f>SUM(S61:S64)</f>
        <v>801</v>
      </c>
      <c r="T60" s="96">
        <f>SUM(T61:T64)</f>
        <v>3</v>
      </c>
      <c r="U60" s="95">
        <f>SUM(U61:U64)</f>
        <v>615</v>
      </c>
      <c r="V60" s="95">
        <f>SUM(V61:V64)</f>
        <v>0</v>
      </c>
    </row>
    <row r="61" spans="2:22" s="94" customFormat="1" ht="15" customHeight="1">
      <c r="B61" s="5"/>
      <c r="C61" s="91"/>
      <c r="D61" s="133" t="s">
        <v>114</v>
      </c>
      <c r="E61" s="131">
        <f>SUM(G61,H61,J61,L61,N61,P61,R61,T61,V61)</f>
        <v>5</v>
      </c>
      <c r="F61" s="22">
        <f>SUM(I61,K61,M61,O61,Q61,,S61,U61,)</f>
        <v>171</v>
      </c>
      <c r="G61" s="131">
        <v>0</v>
      </c>
      <c r="H61" s="131">
        <v>0</v>
      </c>
      <c r="I61" s="23">
        <v>0</v>
      </c>
      <c r="J61" s="131">
        <v>0</v>
      </c>
      <c r="K61" s="23">
        <v>0</v>
      </c>
      <c r="L61" s="131">
        <v>1</v>
      </c>
      <c r="M61" s="23">
        <v>14</v>
      </c>
      <c r="N61" s="131">
        <v>2</v>
      </c>
      <c r="O61" s="23">
        <v>50</v>
      </c>
      <c r="P61" s="131">
        <v>1</v>
      </c>
      <c r="Q61" s="23">
        <v>36</v>
      </c>
      <c r="R61" s="131">
        <v>1</v>
      </c>
      <c r="S61" s="23">
        <v>71</v>
      </c>
      <c r="T61" s="131">
        <v>0</v>
      </c>
      <c r="U61" s="23">
        <v>0</v>
      </c>
      <c r="V61" s="23">
        <v>0</v>
      </c>
    </row>
    <row r="62" spans="2:22" s="94" customFormat="1" ht="15" customHeight="1">
      <c r="B62" s="5"/>
      <c r="C62" s="91"/>
      <c r="D62" s="132" t="s">
        <v>113</v>
      </c>
      <c r="E62" s="131">
        <f>SUM(G62,H62,J62,L62,N62,P62,R62,T62,V62)</f>
        <v>33</v>
      </c>
      <c r="F62" s="22">
        <f>SUM(I62,K62,M62,O62,Q62,,S62,U62,)</f>
        <v>869</v>
      </c>
      <c r="G62" s="131">
        <v>0</v>
      </c>
      <c r="H62" s="131">
        <v>9</v>
      </c>
      <c r="I62" s="23">
        <v>9</v>
      </c>
      <c r="J62" s="131">
        <v>4</v>
      </c>
      <c r="K62" s="23">
        <v>25</v>
      </c>
      <c r="L62" s="131">
        <v>7</v>
      </c>
      <c r="M62" s="23">
        <v>86</v>
      </c>
      <c r="N62" s="131">
        <v>3</v>
      </c>
      <c r="O62" s="23">
        <v>75</v>
      </c>
      <c r="P62" s="131">
        <v>2</v>
      </c>
      <c r="Q62" s="23">
        <v>71</v>
      </c>
      <c r="R62" s="131">
        <v>7</v>
      </c>
      <c r="S62" s="23">
        <v>424</v>
      </c>
      <c r="T62" s="131">
        <v>1</v>
      </c>
      <c r="U62" s="23">
        <v>179</v>
      </c>
      <c r="V62" s="23">
        <v>0</v>
      </c>
    </row>
    <row r="63" spans="2:22" s="94" customFormat="1" ht="15" customHeight="1">
      <c r="B63" s="5"/>
      <c r="C63" s="91"/>
      <c r="D63" s="132" t="s">
        <v>112</v>
      </c>
      <c r="E63" s="131">
        <f>SUM(G63,H63,J63,L63,N63,P63,R63,T63,V63)</f>
        <v>127</v>
      </c>
      <c r="F63" s="22">
        <f>SUM(I63,K63,M63,O63,Q63,,S63,U63,)</f>
        <v>1916</v>
      </c>
      <c r="G63" s="131">
        <v>0</v>
      </c>
      <c r="H63" s="131">
        <v>60</v>
      </c>
      <c r="I63" s="23">
        <v>127</v>
      </c>
      <c r="J63" s="131">
        <v>13</v>
      </c>
      <c r="K63" s="23">
        <v>86</v>
      </c>
      <c r="L63" s="131">
        <v>24</v>
      </c>
      <c r="M63" s="23">
        <v>360</v>
      </c>
      <c r="N63" s="131">
        <v>16</v>
      </c>
      <c r="O63" s="23">
        <v>378</v>
      </c>
      <c r="P63" s="131">
        <v>8</v>
      </c>
      <c r="Q63" s="23">
        <v>297</v>
      </c>
      <c r="R63" s="131">
        <v>4</v>
      </c>
      <c r="S63" s="23">
        <v>232</v>
      </c>
      <c r="T63" s="131">
        <v>2</v>
      </c>
      <c r="U63" s="23">
        <v>436</v>
      </c>
      <c r="V63" s="23">
        <v>0</v>
      </c>
    </row>
    <row r="64" spans="2:22" s="94" customFormat="1" ht="15" customHeight="1">
      <c r="B64" s="11"/>
      <c r="C64" s="84"/>
      <c r="D64" s="130" t="s">
        <v>111</v>
      </c>
      <c r="E64" s="79">
        <f>SUM(G64,H64,J64,L64,N64,P64,R64,T64,V64)</f>
        <v>7</v>
      </c>
      <c r="F64" s="27">
        <f>SUM(I64,K64,M64,O64,Q64,,S64,U64,)</f>
        <v>197</v>
      </c>
      <c r="G64" s="79">
        <v>0</v>
      </c>
      <c r="H64" s="79">
        <v>0</v>
      </c>
      <c r="I64" s="27">
        <v>0</v>
      </c>
      <c r="J64" s="79">
        <v>2</v>
      </c>
      <c r="K64" s="27">
        <v>12</v>
      </c>
      <c r="L64" s="79">
        <v>0</v>
      </c>
      <c r="M64" s="27">
        <v>0</v>
      </c>
      <c r="N64" s="79">
        <v>2</v>
      </c>
      <c r="O64" s="27">
        <v>46</v>
      </c>
      <c r="P64" s="79">
        <v>2</v>
      </c>
      <c r="Q64" s="27">
        <v>65</v>
      </c>
      <c r="R64" s="79">
        <v>1</v>
      </c>
      <c r="S64" s="27">
        <v>74</v>
      </c>
      <c r="T64" s="79">
        <v>0</v>
      </c>
      <c r="U64" s="27">
        <v>0</v>
      </c>
      <c r="V64" s="27">
        <v>0</v>
      </c>
    </row>
    <row r="65" spans="2:23" s="94" customFormat="1" ht="7.5" customHeight="1">
      <c r="B65" s="129"/>
      <c r="C65" s="129"/>
      <c r="D65" s="129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7"/>
    </row>
    <row r="66" spans="2:23" s="94" customFormat="1" ht="18">
      <c r="B66" s="126" t="s">
        <v>110</v>
      </c>
      <c r="C66" s="125"/>
      <c r="D66" s="125"/>
      <c r="E66" s="125"/>
      <c r="F66" s="124"/>
      <c r="G66" s="123" t="s">
        <v>3</v>
      </c>
      <c r="H66" s="122"/>
      <c r="I66" s="117" t="s">
        <v>109</v>
      </c>
      <c r="J66" s="116"/>
      <c r="K66" s="119" t="s">
        <v>108</v>
      </c>
      <c r="L66" s="118"/>
      <c r="M66" s="121" t="s">
        <v>107</v>
      </c>
      <c r="N66" s="120"/>
      <c r="O66" s="119" t="s">
        <v>106</v>
      </c>
      <c r="P66" s="118"/>
      <c r="Q66" s="119" t="s">
        <v>105</v>
      </c>
      <c r="R66" s="118"/>
      <c r="S66" s="117" t="s">
        <v>104</v>
      </c>
      <c r="T66" s="116"/>
      <c r="U66" s="115" t="s">
        <v>103</v>
      </c>
      <c r="V66" s="114"/>
      <c r="W66" s="113" t="s">
        <v>102</v>
      </c>
    </row>
    <row r="67" spans="2:23" s="94" customFormat="1" ht="13.5" customHeight="1">
      <c r="B67" s="112"/>
      <c r="C67" s="111"/>
      <c r="D67" s="111"/>
      <c r="E67" s="111"/>
      <c r="F67" s="110"/>
      <c r="G67" s="103" t="s">
        <v>0</v>
      </c>
      <c r="H67" s="104" t="s">
        <v>99</v>
      </c>
      <c r="I67" s="109" t="s">
        <v>101</v>
      </c>
      <c r="J67" s="108" t="s">
        <v>100</v>
      </c>
      <c r="K67" s="103" t="s">
        <v>0</v>
      </c>
      <c r="L67" s="102" t="s">
        <v>99</v>
      </c>
      <c r="M67" s="107" t="s">
        <v>0</v>
      </c>
      <c r="N67" s="106" t="s">
        <v>99</v>
      </c>
      <c r="O67" s="103" t="s">
        <v>0</v>
      </c>
      <c r="P67" s="102" t="s">
        <v>99</v>
      </c>
      <c r="Q67" s="105" t="s">
        <v>0</v>
      </c>
      <c r="R67" s="104" t="s">
        <v>99</v>
      </c>
      <c r="S67" s="103" t="s">
        <v>0</v>
      </c>
      <c r="T67" s="102" t="s">
        <v>99</v>
      </c>
      <c r="U67" s="103" t="s">
        <v>0</v>
      </c>
      <c r="V67" s="102" t="s">
        <v>99</v>
      </c>
      <c r="W67" s="101" t="s">
        <v>0</v>
      </c>
    </row>
    <row r="68" spans="2:23" s="94" customFormat="1" ht="23.25" customHeight="1">
      <c r="B68" s="15" t="s">
        <v>98</v>
      </c>
      <c r="C68" s="100"/>
      <c r="D68" s="100"/>
      <c r="E68" s="99"/>
      <c r="F68" s="98"/>
      <c r="G68" s="96">
        <f>SUM(G69:G87)</f>
        <v>191</v>
      </c>
      <c r="H68" s="97">
        <f>SUM(H69:H87)</f>
        <v>3069</v>
      </c>
      <c r="I68" s="96">
        <f>SUM(I69:I87)</f>
        <v>86</v>
      </c>
      <c r="J68" s="96">
        <f>SUM(J69:J87)</f>
        <v>173</v>
      </c>
      <c r="K68" s="95">
        <f>SUM(K69:K87)</f>
        <v>28</v>
      </c>
      <c r="L68" s="96">
        <f>SUM(L69:L87)</f>
        <v>184</v>
      </c>
      <c r="M68" s="95">
        <f>SUM(M69:M87)</f>
        <v>45</v>
      </c>
      <c r="N68" s="96">
        <f>SUM(N69:N87)</f>
        <v>898</v>
      </c>
      <c r="O68" s="95">
        <f>SUM(O69:O87)</f>
        <v>23</v>
      </c>
      <c r="P68" s="96">
        <f>SUM(P69:P87)</f>
        <v>861</v>
      </c>
      <c r="Q68" s="95">
        <f>SUM(Q69:Q87)</f>
        <v>6</v>
      </c>
      <c r="R68" s="96">
        <f>SUM(R69:R87)</f>
        <v>336</v>
      </c>
      <c r="S68" s="95">
        <f>SUM(S69:S87)</f>
        <v>3</v>
      </c>
      <c r="T68" s="96">
        <f>SUM(T69:T87)</f>
        <v>450</v>
      </c>
      <c r="U68" s="95">
        <f>SUM(U69:U87)</f>
        <v>1</v>
      </c>
      <c r="V68" s="96">
        <f>SUM(V69:V87)</f>
        <v>312</v>
      </c>
      <c r="W68" s="95">
        <f>SUM(W69:W87)</f>
        <v>0</v>
      </c>
    </row>
    <row r="69" spans="2:23" s="94" customFormat="1" ht="15" customHeight="1">
      <c r="B69" s="5"/>
      <c r="C69" s="91"/>
      <c r="D69" s="90" t="s">
        <v>97</v>
      </c>
      <c r="E69" s="89"/>
      <c r="F69" s="88"/>
      <c r="G69" s="93" t="s">
        <v>63</v>
      </c>
      <c r="H69" s="54" t="s">
        <v>82</v>
      </c>
      <c r="I69" s="93" t="s">
        <v>63</v>
      </c>
      <c r="J69" s="93" t="s">
        <v>82</v>
      </c>
      <c r="K69" s="50" t="s">
        <v>63</v>
      </c>
      <c r="L69" s="93" t="s">
        <v>63</v>
      </c>
      <c r="M69" s="50" t="s">
        <v>82</v>
      </c>
      <c r="N69" s="93" t="s">
        <v>82</v>
      </c>
      <c r="O69" s="50" t="s">
        <v>63</v>
      </c>
      <c r="P69" s="93" t="s">
        <v>82</v>
      </c>
      <c r="Q69" s="50" t="s">
        <v>63</v>
      </c>
      <c r="R69" s="93" t="s">
        <v>63</v>
      </c>
      <c r="S69" s="50" t="s">
        <v>63</v>
      </c>
      <c r="T69" s="93" t="s">
        <v>82</v>
      </c>
      <c r="U69" s="50" t="s">
        <v>63</v>
      </c>
      <c r="V69" s="93" t="s">
        <v>63</v>
      </c>
      <c r="W69" s="50" t="s">
        <v>82</v>
      </c>
    </row>
    <row r="70" spans="2:23" s="94" customFormat="1" ht="15" customHeight="1">
      <c r="B70" s="5"/>
      <c r="C70" s="91"/>
      <c r="D70" s="90" t="s">
        <v>50</v>
      </c>
      <c r="E70" s="89"/>
      <c r="F70" s="88"/>
      <c r="G70" s="93" t="s">
        <v>63</v>
      </c>
      <c r="H70" s="54" t="s">
        <v>82</v>
      </c>
      <c r="I70" s="93" t="s">
        <v>63</v>
      </c>
      <c r="J70" s="93" t="s">
        <v>63</v>
      </c>
      <c r="K70" s="50" t="s">
        <v>63</v>
      </c>
      <c r="L70" s="93" t="s">
        <v>63</v>
      </c>
      <c r="M70" s="50" t="s">
        <v>82</v>
      </c>
      <c r="N70" s="93" t="s">
        <v>63</v>
      </c>
      <c r="O70" s="50" t="s">
        <v>63</v>
      </c>
      <c r="P70" s="93" t="s">
        <v>63</v>
      </c>
      <c r="Q70" s="50" t="s">
        <v>63</v>
      </c>
      <c r="R70" s="93" t="s">
        <v>82</v>
      </c>
      <c r="S70" s="50" t="s">
        <v>63</v>
      </c>
      <c r="T70" s="93" t="s">
        <v>63</v>
      </c>
      <c r="U70" s="50" t="s">
        <v>63</v>
      </c>
      <c r="V70" s="93" t="s">
        <v>63</v>
      </c>
      <c r="W70" s="50" t="s">
        <v>82</v>
      </c>
    </row>
    <row r="71" spans="2:23" ht="15" customHeight="1">
      <c r="B71" s="5"/>
      <c r="C71" s="91"/>
      <c r="D71" s="90" t="s">
        <v>96</v>
      </c>
      <c r="E71" s="89"/>
      <c r="F71" s="88"/>
      <c r="G71" s="93" t="s">
        <v>82</v>
      </c>
      <c r="H71" s="54" t="s">
        <v>63</v>
      </c>
      <c r="I71" s="93" t="s">
        <v>63</v>
      </c>
      <c r="J71" s="93" t="s">
        <v>63</v>
      </c>
      <c r="K71" s="50" t="s">
        <v>63</v>
      </c>
      <c r="L71" s="93" t="s">
        <v>82</v>
      </c>
      <c r="M71" s="50" t="s">
        <v>63</v>
      </c>
      <c r="N71" s="93" t="s">
        <v>82</v>
      </c>
      <c r="O71" s="50" t="s">
        <v>63</v>
      </c>
      <c r="P71" s="93" t="s">
        <v>63</v>
      </c>
      <c r="Q71" s="50" t="s">
        <v>63</v>
      </c>
      <c r="R71" s="93" t="s">
        <v>63</v>
      </c>
      <c r="S71" s="50" t="s">
        <v>63</v>
      </c>
      <c r="T71" s="93" t="s">
        <v>82</v>
      </c>
      <c r="U71" s="50" t="s">
        <v>63</v>
      </c>
      <c r="V71" s="93" t="s">
        <v>63</v>
      </c>
      <c r="W71" s="50" t="s">
        <v>63</v>
      </c>
    </row>
    <row r="72" spans="2:23" ht="15" customHeight="1">
      <c r="B72" s="5"/>
      <c r="C72" s="91"/>
      <c r="D72" s="90" t="s">
        <v>95</v>
      </c>
      <c r="E72" s="89"/>
      <c r="F72" s="88"/>
      <c r="G72" s="86" t="s">
        <v>63</v>
      </c>
      <c r="H72" s="92" t="s">
        <v>82</v>
      </c>
      <c r="I72" s="86" t="s">
        <v>63</v>
      </c>
      <c r="J72" s="86" t="s">
        <v>63</v>
      </c>
      <c r="K72" s="85" t="s">
        <v>63</v>
      </c>
      <c r="L72" s="86" t="s">
        <v>63</v>
      </c>
      <c r="M72" s="85" t="s">
        <v>63</v>
      </c>
      <c r="N72" s="86" t="s">
        <v>63</v>
      </c>
      <c r="O72" s="85" t="s">
        <v>63</v>
      </c>
      <c r="P72" s="86" t="s">
        <v>63</v>
      </c>
      <c r="Q72" s="85" t="s">
        <v>63</v>
      </c>
      <c r="R72" s="86" t="s">
        <v>63</v>
      </c>
      <c r="S72" s="85" t="s">
        <v>63</v>
      </c>
      <c r="T72" s="86" t="s">
        <v>63</v>
      </c>
      <c r="U72" s="85" t="s">
        <v>63</v>
      </c>
      <c r="V72" s="86" t="s">
        <v>63</v>
      </c>
      <c r="W72" s="85" t="s">
        <v>63</v>
      </c>
    </row>
    <row r="73" spans="2:23" ht="15" customHeight="1">
      <c r="B73" s="5"/>
      <c r="C73" s="91"/>
      <c r="D73" s="90" t="s">
        <v>53</v>
      </c>
      <c r="E73" s="89"/>
      <c r="F73" s="88"/>
      <c r="G73" s="86" t="s">
        <v>63</v>
      </c>
      <c r="H73" s="92" t="s">
        <v>63</v>
      </c>
      <c r="I73" s="86" t="s">
        <v>63</v>
      </c>
      <c r="J73" s="86" t="s">
        <v>63</v>
      </c>
      <c r="K73" s="85" t="s">
        <v>63</v>
      </c>
      <c r="L73" s="86" t="s">
        <v>63</v>
      </c>
      <c r="M73" s="85" t="s">
        <v>63</v>
      </c>
      <c r="N73" s="86" t="s">
        <v>63</v>
      </c>
      <c r="O73" s="85" t="s">
        <v>63</v>
      </c>
      <c r="P73" s="86" t="s">
        <v>63</v>
      </c>
      <c r="Q73" s="85" t="s">
        <v>82</v>
      </c>
      <c r="R73" s="86" t="s">
        <v>63</v>
      </c>
      <c r="S73" s="85" t="s">
        <v>63</v>
      </c>
      <c r="T73" s="86" t="s">
        <v>63</v>
      </c>
      <c r="U73" s="85" t="s">
        <v>63</v>
      </c>
      <c r="V73" s="86" t="s">
        <v>63</v>
      </c>
      <c r="W73" s="85" t="s">
        <v>82</v>
      </c>
    </row>
    <row r="74" spans="2:23" ht="15" customHeight="1">
      <c r="B74" s="5"/>
      <c r="C74" s="91"/>
      <c r="D74" s="90" t="s">
        <v>94</v>
      </c>
      <c r="E74" s="89"/>
      <c r="F74" s="88"/>
      <c r="G74" s="87">
        <f>K74</f>
        <v>4</v>
      </c>
      <c r="H74" s="31">
        <f>L74</f>
        <v>22</v>
      </c>
      <c r="I74" s="86" t="s">
        <v>82</v>
      </c>
      <c r="J74" s="86" t="s">
        <v>63</v>
      </c>
      <c r="K74" s="32">
        <v>4</v>
      </c>
      <c r="L74" s="87">
        <v>22</v>
      </c>
      <c r="M74" s="85" t="s">
        <v>82</v>
      </c>
      <c r="N74" s="86" t="s">
        <v>63</v>
      </c>
      <c r="O74" s="85" t="s">
        <v>82</v>
      </c>
      <c r="P74" s="86" t="s">
        <v>63</v>
      </c>
      <c r="Q74" s="85" t="s">
        <v>63</v>
      </c>
      <c r="R74" s="86" t="s">
        <v>63</v>
      </c>
      <c r="S74" s="85" t="s">
        <v>63</v>
      </c>
      <c r="T74" s="86" t="s">
        <v>63</v>
      </c>
      <c r="U74" s="85" t="s">
        <v>63</v>
      </c>
      <c r="V74" s="86" t="s">
        <v>82</v>
      </c>
      <c r="W74" s="85" t="s">
        <v>63</v>
      </c>
    </row>
    <row r="75" spans="2:23" ht="15" customHeight="1">
      <c r="B75" s="5"/>
      <c r="C75" s="91"/>
      <c r="D75" s="90" t="s">
        <v>93</v>
      </c>
      <c r="E75" s="89"/>
      <c r="F75" s="88"/>
      <c r="G75" s="86" t="s">
        <v>63</v>
      </c>
      <c r="H75" s="92" t="s">
        <v>63</v>
      </c>
      <c r="I75" s="86" t="s">
        <v>63</v>
      </c>
      <c r="J75" s="86" t="s">
        <v>63</v>
      </c>
      <c r="K75" s="85" t="s">
        <v>63</v>
      </c>
      <c r="L75" s="86" t="s">
        <v>63</v>
      </c>
      <c r="M75" s="85" t="s">
        <v>63</v>
      </c>
      <c r="N75" s="86" t="s">
        <v>63</v>
      </c>
      <c r="O75" s="85" t="s">
        <v>63</v>
      </c>
      <c r="P75" s="86" t="s">
        <v>63</v>
      </c>
      <c r="Q75" s="85" t="s">
        <v>63</v>
      </c>
      <c r="R75" s="86" t="s">
        <v>63</v>
      </c>
      <c r="S75" s="85" t="s">
        <v>82</v>
      </c>
      <c r="T75" s="86" t="s">
        <v>82</v>
      </c>
      <c r="U75" s="85" t="s">
        <v>63</v>
      </c>
      <c r="V75" s="86" t="s">
        <v>63</v>
      </c>
      <c r="W75" s="85" t="s">
        <v>63</v>
      </c>
    </row>
    <row r="76" spans="2:23" ht="15" customHeight="1">
      <c r="B76" s="5"/>
      <c r="C76" s="91"/>
      <c r="D76" s="90" t="s">
        <v>92</v>
      </c>
      <c r="E76" s="89"/>
      <c r="F76" s="88"/>
      <c r="G76" s="87">
        <f>I76+K76</f>
        <v>3</v>
      </c>
      <c r="H76" s="31">
        <f>J76+L76</f>
        <v>21</v>
      </c>
      <c r="I76" s="87">
        <v>1</v>
      </c>
      <c r="J76" s="87">
        <v>3</v>
      </c>
      <c r="K76" s="32">
        <v>2</v>
      </c>
      <c r="L76" s="87">
        <v>18</v>
      </c>
      <c r="M76" s="85" t="s">
        <v>63</v>
      </c>
      <c r="N76" s="86" t="s">
        <v>63</v>
      </c>
      <c r="O76" s="85" t="s">
        <v>63</v>
      </c>
      <c r="P76" s="86" t="s">
        <v>63</v>
      </c>
      <c r="Q76" s="85" t="s">
        <v>63</v>
      </c>
      <c r="R76" s="86" t="s">
        <v>63</v>
      </c>
      <c r="S76" s="85" t="s">
        <v>82</v>
      </c>
      <c r="T76" s="86" t="s">
        <v>63</v>
      </c>
      <c r="U76" s="85" t="s">
        <v>63</v>
      </c>
      <c r="V76" s="86" t="s">
        <v>82</v>
      </c>
      <c r="W76" s="85" t="s">
        <v>82</v>
      </c>
    </row>
    <row r="77" spans="2:23" ht="15" customHeight="1">
      <c r="B77" s="5"/>
      <c r="C77" s="91"/>
      <c r="D77" s="90" t="s">
        <v>91</v>
      </c>
      <c r="E77" s="89"/>
      <c r="F77" s="88"/>
      <c r="G77" s="86" t="s">
        <v>63</v>
      </c>
      <c r="H77" s="92" t="s">
        <v>63</v>
      </c>
      <c r="I77" s="86" t="s">
        <v>63</v>
      </c>
      <c r="J77" s="86" t="s">
        <v>63</v>
      </c>
      <c r="K77" s="85" t="s">
        <v>63</v>
      </c>
      <c r="L77" s="86" t="s">
        <v>63</v>
      </c>
      <c r="M77" s="85" t="s">
        <v>63</v>
      </c>
      <c r="N77" s="86" t="s">
        <v>63</v>
      </c>
      <c r="O77" s="85" t="s">
        <v>63</v>
      </c>
      <c r="P77" s="86" t="s">
        <v>82</v>
      </c>
      <c r="Q77" s="85" t="s">
        <v>63</v>
      </c>
      <c r="R77" s="86" t="s">
        <v>63</v>
      </c>
      <c r="S77" s="85" t="s">
        <v>82</v>
      </c>
      <c r="T77" s="86" t="s">
        <v>63</v>
      </c>
      <c r="U77" s="85" t="s">
        <v>63</v>
      </c>
      <c r="V77" s="86" t="s">
        <v>63</v>
      </c>
      <c r="W77" s="85" t="s">
        <v>63</v>
      </c>
    </row>
    <row r="78" spans="2:23" ht="15" customHeight="1">
      <c r="B78" s="5"/>
      <c r="C78" s="91"/>
      <c r="D78" s="90" t="s">
        <v>90</v>
      </c>
      <c r="E78" s="89"/>
      <c r="F78" s="88"/>
      <c r="G78" s="86" t="s">
        <v>63</v>
      </c>
      <c r="H78" s="92" t="s">
        <v>63</v>
      </c>
      <c r="I78" s="86" t="s">
        <v>63</v>
      </c>
      <c r="J78" s="86" t="s">
        <v>82</v>
      </c>
      <c r="K78" s="85" t="s">
        <v>82</v>
      </c>
      <c r="L78" s="86" t="s">
        <v>63</v>
      </c>
      <c r="M78" s="85" t="s">
        <v>63</v>
      </c>
      <c r="N78" s="86" t="s">
        <v>63</v>
      </c>
      <c r="O78" s="85" t="s">
        <v>63</v>
      </c>
      <c r="P78" s="86" t="s">
        <v>63</v>
      </c>
      <c r="Q78" s="85" t="s">
        <v>82</v>
      </c>
      <c r="R78" s="86" t="s">
        <v>82</v>
      </c>
      <c r="S78" s="85" t="s">
        <v>82</v>
      </c>
      <c r="T78" s="86" t="s">
        <v>82</v>
      </c>
      <c r="U78" s="85" t="s">
        <v>82</v>
      </c>
      <c r="V78" s="86" t="s">
        <v>82</v>
      </c>
      <c r="W78" s="85" t="s">
        <v>63</v>
      </c>
    </row>
    <row r="79" spans="2:23" ht="15" customHeight="1">
      <c r="B79" s="5"/>
      <c r="C79" s="91"/>
      <c r="D79" s="90" t="s">
        <v>89</v>
      </c>
      <c r="E79" s="89"/>
      <c r="F79" s="88"/>
      <c r="G79" s="86" t="s">
        <v>82</v>
      </c>
      <c r="H79" s="92" t="s">
        <v>63</v>
      </c>
      <c r="I79" s="86" t="s">
        <v>63</v>
      </c>
      <c r="J79" s="86" t="s">
        <v>82</v>
      </c>
      <c r="K79" s="85" t="s">
        <v>63</v>
      </c>
      <c r="L79" s="86" t="s">
        <v>63</v>
      </c>
      <c r="M79" s="85" t="s">
        <v>63</v>
      </c>
      <c r="N79" s="86" t="s">
        <v>82</v>
      </c>
      <c r="O79" s="85" t="s">
        <v>63</v>
      </c>
      <c r="P79" s="86" t="s">
        <v>82</v>
      </c>
      <c r="Q79" s="85" t="s">
        <v>63</v>
      </c>
      <c r="R79" s="86" t="s">
        <v>82</v>
      </c>
      <c r="S79" s="85" t="s">
        <v>63</v>
      </c>
      <c r="T79" s="86" t="s">
        <v>63</v>
      </c>
      <c r="U79" s="85" t="s">
        <v>63</v>
      </c>
      <c r="V79" s="86" t="s">
        <v>63</v>
      </c>
      <c r="W79" s="85" t="s">
        <v>63</v>
      </c>
    </row>
    <row r="80" spans="2:23" ht="15" customHeight="1">
      <c r="B80" s="5"/>
      <c r="C80" s="91"/>
      <c r="D80" s="90" t="s">
        <v>88</v>
      </c>
      <c r="E80" s="89"/>
      <c r="F80" s="88"/>
      <c r="G80" s="87">
        <f>K80+M80+O80+Q80</f>
        <v>7</v>
      </c>
      <c r="H80" s="31">
        <f>L80+N80+P80+R80</f>
        <v>205</v>
      </c>
      <c r="I80" s="86" t="s">
        <v>63</v>
      </c>
      <c r="J80" s="86" t="s">
        <v>63</v>
      </c>
      <c r="K80" s="32">
        <v>1</v>
      </c>
      <c r="L80" s="87">
        <v>7</v>
      </c>
      <c r="M80" s="32">
        <v>3</v>
      </c>
      <c r="N80" s="87">
        <v>58</v>
      </c>
      <c r="O80" s="32">
        <v>1</v>
      </c>
      <c r="P80" s="87">
        <v>34</v>
      </c>
      <c r="Q80" s="32">
        <v>2</v>
      </c>
      <c r="R80" s="87">
        <v>106</v>
      </c>
      <c r="S80" s="85" t="s">
        <v>63</v>
      </c>
      <c r="T80" s="86" t="s">
        <v>63</v>
      </c>
      <c r="U80" s="85" t="s">
        <v>63</v>
      </c>
      <c r="V80" s="86" t="s">
        <v>63</v>
      </c>
      <c r="W80" s="85" t="s">
        <v>63</v>
      </c>
    </row>
    <row r="81" spans="2:23" ht="15" customHeight="1">
      <c r="B81" s="5"/>
      <c r="C81" s="91"/>
      <c r="D81" s="90" t="s">
        <v>87</v>
      </c>
      <c r="E81" s="89"/>
      <c r="F81" s="88"/>
      <c r="G81" s="87">
        <f>M81+O81</f>
        <v>2</v>
      </c>
      <c r="H81" s="31">
        <f>N81+P81</f>
        <v>65</v>
      </c>
      <c r="I81" s="86" t="s">
        <v>63</v>
      </c>
      <c r="J81" s="86" t="s">
        <v>63</v>
      </c>
      <c r="K81" s="85" t="s">
        <v>63</v>
      </c>
      <c r="L81" s="86" t="s">
        <v>63</v>
      </c>
      <c r="M81" s="32">
        <v>1</v>
      </c>
      <c r="N81" s="87">
        <v>24</v>
      </c>
      <c r="O81" s="32">
        <v>1</v>
      </c>
      <c r="P81" s="87">
        <v>41</v>
      </c>
      <c r="Q81" s="85" t="s">
        <v>63</v>
      </c>
      <c r="R81" s="86" t="s">
        <v>63</v>
      </c>
      <c r="S81" s="85" t="s">
        <v>82</v>
      </c>
      <c r="T81" s="86" t="s">
        <v>63</v>
      </c>
      <c r="U81" s="85" t="s">
        <v>63</v>
      </c>
      <c r="V81" s="86" t="s">
        <v>63</v>
      </c>
      <c r="W81" s="85" t="s">
        <v>63</v>
      </c>
    </row>
    <row r="82" spans="2:23" ht="15" customHeight="1">
      <c r="B82" s="5"/>
      <c r="C82" s="91"/>
      <c r="D82" s="90" t="s">
        <v>86</v>
      </c>
      <c r="E82" s="89"/>
      <c r="F82" s="88"/>
      <c r="G82" s="87">
        <f>I82+K82</f>
        <v>3</v>
      </c>
      <c r="H82" s="31">
        <f>J82+L82</f>
        <v>7</v>
      </c>
      <c r="I82" s="87">
        <v>2</v>
      </c>
      <c r="J82" s="87">
        <v>2</v>
      </c>
      <c r="K82" s="32">
        <v>1</v>
      </c>
      <c r="L82" s="87">
        <v>5</v>
      </c>
      <c r="M82" s="85" t="s">
        <v>82</v>
      </c>
      <c r="N82" s="86" t="s">
        <v>63</v>
      </c>
      <c r="O82" s="85" t="s">
        <v>63</v>
      </c>
      <c r="P82" s="86" t="s">
        <v>63</v>
      </c>
      <c r="Q82" s="85" t="s">
        <v>82</v>
      </c>
      <c r="R82" s="86" t="s">
        <v>63</v>
      </c>
      <c r="S82" s="32">
        <v>1</v>
      </c>
      <c r="T82" s="87">
        <v>145</v>
      </c>
      <c r="U82" s="85" t="s">
        <v>82</v>
      </c>
      <c r="V82" s="86" t="s">
        <v>63</v>
      </c>
      <c r="W82" s="85" t="s">
        <v>63</v>
      </c>
    </row>
    <row r="83" spans="2:23" ht="15" customHeight="1">
      <c r="B83" s="5"/>
      <c r="C83" s="91"/>
      <c r="D83" s="90" t="s">
        <v>85</v>
      </c>
      <c r="E83" s="89"/>
      <c r="F83" s="88"/>
      <c r="G83" s="87">
        <f>I83+K83+M83+O83+Q83+S83</f>
        <v>71</v>
      </c>
      <c r="H83" s="31">
        <f>J83+L83+N83+P83+R83+T83</f>
        <v>1205</v>
      </c>
      <c r="I83" s="87">
        <v>28</v>
      </c>
      <c r="J83" s="87">
        <v>58</v>
      </c>
      <c r="K83" s="32">
        <v>10</v>
      </c>
      <c r="L83" s="87">
        <v>66</v>
      </c>
      <c r="M83" s="32">
        <v>18</v>
      </c>
      <c r="N83" s="87">
        <v>333</v>
      </c>
      <c r="O83" s="32">
        <v>11</v>
      </c>
      <c r="P83" s="87">
        <v>407</v>
      </c>
      <c r="Q83" s="32">
        <v>3</v>
      </c>
      <c r="R83" s="87">
        <v>172</v>
      </c>
      <c r="S83" s="32">
        <v>1</v>
      </c>
      <c r="T83" s="87">
        <v>169</v>
      </c>
      <c r="U83" s="85" t="s">
        <v>63</v>
      </c>
      <c r="V83" s="86" t="s">
        <v>63</v>
      </c>
      <c r="W83" s="85" t="s">
        <v>63</v>
      </c>
    </row>
    <row r="84" spans="2:23" ht="15" customHeight="1">
      <c r="B84" s="5"/>
      <c r="C84" s="91"/>
      <c r="D84" s="90" t="s">
        <v>84</v>
      </c>
      <c r="E84" s="89"/>
      <c r="F84" s="88"/>
      <c r="G84" s="87">
        <f>I84+K84+M84+S84</f>
        <v>62</v>
      </c>
      <c r="H84" s="31">
        <f>J84+L84+N84+T84</f>
        <v>612</v>
      </c>
      <c r="I84" s="87">
        <v>41</v>
      </c>
      <c r="J84" s="87">
        <v>88</v>
      </c>
      <c r="K84" s="32">
        <v>2</v>
      </c>
      <c r="L84" s="87">
        <v>11</v>
      </c>
      <c r="M84" s="32">
        <v>18</v>
      </c>
      <c r="N84" s="87">
        <v>377</v>
      </c>
      <c r="O84" s="85" t="s">
        <v>63</v>
      </c>
      <c r="P84" s="86" t="s">
        <v>63</v>
      </c>
      <c r="Q84" s="85" t="s">
        <v>63</v>
      </c>
      <c r="R84" s="86" t="s">
        <v>63</v>
      </c>
      <c r="S84" s="32">
        <v>1</v>
      </c>
      <c r="T84" s="87">
        <v>136</v>
      </c>
      <c r="U84" s="85" t="s">
        <v>63</v>
      </c>
      <c r="V84" s="86" t="s">
        <v>82</v>
      </c>
      <c r="W84" s="85" t="s">
        <v>82</v>
      </c>
    </row>
    <row r="85" spans="2:23" ht="15" customHeight="1">
      <c r="B85" s="5"/>
      <c r="C85" s="91"/>
      <c r="D85" s="90" t="s">
        <v>83</v>
      </c>
      <c r="E85" s="89"/>
      <c r="F85" s="88"/>
      <c r="G85" s="86" t="s">
        <v>63</v>
      </c>
      <c r="H85" s="92" t="s">
        <v>82</v>
      </c>
      <c r="I85" s="86" t="s">
        <v>63</v>
      </c>
      <c r="J85" s="86" t="s">
        <v>82</v>
      </c>
      <c r="K85" s="85" t="s">
        <v>63</v>
      </c>
      <c r="L85" s="86" t="s">
        <v>63</v>
      </c>
      <c r="M85" s="85" t="s">
        <v>63</v>
      </c>
      <c r="N85" s="86" t="s">
        <v>63</v>
      </c>
      <c r="O85" s="85" t="s">
        <v>63</v>
      </c>
      <c r="P85" s="86" t="s">
        <v>63</v>
      </c>
      <c r="Q85" s="85" t="s">
        <v>82</v>
      </c>
      <c r="R85" s="86" t="s">
        <v>63</v>
      </c>
      <c r="S85" s="85" t="s">
        <v>63</v>
      </c>
      <c r="T85" s="86" t="s">
        <v>82</v>
      </c>
      <c r="U85" s="85" t="s">
        <v>63</v>
      </c>
      <c r="V85" s="86" t="s">
        <v>63</v>
      </c>
      <c r="W85" s="85" t="s">
        <v>63</v>
      </c>
    </row>
    <row r="86" spans="2:23" ht="15" customHeight="1">
      <c r="B86" s="5"/>
      <c r="C86" s="91"/>
      <c r="D86" s="90" t="s">
        <v>81</v>
      </c>
      <c r="E86" s="89"/>
      <c r="F86" s="88"/>
      <c r="G86" s="87">
        <f>I86</f>
        <v>1</v>
      </c>
      <c r="H86" s="31">
        <f>J86</f>
        <v>1</v>
      </c>
      <c r="I86" s="87">
        <v>1</v>
      </c>
      <c r="J86" s="87">
        <v>1</v>
      </c>
      <c r="K86" s="85" t="s">
        <v>63</v>
      </c>
      <c r="L86" s="86" t="s">
        <v>63</v>
      </c>
      <c r="M86" s="85" t="s">
        <v>63</v>
      </c>
      <c r="N86" s="86" t="s">
        <v>63</v>
      </c>
      <c r="O86" s="85" t="s">
        <v>80</v>
      </c>
      <c r="P86" s="86" t="s">
        <v>63</v>
      </c>
      <c r="Q86" s="85" t="s">
        <v>63</v>
      </c>
      <c r="R86" s="86" t="s">
        <v>80</v>
      </c>
      <c r="S86" s="85" t="s">
        <v>63</v>
      </c>
      <c r="T86" s="86" t="s">
        <v>63</v>
      </c>
      <c r="U86" s="85" t="s">
        <v>63</v>
      </c>
      <c r="V86" s="86" t="s">
        <v>63</v>
      </c>
      <c r="W86" s="85" t="s">
        <v>80</v>
      </c>
    </row>
    <row r="87" spans="2:23" ht="15" customHeight="1">
      <c r="B87" s="11"/>
      <c r="C87" s="84"/>
      <c r="D87" s="83" t="s">
        <v>79</v>
      </c>
      <c r="E87" s="82"/>
      <c r="F87" s="81"/>
      <c r="G87" s="79">
        <f>I87+K87+M87+O87+Q87+U87</f>
        <v>38</v>
      </c>
      <c r="H87" s="26">
        <f>J87+L87+N87+P87+R87+V87</f>
        <v>931</v>
      </c>
      <c r="I87" s="79">
        <v>13</v>
      </c>
      <c r="J87" s="79">
        <v>21</v>
      </c>
      <c r="K87" s="27">
        <v>8</v>
      </c>
      <c r="L87" s="79">
        <v>55</v>
      </c>
      <c r="M87" s="27">
        <v>5</v>
      </c>
      <c r="N87" s="79">
        <v>106</v>
      </c>
      <c r="O87" s="27">
        <v>10</v>
      </c>
      <c r="P87" s="79">
        <v>379</v>
      </c>
      <c r="Q87" s="27">
        <v>1</v>
      </c>
      <c r="R87" s="79">
        <v>58</v>
      </c>
      <c r="S87" s="55" t="s">
        <v>63</v>
      </c>
      <c r="T87" s="80" t="s">
        <v>63</v>
      </c>
      <c r="U87" s="27">
        <v>1</v>
      </c>
      <c r="V87" s="79">
        <v>312</v>
      </c>
      <c r="W87" s="55" t="s">
        <v>63</v>
      </c>
    </row>
    <row r="88" spans="2:23" ht="15" customHeight="1">
      <c r="B88" s="78" t="s">
        <v>78</v>
      </c>
      <c r="V88" s="77"/>
      <c r="W88" s="76"/>
    </row>
    <row r="89" ht="15" customHeight="1">
      <c r="B89" s="75" t="s">
        <v>77</v>
      </c>
    </row>
    <row r="188" ht="12">
      <c r="V188" s="74"/>
    </row>
  </sheetData>
  <sheetProtection/>
  <mergeCells count="29">
    <mergeCell ref="D75:F75"/>
    <mergeCell ref="D76:F76"/>
    <mergeCell ref="D77:F77"/>
    <mergeCell ref="D85:F85"/>
    <mergeCell ref="D78:F78"/>
    <mergeCell ref="D86:F86"/>
    <mergeCell ref="D87:F87"/>
    <mergeCell ref="D79:F79"/>
    <mergeCell ref="D80:F80"/>
    <mergeCell ref="D81:F81"/>
    <mergeCell ref="D82:F82"/>
    <mergeCell ref="D83:F83"/>
    <mergeCell ref="D84:F84"/>
    <mergeCell ref="B66:F67"/>
    <mergeCell ref="D69:F69"/>
    <mergeCell ref="D70:F70"/>
    <mergeCell ref="D71:F71"/>
    <mergeCell ref="B3:D4"/>
    <mergeCell ref="E3:F3"/>
    <mergeCell ref="D72:F72"/>
    <mergeCell ref="D73:F73"/>
    <mergeCell ref="D74:F74"/>
    <mergeCell ref="H3:I3"/>
    <mergeCell ref="R3:S3"/>
    <mergeCell ref="T3:U3"/>
    <mergeCell ref="J3:K3"/>
    <mergeCell ref="L3:M3"/>
    <mergeCell ref="N3:O3"/>
    <mergeCell ref="P3:Q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0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第23表 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-都道府県,市区町村-都道府県,市区町村(続き)-都道府県,市区町村(続き)-都道府県,市区町村(続き)-都道府県,市区町村(続き)-都道府県,市区町村(続き)</dc:title>
  <dc:subject/>
  <dc:creator>Sinfonica</dc:creator>
  <cp:keywords/>
  <dc:description/>
  <cp:lastModifiedBy>平尾　優頼</cp:lastModifiedBy>
  <cp:lastPrinted>2019-04-08T06:22:53Z</cp:lastPrinted>
  <dcterms:created xsi:type="dcterms:W3CDTF">2003-02-28T02:55:39Z</dcterms:created>
  <dcterms:modified xsi:type="dcterms:W3CDTF">2019-06-03T02:00:03Z</dcterms:modified>
  <cp:category/>
  <cp:version/>
  <cp:contentType/>
  <cp:contentStatus/>
</cp:coreProperties>
</file>