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230" windowHeight="6015" activeTab="3"/>
  </bookViews>
  <sheets>
    <sheet name="C-1" sheetId="1" r:id="rId1"/>
    <sheet name="C-2" sheetId="2" r:id="rId2"/>
    <sheet name="C-3" sheetId="3" r:id="rId3"/>
    <sheet name="C-4" sheetId="4" r:id="rId4"/>
  </sheets>
  <externalReferences>
    <externalReference r:id="rId7"/>
  </externalReferences>
  <definedNames>
    <definedName name="_xlnm.Print_Area" localSheetId="3">'C-4'!$A$1:$W$89</definedName>
  </definedNames>
  <calcPr fullCalcOnLoad="1"/>
</workbook>
</file>

<file path=xl/sharedStrings.xml><?xml version="1.0" encoding="utf-8"?>
<sst xmlns="http://schemas.openxmlformats.org/spreadsheetml/2006/main" count="1046" uniqueCount="236">
  <si>
    <t>事業所数</t>
  </si>
  <si>
    <t>男</t>
  </si>
  <si>
    <t>女</t>
  </si>
  <si>
    <t>総数</t>
  </si>
  <si>
    <t>C-1．産業大分類別事業所・従業者数</t>
  </si>
  <si>
    <t>農業</t>
  </si>
  <si>
    <t>林業</t>
  </si>
  <si>
    <t>漁業</t>
  </si>
  <si>
    <t>建設業</t>
  </si>
  <si>
    <t>製造業</t>
  </si>
  <si>
    <t>運輸・通信業</t>
  </si>
  <si>
    <t>不動産業</t>
  </si>
  <si>
    <t>サービス業</t>
  </si>
  <si>
    <t>公務</t>
  </si>
  <si>
    <t>Ａ</t>
  </si>
  <si>
    <t>Ｂ</t>
  </si>
  <si>
    <t>Ｅ</t>
  </si>
  <si>
    <t>Ｇ</t>
  </si>
  <si>
    <t>Ｈ</t>
  </si>
  <si>
    <t>Ｉ</t>
  </si>
  <si>
    <t>Ｋ</t>
  </si>
  <si>
    <t>Ｌ</t>
  </si>
  <si>
    <t>Ｍ</t>
  </si>
  <si>
    <t>平成13年</t>
  </si>
  <si>
    <t>平成 8年</t>
  </si>
  <si>
    <t>鉱業</t>
  </si>
  <si>
    <t>従業者数</t>
  </si>
  <si>
    <t>Ｄ</t>
  </si>
  <si>
    <t>Ｃ</t>
  </si>
  <si>
    <t>Ｆ</t>
  </si>
  <si>
    <t>Ｊ</t>
  </si>
  <si>
    <t>産業大分類項目</t>
  </si>
  <si>
    <t>電気・ガス・熱供給・水道業</t>
  </si>
  <si>
    <t>卸売・小売業,飲食店</t>
  </si>
  <si>
    <t>金融・保険業</t>
  </si>
  <si>
    <t>平成18年</t>
  </si>
  <si>
    <t>運輸業</t>
  </si>
  <si>
    <t>情報通信業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</si>
  <si>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</si>
  <si>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</si>
  <si>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</si>
  <si>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</si>
  <si>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</si>
  <si>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</si>
  <si>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</si>
  <si>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t>Ｊ</t>
  </si>
  <si>
    <t>Ｎ</t>
  </si>
  <si>
    <t>Ｏ</t>
  </si>
  <si>
    <t>Ｐ</t>
  </si>
  <si>
    <t>Ｑ</t>
  </si>
  <si>
    <t>Ｒ</t>
  </si>
  <si>
    <t>平成21年</t>
  </si>
  <si>
    <t>出典：事業所・企業統計調査報告書　経済センサス</t>
  </si>
  <si>
    <t>農業、林業</t>
  </si>
  <si>
    <t>漁業</t>
  </si>
  <si>
    <t>鉱業、採石業、砂利採取業</t>
  </si>
  <si>
    <t>建設業</t>
  </si>
  <si>
    <t>製造業</t>
  </si>
  <si>
    <t>不動産業、物品賃借業</t>
  </si>
  <si>
    <t>学術研究、専門・技術サービス業</t>
  </si>
  <si>
    <t>宿泊業、飲食サービス業</t>
  </si>
  <si>
    <t>生活関連サービス業、娯楽業</t>
  </si>
  <si>
    <t>Ｓ</t>
  </si>
  <si>
    <t>公務（他に分類されるものを除く）</t>
  </si>
  <si>
    <t>運輸業、郵便業</t>
  </si>
  <si>
    <t>卸売、小売業</t>
  </si>
  <si>
    <t>金融、保険業</t>
  </si>
  <si>
    <t>-</t>
  </si>
  <si>
    <t>平成24年</t>
  </si>
  <si>
    <t>－</t>
  </si>
  <si>
    <t>　－</t>
  </si>
  <si>
    <t>ＡB</t>
  </si>
  <si>
    <t>農林漁業（個人経営を除く）</t>
  </si>
  <si>
    <t>平成26年</t>
  </si>
  <si>
    <t>-</t>
  </si>
  <si>
    <t>※平成21年、24年、26年の従業員総数には男女別の不詳を含む</t>
  </si>
  <si>
    <r>
      <t>各年10月1日現在(</t>
    </r>
    <r>
      <rPr>
        <sz val="11"/>
        <rFont val="ＭＳ Ｐゴシック"/>
        <family val="3"/>
      </rPr>
      <t>平成21年、平成</t>
    </r>
    <r>
      <rPr>
        <sz val="11"/>
        <rFont val="ＭＳ Ｐゴシック"/>
        <family val="3"/>
      </rPr>
      <t>26年</t>
    </r>
    <r>
      <rPr>
        <sz val="11"/>
        <rFont val="ＭＳ Ｐゴシック"/>
        <family val="3"/>
      </rPr>
      <t>は7月1日、平成</t>
    </r>
    <r>
      <rPr>
        <sz val="11"/>
        <rFont val="ＭＳ Ｐゴシック"/>
        <family val="3"/>
      </rPr>
      <t>24年は2月1日現在)</t>
    </r>
  </si>
  <si>
    <t>C-2．産業大分類別、規模別事業所数・従業者数（民営）</t>
  </si>
  <si>
    <t>各年10月1日現在(平成21年,26年は7月1日、平成24年は2月1日現在）</t>
  </si>
  <si>
    <t>産 業 大 分 類</t>
  </si>
  <si>
    <t>1～4人</t>
  </si>
  <si>
    <t>5 ～ 9 人</t>
  </si>
  <si>
    <t>10 ～ 19 人</t>
  </si>
  <si>
    <t>20 ～ 29 人</t>
  </si>
  <si>
    <t>30 人 以 上</t>
  </si>
  <si>
    <t>派遣
下請けのみ</t>
  </si>
  <si>
    <t>従業者数</t>
  </si>
  <si>
    <t>事業所数</t>
  </si>
  <si>
    <t>従業者数</t>
  </si>
  <si>
    <t>-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</si>
  <si>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</si>
  <si>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</si>
  <si>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</si>
  <si>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</si>
  <si>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</si>
  <si>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</si>
  <si>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</si>
  <si>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</si>
  <si>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</si>
  <si>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</si>
  <si>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</si>
  <si>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</si>
  <si>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</si>
  <si>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</si>
  <si>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</si>
  <si>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運輸・通信業</t>
  </si>
  <si>
    <t>Ｉ</t>
  </si>
  <si>
    <t>卸売・小売業，飲食店</t>
  </si>
  <si>
    <t>Ｊ</t>
  </si>
  <si>
    <t>金融・保険業</t>
  </si>
  <si>
    <t>Ｋ</t>
  </si>
  <si>
    <t>不動産業</t>
  </si>
  <si>
    <t>Ｌ</t>
  </si>
  <si>
    <t>サービス業</t>
  </si>
  <si>
    <t>情報通信業</t>
  </si>
  <si>
    <t>運輸業</t>
  </si>
  <si>
    <t>卸売・小売業</t>
  </si>
  <si>
    <t>M</t>
  </si>
  <si>
    <t>飲食店、宿泊業</t>
  </si>
  <si>
    <t>N</t>
  </si>
  <si>
    <t>医療、福祉</t>
  </si>
  <si>
    <t>O</t>
  </si>
  <si>
    <t>教育、学習支援業</t>
  </si>
  <si>
    <t>P</t>
  </si>
  <si>
    <t>複合サービス事業</t>
  </si>
  <si>
    <t>Q</t>
  </si>
  <si>
    <t>サービス業（他に分類されないもの）</t>
  </si>
  <si>
    <t>農業,林業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</si>
  <si>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</si>
  <si>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</si>
  <si>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</si>
  <si>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</si>
  <si>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</si>
  <si>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</si>
  <si>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</si>
  <si>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</si>
  <si>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医療,福祉</t>
  </si>
  <si>
    <t>Q</t>
  </si>
  <si>
    <t>R</t>
  </si>
  <si>
    <t>C-3．経営組織別事業所数・従業者数（民営）</t>
  </si>
  <si>
    <t>各年10月1日現在(平成21年,26年は7月1日現在,平成24年は2月1日現在）</t>
  </si>
  <si>
    <t>個人経営</t>
  </si>
  <si>
    <t>株式会社(有限含む）</t>
  </si>
  <si>
    <t>合名・合資会社</t>
  </si>
  <si>
    <t>合同会社</t>
  </si>
  <si>
    <t>相互会社</t>
  </si>
  <si>
    <t>会社以外の法人</t>
  </si>
  <si>
    <t>法人でない団体</t>
  </si>
  <si>
    <t>電気・ガス・
熱供給・水道業</t>
  </si>
  <si>
    <t>卸売・小売業，
飲食店</t>
  </si>
  <si>
    <t>農業</t>
  </si>
  <si>
    <t>林業</t>
  </si>
  <si>
    <t>Ｃ</t>
  </si>
  <si>
    <t>漁業</t>
  </si>
  <si>
    <t>鉱業</t>
  </si>
  <si>
    <t>建設業</t>
  </si>
  <si>
    <t>Ｆ</t>
  </si>
  <si>
    <t>製造業</t>
  </si>
  <si>
    <t>電気・ガス・
熱供給・水道業</t>
  </si>
  <si>
    <t>情報通信業</t>
  </si>
  <si>
    <t>運輸業</t>
  </si>
  <si>
    <t>Ｊ</t>
  </si>
  <si>
    <t>卸売・小売業</t>
  </si>
  <si>
    <t>金融・保険業</t>
  </si>
  <si>
    <t>不動産業</t>
  </si>
  <si>
    <t>飲食店、宿泊業</t>
  </si>
  <si>
    <t>Ｎ</t>
  </si>
  <si>
    <t>医療、福祉</t>
  </si>
  <si>
    <t>Ｏ</t>
  </si>
  <si>
    <t>教育、学習支援業</t>
  </si>
  <si>
    <t>Ｐ</t>
  </si>
  <si>
    <t>複合サービス事業</t>
  </si>
  <si>
    <t>Ｑ</t>
  </si>
  <si>
    <t>サービス業
（他に分類されないもの）</t>
  </si>
  <si>
    <t>農業,林業</t>
  </si>
  <si>
    <t>鉱業,採石業,砂利採取業</t>
  </si>
  <si>
    <t>運輸業,郵便業</t>
  </si>
  <si>
    <t>卸売業,小売業</t>
  </si>
  <si>
    <t>不動産業,物品賃貸業</t>
  </si>
  <si>
    <t>学術研究,専門・技術サービス業</t>
  </si>
  <si>
    <t>宿泊業,飲食サービス業</t>
  </si>
  <si>
    <t>生活関連サービス業,娯楽業</t>
  </si>
  <si>
    <t>Ｐ</t>
  </si>
  <si>
    <t>医療,福祉</t>
  </si>
  <si>
    <t>Ｑ</t>
  </si>
  <si>
    <t>R</t>
  </si>
  <si>
    <t>(法人)会社</t>
  </si>
  <si>
    <t>（法人）会社以外の法人</t>
  </si>
  <si>
    <t>Ａ～Ｂ</t>
  </si>
  <si>
    <t>農林魚業</t>
  </si>
  <si>
    <t>総　数</t>
  </si>
  <si>
    <t>個人経営</t>
  </si>
  <si>
    <t>法　人</t>
  </si>
  <si>
    <t>うち会社</t>
  </si>
  <si>
    <t>※平成24年、26年調査から調査項目変更</t>
  </si>
  <si>
    <t>出典：事業所・企業統計調査報告書 経済センサス</t>
  </si>
  <si>
    <t>C-4．従業者規模別事業所数・従業者数（公営）</t>
  </si>
  <si>
    <t>各年10月1日現在(平成21年、26年は7月1日現在）</t>
  </si>
  <si>
    <t>区分</t>
  </si>
  <si>
    <t>0人</t>
  </si>
  <si>
    <t>30 ～ 49 人</t>
  </si>
  <si>
    <t>50 ～ 99 人</t>
  </si>
  <si>
    <t>100人以 上</t>
  </si>
  <si>
    <t>派遣下請のみ</t>
  </si>
  <si>
    <t>国</t>
  </si>
  <si>
    <t>都道府県</t>
  </si>
  <si>
    <t>市町村</t>
  </si>
  <si>
    <t>その他</t>
  </si>
  <si>
    <t>三国町</t>
  </si>
  <si>
    <t>丸岡町</t>
  </si>
  <si>
    <t>春江町</t>
  </si>
  <si>
    <t>坂井町</t>
  </si>
  <si>
    <t>10 ～ 29 人</t>
  </si>
  <si>
    <t>100～299人</t>
  </si>
  <si>
    <t>300人以上</t>
  </si>
  <si>
    <t>出向・派遣従業者のみ</t>
  </si>
  <si>
    <t>農業・林業</t>
  </si>
  <si>
    <t>-</t>
  </si>
  <si>
    <t>鉱業，採石業，砂利採取業</t>
  </si>
  <si>
    <t>建設業</t>
  </si>
  <si>
    <t>電気・ガス・熱供給・水道業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</si>
  <si>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</si>
  <si>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</si>
  <si>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</si>
  <si>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</si>
  <si>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</si>
  <si>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</si>
  <si>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</si>
  <si>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 xml:space="preserve"> 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</si>
  <si>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</si>
  <si>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</si>
  <si>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</si>
  <si>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</si>
  <si>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※平成26年調査から調査項目変更</t>
  </si>
  <si>
    <t>出典：事業所・企業統計調査結果報告書　経済センサス</t>
  </si>
  <si>
    <t>出典：事業所・企業統計調査結果報告書 経済センサス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</si>
</sst>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;&quot;△ &quot;#,##0"/>
  </numFmts>
  <fonts count="5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5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89" fontId="6" fillId="0" borderId="13" xfId="0" applyNumberFormat="1" applyFont="1" applyBorder="1" applyAlignment="1">
      <alignment vertical="center"/>
    </xf>
    <xf numFmtId="189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189" fontId="8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189" fontId="6" fillId="0" borderId="21" xfId="0" applyNumberFormat="1" applyFont="1" applyBorder="1" applyAlignment="1">
      <alignment vertical="center"/>
    </xf>
    <xf numFmtId="189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189" fontId="6" fillId="0" borderId="24" xfId="0" applyNumberFormat="1" applyFont="1" applyBorder="1" applyAlignment="1">
      <alignment vertical="center"/>
    </xf>
    <xf numFmtId="189" fontId="6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189" fontId="6" fillId="0" borderId="27" xfId="0" applyNumberFormat="1" applyFont="1" applyBorder="1" applyAlignment="1">
      <alignment vertical="center"/>
    </xf>
    <xf numFmtId="189" fontId="6" fillId="0" borderId="28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189" fontId="6" fillId="0" borderId="30" xfId="0" applyNumberFormat="1" applyFont="1" applyBorder="1" applyAlignment="1">
      <alignment vertical="center"/>
    </xf>
    <xf numFmtId="189" fontId="6" fillId="0" borderId="31" xfId="0" applyNumberFormat="1" applyFont="1" applyBorder="1" applyAlignment="1">
      <alignment vertical="center"/>
    </xf>
    <xf numFmtId="189" fontId="6" fillId="0" borderId="32" xfId="0" applyNumberFormat="1" applyFont="1" applyBorder="1" applyAlignment="1">
      <alignment vertical="center"/>
    </xf>
    <xf numFmtId="0" fontId="6" fillId="0" borderId="3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89" fontId="7" fillId="0" borderId="35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vertical="center"/>
    </xf>
    <xf numFmtId="189" fontId="7" fillId="0" borderId="36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horizontal="right" vertical="center"/>
    </xf>
    <xf numFmtId="189" fontId="7" fillId="0" borderId="36" xfId="0" applyNumberFormat="1" applyFont="1" applyBorder="1" applyAlignment="1">
      <alignment horizontal="right" vertical="center"/>
    </xf>
    <xf numFmtId="189" fontId="7" fillId="0" borderId="35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189" fontId="6" fillId="0" borderId="25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13" xfId="0" applyNumberFormat="1" applyFont="1" applyBorder="1" applyAlignment="1">
      <alignment horizontal="right" vertical="center"/>
    </xf>
    <xf numFmtId="189" fontId="6" fillId="0" borderId="24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6" fillId="0" borderId="0" xfId="0" applyFont="1" applyFill="1" applyAlignment="1">
      <alignment horizontal="distributed" vertical="center"/>
    </xf>
    <xf numFmtId="183" fontId="6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distributed" vertical="center"/>
    </xf>
    <xf numFmtId="183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77" fontId="6" fillId="0" borderId="42" xfId="0" applyNumberFormat="1" applyFont="1" applyFill="1" applyBorder="1" applyAlignment="1">
      <alignment horizontal="distributed" vertical="center"/>
    </xf>
    <xf numFmtId="177" fontId="6" fillId="0" borderId="36" xfId="0" applyNumberFormat="1" applyFont="1" applyFill="1" applyBorder="1" applyAlignment="1">
      <alignment horizontal="distributed" vertical="center"/>
    </xf>
    <xf numFmtId="176" fontId="6" fillId="0" borderId="35" xfId="0" applyNumberFormat="1" applyFont="1" applyFill="1" applyBorder="1" applyAlignment="1">
      <alignment horizontal="distributed" vertical="center"/>
    </xf>
    <xf numFmtId="183" fontId="6" fillId="0" borderId="35" xfId="0" applyNumberFormat="1" applyFont="1" applyFill="1" applyBorder="1" applyAlignment="1">
      <alignment horizontal="distributed" vertical="center"/>
    </xf>
    <xf numFmtId="182" fontId="6" fillId="0" borderId="43" xfId="0" applyNumberFormat="1" applyFont="1" applyFill="1" applyBorder="1" applyAlignment="1">
      <alignment horizontal="distributed" vertical="center"/>
    </xf>
    <xf numFmtId="182" fontId="6" fillId="0" borderId="36" xfId="0" applyNumberFormat="1" applyFont="1" applyFill="1" applyBorder="1" applyAlignment="1">
      <alignment horizontal="distributed" vertical="center"/>
    </xf>
    <xf numFmtId="183" fontId="6" fillId="0" borderId="37" xfId="0" applyNumberFormat="1" applyFont="1" applyFill="1" applyBorder="1" applyAlignment="1">
      <alignment horizontal="distributed" vertical="center"/>
    </xf>
    <xf numFmtId="0" fontId="27" fillId="0" borderId="35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83" fontId="6" fillId="0" borderId="42" xfId="0" applyNumberFormat="1" applyFont="1" applyFill="1" applyBorder="1" applyAlignment="1">
      <alignment horizontal="center" vertical="center" shrinkToFit="1"/>
    </xf>
    <xf numFmtId="177" fontId="6" fillId="0" borderId="44" xfId="0" applyNumberFormat="1" applyFont="1" applyFill="1" applyBorder="1" applyAlignment="1">
      <alignment horizontal="center" vertical="center" shrinkToFit="1"/>
    </xf>
    <xf numFmtId="176" fontId="6" fillId="0" borderId="43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177" fontId="6" fillId="0" borderId="36" xfId="0" applyNumberFormat="1" applyFont="1" applyFill="1" applyBorder="1" applyAlignment="1">
      <alignment horizontal="center" vertical="center" shrinkToFit="1"/>
    </xf>
    <xf numFmtId="182" fontId="6" fillId="0" borderId="43" xfId="0" applyNumberFormat="1" applyFont="1" applyFill="1" applyBorder="1" applyAlignment="1">
      <alignment horizontal="center" vertical="center" shrinkToFit="1"/>
    </xf>
    <xf numFmtId="183" fontId="6" fillId="0" borderId="36" xfId="0" applyNumberFormat="1" applyFont="1" applyFill="1" applyBorder="1" applyAlignment="1">
      <alignment horizontal="center" vertical="center" shrinkToFit="1"/>
    </xf>
    <xf numFmtId="183" fontId="6" fillId="0" borderId="43" xfId="0" applyNumberFormat="1" applyFont="1" applyFill="1" applyBorder="1" applyAlignment="1">
      <alignment horizontal="center" vertical="center" shrinkToFit="1"/>
    </xf>
    <xf numFmtId="183" fontId="6" fillId="0" borderId="35" xfId="0" applyNumberFormat="1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0" fontId="28" fillId="0" borderId="45" xfId="0" applyFont="1" applyFill="1" applyBorder="1" applyAlignment="1" quotePrefix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183" fontId="7" fillId="0" borderId="46" xfId="0" applyNumberFormat="1" applyFont="1" applyFill="1" applyBorder="1" applyAlignment="1" quotePrefix="1">
      <alignment horizontal="right" vertical="center"/>
    </xf>
    <xf numFmtId="183" fontId="7" fillId="0" borderId="47" xfId="0" applyNumberFormat="1" applyFont="1" applyFill="1" applyBorder="1" applyAlignment="1" quotePrefix="1">
      <alignment horizontal="right" vertical="center"/>
    </xf>
    <xf numFmtId="183" fontId="7" fillId="0" borderId="33" xfId="0" applyNumberFormat="1" applyFont="1" applyFill="1" applyBorder="1" applyAlignment="1" quotePrefix="1">
      <alignment horizontal="right" vertical="center"/>
    </xf>
    <xf numFmtId="183" fontId="7" fillId="0" borderId="34" xfId="0" applyNumberFormat="1" applyFont="1" applyFill="1" applyBorder="1" applyAlignment="1" quotePrefix="1">
      <alignment horizontal="right" vertical="center"/>
    </xf>
    <xf numFmtId="0" fontId="28" fillId="0" borderId="35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distributed" vertical="center"/>
    </xf>
    <xf numFmtId="183" fontId="6" fillId="0" borderId="49" xfId="0" applyNumberFormat="1" applyFont="1" applyFill="1" applyBorder="1" applyAlignment="1" quotePrefix="1">
      <alignment horizontal="right" vertical="center"/>
    </xf>
    <xf numFmtId="183" fontId="6" fillId="0" borderId="50" xfId="0" applyNumberFormat="1" applyFont="1" applyFill="1" applyBorder="1" applyAlignment="1" quotePrefix="1">
      <alignment horizontal="right" vertical="center"/>
    </xf>
    <xf numFmtId="183" fontId="6" fillId="0" borderId="51" xfId="0" applyNumberFormat="1" applyFont="1" applyFill="1" applyBorder="1" applyAlignment="1" quotePrefix="1">
      <alignment horizontal="right" vertical="center"/>
    </xf>
    <xf numFmtId="183" fontId="6" fillId="0" borderId="22" xfId="0" applyNumberFormat="1" applyFont="1" applyFill="1" applyBorder="1" applyAlignment="1" quotePrefix="1">
      <alignment horizontal="right" vertical="center"/>
    </xf>
    <xf numFmtId="0" fontId="8" fillId="0" borderId="12" xfId="0" applyFont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distributed" vertical="center"/>
    </xf>
    <xf numFmtId="183" fontId="6" fillId="0" borderId="53" xfId="0" applyNumberFormat="1" applyFont="1" applyFill="1" applyBorder="1" applyAlignment="1" quotePrefix="1">
      <alignment horizontal="right" vertical="center"/>
    </xf>
    <xf numFmtId="183" fontId="6" fillId="0" borderId="54" xfId="0" applyNumberFormat="1" applyFont="1" applyFill="1" applyBorder="1" applyAlignment="1" quotePrefix="1">
      <alignment horizontal="right" vertical="center"/>
    </xf>
    <xf numFmtId="183" fontId="6" fillId="0" borderId="55" xfId="0" applyNumberFormat="1" applyFont="1" applyFill="1" applyBorder="1" applyAlignment="1" quotePrefix="1">
      <alignment horizontal="right" vertical="center"/>
    </xf>
    <xf numFmtId="183" fontId="6" fillId="0" borderId="25" xfId="0" applyNumberFormat="1" applyFont="1" applyFill="1" applyBorder="1" applyAlignment="1" quotePrefix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distributed" vertical="center"/>
    </xf>
    <xf numFmtId="183" fontId="6" fillId="0" borderId="57" xfId="0" applyNumberFormat="1" applyFont="1" applyFill="1" applyBorder="1" applyAlignment="1" quotePrefix="1">
      <alignment horizontal="right" vertical="center"/>
    </xf>
    <xf numFmtId="183" fontId="6" fillId="0" borderId="58" xfId="0" applyNumberFormat="1" applyFont="1" applyFill="1" applyBorder="1" applyAlignment="1" quotePrefix="1">
      <alignment horizontal="right" vertical="center"/>
    </xf>
    <xf numFmtId="183" fontId="6" fillId="0" borderId="59" xfId="0" applyNumberFormat="1" applyFont="1" applyFill="1" applyBorder="1" applyAlignment="1" quotePrefix="1">
      <alignment horizontal="right" vertical="center"/>
    </xf>
    <xf numFmtId="183" fontId="6" fillId="0" borderId="28" xfId="0" applyNumberFormat="1" applyFont="1" applyFill="1" applyBorder="1" applyAlignment="1" quotePrefix="1">
      <alignment horizontal="right" vertical="center"/>
    </xf>
    <xf numFmtId="0" fontId="8" fillId="0" borderId="14" xfId="0" applyFont="1" applyBorder="1" applyAlignment="1">
      <alignment horizontal="right" vertical="center"/>
    </xf>
    <xf numFmtId="183" fontId="7" fillId="0" borderId="35" xfId="0" applyNumberFormat="1" applyFont="1" applyFill="1" applyBorder="1" applyAlignment="1" quotePrefix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52" xfId="0" applyFont="1" applyFill="1" applyBorder="1" applyAlignment="1">
      <alignment horizontal="distributed" vertical="center" shrinkToFi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56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183" fontId="6" fillId="0" borderId="53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vertical="center" shrinkToFit="1"/>
    </xf>
    <xf numFmtId="183" fontId="6" fillId="0" borderId="55" xfId="0" applyNumberFormat="1" applyFont="1" applyFill="1" applyBorder="1" applyAlignment="1">
      <alignment horizontal="right" vertical="center"/>
    </xf>
    <xf numFmtId="183" fontId="6" fillId="0" borderId="25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54" xfId="0" applyNumberFormat="1" applyFont="1" applyFill="1" applyBorder="1" applyAlignment="1">
      <alignment horizontal="right" vertical="center"/>
    </xf>
    <xf numFmtId="183" fontId="8" fillId="0" borderId="0" xfId="0" applyNumberFormat="1" applyFont="1" applyAlignment="1">
      <alignment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vertical="center" shrinkToFit="1"/>
    </xf>
    <xf numFmtId="183" fontId="6" fillId="0" borderId="61" xfId="0" applyNumberFormat="1" applyFont="1" applyFill="1" applyBorder="1" applyAlignment="1" quotePrefix="1">
      <alignment horizontal="right" vertical="center"/>
    </xf>
    <xf numFmtId="183" fontId="6" fillId="0" borderId="62" xfId="0" applyNumberFormat="1" applyFont="1" applyFill="1" applyBorder="1" applyAlignment="1" quotePrefix="1">
      <alignment horizontal="right" vertical="center"/>
    </xf>
    <xf numFmtId="183" fontId="6" fillId="0" borderId="63" xfId="0" applyNumberFormat="1" applyFont="1" applyFill="1" applyBorder="1" applyAlignment="1" quotePrefix="1">
      <alignment horizontal="right" vertical="center"/>
    </xf>
    <xf numFmtId="183" fontId="6" fillId="0" borderId="32" xfId="0" applyNumberFormat="1" applyFont="1" applyFill="1" applyBorder="1" applyAlignment="1" quotePrefix="1">
      <alignment horizontal="right" vertical="center"/>
    </xf>
    <xf numFmtId="0" fontId="8" fillId="0" borderId="30" xfId="0" applyFont="1" applyBorder="1" applyAlignment="1">
      <alignment vertical="center"/>
    </xf>
    <xf numFmtId="0" fontId="28" fillId="0" borderId="11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26" fillId="0" borderId="0" xfId="0" applyFont="1" applyAlignment="1">
      <alignment horizontal="distributed" vertical="center"/>
    </xf>
    <xf numFmtId="183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183" fontId="30" fillId="0" borderId="0" xfId="0" applyNumberFormat="1" applyFont="1" applyFill="1" applyAlignment="1">
      <alignment horizontal="left" vertical="center"/>
    </xf>
    <xf numFmtId="177" fontId="30" fillId="0" borderId="0" xfId="0" applyNumberFormat="1" applyFont="1" applyFill="1" applyAlignment="1">
      <alignment horizontal="right" vertical="center"/>
    </xf>
    <xf numFmtId="181" fontId="30" fillId="0" borderId="0" xfId="0" applyNumberFormat="1" applyFont="1" applyFill="1" applyAlignment="1">
      <alignment horizontal="right" vertical="center"/>
    </xf>
    <xf numFmtId="182" fontId="30" fillId="0" borderId="0" xfId="0" applyNumberFormat="1" applyFont="1" applyFill="1" applyAlignment="1">
      <alignment horizontal="right" vertical="center"/>
    </xf>
    <xf numFmtId="183" fontId="30" fillId="0" borderId="0" xfId="0" applyNumberFormat="1" applyFont="1" applyFill="1" applyAlignment="1">
      <alignment horizontal="right" vertical="center"/>
    </xf>
    <xf numFmtId="176" fontId="30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 quotePrefix="1">
      <alignment vertical="center"/>
    </xf>
    <xf numFmtId="183" fontId="31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 horizontal="right"/>
    </xf>
    <xf numFmtId="181" fontId="31" fillId="0" borderId="0" xfId="0" applyNumberFormat="1" applyFont="1" applyFill="1" applyBorder="1" applyAlignment="1">
      <alignment horizontal="right"/>
    </xf>
    <xf numFmtId="182" fontId="31" fillId="0" borderId="0" xfId="0" applyNumberFormat="1" applyFont="1" applyFill="1" applyBorder="1" applyAlignment="1">
      <alignment horizontal="right"/>
    </xf>
    <xf numFmtId="176" fontId="31" fillId="0" borderId="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177" fontId="6" fillId="0" borderId="45" xfId="0" applyNumberFormat="1" applyFont="1" applyFill="1" applyBorder="1" applyAlignment="1">
      <alignment horizontal="distributed" vertical="center"/>
    </xf>
    <xf numFmtId="177" fontId="6" fillId="0" borderId="37" xfId="0" applyNumberFormat="1" applyFont="1" applyFill="1" applyBorder="1" applyAlignment="1">
      <alignment horizontal="distributed" vertical="center"/>
    </xf>
    <xf numFmtId="181" fontId="6" fillId="0" borderId="45" xfId="0" applyNumberFormat="1" applyFont="1" applyFill="1" applyBorder="1" applyAlignment="1">
      <alignment horizontal="distributed" vertical="center"/>
    </xf>
    <xf numFmtId="181" fontId="6" fillId="0" borderId="37" xfId="0" applyNumberFormat="1" applyFont="1" applyFill="1" applyBorder="1" applyAlignment="1">
      <alignment horizontal="distributed" vertical="center"/>
    </xf>
    <xf numFmtId="176" fontId="6" fillId="0" borderId="45" xfId="0" applyNumberFormat="1" applyFont="1" applyFill="1" applyBorder="1" applyAlignment="1">
      <alignment horizontal="center" vertical="center" shrinkToFit="1"/>
    </xf>
    <xf numFmtId="176" fontId="6" fillId="0" borderId="37" xfId="0" applyNumberFormat="1" applyFont="1" applyFill="1" applyBorder="1" applyAlignment="1">
      <alignment horizontal="center" vertical="center" shrinkToFit="1"/>
    </xf>
    <xf numFmtId="182" fontId="6" fillId="0" borderId="45" xfId="0" applyNumberFormat="1" applyFont="1" applyFill="1" applyBorder="1" applyAlignment="1">
      <alignment horizontal="center" vertical="center" shrinkToFit="1"/>
    </xf>
    <xf numFmtId="182" fontId="6" fillId="0" borderId="37" xfId="0" applyNumberFormat="1" applyFont="1" applyFill="1" applyBorder="1" applyAlignment="1">
      <alignment horizontal="center" vertical="center" shrinkToFit="1"/>
    </xf>
    <xf numFmtId="183" fontId="6" fillId="0" borderId="45" xfId="0" applyNumberFormat="1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181" fontId="6" fillId="0" borderId="37" xfId="0" applyNumberFormat="1" applyFont="1" applyFill="1" applyBorder="1" applyAlignment="1">
      <alignment horizontal="center" vertical="center" shrinkToFit="1"/>
    </xf>
    <xf numFmtId="182" fontId="6" fillId="0" borderId="42" xfId="0" applyNumberFormat="1" applyFont="1" applyFill="1" applyBorder="1" applyAlignment="1">
      <alignment horizontal="center" vertical="center" shrinkToFit="1"/>
    </xf>
    <xf numFmtId="0" fontId="28" fillId="0" borderId="45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189" fontId="7" fillId="0" borderId="43" xfId="0" applyNumberFormat="1" applyFont="1" applyFill="1" applyBorder="1" applyAlignment="1" quotePrefix="1">
      <alignment horizontal="right" vertical="center"/>
    </xf>
    <xf numFmtId="189" fontId="7" fillId="0" borderId="36" xfId="0" applyNumberFormat="1" applyFont="1" applyFill="1" applyBorder="1" applyAlignment="1" quotePrefix="1">
      <alignment horizontal="right" vertical="center"/>
    </xf>
    <xf numFmtId="189" fontId="7" fillId="0" borderId="37" xfId="0" applyNumberFormat="1" applyFont="1" applyFill="1" applyBorder="1" applyAlignment="1" quotePrefix="1">
      <alignment horizontal="right" vertical="center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distributed" vertical="center"/>
    </xf>
    <xf numFmtId="189" fontId="6" fillId="0" borderId="66" xfId="0" applyNumberFormat="1" applyFont="1" applyFill="1" applyBorder="1" applyAlignment="1" quotePrefix="1">
      <alignment horizontal="right" vertical="center"/>
    </xf>
    <xf numFmtId="189" fontId="6" fillId="0" borderId="67" xfId="0" applyNumberFormat="1" applyFont="1" applyFill="1" applyBorder="1" applyAlignment="1" quotePrefix="1">
      <alignment horizontal="right" vertical="center"/>
    </xf>
    <xf numFmtId="189" fontId="6" fillId="0" borderId="65" xfId="0" applyNumberFormat="1" applyFont="1" applyFill="1" applyBorder="1" applyAlignment="1" quotePrefix="1">
      <alignment horizontal="right" vertical="center"/>
    </xf>
    <xf numFmtId="49" fontId="6" fillId="0" borderId="23" xfId="0" applyNumberFormat="1" applyFont="1" applyFill="1" applyBorder="1" applyAlignment="1">
      <alignment horizontal="center" vertical="center" shrinkToFit="1"/>
    </xf>
    <xf numFmtId="189" fontId="6" fillId="0" borderId="55" xfId="0" applyNumberFormat="1" applyFont="1" applyFill="1" applyBorder="1" applyAlignment="1" quotePrefix="1">
      <alignment horizontal="right" vertical="center"/>
    </xf>
    <xf numFmtId="189" fontId="6" fillId="0" borderId="25" xfId="0" applyNumberFormat="1" applyFont="1" applyFill="1" applyBorder="1" applyAlignment="1" quotePrefix="1">
      <alignment horizontal="right" vertical="center"/>
    </xf>
    <xf numFmtId="189" fontId="6" fillId="0" borderId="52" xfId="0" applyNumberFormat="1" applyFont="1" applyFill="1" applyBorder="1" applyAlignment="1" quotePrefix="1">
      <alignment horizontal="right" vertical="center"/>
    </xf>
    <xf numFmtId="0" fontId="6" fillId="0" borderId="23" xfId="0" applyFont="1" applyFill="1" applyBorder="1" applyAlignment="1">
      <alignment horizontal="center" vertical="center" shrinkToFit="1"/>
    </xf>
    <xf numFmtId="0" fontId="31" fillId="0" borderId="52" xfId="0" applyFont="1" applyFill="1" applyBorder="1" applyAlignment="1">
      <alignment horizontal="distributed" vertical="center" wrapText="1"/>
    </xf>
    <xf numFmtId="49" fontId="6" fillId="0" borderId="26" xfId="0" applyNumberFormat="1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distributed" vertical="center" shrinkToFit="1"/>
    </xf>
    <xf numFmtId="189" fontId="6" fillId="0" borderId="59" xfId="0" applyNumberFormat="1" applyFont="1" applyFill="1" applyBorder="1" applyAlignment="1" quotePrefix="1">
      <alignment horizontal="right" vertical="center"/>
    </xf>
    <xf numFmtId="189" fontId="6" fillId="0" borderId="28" xfId="0" applyNumberFormat="1" applyFont="1" applyFill="1" applyBorder="1" applyAlignment="1" quotePrefix="1">
      <alignment horizontal="right" vertical="center"/>
    </xf>
    <xf numFmtId="189" fontId="6" fillId="0" borderId="56" xfId="0" applyNumberFormat="1" applyFont="1" applyFill="1" applyBorder="1" applyAlignment="1" quotePrefix="1">
      <alignment horizontal="right" vertical="center"/>
    </xf>
    <xf numFmtId="189" fontId="7" fillId="0" borderId="45" xfId="0" applyNumberFormat="1" applyFont="1" applyFill="1" applyBorder="1" applyAlignment="1" quotePrefix="1">
      <alignment horizontal="right" vertical="center"/>
    </xf>
    <xf numFmtId="189" fontId="6" fillId="0" borderId="65" xfId="0" applyNumberFormat="1" applyFont="1" applyFill="1" applyBorder="1" applyAlignment="1" quotePrefix="1">
      <alignment horizontal="distributed" vertical="center"/>
    </xf>
    <xf numFmtId="189" fontId="6" fillId="0" borderId="52" xfId="0" applyNumberFormat="1" applyFont="1" applyFill="1" applyBorder="1" applyAlignment="1" quotePrefix="1">
      <alignment horizontal="distributed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31" fillId="0" borderId="52" xfId="0" applyNumberFormat="1" applyFont="1" applyFill="1" applyBorder="1" applyAlignment="1" quotePrefix="1">
      <alignment horizontal="distributed" vertical="center" wrapText="1" shrinkToFit="1"/>
    </xf>
    <xf numFmtId="189" fontId="8" fillId="0" borderId="0" xfId="0" applyNumberFormat="1" applyFont="1" applyAlignment="1">
      <alignment/>
    </xf>
    <xf numFmtId="189" fontId="6" fillId="0" borderId="52" xfId="0" applyNumberFormat="1" applyFont="1" applyFill="1" applyBorder="1" applyAlignment="1" quotePrefix="1">
      <alignment horizontal="center" vertical="center" shrinkToFit="1"/>
    </xf>
    <xf numFmtId="189" fontId="27" fillId="0" borderId="56" xfId="0" applyNumberFormat="1" applyFont="1" applyFill="1" applyBorder="1" applyAlignment="1" quotePrefix="1">
      <alignment horizontal="distributed" vertical="center" wrapText="1" shrinkToFit="1"/>
    </xf>
    <xf numFmtId="189" fontId="7" fillId="0" borderId="17" xfId="0" applyNumberFormat="1" applyFont="1" applyFill="1" applyBorder="1" applyAlignment="1" quotePrefix="1">
      <alignment horizontal="right" vertical="center"/>
    </xf>
    <xf numFmtId="189" fontId="7" fillId="0" borderId="34" xfId="0" applyNumberFormat="1" applyFont="1" applyFill="1" applyBorder="1" applyAlignment="1" quotePrefix="1">
      <alignment horizontal="right" vertical="center"/>
    </xf>
    <xf numFmtId="189" fontId="7" fillId="0" borderId="33" xfId="0" applyNumberFormat="1" applyFont="1" applyFill="1" applyBorder="1" applyAlignment="1" quotePrefix="1">
      <alignment horizontal="right" vertical="center"/>
    </xf>
    <xf numFmtId="189" fontId="7" fillId="0" borderId="41" xfId="0" applyNumberFormat="1" applyFont="1" applyFill="1" applyBorder="1" applyAlignment="1" quotePrefix="1">
      <alignment horizontal="right" vertical="center"/>
    </xf>
    <xf numFmtId="189" fontId="6" fillId="0" borderId="65" xfId="0" applyNumberFormat="1" applyFont="1" applyFill="1" applyBorder="1" applyAlignment="1">
      <alignment horizontal="distributed" vertical="center"/>
    </xf>
    <xf numFmtId="189" fontId="6" fillId="0" borderId="51" xfId="0" applyNumberFormat="1" applyFont="1" applyFill="1" applyBorder="1" applyAlignment="1" quotePrefix="1">
      <alignment horizontal="right" vertical="center"/>
    </xf>
    <xf numFmtId="189" fontId="6" fillId="0" borderId="50" xfId="0" applyNumberFormat="1" applyFont="1" applyFill="1" applyBorder="1" applyAlignment="1" quotePrefix="1">
      <alignment horizontal="right" vertical="center"/>
    </xf>
    <xf numFmtId="189" fontId="6" fillId="0" borderId="48" xfId="0" applyNumberFormat="1" applyFont="1" applyFill="1" applyBorder="1" applyAlignment="1" quotePrefix="1">
      <alignment horizontal="right" vertical="center"/>
    </xf>
    <xf numFmtId="189" fontId="6" fillId="0" borderId="22" xfId="0" applyNumberFormat="1" applyFont="1" applyFill="1" applyBorder="1" applyAlignment="1" quotePrefix="1">
      <alignment horizontal="right" vertical="center"/>
    </xf>
    <xf numFmtId="189" fontId="6" fillId="0" borderId="49" xfId="0" applyNumberFormat="1" applyFont="1" applyFill="1" applyBorder="1" applyAlignment="1" quotePrefix="1">
      <alignment horizontal="right" vertical="center"/>
    </xf>
    <xf numFmtId="189" fontId="6" fillId="0" borderId="52" xfId="0" applyNumberFormat="1" applyFont="1" applyFill="1" applyBorder="1" applyAlignment="1">
      <alignment horizontal="distributed" vertical="center"/>
    </xf>
    <xf numFmtId="189" fontId="6" fillId="0" borderId="54" xfId="0" applyNumberFormat="1" applyFont="1" applyFill="1" applyBorder="1" applyAlignment="1" quotePrefix="1">
      <alignment horizontal="right" vertical="center"/>
    </xf>
    <xf numFmtId="189" fontId="6" fillId="0" borderId="53" xfId="0" applyNumberFormat="1" applyFont="1" applyFill="1" applyBorder="1" applyAlignment="1" quotePrefix="1">
      <alignment horizontal="right" vertical="center"/>
    </xf>
    <xf numFmtId="0" fontId="6" fillId="0" borderId="52" xfId="0" applyNumberFormat="1" applyFont="1" applyFill="1" applyBorder="1" applyAlignment="1">
      <alignment horizontal="center" vertical="center" shrinkToFit="1"/>
    </xf>
    <xf numFmtId="189" fontId="6" fillId="0" borderId="52" xfId="0" applyNumberFormat="1" applyFont="1" applyFill="1" applyBorder="1" applyAlignment="1">
      <alignment horizontal="center" vertical="center" shrinkToFit="1"/>
    </xf>
    <xf numFmtId="189" fontId="26" fillId="0" borderId="52" xfId="0" applyNumberFormat="1" applyFont="1" applyFill="1" applyBorder="1" applyAlignment="1">
      <alignment horizontal="distributed" vertical="center"/>
    </xf>
    <xf numFmtId="189" fontId="26" fillId="0" borderId="68" xfId="0" applyNumberFormat="1" applyFont="1" applyFill="1" applyBorder="1" applyAlignment="1">
      <alignment horizontal="distributed" vertical="center"/>
    </xf>
    <xf numFmtId="189" fontId="6" fillId="0" borderId="58" xfId="0" applyNumberFormat="1" applyFont="1" applyFill="1" applyBorder="1" applyAlignment="1" quotePrefix="1">
      <alignment horizontal="right" vertical="center"/>
    </xf>
    <xf numFmtId="189" fontId="6" fillId="0" borderId="57" xfId="0" applyNumberFormat="1" applyFont="1" applyFill="1" applyBorder="1" applyAlignment="1" quotePrefix="1">
      <alignment horizontal="right" vertical="center"/>
    </xf>
    <xf numFmtId="0" fontId="8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 shrinkToFit="1"/>
    </xf>
    <xf numFmtId="189" fontId="27" fillId="0" borderId="0" xfId="0" applyNumberFormat="1" applyFont="1" applyFill="1" applyBorder="1" applyAlignment="1" quotePrefix="1">
      <alignment horizontal="distributed" vertical="center" wrapText="1" shrinkToFit="1"/>
    </xf>
    <xf numFmtId="189" fontId="6" fillId="0" borderId="0" xfId="0" applyNumberFormat="1" applyFont="1" applyFill="1" applyBorder="1" applyAlignment="1" quotePrefix="1">
      <alignment horizontal="right" vertical="center"/>
    </xf>
    <xf numFmtId="176" fontId="8" fillId="0" borderId="0" xfId="0" applyNumberFormat="1" applyFont="1" applyAlignment="1">
      <alignment horizontal="right"/>
    </xf>
    <xf numFmtId="183" fontId="6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28" fillId="0" borderId="19" xfId="0" applyFont="1" applyBorder="1" applyAlignment="1">
      <alignment vertical="center"/>
    </xf>
    <xf numFmtId="189" fontId="7" fillId="0" borderId="69" xfId="0" applyNumberFormat="1" applyFont="1" applyFill="1" applyBorder="1" applyAlignment="1" quotePrefix="1">
      <alignment horizontal="right" vertical="center"/>
    </xf>
    <xf numFmtId="189" fontId="7" fillId="0" borderId="70" xfId="0" applyNumberFormat="1" applyFont="1" applyFill="1" applyBorder="1" applyAlignment="1" quotePrefix="1">
      <alignment horizontal="right" vertical="center"/>
    </xf>
    <xf numFmtId="189" fontId="7" fillId="0" borderId="68" xfId="0" applyNumberFormat="1" applyFont="1" applyFill="1" applyBorder="1" applyAlignment="1" quotePrefix="1">
      <alignment horizontal="right" vertical="center"/>
    </xf>
    <xf numFmtId="189" fontId="7" fillId="0" borderId="0" xfId="0" applyNumberFormat="1" applyFont="1" applyFill="1" applyBorder="1" applyAlignment="1" quotePrefix="1">
      <alignment horizontal="right" vertical="center"/>
    </xf>
    <xf numFmtId="0" fontId="6" fillId="0" borderId="20" xfId="0" applyFont="1" applyFill="1" applyBorder="1" applyAlignment="1">
      <alignment horizontal="center" vertical="center" shrinkToFit="1"/>
    </xf>
    <xf numFmtId="189" fontId="6" fillId="0" borderId="48" xfId="0" applyNumberFormat="1" applyFont="1" applyFill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89" fontId="6" fillId="0" borderId="19" xfId="0" applyNumberFormat="1" applyFont="1" applyFill="1" applyBorder="1" applyAlignment="1" quotePrefix="1">
      <alignment horizontal="center" vertical="center"/>
    </xf>
    <xf numFmtId="189" fontId="6" fillId="0" borderId="39" xfId="0" applyNumberFormat="1" applyFont="1" applyFill="1" applyBorder="1" applyAlignment="1" quotePrefix="1">
      <alignment horizontal="center" vertical="center"/>
    </xf>
    <xf numFmtId="189" fontId="6" fillId="0" borderId="18" xfId="0" applyNumberFormat="1" applyFont="1" applyFill="1" applyBorder="1" applyAlignment="1" quotePrefix="1">
      <alignment horizontal="center" vertical="center"/>
    </xf>
    <xf numFmtId="189" fontId="6" fillId="0" borderId="18" xfId="0" applyNumberFormat="1" applyFont="1" applyFill="1" applyBorder="1" applyAlignment="1" quotePrefix="1">
      <alignment horizontal="right" vertical="center"/>
    </xf>
    <xf numFmtId="189" fontId="6" fillId="0" borderId="37" xfId="0" applyNumberFormat="1" applyFont="1" applyFill="1" applyBorder="1" applyAlignment="1" quotePrefix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189" fontId="6" fillId="0" borderId="17" xfId="0" applyNumberFormat="1" applyFont="1" applyFill="1" applyBorder="1" applyAlignment="1" quotePrefix="1">
      <alignment horizontal="center" vertical="center"/>
    </xf>
    <xf numFmtId="189" fontId="6" fillId="0" borderId="41" xfId="0" applyNumberFormat="1" applyFont="1" applyFill="1" applyBorder="1" applyAlignment="1" quotePrefix="1">
      <alignment horizontal="center" vertical="center"/>
    </xf>
    <xf numFmtId="189" fontId="6" fillId="0" borderId="40" xfId="0" applyNumberFormat="1" applyFont="1" applyFill="1" applyBorder="1" applyAlignment="1" quotePrefix="1">
      <alignment horizontal="center" vertical="center"/>
    </xf>
    <xf numFmtId="189" fontId="6" fillId="0" borderId="45" xfId="0" applyNumberFormat="1" applyFont="1" applyFill="1" applyBorder="1" applyAlignment="1" quotePrefix="1">
      <alignment horizontal="center" vertical="center"/>
    </xf>
    <xf numFmtId="189" fontId="6" fillId="0" borderId="37" xfId="0" applyNumberFormat="1" applyFont="1" applyFill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18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0" fontId="6" fillId="0" borderId="35" xfId="0" applyFont="1" applyFill="1" applyBorder="1" applyAlignment="1">
      <alignment horizontal="center" vertical="center"/>
    </xf>
    <xf numFmtId="181" fontId="6" fillId="0" borderId="37" xfId="0" applyNumberFormat="1" applyFont="1" applyFill="1" applyBorder="1" applyAlignment="1">
      <alignment horizontal="distributed" vertical="center"/>
    </xf>
    <xf numFmtId="176" fontId="6" fillId="0" borderId="43" xfId="0" applyNumberFormat="1" applyFont="1" applyFill="1" applyBorder="1" applyAlignment="1">
      <alignment horizontal="distributed" vertical="center"/>
    </xf>
    <xf numFmtId="176" fontId="6" fillId="0" borderId="36" xfId="0" applyNumberFormat="1" applyFont="1" applyFill="1" applyBorder="1" applyAlignment="1">
      <alignment horizontal="distributed" vertical="center"/>
    </xf>
    <xf numFmtId="183" fontId="6" fillId="0" borderId="43" xfId="0" applyNumberFormat="1" applyFont="1" applyFill="1" applyBorder="1" applyAlignment="1">
      <alignment horizontal="distributed" vertical="center"/>
    </xf>
    <xf numFmtId="183" fontId="6" fillId="0" borderId="36" xfId="0" applyNumberFormat="1" applyFont="1" applyFill="1" applyBorder="1" applyAlignment="1">
      <alignment horizontal="distributed" vertical="center"/>
    </xf>
    <xf numFmtId="176" fontId="6" fillId="0" borderId="35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/>
    </xf>
    <xf numFmtId="183" fontId="6" fillId="0" borderId="71" xfId="0" applyNumberFormat="1" applyFont="1" applyFill="1" applyBorder="1" applyAlignment="1">
      <alignment horizontal="center" vertical="center" shrinkToFit="1"/>
    </xf>
    <xf numFmtId="177" fontId="6" fillId="0" borderId="72" xfId="0" applyNumberFormat="1" applyFont="1" applyFill="1" applyBorder="1" applyAlignment="1">
      <alignment horizontal="center" vertical="center" shrinkToFit="1"/>
    </xf>
    <xf numFmtId="183" fontId="6" fillId="0" borderId="73" xfId="0" applyNumberFormat="1" applyFont="1" applyFill="1" applyBorder="1" applyAlignment="1">
      <alignment horizontal="center" vertical="center" shrinkToFit="1"/>
    </xf>
    <xf numFmtId="177" fontId="6" fillId="0" borderId="7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189" fontId="6" fillId="0" borderId="71" xfId="0" applyNumberFormat="1" applyFont="1" applyBorder="1" applyAlignment="1">
      <alignment vertical="center"/>
    </xf>
    <xf numFmtId="189" fontId="6" fillId="0" borderId="18" xfId="0" applyNumberFormat="1" applyFont="1" applyBorder="1" applyAlignment="1">
      <alignment vertical="center"/>
    </xf>
    <xf numFmtId="189" fontId="6" fillId="0" borderId="72" xfId="0" applyNumberFormat="1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189" fontId="6" fillId="0" borderId="55" xfId="0" applyNumberFormat="1" applyFont="1" applyBorder="1" applyAlignment="1">
      <alignment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189" fontId="6" fillId="0" borderId="63" xfId="0" applyNumberFormat="1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1" xfId="0" applyFont="1" applyBorder="1" applyAlignment="1">
      <alignment horizontal="center" vertical="center" shrinkToFit="1"/>
    </xf>
    <xf numFmtId="189" fontId="26" fillId="0" borderId="51" xfId="0" applyNumberFormat="1" applyFont="1" applyBorder="1" applyAlignment="1">
      <alignment vertical="center"/>
    </xf>
    <xf numFmtId="189" fontId="26" fillId="0" borderId="21" xfId="0" applyNumberFormat="1" applyFont="1" applyBorder="1" applyAlignment="1">
      <alignment vertical="center"/>
    </xf>
    <xf numFmtId="189" fontId="26" fillId="0" borderId="22" xfId="0" applyNumberFormat="1" applyFont="1" applyBorder="1" applyAlignment="1">
      <alignment vertical="center"/>
    </xf>
    <xf numFmtId="0" fontId="26" fillId="0" borderId="70" xfId="0" applyFont="1" applyBorder="1" applyAlignment="1">
      <alignment vertical="center"/>
    </xf>
    <xf numFmtId="0" fontId="26" fillId="0" borderId="25" xfId="0" applyFont="1" applyBorder="1" applyAlignment="1">
      <alignment horizontal="center" vertical="center" shrinkToFit="1"/>
    </xf>
    <xf numFmtId="189" fontId="26" fillId="0" borderId="55" xfId="0" applyNumberFormat="1" applyFont="1" applyFill="1" applyBorder="1" applyAlignment="1" quotePrefix="1">
      <alignment horizontal="right" vertical="center"/>
    </xf>
    <xf numFmtId="189" fontId="26" fillId="0" borderId="24" xfId="0" applyNumberFormat="1" applyFont="1" applyFill="1" applyBorder="1" applyAlignment="1" quotePrefix="1">
      <alignment horizontal="right" vertical="center"/>
    </xf>
    <xf numFmtId="189" fontId="26" fillId="0" borderId="55" xfId="0" applyNumberFormat="1" applyFont="1" applyFill="1" applyBorder="1" applyAlignment="1">
      <alignment horizontal="right" vertical="center"/>
    </xf>
    <xf numFmtId="189" fontId="26" fillId="0" borderId="25" xfId="0" applyNumberFormat="1" applyFont="1" applyFill="1" applyBorder="1" applyAlignment="1" quotePrefix="1">
      <alignment horizontal="right" vertical="center"/>
    </xf>
    <xf numFmtId="189" fontId="26" fillId="0" borderId="25" xfId="0" applyNumberFormat="1" applyFont="1" applyFill="1" applyBorder="1" applyAlignment="1">
      <alignment horizontal="right" vertical="center"/>
    </xf>
    <xf numFmtId="0" fontId="26" fillId="0" borderId="54" xfId="0" applyFont="1" applyBorder="1" applyAlignment="1">
      <alignment horizontal="center" vertical="center" shrinkToFit="1"/>
    </xf>
    <xf numFmtId="0" fontId="26" fillId="0" borderId="33" xfId="0" applyFont="1" applyBorder="1" applyAlignment="1">
      <alignment vertical="center"/>
    </xf>
    <xf numFmtId="0" fontId="26" fillId="0" borderId="58" xfId="0" applyFont="1" applyBorder="1" applyAlignment="1">
      <alignment horizontal="center" vertical="center" shrinkToFit="1"/>
    </xf>
    <xf numFmtId="189" fontId="26" fillId="0" borderId="59" xfId="0" applyNumberFormat="1" applyFont="1" applyFill="1" applyBorder="1" applyAlignment="1" quotePrefix="1">
      <alignment horizontal="right" vertical="center"/>
    </xf>
    <xf numFmtId="189" fontId="26" fillId="0" borderId="27" xfId="0" applyNumberFormat="1" applyFont="1" applyFill="1" applyBorder="1" applyAlignment="1" quotePrefix="1">
      <alignment horizontal="right" vertical="center"/>
    </xf>
    <xf numFmtId="189" fontId="26" fillId="0" borderId="59" xfId="0" applyNumberFormat="1" applyFont="1" applyFill="1" applyBorder="1" applyAlignment="1">
      <alignment horizontal="right" vertical="center"/>
    </xf>
    <xf numFmtId="189" fontId="26" fillId="0" borderId="28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 shrinkToFit="1"/>
    </xf>
    <xf numFmtId="189" fontId="26" fillId="0" borderId="70" xfId="0" applyNumberFormat="1" applyFont="1" applyBorder="1" applyAlignment="1">
      <alignment vertical="center"/>
    </xf>
    <xf numFmtId="189" fontId="26" fillId="0" borderId="0" xfId="0" applyNumberFormat="1" applyFont="1" applyAlignment="1">
      <alignment vertical="center"/>
    </xf>
    <xf numFmtId="189" fontId="26" fillId="0" borderId="76" xfId="0" applyNumberFormat="1" applyFont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0" fontId="6" fillId="0" borderId="46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189" fontId="6" fillId="0" borderId="59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18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6" fontId="6" fillId="0" borderId="45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37" xfId="0" applyNumberFormat="1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0" fillId="0" borderId="37" xfId="0" applyBorder="1" applyAlignment="1">
      <alignment vertical="center"/>
    </xf>
    <xf numFmtId="176" fontId="31" fillId="0" borderId="35" xfId="0" applyNumberFormat="1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189" fontId="6" fillId="0" borderId="55" xfId="0" applyNumberFormat="1" applyFont="1" applyBorder="1" applyAlignment="1">
      <alignment horizontal="right" vertical="center"/>
    </xf>
    <xf numFmtId="189" fontId="6" fillId="0" borderId="63" xfId="0" applyNumberFormat="1" applyFont="1" applyBorder="1" applyAlignment="1">
      <alignment horizontal="right" vertical="center"/>
    </xf>
    <xf numFmtId="189" fontId="6" fillId="0" borderId="31" xfId="0" applyNumberFormat="1" applyFont="1" applyBorder="1" applyAlignment="1">
      <alignment horizontal="right" vertical="center"/>
    </xf>
    <xf numFmtId="189" fontId="6" fillId="0" borderId="32" xfId="0" applyNumberFormat="1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189" fontId="6" fillId="0" borderId="59" xfId="0" applyNumberFormat="1" applyFont="1" applyBorder="1" applyAlignment="1">
      <alignment horizontal="right" vertical="center"/>
    </xf>
    <xf numFmtId="189" fontId="6" fillId="0" borderId="7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-4(&#2816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showGridLines="0" zoomScalePageLayoutView="0" workbookViewId="0" topLeftCell="A1">
      <pane ySplit="18" topLeftCell="A87" activePane="bottomLeft" state="frozen"/>
      <selection pane="topLeft" activeCell="A1" sqref="A1"/>
      <selection pane="bottomLeft" activeCell="M82" sqref="M82"/>
    </sheetView>
  </sheetViews>
  <sheetFormatPr defaultColWidth="9.00390625" defaultRowHeight="12.75"/>
  <cols>
    <col min="1" max="2" width="3.75390625" style="12" customWidth="1"/>
    <col min="3" max="3" width="3.25390625" style="13" bestFit="1" customWidth="1"/>
    <col min="4" max="4" width="0.875" style="13" customWidth="1"/>
    <col min="5" max="5" width="29.75390625" style="12" bestFit="1" customWidth="1"/>
    <col min="6" max="6" width="0.875" style="12" customWidth="1"/>
    <col min="7" max="10" width="12.75390625" style="12" customWidth="1"/>
    <col min="11" max="16384" width="9.125" style="12" customWidth="1"/>
  </cols>
  <sheetData>
    <row r="1" spans="1:2" ht="30" customHeight="1">
      <c r="A1" s="1" t="s">
        <v>4</v>
      </c>
      <c r="B1" s="4"/>
    </row>
    <row r="2" spans="1:2" ht="18" customHeight="1">
      <c r="A2" s="4"/>
      <c r="B2" s="54" t="s">
        <v>76</v>
      </c>
    </row>
    <row r="3" spans="2:10" ht="15" customHeight="1">
      <c r="B3" s="62" t="s">
        <v>31</v>
      </c>
      <c r="C3" s="67"/>
      <c r="D3" s="67"/>
      <c r="E3" s="67"/>
      <c r="F3" s="68"/>
      <c r="G3" s="65" t="s">
        <v>0</v>
      </c>
      <c r="H3" s="62" t="s">
        <v>26</v>
      </c>
      <c r="I3" s="63"/>
      <c r="J3" s="64"/>
    </row>
    <row r="4" spans="2:10" ht="15" customHeight="1">
      <c r="B4" s="69"/>
      <c r="C4" s="70"/>
      <c r="D4" s="70"/>
      <c r="E4" s="70"/>
      <c r="F4" s="71"/>
      <c r="G4" s="66"/>
      <c r="H4" s="38" t="s">
        <v>3</v>
      </c>
      <c r="I4" s="39" t="s">
        <v>1</v>
      </c>
      <c r="J4" s="40" t="s">
        <v>2</v>
      </c>
    </row>
    <row r="5" spans="2:10" ht="15" customHeight="1" hidden="1">
      <c r="B5" s="18" t="s">
        <v>24</v>
      </c>
      <c r="C5" s="2"/>
      <c r="D5" s="2"/>
      <c r="E5" s="2"/>
      <c r="F5" s="2"/>
      <c r="G5" s="46">
        <v>4934</v>
      </c>
      <c r="H5" s="46">
        <v>38267</v>
      </c>
      <c r="I5" s="47">
        <v>20916</v>
      </c>
      <c r="J5" s="48">
        <v>17351</v>
      </c>
    </row>
    <row r="6" spans="2:10" s="14" customFormat="1" ht="13.5" customHeight="1" hidden="1">
      <c r="B6" s="9"/>
      <c r="C6" s="19" t="s">
        <v>14</v>
      </c>
      <c r="D6" s="41"/>
      <c r="E6" s="20" t="s">
        <v>5</v>
      </c>
      <c r="F6" s="20"/>
      <c r="G6" s="6">
        <v>9</v>
      </c>
      <c r="H6" s="6">
        <v>123</v>
      </c>
      <c r="I6" s="21">
        <v>59</v>
      </c>
      <c r="J6" s="22">
        <v>64</v>
      </c>
    </row>
    <row r="7" spans="2:10" s="14" customFormat="1" ht="13.5" customHeight="1" hidden="1">
      <c r="B7" s="5"/>
      <c r="C7" s="23" t="s">
        <v>15</v>
      </c>
      <c r="D7" s="42"/>
      <c r="E7" s="24" t="s">
        <v>6</v>
      </c>
      <c r="F7" s="24"/>
      <c r="G7" s="7">
        <v>0</v>
      </c>
      <c r="H7" s="7">
        <v>0</v>
      </c>
      <c r="I7" s="25">
        <v>0</v>
      </c>
      <c r="J7" s="26">
        <v>0</v>
      </c>
    </row>
    <row r="8" spans="2:10" s="14" customFormat="1" ht="13.5" customHeight="1" hidden="1">
      <c r="B8" s="5"/>
      <c r="C8" s="23" t="s">
        <v>28</v>
      </c>
      <c r="D8" s="42"/>
      <c r="E8" s="24" t="s">
        <v>7</v>
      </c>
      <c r="F8" s="24"/>
      <c r="G8" s="7">
        <v>0</v>
      </c>
      <c r="H8" s="7">
        <v>0</v>
      </c>
      <c r="I8" s="25">
        <v>0</v>
      </c>
      <c r="J8" s="26">
        <v>0</v>
      </c>
    </row>
    <row r="9" spans="2:10" s="14" customFormat="1" ht="13.5" customHeight="1" hidden="1">
      <c r="B9" s="5"/>
      <c r="C9" s="23" t="s">
        <v>27</v>
      </c>
      <c r="D9" s="42"/>
      <c r="E9" s="24" t="s">
        <v>25</v>
      </c>
      <c r="F9" s="24"/>
      <c r="G9" s="7">
        <v>3</v>
      </c>
      <c r="H9" s="7">
        <v>69</v>
      </c>
      <c r="I9" s="25">
        <v>61</v>
      </c>
      <c r="J9" s="26">
        <v>8</v>
      </c>
    </row>
    <row r="10" spans="2:10" s="14" customFormat="1" ht="13.5" customHeight="1" hidden="1">
      <c r="B10" s="5"/>
      <c r="C10" s="23" t="s">
        <v>16</v>
      </c>
      <c r="D10" s="42"/>
      <c r="E10" s="24" t="s">
        <v>8</v>
      </c>
      <c r="F10" s="24"/>
      <c r="G10" s="7">
        <v>606</v>
      </c>
      <c r="H10" s="7">
        <v>3854</v>
      </c>
      <c r="I10" s="25">
        <v>3132</v>
      </c>
      <c r="J10" s="26">
        <v>722</v>
      </c>
    </row>
    <row r="11" spans="2:10" s="14" customFormat="1" ht="13.5" customHeight="1" hidden="1">
      <c r="B11" s="5"/>
      <c r="C11" s="23" t="s">
        <v>29</v>
      </c>
      <c r="D11" s="42"/>
      <c r="E11" s="24" t="s">
        <v>9</v>
      </c>
      <c r="F11" s="24"/>
      <c r="G11" s="7">
        <v>1172</v>
      </c>
      <c r="H11" s="7">
        <v>13908</v>
      </c>
      <c r="I11" s="25">
        <v>7734</v>
      </c>
      <c r="J11" s="26">
        <v>6174</v>
      </c>
    </row>
    <row r="12" spans="2:10" s="14" customFormat="1" ht="13.5" customHeight="1" hidden="1">
      <c r="B12" s="5"/>
      <c r="C12" s="23" t="s">
        <v>17</v>
      </c>
      <c r="D12" s="42"/>
      <c r="E12" s="24" t="s">
        <v>32</v>
      </c>
      <c r="F12" s="24"/>
      <c r="G12" s="7">
        <v>15</v>
      </c>
      <c r="H12" s="7">
        <v>309</v>
      </c>
      <c r="I12" s="25">
        <v>282</v>
      </c>
      <c r="J12" s="26">
        <v>27</v>
      </c>
    </row>
    <row r="13" spans="2:10" s="14" customFormat="1" ht="13.5" customHeight="1" hidden="1">
      <c r="B13" s="5"/>
      <c r="C13" s="23" t="s">
        <v>18</v>
      </c>
      <c r="D13" s="42"/>
      <c r="E13" s="24" t="s">
        <v>10</v>
      </c>
      <c r="F13" s="24"/>
      <c r="G13" s="7">
        <v>131</v>
      </c>
      <c r="H13" s="7">
        <v>1823</v>
      </c>
      <c r="I13" s="25">
        <v>1375</v>
      </c>
      <c r="J13" s="26">
        <v>448</v>
      </c>
    </row>
    <row r="14" spans="2:10" s="14" customFormat="1" ht="13.5" customHeight="1" hidden="1">
      <c r="B14" s="5"/>
      <c r="C14" s="23" t="s">
        <v>19</v>
      </c>
      <c r="D14" s="42"/>
      <c r="E14" s="24" t="s">
        <v>33</v>
      </c>
      <c r="F14" s="24"/>
      <c r="G14" s="7">
        <v>1673</v>
      </c>
      <c r="H14" s="7">
        <v>8373</v>
      </c>
      <c r="I14" s="25">
        <v>3847</v>
      </c>
      <c r="J14" s="26">
        <v>4526</v>
      </c>
    </row>
    <row r="15" spans="2:10" s="14" customFormat="1" ht="13.5" customHeight="1" hidden="1">
      <c r="B15" s="5"/>
      <c r="C15" s="23" t="s">
        <v>30</v>
      </c>
      <c r="D15" s="42"/>
      <c r="E15" s="24" t="s">
        <v>34</v>
      </c>
      <c r="F15" s="24"/>
      <c r="G15" s="7">
        <v>62</v>
      </c>
      <c r="H15" s="7">
        <v>634</v>
      </c>
      <c r="I15" s="25">
        <v>289</v>
      </c>
      <c r="J15" s="26">
        <v>345</v>
      </c>
    </row>
    <row r="16" spans="2:10" s="14" customFormat="1" ht="13.5" customHeight="1" hidden="1">
      <c r="B16" s="5"/>
      <c r="C16" s="23" t="s">
        <v>20</v>
      </c>
      <c r="D16" s="42"/>
      <c r="E16" s="24" t="s">
        <v>11</v>
      </c>
      <c r="F16" s="24"/>
      <c r="G16" s="7">
        <v>44</v>
      </c>
      <c r="H16" s="7">
        <v>132</v>
      </c>
      <c r="I16" s="25">
        <v>80</v>
      </c>
      <c r="J16" s="26">
        <v>52</v>
      </c>
    </row>
    <row r="17" spans="2:10" s="14" customFormat="1" ht="13.5" customHeight="1" hidden="1">
      <c r="B17" s="5"/>
      <c r="C17" s="23" t="s">
        <v>21</v>
      </c>
      <c r="D17" s="42"/>
      <c r="E17" s="24" t="s">
        <v>12</v>
      </c>
      <c r="F17" s="24"/>
      <c r="G17" s="7">
        <v>1173</v>
      </c>
      <c r="H17" s="7">
        <v>8071</v>
      </c>
      <c r="I17" s="25">
        <v>3277</v>
      </c>
      <c r="J17" s="26">
        <v>4794</v>
      </c>
    </row>
    <row r="18" spans="2:10" s="14" customFormat="1" ht="13.5" customHeight="1" hidden="1">
      <c r="B18" s="11"/>
      <c r="C18" s="27" t="s">
        <v>22</v>
      </c>
      <c r="D18" s="43"/>
      <c r="E18" s="28" t="s">
        <v>13</v>
      </c>
      <c r="F18" s="28"/>
      <c r="G18" s="8">
        <v>46</v>
      </c>
      <c r="H18" s="8">
        <v>971</v>
      </c>
      <c r="I18" s="29">
        <v>780</v>
      </c>
      <c r="J18" s="30">
        <v>191</v>
      </c>
    </row>
    <row r="19" spans="2:10" s="14" customFormat="1" ht="15" customHeight="1">
      <c r="B19" s="18" t="s">
        <v>23</v>
      </c>
      <c r="C19" s="2"/>
      <c r="D19" s="2"/>
      <c r="E19" s="2"/>
      <c r="F19" s="2"/>
      <c r="G19" s="46">
        <v>4435</v>
      </c>
      <c r="H19" s="46">
        <v>35239</v>
      </c>
      <c r="I19" s="47">
        <v>19620</v>
      </c>
      <c r="J19" s="48">
        <v>15619</v>
      </c>
    </row>
    <row r="20" spans="2:10" s="14" customFormat="1" ht="13.5" customHeight="1" hidden="1">
      <c r="B20" s="9"/>
      <c r="C20" s="19" t="s">
        <v>14</v>
      </c>
      <c r="D20" s="41"/>
      <c r="E20" s="20" t="s">
        <v>5</v>
      </c>
      <c r="F20" s="20"/>
      <c r="G20" s="6">
        <v>12</v>
      </c>
      <c r="H20" s="6">
        <v>258</v>
      </c>
      <c r="I20" s="21">
        <v>159</v>
      </c>
      <c r="J20" s="22">
        <v>99</v>
      </c>
    </row>
    <row r="21" spans="2:10" s="14" customFormat="1" ht="13.5" customHeight="1" hidden="1">
      <c r="B21" s="9"/>
      <c r="C21" s="23" t="s">
        <v>15</v>
      </c>
      <c r="D21" s="42"/>
      <c r="E21" s="24" t="s">
        <v>6</v>
      </c>
      <c r="F21" s="24"/>
      <c r="G21" s="7">
        <v>0</v>
      </c>
      <c r="H21" s="7">
        <v>0</v>
      </c>
      <c r="I21" s="25">
        <v>0</v>
      </c>
      <c r="J21" s="26">
        <v>0</v>
      </c>
    </row>
    <row r="22" spans="2:10" s="14" customFormat="1" ht="13.5" customHeight="1" hidden="1">
      <c r="B22" s="9"/>
      <c r="C22" s="23" t="s">
        <v>28</v>
      </c>
      <c r="D22" s="42"/>
      <c r="E22" s="24" t="s">
        <v>7</v>
      </c>
      <c r="F22" s="24"/>
      <c r="G22" s="7">
        <v>0</v>
      </c>
      <c r="H22" s="7">
        <v>0</v>
      </c>
      <c r="I22" s="25">
        <v>0</v>
      </c>
      <c r="J22" s="26">
        <v>0</v>
      </c>
    </row>
    <row r="23" spans="2:10" s="14" customFormat="1" ht="13.5" customHeight="1" hidden="1">
      <c r="B23" s="9"/>
      <c r="C23" s="23" t="s">
        <v>27</v>
      </c>
      <c r="D23" s="42"/>
      <c r="E23" s="24" t="s">
        <v>25</v>
      </c>
      <c r="F23" s="24"/>
      <c r="G23" s="7">
        <v>0</v>
      </c>
      <c r="H23" s="7">
        <v>0</v>
      </c>
      <c r="I23" s="25">
        <v>0</v>
      </c>
      <c r="J23" s="26">
        <v>0</v>
      </c>
    </row>
    <row r="24" spans="2:10" s="14" customFormat="1" ht="13.5" customHeight="1" hidden="1">
      <c r="B24" s="9"/>
      <c r="C24" s="23" t="s">
        <v>16</v>
      </c>
      <c r="D24" s="42"/>
      <c r="E24" s="24" t="s">
        <v>8</v>
      </c>
      <c r="F24" s="24"/>
      <c r="G24" s="7">
        <v>604</v>
      </c>
      <c r="H24" s="7">
        <v>3719</v>
      </c>
      <c r="I24" s="25">
        <v>3041</v>
      </c>
      <c r="J24" s="26">
        <v>678</v>
      </c>
    </row>
    <row r="25" spans="2:10" s="14" customFormat="1" ht="13.5" customHeight="1" hidden="1">
      <c r="B25" s="9"/>
      <c r="C25" s="23" t="s">
        <v>29</v>
      </c>
      <c r="D25" s="42"/>
      <c r="E25" s="24" t="s">
        <v>9</v>
      </c>
      <c r="F25" s="24"/>
      <c r="G25" s="7">
        <v>1018</v>
      </c>
      <c r="H25" s="7">
        <v>12967</v>
      </c>
      <c r="I25" s="25">
        <v>7566</v>
      </c>
      <c r="J25" s="26">
        <v>5401</v>
      </c>
    </row>
    <row r="26" spans="2:10" s="14" customFormat="1" ht="13.5" customHeight="1" hidden="1">
      <c r="B26" s="9"/>
      <c r="C26" s="23" t="s">
        <v>17</v>
      </c>
      <c r="D26" s="42"/>
      <c r="E26" s="24" t="s">
        <v>32</v>
      </c>
      <c r="F26" s="24"/>
      <c r="G26" s="7">
        <v>4</v>
      </c>
      <c r="H26" s="7">
        <v>171</v>
      </c>
      <c r="I26" s="25">
        <v>157</v>
      </c>
      <c r="J26" s="26">
        <v>14</v>
      </c>
    </row>
    <row r="27" spans="2:10" s="14" customFormat="1" ht="13.5" customHeight="1" hidden="1">
      <c r="B27" s="9"/>
      <c r="C27" s="23" t="s">
        <v>18</v>
      </c>
      <c r="D27" s="42"/>
      <c r="E27" s="24" t="s">
        <v>10</v>
      </c>
      <c r="F27" s="24"/>
      <c r="G27" s="7">
        <v>127</v>
      </c>
      <c r="H27" s="7">
        <v>1933</v>
      </c>
      <c r="I27" s="25">
        <v>1403</v>
      </c>
      <c r="J27" s="26">
        <v>530</v>
      </c>
    </row>
    <row r="28" spans="2:10" s="14" customFormat="1" ht="13.5" customHeight="1" hidden="1">
      <c r="B28" s="9"/>
      <c r="C28" s="23" t="s">
        <v>19</v>
      </c>
      <c r="D28" s="42"/>
      <c r="E28" s="24" t="s">
        <v>33</v>
      </c>
      <c r="F28" s="24"/>
      <c r="G28" s="7">
        <v>1544</v>
      </c>
      <c r="H28" s="7">
        <v>8713</v>
      </c>
      <c r="I28" s="25">
        <v>4029</v>
      </c>
      <c r="J28" s="26">
        <v>4684</v>
      </c>
    </row>
    <row r="29" spans="2:10" s="14" customFormat="1" ht="13.5" customHeight="1" hidden="1">
      <c r="B29" s="9"/>
      <c r="C29" s="23" t="s">
        <v>30</v>
      </c>
      <c r="D29" s="42"/>
      <c r="E29" s="24" t="s">
        <v>34</v>
      </c>
      <c r="F29" s="24"/>
      <c r="G29" s="7">
        <v>61</v>
      </c>
      <c r="H29" s="7">
        <v>583</v>
      </c>
      <c r="I29" s="25">
        <v>216</v>
      </c>
      <c r="J29" s="26">
        <v>367</v>
      </c>
    </row>
    <row r="30" spans="2:10" s="14" customFormat="1" ht="13.5" customHeight="1" hidden="1">
      <c r="B30" s="9"/>
      <c r="C30" s="23" t="s">
        <v>20</v>
      </c>
      <c r="D30" s="42"/>
      <c r="E30" s="24" t="s">
        <v>11</v>
      </c>
      <c r="F30" s="24"/>
      <c r="G30" s="7">
        <v>45</v>
      </c>
      <c r="H30" s="7">
        <v>193</v>
      </c>
      <c r="I30" s="25">
        <v>127</v>
      </c>
      <c r="J30" s="26">
        <v>66</v>
      </c>
    </row>
    <row r="31" spans="2:10" s="14" customFormat="1" ht="13.5" customHeight="1" hidden="1">
      <c r="B31" s="9"/>
      <c r="C31" s="23" t="s">
        <v>21</v>
      </c>
      <c r="D31" s="42"/>
      <c r="E31" s="24" t="s">
        <v>12</v>
      </c>
      <c r="F31" s="24"/>
      <c r="G31" s="7">
        <v>1018</v>
      </c>
      <c r="H31" s="7">
        <v>6654</v>
      </c>
      <c r="I31" s="25">
        <v>2881</v>
      </c>
      <c r="J31" s="26">
        <v>3773</v>
      </c>
    </row>
    <row r="32" spans="2:10" s="14" customFormat="1" ht="13.5" customHeight="1" hidden="1">
      <c r="B32" s="10"/>
      <c r="C32" s="27" t="s">
        <v>22</v>
      </c>
      <c r="D32" s="43"/>
      <c r="E32" s="28" t="s">
        <v>13</v>
      </c>
      <c r="F32" s="28"/>
      <c r="G32" s="8">
        <v>246</v>
      </c>
      <c r="H32" s="8">
        <v>3926</v>
      </c>
      <c r="I32" s="29">
        <v>1854</v>
      </c>
      <c r="J32" s="30">
        <v>2072</v>
      </c>
    </row>
    <row r="33" spans="2:10" ht="15" customHeight="1">
      <c r="B33" s="18" t="s">
        <v>35</v>
      </c>
      <c r="C33" s="2"/>
      <c r="D33" s="2"/>
      <c r="E33" s="2"/>
      <c r="F33" s="2"/>
      <c r="G33" s="46">
        <f>SUM(G34:G51)</f>
        <v>4290</v>
      </c>
      <c r="H33" s="46">
        <f>SUM(H34:H51)</f>
        <v>37322</v>
      </c>
      <c r="I33" s="47">
        <f>SUM(I34:I51)</f>
        <v>20354</v>
      </c>
      <c r="J33" s="48">
        <f>SUM(J34:J51)</f>
        <v>16968</v>
      </c>
    </row>
    <row r="34" spans="2:10" ht="13.5" customHeight="1" hidden="1">
      <c r="B34" s="9"/>
      <c r="C34" s="19" t="s">
        <v>14</v>
      </c>
      <c r="D34" s="41"/>
      <c r="E34" s="20" t="s">
        <v>5</v>
      </c>
      <c r="F34" s="20"/>
      <c r="G34" s="6">
        <v>11</v>
      </c>
      <c r="H34" s="6">
        <f>+I34+J34</f>
        <v>124</v>
      </c>
      <c r="I34" s="21">
        <v>65</v>
      </c>
      <c r="J34" s="22">
        <v>59</v>
      </c>
    </row>
    <row r="35" spans="2:10" ht="13.5" customHeight="1" hidden="1">
      <c r="B35" s="9"/>
      <c r="C35" s="23" t="s">
        <v>15</v>
      </c>
      <c r="D35" s="42"/>
      <c r="E35" s="24" t="s">
        <v>6</v>
      </c>
      <c r="F35" s="24"/>
      <c r="G35" s="7">
        <v>0</v>
      </c>
      <c r="H35" s="7">
        <f aca="true" t="shared" si="0" ref="H35:H51">+I35+J35</f>
        <v>0</v>
      </c>
      <c r="I35" s="25">
        <v>0</v>
      </c>
      <c r="J35" s="26">
        <v>0</v>
      </c>
    </row>
    <row r="36" spans="2:10" ht="13.5" customHeight="1" hidden="1">
      <c r="B36" s="9"/>
      <c r="C36" s="23" t="s">
        <v>28</v>
      </c>
      <c r="D36" s="42"/>
      <c r="E36" s="24" t="s">
        <v>7</v>
      </c>
      <c r="F36" s="24"/>
      <c r="G36" s="7">
        <v>1</v>
      </c>
      <c r="H36" s="7">
        <f t="shared" si="0"/>
        <v>2</v>
      </c>
      <c r="I36" s="25">
        <v>0</v>
      </c>
      <c r="J36" s="26">
        <v>2</v>
      </c>
    </row>
    <row r="37" spans="2:10" ht="13.5" customHeight="1" hidden="1">
      <c r="B37" s="9"/>
      <c r="C37" s="23" t="s">
        <v>27</v>
      </c>
      <c r="D37" s="42"/>
      <c r="E37" s="24" t="s">
        <v>25</v>
      </c>
      <c r="F37" s="24"/>
      <c r="G37" s="7">
        <v>2</v>
      </c>
      <c r="H37" s="7">
        <f t="shared" si="0"/>
        <v>51</v>
      </c>
      <c r="I37" s="25">
        <v>46</v>
      </c>
      <c r="J37" s="26">
        <v>5</v>
      </c>
    </row>
    <row r="38" spans="2:10" ht="13.5" customHeight="1" hidden="1">
      <c r="B38" s="9"/>
      <c r="C38" s="23" t="s">
        <v>16</v>
      </c>
      <c r="D38" s="42"/>
      <c r="E38" s="24" t="s">
        <v>8</v>
      </c>
      <c r="F38" s="24"/>
      <c r="G38" s="7">
        <v>545</v>
      </c>
      <c r="H38" s="7">
        <f t="shared" si="0"/>
        <v>3079</v>
      </c>
      <c r="I38" s="25">
        <v>2519</v>
      </c>
      <c r="J38" s="26">
        <v>560</v>
      </c>
    </row>
    <row r="39" spans="2:10" ht="13.5" customHeight="1" hidden="1">
      <c r="B39" s="9"/>
      <c r="C39" s="23" t="s">
        <v>29</v>
      </c>
      <c r="D39" s="42"/>
      <c r="E39" s="24" t="s">
        <v>9</v>
      </c>
      <c r="F39" s="24"/>
      <c r="G39" s="7">
        <v>824</v>
      </c>
      <c r="H39" s="7">
        <f t="shared" si="0"/>
        <v>11454</v>
      </c>
      <c r="I39" s="25">
        <v>6902</v>
      </c>
      <c r="J39" s="26">
        <v>4552</v>
      </c>
    </row>
    <row r="40" spans="2:10" ht="13.5" customHeight="1" hidden="1">
      <c r="B40" s="9"/>
      <c r="C40" s="23" t="s">
        <v>17</v>
      </c>
      <c r="D40" s="42"/>
      <c r="E40" s="24" t="s">
        <v>32</v>
      </c>
      <c r="F40" s="24"/>
      <c r="G40" s="7">
        <v>12</v>
      </c>
      <c r="H40" s="7">
        <f t="shared" si="0"/>
        <v>181</v>
      </c>
      <c r="I40" s="25">
        <v>164</v>
      </c>
      <c r="J40" s="26">
        <v>17</v>
      </c>
    </row>
    <row r="41" spans="2:10" ht="13.5" customHeight="1" hidden="1">
      <c r="B41" s="9"/>
      <c r="C41" s="23" t="s">
        <v>18</v>
      </c>
      <c r="D41" s="44"/>
      <c r="E41" s="31" t="s">
        <v>37</v>
      </c>
      <c r="F41" s="31"/>
      <c r="G41" s="7">
        <v>30</v>
      </c>
      <c r="H41" s="7">
        <f t="shared" si="0"/>
        <v>801</v>
      </c>
      <c r="I41" s="25">
        <v>584</v>
      </c>
      <c r="J41" s="26">
        <v>217</v>
      </c>
    </row>
    <row r="42" spans="2:10" ht="13.5" customHeight="1" hidden="1">
      <c r="B42" s="9"/>
      <c r="C42" s="23" t="s">
        <v>19</v>
      </c>
      <c r="D42" s="42"/>
      <c r="E42" s="24" t="s">
        <v>36</v>
      </c>
      <c r="F42" s="24"/>
      <c r="G42" s="7">
        <v>104</v>
      </c>
      <c r="H42" s="7">
        <f t="shared" si="0"/>
        <v>2295</v>
      </c>
      <c r="I42" s="25">
        <v>1606</v>
      </c>
      <c r="J42" s="26">
        <v>689</v>
      </c>
    </row>
    <row r="43" spans="2:10" ht="13.5" customHeight="1" hidden="1">
      <c r="B43" s="9"/>
      <c r="C43" s="23" t="s">
        <v>45</v>
      </c>
      <c r="D43" s="42"/>
      <c r="E43" s="24" t="s">
        <v>38</v>
      </c>
      <c r="F43" s="24"/>
      <c r="G43" s="7">
        <v>1098</v>
      </c>
      <c r="H43" s="7">
        <f t="shared" si="0"/>
        <v>6708</v>
      </c>
      <c r="I43" s="25">
        <v>3165</v>
      </c>
      <c r="J43" s="26">
        <v>3543</v>
      </c>
    </row>
    <row r="44" spans="2:10" ht="13.5" customHeight="1" hidden="1">
      <c r="B44" s="9"/>
      <c r="C44" s="23" t="s">
        <v>20</v>
      </c>
      <c r="D44" s="42"/>
      <c r="E44" s="24" t="s">
        <v>34</v>
      </c>
      <c r="F44" s="24"/>
      <c r="G44" s="7">
        <v>47</v>
      </c>
      <c r="H44" s="7">
        <f t="shared" si="0"/>
        <v>563</v>
      </c>
      <c r="I44" s="25">
        <v>182</v>
      </c>
      <c r="J44" s="26">
        <v>381</v>
      </c>
    </row>
    <row r="45" spans="2:10" ht="13.5" customHeight="1" hidden="1">
      <c r="B45" s="9"/>
      <c r="C45" s="23" t="s">
        <v>21</v>
      </c>
      <c r="D45" s="42"/>
      <c r="E45" s="24" t="s">
        <v>11</v>
      </c>
      <c r="F45" s="24"/>
      <c r="G45" s="7">
        <v>62</v>
      </c>
      <c r="H45" s="7">
        <f t="shared" si="0"/>
        <v>127</v>
      </c>
      <c r="I45" s="25">
        <v>77</v>
      </c>
      <c r="J45" s="26">
        <v>50</v>
      </c>
    </row>
    <row r="46" spans="2:10" ht="13.5" customHeight="1" hidden="1">
      <c r="B46" s="9"/>
      <c r="C46" s="32" t="s">
        <v>22</v>
      </c>
      <c r="D46" s="45"/>
      <c r="E46" s="24" t="s">
        <v>39</v>
      </c>
      <c r="F46" s="36"/>
      <c r="G46" s="33">
        <v>376</v>
      </c>
      <c r="H46" s="33">
        <f t="shared" si="0"/>
        <v>2454</v>
      </c>
      <c r="I46" s="34">
        <v>891</v>
      </c>
      <c r="J46" s="35">
        <v>1563</v>
      </c>
    </row>
    <row r="47" spans="2:10" ht="13.5" customHeight="1" hidden="1">
      <c r="B47" s="5"/>
      <c r="C47" s="23" t="s">
        <v>46</v>
      </c>
      <c r="D47" s="44"/>
      <c r="E47" s="31" t="s">
        <v>40</v>
      </c>
      <c r="F47" s="31"/>
      <c r="G47" s="7">
        <v>177</v>
      </c>
      <c r="H47" s="7">
        <f t="shared" si="0"/>
        <v>2654</v>
      </c>
      <c r="I47" s="25">
        <v>499</v>
      </c>
      <c r="J47" s="26">
        <v>2155</v>
      </c>
    </row>
    <row r="48" spans="2:10" ht="13.5" customHeight="1" hidden="1">
      <c r="B48" s="9"/>
      <c r="C48" s="23" t="s">
        <v>47</v>
      </c>
      <c r="D48" s="42"/>
      <c r="E48" s="24" t="s">
        <v>41</v>
      </c>
      <c r="F48" s="24"/>
      <c r="G48" s="7">
        <v>147</v>
      </c>
      <c r="H48" s="7">
        <f t="shared" si="0"/>
        <v>1475</v>
      </c>
      <c r="I48" s="25">
        <v>593</v>
      </c>
      <c r="J48" s="26">
        <v>882</v>
      </c>
    </row>
    <row r="49" spans="2:10" ht="13.5" customHeight="1" hidden="1">
      <c r="B49" s="9"/>
      <c r="C49" s="23" t="s">
        <v>48</v>
      </c>
      <c r="D49" s="42"/>
      <c r="E49" s="24" t="s">
        <v>42</v>
      </c>
      <c r="F49" s="24"/>
      <c r="G49" s="7">
        <v>56</v>
      </c>
      <c r="H49" s="7">
        <f t="shared" si="0"/>
        <v>609</v>
      </c>
      <c r="I49" s="25">
        <v>387</v>
      </c>
      <c r="J49" s="26">
        <v>222</v>
      </c>
    </row>
    <row r="50" spans="2:10" ht="13.5" customHeight="1" hidden="1">
      <c r="B50" s="9"/>
      <c r="C50" s="23" t="s">
        <v>49</v>
      </c>
      <c r="D50" s="42"/>
      <c r="E50" s="37" t="s">
        <v>43</v>
      </c>
      <c r="F50" s="37"/>
      <c r="G50" s="7">
        <v>760</v>
      </c>
      <c r="H50" s="7">
        <f t="shared" si="0"/>
        <v>3749</v>
      </c>
      <c r="I50" s="25">
        <v>1964</v>
      </c>
      <c r="J50" s="26">
        <v>1785</v>
      </c>
    </row>
    <row r="51" spans="2:10" ht="13.5" customHeight="1" hidden="1">
      <c r="B51" s="9"/>
      <c r="C51" s="32" t="s">
        <v>50</v>
      </c>
      <c r="D51" s="45"/>
      <c r="E51" s="36" t="s">
        <v>44</v>
      </c>
      <c r="F51" s="36"/>
      <c r="G51" s="33">
        <v>38</v>
      </c>
      <c r="H51" s="33">
        <f t="shared" si="0"/>
        <v>996</v>
      </c>
      <c r="I51" s="34">
        <v>710</v>
      </c>
      <c r="J51" s="30">
        <v>286</v>
      </c>
    </row>
    <row r="52" spans="2:10" ht="14.25" customHeight="1">
      <c r="B52" s="18" t="s">
        <v>51</v>
      </c>
      <c r="C52" s="2"/>
      <c r="D52" s="2"/>
      <c r="E52" s="2"/>
      <c r="F52" s="2"/>
      <c r="G52" s="46">
        <f>SUM(G53:G71)</f>
        <v>4231</v>
      </c>
      <c r="H52" s="51">
        <v>39122</v>
      </c>
      <c r="I52" s="49">
        <f>SUM(I53:I71)</f>
        <v>21445</v>
      </c>
      <c r="J52" s="50">
        <f>SUM(J53:J71)</f>
        <v>17665</v>
      </c>
    </row>
    <row r="53" spans="2:10" ht="13.5" customHeight="1" hidden="1">
      <c r="B53" s="9"/>
      <c r="C53" s="19" t="s">
        <v>14</v>
      </c>
      <c r="D53" s="41"/>
      <c r="E53" s="20" t="s">
        <v>53</v>
      </c>
      <c r="F53" s="20"/>
      <c r="G53" s="6">
        <v>23</v>
      </c>
      <c r="H53" s="6">
        <v>255</v>
      </c>
      <c r="I53" s="21">
        <v>150</v>
      </c>
      <c r="J53" s="22">
        <v>105</v>
      </c>
    </row>
    <row r="54" spans="2:10" ht="13.5" customHeight="1" hidden="1">
      <c r="B54" s="9"/>
      <c r="C54" s="23" t="s">
        <v>15</v>
      </c>
      <c r="D54" s="42"/>
      <c r="E54" s="24" t="s">
        <v>54</v>
      </c>
      <c r="F54" s="24"/>
      <c r="G54" s="7">
        <v>9</v>
      </c>
      <c r="H54" s="7">
        <v>71</v>
      </c>
      <c r="I54" s="25">
        <v>54</v>
      </c>
      <c r="J54" s="26">
        <v>17</v>
      </c>
    </row>
    <row r="55" spans="2:10" ht="13.5" customHeight="1" hidden="1">
      <c r="B55" s="9"/>
      <c r="C55" s="23" t="s">
        <v>28</v>
      </c>
      <c r="D55" s="42"/>
      <c r="E55" s="24" t="s">
        <v>55</v>
      </c>
      <c r="F55" s="24"/>
      <c r="G55" s="7">
        <v>2</v>
      </c>
      <c r="H55" s="7">
        <v>9</v>
      </c>
      <c r="I55" s="25">
        <v>9</v>
      </c>
      <c r="J55" s="53" t="s">
        <v>67</v>
      </c>
    </row>
    <row r="56" spans="2:10" ht="13.5" customHeight="1" hidden="1">
      <c r="B56" s="9"/>
      <c r="C56" s="23" t="s">
        <v>27</v>
      </c>
      <c r="D56" s="42"/>
      <c r="E56" s="24" t="s">
        <v>56</v>
      </c>
      <c r="F56" s="24"/>
      <c r="G56" s="7">
        <v>526</v>
      </c>
      <c r="H56" s="7">
        <v>2935</v>
      </c>
      <c r="I56" s="25">
        <v>2385</v>
      </c>
      <c r="J56" s="26">
        <v>550</v>
      </c>
    </row>
    <row r="57" spans="2:10" ht="13.5" customHeight="1" hidden="1">
      <c r="B57" s="9"/>
      <c r="C57" s="23" t="s">
        <v>16</v>
      </c>
      <c r="D57" s="42"/>
      <c r="E57" s="24" t="s">
        <v>57</v>
      </c>
      <c r="F57" s="24"/>
      <c r="G57" s="7">
        <v>751</v>
      </c>
      <c r="H57" s="7">
        <v>12213</v>
      </c>
      <c r="I57" s="25">
        <v>7429</v>
      </c>
      <c r="J57" s="26">
        <v>4784</v>
      </c>
    </row>
    <row r="58" spans="2:10" ht="13.5" customHeight="1" hidden="1">
      <c r="B58" s="9"/>
      <c r="C58" s="23" t="s">
        <v>29</v>
      </c>
      <c r="D58" s="42"/>
      <c r="E58" s="24" t="s">
        <v>32</v>
      </c>
      <c r="F58" s="24"/>
      <c r="G58" s="7">
        <v>8</v>
      </c>
      <c r="H58" s="7">
        <v>134</v>
      </c>
      <c r="I58" s="25">
        <v>121</v>
      </c>
      <c r="J58" s="26">
        <v>13</v>
      </c>
    </row>
    <row r="59" spans="2:10" ht="13.5" customHeight="1" hidden="1">
      <c r="B59" s="9"/>
      <c r="C59" s="23" t="s">
        <v>17</v>
      </c>
      <c r="D59" s="42"/>
      <c r="E59" s="24" t="s">
        <v>37</v>
      </c>
      <c r="F59" s="24"/>
      <c r="G59" s="7">
        <v>38</v>
      </c>
      <c r="H59" s="7">
        <v>874</v>
      </c>
      <c r="I59" s="25">
        <v>627</v>
      </c>
      <c r="J59" s="26">
        <v>247</v>
      </c>
    </row>
    <row r="60" spans="2:10" ht="13.5" customHeight="1" hidden="1">
      <c r="B60" s="9"/>
      <c r="C60" s="23" t="s">
        <v>18</v>
      </c>
      <c r="D60" s="44"/>
      <c r="E60" s="31" t="s">
        <v>64</v>
      </c>
      <c r="F60" s="31"/>
      <c r="G60" s="7">
        <v>121</v>
      </c>
      <c r="H60" s="7">
        <v>1893</v>
      </c>
      <c r="I60" s="25">
        <v>1536</v>
      </c>
      <c r="J60" s="26">
        <v>357</v>
      </c>
    </row>
    <row r="61" spans="2:10" ht="13.5" customHeight="1" hidden="1">
      <c r="B61" s="9"/>
      <c r="C61" s="23" t="s">
        <v>19</v>
      </c>
      <c r="D61" s="42"/>
      <c r="E61" s="24" t="s">
        <v>65</v>
      </c>
      <c r="F61" s="24"/>
      <c r="G61" s="7">
        <v>1059</v>
      </c>
      <c r="H61" s="7">
        <v>7184</v>
      </c>
      <c r="I61" s="25">
        <v>3444</v>
      </c>
      <c r="J61" s="26">
        <v>3728</v>
      </c>
    </row>
    <row r="62" spans="2:10" ht="13.5" customHeight="1" hidden="1">
      <c r="B62" s="9"/>
      <c r="C62" s="23" t="s">
        <v>45</v>
      </c>
      <c r="D62" s="42"/>
      <c r="E62" s="24" t="s">
        <v>66</v>
      </c>
      <c r="F62" s="24"/>
      <c r="G62" s="7">
        <v>51</v>
      </c>
      <c r="H62" s="7">
        <v>753</v>
      </c>
      <c r="I62" s="25">
        <v>204</v>
      </c>
      <c r="J62" s="26">
        <v>549</v>
      </c>
    </row>
    <row r="63" spans="2:10" ht="13.5" customHeight="1" hidden="1">
      <c r="B63" s="9"/>
      <c r="C63" s="23" t="s">
        <v>20</v>
      </c>
      <c r="D63" s="42"/>
      <c r="E63" s="24" t="s">
        <v>58</v>
      </c>
      <c r="F63" s="24"/>
      <c r="G63" s="7">
        <v>81</v>
      </c>
      <c r="H63" s="7">
        <v>297</v>
      </c>
      <c r="I63" s="25">
        <v>186</v>
      </c>
      <c r="J63" s="26">
        <v>111</v>
      </c>
    </row>
    <row r="64" spans="2:10" ht="13.5" customHeight="1" hidden="1">
      <c r="B64" s="9"/>
      <c r="C64" s="23" t="s">
        <v>21</v>
      </c>
      <c r="D64" s="42"/>
      <c r="E64" s="24" t="s">
        <v>59</v>
      </c>
      <c r="F64" s="24"/>
      <c r="G64" s="7">
        <v>114</v>
      </c>
      <c r="H64" s="7">
        <v>867</v>
      </c>
      <c r="I64" s="25">
        <v>556</v>
      </c>
      <c r="J64" s="26">
        <v>311</v>
      </c>
    </row>
    <row r="65" spans="2:10" ht="13.5" customHeight="1" hidden="1">
      <c r="B65" s="9"/>
      <c r="C65" s="32" t="s">
        <v>22</v>
      </c>
      <c r="D65" s="45"/>
      <c r="E65" s="24" t="s">
        <v>60</v>
      </c>
      <c r="F65" s="36"/>
      <c r="G65" s="33">
        <v>383</v>
      </c>
      <c r="H65" s="33">
        <v>2707</v>
      </c>
      <c r="I65" s="34">
        <v>987</v>
      </c>
      <c r="J65" s="35">
        <v>1720</v>
      </c>
    </row>
    <row r="66" spans="2:10" ht="13.5" customHeight="1" hidden="1">
      <c r="B66" s="5"/>
      <c r="C66" s="23" t="s">
        <v>46</v>
      </c>
      <c r="D66" s="44"/>
      <c r="E66" s="31" t="s">
        <v>61</v>
      </c>
      <c r="F66" s="31"/>
      <c r="G66" s="7">
        <v>365</v>
      </c>
      <c r="H66" s="7">
        <v>1405</v>
      </c>
      <c r="I66" s="25">
        <v>573</v>
      </c>
      <c r="J66" s="26">
        <v>832</v>
      </c>
    </row>
    <row r="67" spans="2:10" ht="13.5" customHeight="1" hidden="1">
      <c r="B67" s="9"/>
      <c r="C67" s="23" t="s">
        <v>47</v>
      </c>
      <c r="D67" s="42"/>
      <c r="E67" s="24" t="s">
        <v>41</v>
      </c>
      <c r="F67" s="24"/>
      <c r="G67" s="7">
        <v>141</v>
      </c>
      <c r="H67" s="7">
        <v>1426</v>
      </c>
      <c r="I67" s="25">
        <v>577</v>
      </c>
      <c r="J67" s="26">
        <v>849</v>
      </c>
    </row>
    <row r="68" spans="2:10" ht="13.5" customHeight="1" hidden="1">
      <c r="B68" s="9"/>
      <c r="C68" s="23" t="s">
        <v>48</v>
      </c>
      <c r="D68" s="42"/>
      <c r="E68" s="24" t="s">
        <v>40</v>
      </c>
      <c r="F68" s="24"/>
      <c r="G68" s="7">
        <v>192</v>
      </c>
      <c r="H68" s="7">
        <v>3143</v>
      </c>
      <c r="I68" s="25">
        <v>679</v>
      </c>
      <c r="J68" s="26">
        <v>2464</v>
      </c>
    </row>
    <row r="69" spans="2:10" ht="13.5" customHeight="1" hidden="1">
      <c r="B69" s="9"/>
      <c r="C69" s="23" t="s">
        <v>49</v>
      </c>
      <c r="D69" s="42"/>
      <c r="E69" s="37" t="s">
        <v>42</v>
      </c>
      <c r="F69" s="37"/>
      <c r="G69" s="7">
        <v>45</v>
      </c>
      <c r="H69" s="7">
        <v>471</v>
      </c>
      <c r="I69" s="25">
        <v>293</v>
      </c>
      <c r="J69" s="26">
        <v>178</v>
      </c>
    </row>
    <row r="70" spans="2:10" ht="13.5" customHeight="1" hidden="1">
      <c r="B70" s="9"/>
      <c r="C70" s="32" t="s">
        <v>50</v>
      </c>
      <c r="D70" s="45"/>
      <c r="E70" s="36" t="s">
        <v>43</v>
      </c>
      <c r="F70" s="37"/>
      <c r="G70" s="7">
        <v>289</v>
      </c>
      <c r="H70" s="33">
        <v>1515</v>
      </c>
      <c r="I70" s="34">
        <v>922</v>
      </c>
      <c r="J70" s="35">
        <v>593</v>
      </c>
    </row>
    <row r="71" spans="2:10" ht="13.5" customHeight="1" hidden="1">
      <c r="B71" s="10"/>
      <c r="C71" s="32" t="s">
        <v>62</v>
      </c>
      <c r="D71" s="45"/>
      <c r="E71" s="36" t="s">
        <v>63</v>
      </c>
      <c r="F71" s="36"/>
      <c r="G71" s="33">
        <v>33</v>
      </c>
      <c r="H71" s="7">
        <v>970</v>
      </c>
      <c r="I71" s="25">
        <v>713</v>
      </c>
      <c r="J71" s="30">
        <v>257</v>
      </c>
    </row>
    <row r="72" spans="2:10" ht="15" customHeight="1">
      <c r="B72" s="18" t="s">
        <v>68</v>
      </c>
      <c r="C72" s="2"/>
      <c r="D72" s="2"/>
      <c r="E72" s="2"/>
      <c r="F72" s="2"/>
      <c r="G72" s="46">
        <f>SUM(G73:G90)</f>
        <v>3865</v>
      </c>
      <c r="H72" s="46">
        <f>SUM(H73:H90)</f>
        <v>34514</v>
      </c>
      <c r="I72" s="49">
        <f>SUM(I73:I90)</f>
        <v>18923</v>
      </c>
      <c r="J72" s="50">
        <f>SUM(J73:J90)</f>
        <v>15523</v>
      </c>
    </row>
    <row r="73" spans="2:10" ht="13.5" customHeight="1">
      <c r="B73" s="9"/>
      <c r="C73" s="19" t="s">
        <v>71</v>
      </c>
      <c r="D73" s="41"/>
      <c r="E73" s="20" t="s">
        <v>72</v>
      </c>
      <c r="F73" s="20"/>
      <c r="G73" s="6">
        <v>30</v>
      </c>
      <c r="H73" s="6">
        <v>261</v>
      </c>
      <c r="I73" s="21">
        <v>167</v>
      </c>
      <c r="J73" s="22">
        <v>94</v>
      </c>
    </row>
    <row r="74" spans="2:10" ht="13.5" customHeight="1">
      <c r="B74" s="9"/>
      <c r="C74" s="23" t="s">
        <v>28</v>
      </c>
      <c r="D74" s="42"/>
      <c r="E74" s="24" t="s">
        <v>55</v>
      </c>
      <c r="F74" s="24"/>
      <c r="G74" s="7">
        <v>2</v>
      </c>
      <c r="H74" s="7">
        <v>17</v>
      </c>
      <c r="I74" s="25">
        <v>14</v>
      </c>
      <c r="J74" s="53">
        <v>3</v>
      </c>
    </row>
    <row r="75" spans="2:10" ht="13.5" customHeight="1">
      <c r="B75" s="9"/>
      <c r="C75" s="23" t="s">
        <v>27</v>
      </c>
      <c r="D75" s="42"/>
      <c r="E75" s="24" t="s">
        <v>56</v>
      </c>
      <c r="F75" s="24"/>
      <c r="G75" s="7">
        <v>482</v>
      </c>
      <c r="H75" s="7">
        <v>2781</v>
      </c>
      <c r="I75" s="25">
        <v>2296</v>
      </c>
      <c r="J75" s="26">
        <v>485</v>
      </c>
    </row>
    <row r="76" spans="2:10" ht="13.5" customHeight="1">
      <c r="B76" s="9"/>
      <c r="C76" s="23" t="s">
        <v>16</v>
      </c>
      <c r="D76" s="42"/>
      <c r="E76" s="24" t="s">
        <v>57</v>
      </c>
      <c r="F76" s="24"/>
      <c r="G76" s="7">
        <v>705</v>
      </c>
      <c r="H76" s="7">
        <v>11469</v>
      </c>
      <c r="I76" s="25">
        <v>6841</v>
      </c>
      <c r="J76" s="26">
        <v>4610</v>
      </c>
    </row>
    <row r="77" spans="2:10" ht="13.5" customHeight="1">
      <c r="B77" s="9"/>
      <c r="C77" s="23" t="s">
        <v>29</v>
      </c>
      <c r="D77" s="42"/>
      <c r="E77" s="24" t="s">
        <v>32</v>
      </c>
      <c r="F77" s="24"/>
      <c r="G77" s="7">
        <v>5</v>
      </c>
      <c r="H77" s="7">
        <v>111</v>
      </c>
      <c r="I77" s="25">
        <v>105</v>
      </c>
      <c r="J77" s="26">
        <v>6</v>
      </c>
    </row>
    <row r="78" spans="2:10" ht="13.5" customHeight="1">
      <c r="B78" s="9"/>
      <c r="C78" s="23" t="s">
        <v>17</v>
      </c>
      <c r="D78" s="42"/>
      <c r="E78" s="24" t="s">
        <v>37</v>
      </c>
      <c r="F78" s="24"/>
      <c r="G78" s="7">
        <v>31</v>
      </c>
      <c r="H78" s="7">
        <v>770</v>
      </c>
      <c r="I78" s="25">
        <v>572</v>
      </c>
      <c r="J78" s="26">
        <v>198</v>
      </c>
    </row>
    <row r="79" spans="2:10" ht="13.5" customHeight="1">
      <c r="B79" s="9"/>
      <c r="C79" s="23" t="s">
        <v>18</v>
      </c>
      <c r="D79" s="44"/>
      <c r="E79" s="31" t="s">
        <v>64</v>
      </c>
      <c r="F79" s="31"/>
      <c r="G79" s="7">
        <v>108</v>
      </c>
      <c r="H79" s="7">
        <v>1758</v>
      </c>
      <c r="I79" s="25">
        <v>1446</v>
      </c>
      <c r="J79" s="26">
        <v>312</v>
      </c>
    </row>
    <row r="80" spans="2:10" ht="13.5" customHeight="1">
      <c r="B80" s="9"/>
      <c r="C80" s="23" t="s">
        <v>19</v>
      </c>
      <c r="D80" s="42"/>
      <c r="E80" s="24" t="s">
        <v>65</v>
      </c>
      <c r="F80" s="24"/>
      <c r="G80" s="7">
        <v>969</v>
      </c>
      <c r="H80" s="7">
        <v>6795</v>
      </c>
      <c r="I80" s="25">
        <v>3390</v>
      </c>
      <c r="J80" s="26">
        <v>3393</v>
      </c>
    </row>
    <row r="81" spans="2:10" ht="13.5" customHeight="1">
      <c r="B81" s="9"/>
      <c r="C81" s="23" t="s">
        <v>30</v>
      </c>
      <c r="D81" s="42"/>
      <c r="E81" s="24" t="s">
        <v>66</v>
      </c>
      <c r="F81" s="24"/>
      <c r="G81" s="7">
        <v>57</v>
      </c>
      <c r="H81" s="7">
        <v>805</v>
      </c>
      <c r="I81" s="25">
        <v>243</v>
      </c>
      <c r="J81" s="26">
        <v>562</v>
      </c>
    </row>
    <row r="82" spans="2:10" ht="13.5" customHeight="1">
      <c r="B82" s="9"/>
      <c r="C82" s="23" t="s">
        <v>20</v>
      </c>
      <c r="D82" s="42"/>
      <c r="E82" s="24" t="s">
        <v>58</v>
      </c>
      <c r="F82" s="24"/>
      <c r="G82" s="7">
        <v>76</v>
      </c>
      <c r="H82" s="7">
        <v>530</v>
      </c>
      <c r="I82" s="25">
        <v>387</v>
      </c>
      <c r="J82" s="26">
        <v>143</v>
      </c>
    </row>
    <row r="83" spans="2:10" ht="13.5" customHeight="1">
      <c r="B83" s="9"/>
      <c r="C83" s="23" t="s">
        <v>21</v>
      </c>
      <c r="D83" s="42"/>
      <c r="E83" s="24" t="s">
        <v>59</v>
      </c>
      <c r="F83" s="24"/>
      <c r="G83" s="7">
        <v>109</v>
      </c>
      <c r="H83" s="7">
        <v>617</v>
      </c>
      <c r="I83" s="25">
        <v>385</v>
      </c>
      <c r="J83" s="26">
        <v>232</v>
      </c>
    </row>
    <row r="84" spans="2:10" ht="13.5" customHeight="1">
      <c r="B84" s="9"/>
      <c r="C84" s="32" t="s">
        <v>22</v>
      </c>
      <c r="D84" s="45"/>
      <c r="E84" s="24" t="s">
        <v>60</v>
      </c>
      <c r="F84" s="36"/>
      <c r="G84" s="33">
        <v>393</v>
      </c>
      <c r="H84" s="33">
        <v>2761</v>
      </c>
      <c r="I84" s="34">
        <v>930</v>
      </c>
      <c r="J84" s="35">
        <v>1793</v>
      </c>
    </row>
    <row r="85" spans="2:10" ht="13.5" customHeight="1">
      <c r="B85" s="5"/>
      <c r="C85" s="23" t="s">
        <v>46</v>
      </c>
      <c r="D85" s="44"/>
      <c r="E85" s="31" t="s">
        <v>61</v>
      </c>
      <c r="F85" s="31"/>
      <c r="G85" s="7">
        <v>344</v>
      </c>
      <c r="H85" s="7">
        <v>1166</v>
      </c>
      <c r="I85" s="25">
        <v>493</v>
      </c>
      <c r="J85" s="26">
        <v>673</v>
      </c>
    </row>
    <row r="86" spans="2:10" ht="13.5" customHeight="1">
      <c r="B86" s="9"/>
      <c r="C86" s="23" t="s">
        <v>47</v>
      </c>
      <c r="D86" s="42"/>
      <c r="E86" s="24" t="s">
        <v>41</v>
      </c>
      <c r="F86" s="24"/>
      <c r="G86" s="7">
        <v>87</v>
      </c>
      <c r="H86" s="7">
        <v>273</v>
      </c>
      <c r="I86" s="25">
        <v>86</v>
      </c>
      <c r="J86" s="26">
        <v>187</v>
      </c>
    </row>
    <row r="87" spans="2:10" ht="13.5" customHeight="1">
      <c r="B87" s="9"/>
      <c r="C87" s="23" t="s">
        <v>48</v>
      </c>
      <c r="D87" s="42"/>
      <c r="E87" s="24" t="s">
        <v>40</v>
      </c>
      <c r="F87" s="24"/>
      <c r="G87" s="7">
        <v>165</v>
      </c>
      <c r="H87" s="7">
        <v>2708</v>
      </c>
      <c r="I87" s="25">
        <v>525</v>
      </c>
      <c r="J87" s="26">
        <v>2183</v>
      </c>
    </row>
    <row r="88" spans="2:10" ht="13.5" customHeight="1">
      <c r="B88" s="9"/>
      <c r="C88" s="23" t="s">
        <v>49</v>
      </c>
      <c r="D88" s="42"/>
      <c r="E88" s="37" t="s">
        <v>42</v>
      </c>
      <c r="F88" s="37"/>
      <c r="G88" s="7">
        <v>32</v>
      </c>
      <c r="H88" s="7">
        <v>393</v>
      </c>
      <c r="I88" s="25">
        <v>252</v>
      </c>
      <c r="J88" s="26">
        <v>141</v>
      </c>
    </row>
    <row r="89" spans="2:10" ht="13.5" customHeight="1">
      <c r="B89" s="9"/>
      <c r="C89" s="32" t="s">
        <v>50</v>
      </c>
      <c r="D89" s="45"/>
      <c r="E89" s="36" t="s">
        <v>43</v>
      </c>
      <c r="F89" s="37"/>
      <c r="G89" s="7">
        <v>270</v>
      </c>
      <c r="H89" s="33">
        <v>1299</v>
      </c>
      <c r="I89" s="34">
        <v>791</v>
      </c>
      <c r="J89" s="35">
        <v>508</v>
      </c>
    </row>
    <row r="90" spans="2:10" ht="15" customHeight="1">
      <c r="B90" s="10"/>
      <c r="C90" s="32" t="s">
        <v>62</v>
      </c>
      <c r="D90" s="45"/>
      <c r="E90" s="36" t="s">
        <v>63</v>
      </c>
      <c r="F90" s="36"/>
      <c r="G90" s="55" t="s">
        <v>69</v>
      </c>
      <c r="H90" s="56" t="s">
        <v>70</v>
      </c>
      <c r="I90" s="57" t="s">
        <v>69</v>
      </c>
      <c r="J90" s="58" t="s">
        <v>69</v>
      </c>
    </row>
    <row r="91" spans="2:10" ht="15" customHeight="1">
      <c r="B91" s="18" t="s">
        <v>73</v>
      </c>
      <c r="C91" s="2"/>
      <c r="D91" s="2"/>
      <c r="E91" s="2"/>
      <c r="F91" s="2"/>
      <c r="G91" s="46">
        <v>4106</v>
      </c>
      <c r="H91" s="46">
        <v>37896</v>
      </c>
      <c r="I91" s="49">
        <v>20554</v>
      </c>
      <c r="J91" s="50">
        <v>17325</v>
      </c>
    </row>
    <row r="92" spans="2:10" ht="15" customHeight="1">
      <c r="B92" s="9"/>
      <c r="C92" s="19" t="s">
        <v>71</v>
      </c>
      <c r="D92" s="41"/>
      <c r="E92" s="20" t="s">
        <v>72</v>
      </c>
      <c r="F92" s="20"/>
      <c r="G92" s="6">
        <v>36</v>
      </c>
      <c r="H92" s="6">
        <v>242</v>
      </c>
      <c r="I92" s="21">
        <v>167</v>
      </c>
      <c r="J92" s="22">
        <v>75</v>
      </c>
    </row>
    <row r="93" spans="2:10" ht="15" customHeight="1">
      <c r="B93" s="9"/>
      <c r="C93" s="23" t="s">
        <v>28</v>
      </c>
      <c r="D93" s="42"/>
      <c r="E93" s="24" t="s">
        <v>55</v>
      </c>
      <c r="F93" s="24"/>
      <c r="G93" s="56" t="s">
        <v>74</v>
      </c>
      <c r="H93" s="56" t="s">
        <v>74</v>
      </c>
      <c r="I93" s="57" t="s">
        <v>74</v>
      </c>
      <c r="J93" s="53" t="s">
        <v>67</v>
      </c>
    </row>
    <row r="94" spans="2:10" ht="15" customHeight="1">
      <c r="B94" s="9"/>
      <c r="C94" s="23" t="s">
        <v>27</v>
      </c>
      <c r="D94" s="42"/>
      <c r="E94" s="24" t="s">
        <v>56</v>
      </c>
      <c r="F94" s="24"/>
      <c r="G94" s="7">
        <v>478</v>
      </c>
      <c r="H94" s="7">
        <v>2655</v>
      </c>
      <c r="I94" s="25">
        <v>2142</v>
      </c>
      <c r="J94" s="26">
        <v>513</v>
      </c>
    </row>
    <row r="95" spans="2:10" ht="15" customHeight="1">
      <c r="B95" s="9"/>
      <c r="C95" s="23" t="s">
        <v>16</v>
      </c>
      <c r="D95" s="42"/>
      <c r="E95" s="24" t="s">
        <v>57</v>
      </c>
      <c r="F95" s="24"/>
      <c r="G95" s="7">
        <v>693</v>
      </c>
      <c r="H95" s="7">
        <v>10816</v>
      </c>
      <c r="I95" s="25">
        <v>6644</v>
      </c>
      <c r="J95" s="26">
        <v>4172</v>
      </c>
    </row>
    <row r="96" spans="2:10" ht="15" customHeight="1">
      <c r="B96" s="9"/>
      <c r="C96" s="23" t="s">
        <v>29</v>
      </c>
      <c r="D96" s="42"/>
      <c r="E96" s="24" t="s">
        <v>32</v>
      </c>
      <c r="F96" s="24"/>
      <c r="G96" s="7">
        <v>13</v>
      </c>
      <c r="H96" s="7">
        <v>188</v>
      </c>
      <c r="I96" s="25">
        <v>171</v>
      </c>
      <c r="J96" s="26">
        <v>17</v>
      </c>
    </row>
    <row r="97" spans="2:10" ht="15" customHeight="1">
      <c r="B97" s="9"/>
      <c r="C97" s="23" t="s">
        <v>17</v>
      </c>
      <c r="D97" s="42"/>
      <c r="E97" s="24" t="s">
        <v>37</v>
      </c>
      <c r="F97" s="24"/>
      <c r="G97" s="7">
        <v>32</v>
      </c>
      <c r="H97" s="7">
        <v>829</v>
      </c>
      <c r="I97" s="25">
        <v>624</v>
      </c>
      <c r="J97" s="26">
        <v>205</v>
      </c>
    </row>
    <row r="98" spans="2:10" ht="15" customHeight="1">
      <c r="B98" s="9"/>
      <c r="C98" s="23" t="s">
        <v>18</v>
      </c>
      <c r="D98" s="44"/>
      <c r="E98" s="31" t="s">
        <v>64</v>
      </c>
      <c r="F98" s="31"/>
      <c r="G98" s="7">
        <v>119</v>
      </c>
      <c r="H98" s="7">
        <v>1953</v>
      </c>
      <c r="I98" s="25">
        <v>1616</v>
      </c>
      <c r="J98" s="26">
        <v>337</v>
      </c>
    </row>
    <row r="99" spans="2:10" ht="15" customHeight="1">
      <c r="B99" s="9"/>
      <c r="C99" s="23" t="s">
        <v>19</v>
      </c>
      <c r="D99" s="42"/>
      <c r="E99" s="24" t="s">
        <v>65</v>
      </c>
      <c r="F99" s="24"/>
      <c r="G99" s="7">
        <v>984</v>
      </c>
      <c r="H99" s="7">
        <v>6991</v>
      </c>
      <c r="I99" s="25">
        <v>3518</v>
      </c>
      <c r="J99" s="26">
        <v>3473</v>
      </c>
    </row>
    <row r="100" spans="2:10" ht="15" customHeight="1">
      <c r="B100" s="9"/>
      <c r="C100" s="23" t="s">
        <v>30</v>
      </c>
      <c r="D100" s="42"/>
      <c r="E100" s="24" t="s">
        <v>66</v>
      </c>
      <c r="F100" s="24"/>
      <c r="G100" s="7">
        <v>41</v>
      </c>
      <c r="H100" s="7">
        <v>474</v>
      </c>
      <c r="I100" s="25">
        <v>138</v>
      </c>
      <c r="J100" s="26">
        <v>336</v>
      </c>
    </row>
    <row r="101" spans="2:10" ht="15" customHeight="1">
      <c r="B101" s="9"/>
      <c r="C101" s="23" t="s">
        <v>20</v>
      </c>
      <c r="D101" s="42"/>
      <c r="E101" s="24" t="s">
        <v>58</v>
      </c>
      <c r="F101" s="24"/>
      <c r="G101" s="7">
        <v>72</v>
      </c>
      <c r="H101" s="7">
        <v>279</v>
      </c>
      <c r="I101" s="25">
        <v>160</v>
      </c>
      <c r="J101" s="26">
        <v>119</v>
      </c>
    </row>
    <row r="102" spans="2:10" ht="15" customHeight="1">
      <c r="B102" s="9"/>
      <c r="C102" s="23" t="s">
        <v>21</v>
      </c>
      <c r="D102" s="42"/>
      <c r="E102" s="24" t="s">
        <v>59</v>
      </c>
      <c r="F102" s="24"/>
      <c r="G102" s="7">
        <v>115</v>
      </c>
      <c r="H102" s="7">
        <v>815</v>
      </c>
      <c r="I102" s="25">
        <v>517</v>
      </c>
      <c r="J102" s="26">
        <v>298</v>
      </c>
    </row>
    <row r="103" spans="2:10" ht="15" customHeight="1">
      <c r="B103" s="9"/>
      <c r="C103" s="32" t="s">
        <v>22</v>
      </c>
      <c r="D103" s="45"/>
      <c r="E103" s="24" t="s">
        <v>60</v>
      </c>
      <c r="F103" s="36"/>
      <c r="G103" s="33">
        <v>391</v>
      </c>
      <c r="H103" s="33">
        <v>2709</v>
      </c>
      <c r="I103" s="34">
        <v>896</v>
      </c>
      <c r="J103" s="35">
        <v>1796</v>
      </c>
    </row>
    <row r="104" spans="2:10" ht="15" customHeight="1">
      <c r="B104" s="5"/>
      <c r="C104" s="23" t="s">
        <v>46</v>
      </c>
      <c r="D104" s="44"/>
      <c r="E104" s="31" t="s">
        <v>61</v>
      </c>
      <c r="F104" s="31"/>
      <c r="G104" s="7">
        <v>349</v>
      </c>
      <c r="H104" s="7">
        <v>1438</v>
      </c>
      <c r="I104" s="25">
        <v>582</v>
      </c>
      <c r="J104" s="26">
        <v>856</v>
      </c>
    </row>
    <row r="105" spans="2:10" ht="15" customHeight="1">
      <c r="B105" s="9"/>
      <c r="C105" s="23" t="s">
        <v>47</v>
      </c>
      <c r="D105" s="42"/>
      <c r="E105" s="24" t="s">
        <v>41</v>
      </c>
      <c r="F105" s="24"/>
      <c r="G105" s="7">
        <v>163</v>
      </c>
      <c r="H105" s="7">
        <v>1504</v>
      </c>
      <c r="I105" s="25">
        <v>582</v>
      </c>
      <c r="J105" s="26">
        <v>922</v>
      </c>
    </row>
    <row r="106" spans="2:10" ht="15" customHeight="1">
      <c r="B106" s="9"/>
      <c r="C106" s="23" t="s">
        <v>48</v>
      </c>
      <c r="D106" s="42"/>
      <c r="E106" s="24" t="s">
        <v>40</v>
      </c>
      <c r="F106" s="24"/>
      <c r="G106" s="7">
        <v>268</v>
      </c>
      <c r="H106" s="7">
        <v>3883</v>
      </c>
      <c r="I106" s="25">
        <v>851</v>
      </c>
      <c r="J106" s="26">
        <v>3032</v>
      </c>
    </row>
    <row r="107" spans="2:10" ht="15" customHeight="1">
      <c r="B107" s="9"/>
      <c r="C107" s="23" t="s">
        <v>49</v>
      </c>
      <c r="D107" s="42"/>
      <c r="E107" s="37" t="s">
        <v>42</v>
      </c>
      <c r="F107" s="37"/>
      <c r="G107" s="7">
        <v>40</v>
      </c>
      <c r="H107" s="7">
        <v>649</v>
      </c>
      <c r="I107" s="25">
        <v>408</v>
      </c>
      <c r="J107" s="26">
        <v>241</v>
      </c>
    </row>
    <row r="108" spans="2:10" ht="15" customHeight="1">
      <c r="B108" s="9"/>
      <c r="C108" s="32" t="s">
        <v>50</v>
      </c>
      <c r="D108" s="45"/>
      <c r="E108" s="36" t="s">
        <v>43</v>
      </c>
      <c r="F108" s="37"/>
      <c r="G108" s="7">
        <v>274</v>
      </c>
      <c r="H108" s="33">
        <v>1540</v>
      </c>
      <c r="I108" s="34">
        <v>853</v>
      </c>
      <c r="J108" s="35">
        <v>687</v>
      </c>
    </row>
    <row r="109" spans="2:10" ht="15" customHeight="1">
      <c r="B109" s="10"/>
      <c r="C109" s="32" t="s">
        <v>62</v>
      </c>
      <c r="D109" s="45"/>
      <c r="E109" s="36" t="s">
        <v>63</v>
      </c>
      <c r="F109" s="36"/>
      <c r="G109" s="55">
        <v>38</v>
      </c>
      <c r="H109" s="56">
        <v>931</v>
      </c>
      <c r="I109" s="57">
        <v>685</v>
      </c>
      <c r="J109" s="58">
        <v>246</v>
      </c>
    </row>
    <row r="110" spans="2:10" ht="15" customHeight="1">
      <c r="B110" s="52" t="s">
        <v>75</v>
      </c>
      <c r="C110" s="16"/>
      <c r="D110" s="16"/>
      <c r="E110" s="15"/>
      <c r="F110" s="15"/>
      <c r="G110" s="17"/>
      <c r="H110" s="17"/>
      <c r="I110" s="17"/>
      <c r="J110" s="3" t="s">
        <v>52</v>
      </c>
    </row>
    <row r="111" spans="2:5" ht="12">
      <c r="B111" s="59"/>
      <c r="C111" s="60"/>
      <c r="D111" s="60"/>
      <c r="E111" s="61"/>
    </row>
    <row r="112" spans="2:5" ht="12">
      <c r="B112" s="61"/>
      <c r="C112" s="60"/>
      <c r="D112" s="60"/>
      <c r="E112" s="61"/>
    </row>
  </sheetData>
  <sheetProtection/>
  <mergeCells count="3">
    <mergeCell ref="H3:J3"/>
    <mergeCell ref="G3:G4"/>
    <mergeCell ref="B3:F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3.事  業  所</oddHeader>
    <oddFooter>&amp;C&amp;"ＭＳ Ｐゴシック,標準"&amp;11-27-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showGridLines="0" zoomScalePageLayoutView="0" workbookViewId="0" topLeftCell="A1">
      <selection activeCell="B36" sqref="B36"/>
    </sheetView>
  </sheetViews>
  <sheetFormatPr defaultColWidth="9.00390625" defaultRowHeight="12.75"/>
  <cols>
    <col min="1" max="1" width="3.75390625" style="12" customWidth="1"/>
    <col min="2" max="2" width="2.125" style="178" customWidth="1"/>
    <col min="3" max="3" width="2.125" style="4" customWidth="1"/>
    <col min="4" max="4" width="12.75390625" style="171" customWidth="1"/>
    <col min="5" max="5" width="6.125" style="172" customWidth="1"/>
    <col min="6" max="6" width="6.125" style="173" customWidth="1"/>
    <col min="7" max="7" width="6.125" style="174" customWidth="1"/>
    <col min="8" max="8" width="6.125" style="175" customWidth="1"/>
    <col min="9" max="9" width="6.125" style="176" customWidth="1"/>
    <col min="10" max="10" width="6.125" style="172" customWidth="1"/>
    <col min="11" max="11" width="6.125" style="176" customWidth="1"/>
    <col min="12" max="12" width="6.125" style="172" customWidth="1"/>
    <col min="13" max="13" width="6.125" style="175" customWidth="1"/>
    <col min="14" max="14" width="6.125" style="172" customWidth="1"/>
    <col min="15" max="15" width="6.125" style="175" customWidth="1"/>
    <col min="16" max="16" width="6.125" style="174" customWidth="1"/>
    <col min="17" max="17" width="5.875" style="12" customWidth="1"/>
    <col min="18" max="16384" width="9.125" style="12" customWidth="1"/>
  </cols>
  <sheetData>
    <row r="1" spans="1:16" ht="30" customHeight="1">
      <c r="A1" s="1" t="s">
        <v>77</v>
      </c>
      <c r="B1" s="72"/>
      <c r="C1" s="73"/>
      <c r="D1" s="74"/>
      <c r="E1" s="75"/>
      <c r="F1" s="76"/>
      <c r="G1" s="77"/>
      <c r="H1" s="75"/>
      <c r="I1" s="78"/>
      <c r="J1" s="79"/>
      <c r="K1" s="78"/>
      <c r="L1" s="79"/>
      <c r="M1" s="80"/>
      <c r="N1" s="79"/>
      <c r="O1" s="80"/>
      <c r="P1" s="77"/>
    </row>
    <row r="2" spans="2:16" ht="15" customHeight="1">
      <c r="B2" s="54" t="s">
        <v>78</v>
      </c>
      <c r="C2" s="81"/>
      <c r="D2" s="82"/>
      <c r="E2" s="83"/>
      <c r="F2" s="84"/>
      <c r="G2" s="85"/>
      <c r="H2" s="86"/>
      <c r="I2" s="87"/>
      <c r="J2" s="83"/>
      <c r="K2" s="87"/>
      <c r="L2" s="83"/>
      <c r="M2" s="86"/>
      <c r="N2" s="83"/>
      <c r="O2" s="86"/>
      <c r="P2" s="85"/>
    </row>
    <row r="3" spans="2:17" s="88" customFormat="1" ht="16.5" customHeight="1">
      <c r="B3" s="89" t="s">
        <v>79</v>
      </c>
      <c r="C3" s="90"/>
      <c r="D3" s="91"/>
      <c r="E3" s="92" t="s">
        <v>3</v>
      </c>
      <c r="F3" s="93"/>
      <c r="G3" s="94" t="s">
        <v>80</v>
      </c>
      <c r="H3" s="94"/>
      <c r="I3" s="95" t="s">
        <v>81</v>
      </c>
      <c r="J3" s="95"/>
      <c r="K3" s="96" t="s">
        <v>82</v>
      </c>
      <c r="L3" s="97"/>
      <c r="M3" s="98" t="s">
        <v>83</v>
      </c>
      <c r="N3" s="95"/>
      <c r="O3" s="94" t="s">
        <v>84</v>
      </c>
      <c r="P3" s="94"/>
      <c r="Q3" s="99" t="s">
        <v>85</v>
      </c>
    </row>
    <row r="4" spans="2:17" s="100" customFormat="1" ht="15" customHeight="1">
      <c r="B4" s="101"/>
      <c r="C4" s="102"/>
      <c r="D4" s="103"/>
      <c r="E4" s="104" t="s">
        <v>0</v>
      </c>
      <c r="F4" s="105" t="s">
        <v>86</v>
      </c>
      <c r="G4" s="106" t="s">
        <v>87</v>
      </c>
      <c r="H4" s="107" t="s">
        <v>88</v>
      </c>
      <c r="I4" s="104" t="s">
        <v>0</v>
      </c>
      <c r="J4" s="108" t="s">
        <v>86</v>
      </c>
      <c r="K4" s="109" t="s">
        <v>0</v>
      </c>
      <c r="L4" s="110" t="s">
        <v>86</v>
      </c>
      <c r="M4" s="104" t="s">
        <v>0</v>
      </c>
      <c r="N4" s="108" t="s">
        <v>86</v>
      </c>
      <c r="O4" s="111" t="s">
        <v>0</v>
      </c>
      <c r="P4" s="108" t="s">
        <v>86</v>
      </c>
      <c r="Q4" s="112" t="s">
        <v>0</v>
      </c>
    </row>
    <row r="5" spans="2:17" s="113" customFormat="1" ht="15" customHeight="1">
      <c r="B5" s="114" t="s">
        <v>23</v>
      </c>
      <c r="C5" s="115"/>
      <c r="D5" s="116"/>
      <c r="E5" s="117">
        <v>4421</v>
      </c>
      <c r="F5" s="118">
        <v>33831</v>
      </c>
      <c r="G5" s="119">
        <v>2823</v>
      </c>
      <c r="H5" s="118">
        <v>6142</v>
      </c>
      <c r="I5" s="119">
        <v>766</v>
      </c>
      <c r="J5" s="120">
        <v>5046</v>
      </c>
      <c r="K5" s="119">
        <v>473</v>
      </c>
      <c r="L5" s="120">
        <v>6203</v>
      </c>
      <c r="M5" s="117">
        <v>160</v>
      </c>
      <c r="N5" s="118">
        <v>3798</v>
      </c>
      <c r="O5" s="119">
        <v>199</v>
      </c>
      <c r="P5" s="120">
        <v>12642</v>
      </c>
      <c r="Q5" s="121" t="s">
        <v>89</v>
      </c>
    </row>
    <row r="6" spans="2:17" ht="12.75" customHeight="1" hidden="1">
      <c r="B6" s="122"/>
      <c r="C6" s="123" t="s">
        <v>90</v>
      </c>
      <c r="D6" s="124" t="s">
        <v>91</v>
      </c>
      <c r="E6" s="125">
        <v>11</v>
      </c>
      <c r="F6" s="126">
        <v>220</v>
      </c>
      <c r="G6" s="127">
        <v>2</v>
      </c>
      <c r="H6" s="126">
        <v>4</v>
      </c>
      <c r="I6" s="127">
        <v>2</v>
      </c>
      <c r="J6" s="128">
        <v>18</v>
      </c>
      <c r="K6" s="127">
        <v>4</v>
      </c>
      <c r="L6" s="128">
        <v>59</v>
      </c>
      <c r="M6" s="125">
        <v>1</v>
      </c>
      <c r="N6" s="126">
        <v>34</v>
      </c>
      <c r="O6" s="127">
        <v>2</v>
      </c>
      <c r="P6" s="128">
        <v>105</v>
      </c>
      <c r="Q6" s="129" t="s">
        <v>89</v>
      </c>
    </row>
    <row r="7" spans="2:17" ht="12.75" customHeight="1" hidden="1">
      <c r="B7" s="122"/>
      <c r="C7" s="130" t="s">
        <v>92</v>
      </c>
      <c r="D7" s="131" t="s">
        <v>93</v>
      </c>
      <c r="E7" s="132">
        <v>0</v>
      </c>
      <c r="F7" s="133">
        <v>0</v>
      </c>
      <c r="G7" s="134">
        <v>0</v>
      </c>
      <c r="H7" s="133">
        <v>0</v>
      </c>
      <c r="I7" s="134">
        <v>0</v>
      </c>
      <c r="J7" s="135">
        <v>0</v>
      </c>
      <c r="K7" s="134">
        <v>0</v>
      </c>
      <c r="L7" s="135">
        <v>0</v>
      </c>
      <c r="M7" s="132">
        <v>0</v>
      </c>
      <c r="N7" s="133">
        <v>0</v>
      </c>
      <c r="O7" s="134">
        <v>0</v>
      </c>
      <c r="P7" s="135">
        <v>0</v>
      </c>
      <c r="Q7" s="136" t="s">
        <v>89</v>
      </c>
    </row>
    <row r="8" spans="2:17" ht="12.75" customHeight="1" hidden="1">
      <c r="B8" s="122"/>
      <c r="C8" s="130" t="s">
        <v>94</v>
      </c>
      <c r="D8" s="131" t="s">
        <v>95</v>
      </c>
      <c r="E8" s="132">
        <v>0</v>
      </c>
      <c r="F8" s="133">
        <v>0</v>
      </c>
      <c r="G8" s="134">
        <v>0</v>
      </c>
      <c r="H8" s="133">
        <v>0</v>
      </c>
      <c r="I8" s="134">
        <v>0</v>
      </c>
      <c r="J8" s="135">
        <v>0</v>
      </c>
      <c r="K8" s="134">
        <v>0</v>
      </c>
      <c r="L8" s="135">
        <v>0</v>
      </c>
      <c r="M8" s="132">
        <v>0</v>
      </c>
      <c r="N8" s="133">
        <v>0</v>
      </c>
      <c r="O8" s="134">
        <v>0</v>
      </c>
      <c r="P8" s="135">
        <v>0</v>
      </c>
      <c r="Q8" s="136" t="s">
        <v>89</v>
      </c>
    </row>
    <row r="9" spans="2:17" ht="12.75" customHeight="1" hidden="1">
      <c r="B9" s="122"/>
      <c r="C9" s="130" t="s">
        <v>96</v>
      </c>
      <c r="D9" s="131" t="s">
        <v>97</v>
      </c>
      <c r="E9" s="132">
        <v>2</v>
      </c>
      <c r="F9" s="133">
        <v>48</v>
      </c>
      <c r="G9" s="134">
        <v>0</v>
      </c>
      <c r="H9" s="133">
        <v>0</v>
      </c>
      <c r="I9" s="134">
        <v>0</v>
      </c>
      <c r="J9" s="135">
        <v>0</v>
      </c>
      <c r="K9" s="134">
        <v>1</v>
      </c>
      <c r="L9" s="135">
        <v>18</v>
      </c>
      <c r="M9" s="132">
        <v>0</v>
      </c>
      <c r="N9" s="133">
        <v>0</v>
      </c>
      <c r="O9" s="134">
        <v>1</v>
      </c>
      <c r="P9" s="135">
        <v>30</v>
      </c>
      <c r="Q9" s="136" t="s">
        <v>89</v>
      </c>
    </row>
    <row r="10" spans="2:17" ht="12.75" customHeight="1" hidden="1">
      <c r="B10" s="122"/>
      <c r="C10" s="137" t="s">
        <v>98</v>
      </c>
      <c r="D10" s="131" t="s">
        <v>99</v>
      </c>
      <c r="E10" s="132">
        <v>604</v>
      </c>
      <c r="F10" s="133">
        <v>3719</v>
      </c>
      <c r="G10" s="134">
        <v>349</v>
      </c>
      <c r="H10" s="133">
        <v>817</v>
      </c>
      <c r="I10" s="134">
        <v>144</v>
      </c>
      <c r="J10" s="135">
        <v>969</v>
      </c>
      <c r="K10" s="134">
        <v>80</v>
      </c>
      <c r="L10" s="135">
        <v>1021</v>
      </c>
      <c r="M10" s="132">
        <v>23</v>
      </c>
      <c r="N10" s="133">
        <v>527</v>
      </c>
      <c r="O10" s="134">
        <v>8</v>
      </c>
      <c r="P10" s="135">
        <v>385</v>
      </c>
      <c r="Q10" s="136" t="s">
        <v>89</v>
      </c>
    </row>
    <row r="11" spans="2:17" ht="12.75" customHeight="1" hidden="1">
      <c r="B11" s="122"/>
      <c r="C11" s="130" t="s">
        <v>100</v>
      </c>
      <c r="D11" s="131" t="s">
        <v>101</v>
      </c>
      <c r="E11" s="132">
        <v>1013</v>
      </c>
      <c r="F11" s="133">
        <v>11765</v>
      </c>
      <c r="G11" s="134">
        <v>555</v>
      </c>
      <c r="H11" s="133">
        <v>1268</v>
      </c>
      <c r="I11" s="134">
        <v>177</v>
      </c>
      <c r="J11" s="135">
        <v>1188</v>
      </c>
      <c r="K11" s="134">
        <v>136</v>
      </c>
      <c r="L11" s="135">
        <v>1843</v>
      </c>
      <c r="M11" s="132">
        <v>54</v>
      </c>
      <c r="N11" s="133">
        <v>1313</v>
      </c>
      <c r="O11" s="134">
        <v>91</v>
      </c>
      <c r="P11" s="135">
        <v>6153</v>
      </c>
      <c r="Q11" s="136" t="s">
        <v>89</v>
      </c>
    </row>
    <row r="12" spans="2:17" ht="12.75" customHeight="1" hidden="1">
      <c r="B12" s="122"/>
      <c r="C12" s="130" t="s">
        <v>102</v>
      </c>
      <c r="D12" s="138" t="s">
        <v>103</v>
      </c>
      <c r="E12" s="132">
        <v>4</v>
      </c>
      <c r="F12" s="133">
        <v>171</v>
      </c>
      <c r="G12" s="134">
        <v>0</v>
      </c>
      <c r="H12" s="133">
        <v>0</v>
      </c>
      <c r="I12" s="134">
        <v>1</v>
      </c>
      <c r="J12" s="135">
        <v>7</v>
      </c>
      <c r="K12" s="134">
        <v>1</v>
      </c>
      <c r="L12" s="135">
        <v>14</v>
      </c>
      <c r="M12" s="132">
        <v>0</v>
      </c>
      <c r="N12" s="133">
        <v>0</v>
      </c>
      <c r="O12" s="134">
        <v>2</v>
      </c>
      <c r="P12" s="135">
        <v>150</v>
      </c>
      <c r="Q12" s="136" t="s">
        <v>89</v>
      </c>
    </row>
    <row r="13" spans="2:17" ht="12.75" customHeight="1" hidden="1">
      <c r="B13" s="122"/>
      <c r="C13" s="130" t="s">
        <v>104</v>
      </c>
      <c r="D13" s="131" t="s">
        <v>105</v>
      </c>
      <c r="E13" s="132">
        <v>125</v>
      </c>
      <c r="F13" s="133">
        <v>1910</v>
      </c>
      <c r="G13" s="134">
        <v>51</v>
      </c>
      <c r="H13" s="133">
        <v>120</v>
      </c>
      <c r="I13" s="134">
        <v>19</v>
      </c>
      <c r="J13" s="135">
        <v>143</v>
      </c>
      <c r="K13" s="134">
        <v>25</v>
      </c>
      <c r="L13" s="135">
        <v>333</v>
      </c>
      <c r="M13" s="132">
        <v>16</v>
      </c>
      <c r="N13" s="133">
        <v>376</v>
      </c>
      <c r="O13" s="134">
        <v>14</v>
      </c>
      <c r="P13" s="135">
        <v>938</v>
      </c>
      <c r="Q13" s="136" t="s">
        <v>89</v>
      </c>
    </row>
    <row r="14" spans="2:17" ht="12.75" customHeight="1" hidden="1">
      <c r="B14" s="122"/>
      <c r="C14" s="130" t="s">
        <v>106</v>
      </c>
      <c r="D14" s="138" t="s">
        <v>107</v>
      </c>
      <c r="E14" s="132">
        <v>1543</v>
      </c>
      <c r="F14" s="133">
        <v>8713</v>
      </c>
      <c r="G14" s="134">
        <v>1055</v>
      </c>
      <c r="H14" s="133">
        <v>2338</v>
      </c>
      <c r="I14" s="134">
        <v>268</v>
      </c>
      <c r="J14" s="135">
        <v>1684</v>
      </c>
      <c r="K14" s="134">
        <v>151</v>
      </c>
      <c r="L14" s="135">
        <v>1953</v>
      </c>
      <c r="M14" s="132">
        <v>35</v>
      </c>
      <c r="N14" s="133">
        <v>800</v>
      </c>
      <c r="O14" s="134">
        <v>34</v>
      </c>
      <c r="P14" s="135">
        <v>1938</v>
      </c>
      <c r="Q14" s="136" t="s">
        <v>89</v>
      </c>
    </row>
    <row r="15" spans="2:17" ht="12.75" customHeight="1" hidden="1">
      <c r="B15" s="122"/>
      <c r="C15" s="130" t="s">
        <v>108</v>
      </c>
      <c r="D15" s="131" t="s">
        <v>109</v>
      </c>
      <c r="E15" s="132">
        <v>61</v>
      </c>
      <c r="F15" s="133">
        <v>583</v>
      </c>
      <c r="G15" s="134">
        <v>24</v>
      </c>
      <c r="H15" s="133">
        <v>50</v>
      </c>
      <c r="I15" s="134">
        <v>11</v>
      </c>
      <c r="J15" s="135">
        <v>86</v>
      </c>
      <c r="K15" s="134">
        <v>16</v>
      </c>
      <c r="L15" s="135">
        <v>195</v>
      </c>
      <c r="M15" s="132">
        <v>9</v>
      </c>
      <c r="N15" s="133">
        <v>213</v>
      </c>
      <c r="O15" s="134">
        <v>1</v>
      </c>
      <c r="P15" s="135">
        <v>39</v>
      </c>
      <c r="Q15" s="136" t="s">
        <v>89</v>
      </c>
    </row>
    <row r="16" spans="2:17" ht="12.75" customHeight="1" hidden="1">
      <c r="B16" s="122"/>
      <c r="C16" s="130" t="s">
        <v>110</v>
      </c>
      <c r="D16" s="131" t="s">
        <v>111</v>
      </c>
      <c r="E16" s="132">
        <v>44</v>
      </c>
      <c r="F16" s="133">
        <v>193</v>
      </c>
      <c r="G16" s="134">
        <v>37</v>
      </c>
      <c r="H16" s="133">
        <v>70</v>
      </c>
      <c r="I16" s="134">
        <v>3</v>
      </c>
      <c r="J16" s="135">
        <v>19</v>
      </c>
      <c r="K16" s="134">
        <v>1</v>
      </c>
      <c r="L16" s="135">
        <v>16</v>
      </c>
      <c r="M16" s="132">
        <v>2</v>
      </c>
      <c r="N16" s="133">
        <v>44</v>
      </c>
      <c r="O16" s="134">
        <v>1</v>
      </c>
      <c r="P16" s="135">
        <v>44</v>
      </c>
      <c r="Q16" s="136" t="s">
        <v>89</v>
      </c>
    </row>
    <row r="17" spans="2:17" ht="12.75" customHeight="1" hidden="1">
      <c r="B17" s="139"/>
      <c r="C17" s="140" t="s">
        <v>112</v>
      </c>
      <c r="D17" s="141" t="s">
        <v>113</v>
      </c>
      <c r="E17" s="142">
        <v>1014</v>
      </c>
      <c r="F17" s="143">
        <v>6509</v>
      </c>
      <c r="G17" s="144">
        <v>750</v>
      </c>
      <c r="H17" s="143">
        <v>1475</v>
      </c>
      <c r="I17" s="144">
        <v>141</v>
      </c>
      <c r="J17" s="145">
        <v>932</v>
      </c>
      <c r="K17" s="144">
        <v>58</v>
      </c>
      <c r="L17" s="145">
        <v>751</v>
      </c>
      <c r="M17" s="142">
        <v>20</v>
      </c>
      <c r="N17" s="143">
        <v>491</v>
      </c>
      <c r="O17" s="144">
        <v>45</v>
      </c>
      <c r="P17" s="145">
        <v>2860</v>
      </c>
      <c r="Q17" s="146" t="s">
        <v>89</v>
      </c>
    </row>
    <row r="18" spans="2:17" ht="15" customHeight="1">
      <c r="B18" s="114" t="s">
        <v>35</v>
      </c>
      <c r="C18" s="115"/>
      <c r="D18" s="116"/>
      <c r="E18" s="117">
        <f>SUM(E19:E35)</f>
        <v>4078</v>
      </c>
      <c r="F18" s="118">
        <f aca="true" t="shared" si="0" ref="F18:Q18">SUM(F19:F35)</f>
        <v>33912</v>
      </c>
      <c r="G18" s="119">
        <f t="shared" si="0"/>
        <v>2539</v>
      </c>
      <c r="H18" s="118">
        <f t="shared" si="0"/>
        <v>5444</v>
      </c>
      <c r="I18" s="119">
        <f t="shared" si="0"/>
        <v>758</v>
      </c>
      <c r="J18" s="120">
        <f t="shared" si="0"/>
        <v>4994</v>
      </c>
      <c r="K18" s="119">
        <f t="shared" si="0"/>
        <v>432</v>
      </c>
      <c r="L18" s="120">
        <f t="shared" si="0"/>
        <v>5737</v>
      </c>
      <c r="M18" s="117">
        <f t="shared" si="0"/>
        <v>142</v>
      </c>
      <c r="N18" s="118">
        <f t="shared" si="0"/>
        <v>3337</v>
      </c>
      <c r="O18" s="119">
        <f t="shared" si="0"/>
        <v>201</v>
      </c>
      <c r="P18" s="120">
        <f t="shared" si="0"/>
        <v>14400</v>
      </c>
      <c r="Q18" s="147">
        <f t="shared" si="0"/>
        <v>6</v>
      </c>
    </row>
    <row r="19" spans="2:17" ht="12.75" customHeight="1" hidden="1">
      <c r="B19" s="122"/>
      <c r="C19" s="123" t="s">
        <v>90</v>
      </c>
      <c r="D19" s="124" t="s">
        <v>91</v>
      </c>
      <c r="E19" s="125">
        <f aca="true" t="shared" si="1" ref="E19:E35">+G19+I19+K19+M19+O19+Q19</f>
        <v>11</v>
      </c>
      <c r="F19" s="126">
        <f>+H19+J19+L19+N19+P19</f>
        <v>124</v>
      </c>
      <c r="G19" s="127">
        <v>2</v>
      </c>
      <c r="H19" s="126">
        <v>4</v>
      </c>
      <c r="I19" s="127">
        <v>3</v>
      </c>
      <c r="J19" s="128">
        <v>20</v>
      </c>
      <c r="K19" s="127">
        <v>5</v>
      </c>
      <c r="L19" s="128">
        <v>71</v>
      </c>
      <c r="M19" s="125">
        <v>1</v>
      </c>
      <c r="N19" s="126">
        <v>29</v>
      </c>
      <c r="O19" s="127">
        <v>0</v>
      </c>
      <c r="P19" s="128">
        <v>0</v>
      </c>
      <c r="Q19" s="148">
        <v>0</v>
      </c>
    </row>
    <row r="20" spans="2:17" ht="12.75" customHeight="1" hidden="1">
      <c r="B20" s="122"/>
      <c r="C20" s="130" t="s">
        <v>92</v>
      </c>
      <c r="D20" s="131" t="s">
        <v>93</v>
      </c>
      <c r="E20" s="132">
        <f t="shared" si="1"/>
        <v>0</v>
      </c>
      <c r="F20" s="133">
        <f aca="true" t="shared" si="2" ref="F20:F35">+H20+J20+L20+N20+P20</f>
        <v>0</v>
      </c>
      <c r="G20" s="134">
        <v>0</v>
      </c>
      <c r="H20" s="133">
        <v>0</v>
      </c>
      <c r="I20" s="134">
        <v>0</v>
      </c>
      <c r="J20" s="135">
        <v>0</v>
      </c>
      <c r="K20" s="134">
        <v>0</v>
      </c>
      <c r="L20" s="135">
        <v>0</v>
      </c>
      <c r="M20" s="132">
        <v>0</v>
      </c>
      <c r="N20" s="133">
        <v>0</v>
      </c>
      <c r="O20" s="134">
        <v>0</v>
      </c>
      <c r="P20" s="135">
        <v>0</v>
      </c>
      <c r="Q20" s="149">
        <v>0</v>
      </c>
    </row>
    <row r="21" spans="2:17" ht="12.75" customHeight="1" hidden="1">
      <c r="B21" s="122"/>
      <c r="C21" s="130" t="s">
        <v>94</v>
      </c>
      <c r="D21" s="131" t="s">
        <v>95</v>
      </c>
      <c r="E21" s="132">
        <f t="shared" si="1"/>
        <v>1</v>
      </c>
      <c r="F21" s="133">
        <f t="shared" si="2"/>
        <v>2</v>
      </c>
      <c r="G21" s="134">
        <v>1</v>
      </c>
      <c r="H21" s="133">
        <v>2</v>
      </c>
      <c r="I21" s="134">
        <v>0</v>
      </c>
      <c r="J21" s="135">
        <v>0</v>
      </c>
      <c r="K21" s="134">
        <v>0</v>
      </c>
      <c r="L21" s="135">
        <v>0</v>
      </c>
      <c r="M21" s="132">
        <v>0</v>
      </c>
      <c r="N21" s="133">
        <v>0</v>
      </c>
      <c r="O21" s="134">
        <v>0</v>
      </c>
      <c r="P21" s="135">
        <v>0</v>
      </c>
      <c r="Q21" s="149">
        <v>0</v>
      </c>
    </row>
    <row r="22" spans="2:17" ht="12.75" customHeight="1" hidden="1">
      <c r="B22" s="122"/>
      <c r="C22" s="130" t="s">
        <v>96</v>
      </c>
      <c r="D22" s="131" t="s">
        <v>97</v>
      </c>
      <c r="E22" s="132">
        <f t="shared" si="1"/>
        <v>2</v>
      </c>
      <c r="F22" s="133">
        <f t="shared" si="2"/>
        <v>51</v>
      </c>
      <c r="G22" s="134">
        <v>0</v>
      </c>
      <c r="H22" s="133">
        <v>0</v>
      </c>
      <c r="I22" s="134">
        <v>0</v>
      </c>
      <c r="J22" s="135">
        <v>0</v>
      </c>
      <c r="K22" s="134">
        <v>1</v>
      </c>
      <c r="L22" s="135">
        <v>16</v>
      </c>
      <c r="M22" s="132">
        <v>0</v>
      </c>
      <c r="N22" s="133">
        <v>0</v>
      </c>
      <c r="O22" s="134">
        <v>1</v>
      </c>
      <c r="P22" s="135">
        <v>35</v>
      </c>
      <c r="Q22" s="149">
        <v>0</v>
      </c>
    </row>
    <row r="23" spans="2:17" ht="12.75" customHeight="1" hidden="1">
      <c r="B23" s="122"/>
      <c r="C23" s="137" t="s">
        <v>98</v>
      </c>
      <c r="D23" s="131" t="s">
        <v>99</v>
      </c>
      <c r="E23" s="132">
        <f t="shared" si="1"/>
        <v>545</v>
      </c>
      <c r="F23" s="133">
        <f t="shared" si="2"/>
        <v>3079</v>
      </c>
      <c r="G23" s="134">
        <v>328</v>
      </c>
      <c r="H23" s="133">
        <v>749</v>
      </c>
      <c r="I23" s="134">
        <v>127</v>
      </c>
      <c r="J23" s="135">
        <v>802</v>
      </c>
      <c r="K23" s="134">
        <v>68</v>
      </c>
      <c r="L23" s="135">
        <v>874</v>
      </c>
      <c r="M23" s="132">
        <v>18</v>
      </c>
      <c r="N23" s="133">
        <v>422</v>
      </c>
      <c r="O23" s="134">
        <v>4</v>
      </c>
      <c r="P23" s="135">
        <v>232</v>
      </c>
      <c r="Q23" s="149">
        <v>0</v>
      </c>
    </row>
    <row r="24" spans="2:17" ht="12.75" customHeight="1" hidden="1">
      <c r="B24" s="122"/>
      <c r="C24" s="130" t="s">
        <v>100</v>
      </c>
      <c r="D24" s="131" t="s">
        <v>101</v>
      </c>
      <c r="E24" s="132">
        <f t="shared" si="1"/>
        <v>824</v>
      </c>
      <c r="F24" s="133">
        <f t="shared" si="2"/>
        <v>11454</v>
      </c>
      <c r="G24" s="134">
        <v>418</v>
      </c>
      <c r="H24" s="133">
        <v>985</v>
      </c>
      <c r="I24" s="134">
        <v>154</v>
      </c>
      <c r="J24" s="135">
        <v>1047</v>
      </c>
      <c r="K24" s="134">
        <v>120</v>
      </c>
      <c r="L24" s="135">
        <v>1669</v>
      </c>
      <c r="M24" s="132">
        <v>46</v>
      </c>
      <c r="N24" s="133">
        <v>1068</v>
      </c>
      <c r="O24" s="134">
        <v>85</v>
      </c>
      <c r="P24" s="135">
        <v>6685</v>
      </c>
      <c r="Q24" s="149">
        <v>1</v>
      </c>
    </row>
    <row r="25" spans="2:17" ht="12.75" customHeight="1" hidden="1">
      <c r="B25" s="122"/>
      <c r="C25" s="130" t="s">
        <v>102</v>
      </c>
      <c r="D25" s="138" t="s">
        <v>103</v>
      </c>
      <c r="E25" s="132">
        <f t="shared" si="1"/>
        <v>4</v>
      </c>
      <c r="F25" s="133">
        <f t="shared" si="2"/>
        <v>109</v>
      </c>
      <c r="G25" s="134">
        <v>0</v>
      </c>
      <c r="H25" s="133">
        <v>0</v>
      </c>
      <c r="I25" s="134">
        <v>1</v>
      </c>
      <c r="J25" s="135">
        <v>9</v>
      </c>
      <c r="K25" s="134">
        <v>1</v>
      </c>
      <c r="L25" s="135">
        <v>13</v>
      </c>
      <c r="M25" s="132">
        <v>0</v>
      </c>
      <c r="N25" s="133">
        <v>0</v>
      </c>
      <c r="O25" s="134">
        <v>2</v>
      </c>
      <c r="P25" s="135">
        <v>87</v>
      </c>
      <c r="Q25" s="149">
        <v>0</v>
      </c>
    </row>
    <row r="26" spans="2:17" ht="12.75" customHeight="1" hidden="1">
      <c r="B26" s="122"/>
      <c r="C26" s="130" t="s">
        <v>104</v>
      </c>
      <c r="D26" s="131" t="s">
        <v>114</v>
      </c>
      <c r="E26" s="132">
        <f t="shared" si="1"/>
        <v>30</v>
      </c>
      <c r="F26" s="133">
        <f t="shared" si="2"/>
        <v>801</v>
      </c>
      <c r="G26" s="134">
        <v>11</v>
      </c>
      <c r="H26" s="133">
        <v>22</v>
      </c>
      <c r="I26" s="134">
        <v>8</v>
      </c>
      <c r="J26" s="135">
        <v>54</v>
      </c>
      <c r="K26" s="134">
        <v>2</v>
      </c>
      <c r="L26" s="135">
        <v>23</v>
      </c>
      <c r="M26" s="132">
        <v>3</v>
      </c>
      <c r="N26" s="133">
        <v>69</v>
      </c>
      <c r="O26" s="134">
        <v>6</v>
      </c>
      <c r="P26" s="135">
        <v>633</v>
      </c>
      <c r="Q26" s="149">
        <v>0</v>
      </c>
    </row>
    <row r="27" spans="2:17" ht="12.75" customHeight="1" hidden="1">
      <c r="B27" s="122"/>
      <c r="C27" s="130" t="s">
        <v>106</v>
      </c>
      <c r="D27" s="131" t="s">
        <v>115</v>
      </c>
      <c r="E27" s="132">
        <f t="shared" si="1"/>
        <v>102</v>
      </c>
      <c r="F27" s="133">
        <f t="shared" si="2"/>
        <v>2283</v>
      </c>
      <c r="G27" s="134">
        <v>27</v>
      </c>
      <c r="H27" s="133">
        <v>55</v>
      </c>
      <c r="I27" s="134">
        <v>24</v>
      </c>
      <c r="J27" s="135">
        <v>182</v>
      </c>
      <c r="K27" s="134">
        <v>25</v>
      </c>
      <c r="L27" s="135">
        <v>336</v>
      </c>
      <c r="M27" s="132">
        <v>10</v>
      </c>
      <c r="N27" s="133">
        <v>229</v>
      </c>
      <c r="O27" s="134">
        <v>16</v>
      </c>
      <c r="P27" s="135">
        <v>1481</v>
      </c>
      <c r="Q27" s="149">
        <v>0</v>
      </c>
    </row>
    <row r="28" spans="2:17" ht="12.75" customHeight="1" hidden="1">
      <c r="B28" s="122"/>
      <c r="C28" s="130" t="s">
        <v>108</v>
      </c>
      <c r="D28" s="150" t="s">
        <v>116</v>
      </c>
      <c r="E28" s="132">
        <f t="shared" si="1"/>
        <v>1096</v>
      </c>
      <c r="F28" s="133">
        <f t="shared" si="2"/>
        <v>6655</v>
      </c>
      <c r="G28" s="134">
        <v>741</v>
      </c>
      <c r="H28" s="133">
        <v>1632</v>
      </c>
      <c r="I28" s="134">
        <v>193</v>
      </c>
      <c r="J28" s="135">
        <v>1256</v>
      </c>
      <c r="K28" s="134">
        <v>107</v>
      </c>
      <c r="L28" s="135">
        <v>1385</v>
      </c>
      <c r="M28" s="132">
        <v>21</v>
      </c>
      <c r="N28" s="133">
        <v>482</v>
      </c>
      <c r="O28" s="134">
        <v>34</v>
      </c>
      <c r="P28" s="135">
        <v>1900</v>
      </c>
      <c r="Q28" s="149">
        <v>0</v>
      </c>
    </row>
    <row r="29" spans="2:17" ht="12.75" customHeight="1" hidden="1">
      <c r="B29" s="122"/>
      <c r="C29" s="130" t="s">
        <v>110</v>
      </c>
      <c r="D29" s="131" t="s">
        <v>109</v>
      </c>
      <c r="E29" s="132">
        <f t="shared" si="1"/>
        <v>47</v>
      </c>
      <c r="F29" s="133">
        <f t="shared" si="2"/>
        <v>563</v>
      </c>
      <c r="G29" s="134">
        <v>20</v>
      </c>
      <c r="H29" s="133">
        <v>40</v>
      </c>
      <c r="I29" s="134">
        <v>9</v>
      </c>
      <c r="J29" s="135">
        <v>61</v>
      </c>
      <c r="K29" s="134">
        <v>11</v>
      </c>
      <c r="L29" s="135">
        <v>151</v>
      </c>
      <c r="M29" s="132">
        <v>5</v>
      </c>
      <c r="N29" s="133">
        <v>117</v>
      </c>
      <c r="O29" s="134">
        <v>2</v>
      </c>
      <c r="P29" s="135">
        <v>194</v>
      </c>
      <c r="Q29" s="149">
        <v>0</v>
      </c>
    </row>
    <row r="30" spans="2:17" ht="12.75" customHeight="1" hidden="1">
      <c r="B30" s="122"/>
      <c r="C30" s="130" t="s">
        <v>112</v>
      </c>
      <c r="D30" s="131" t="s">
        <v>111</v>
      </c>
      <c r="E30" s="132">
        <f t="shared" si="1"/>
        <v>62</v>
      </c>
      <c r="F30" s="133">
        <f t="shared" si="2"/>
        <v>127</v>
      </c>
      <c r="G30" s="134">
        <v>57</v>
      </c>
      <c r="H30" s="133">
        <v>86</v>
      </c>
      <c r="I30" s="134">
        <v>4</v>
      </c>
      <c r="J30" s="135">
        <v>26</v>
      </c>
      <c r="K30" s="134">
        <v>1</v>
      </c>
      <c r="L30" s="135">
        <v>15</v>
      </c>
      <c r="M30" s="132">
        <v>0</v>
      </c>
      <c r="N30" s="133">
        <v>0</v>
      </c>
      <c r="O30" s="134">
        <v>0</v>
      </c>
      <c r="P30" s="135">
        <v>0</v>
      </c>
      <c r="Q30" s="149">
        <v>0</v>
      </c>
    </row>
    <row r="31" spans="2:17" ht="12.75" customHeight="1" hidden="1">
      <c r="B31" s="151"/>
      <c r="C31" s="130" t="s">
        <v>117</v>
      </c>
      <c r="D31" s="138" t="s">
        <v>118</v>
      </c>
      <c r="E31" s="132">
        <f t="shared" si="1"/>
        <v>374</v>
      </c>
      <c r="F31" s="133">
        <f t="shared" si="2"/>
        <v>2433</v>
      </c>
      <c r="G31" s="134">
        <v>212</v>
      </c>
      <c r="H31" s="133">
        <v>479</v>
      </c>
      <c r="I31" s="134">
        <v>91</v>
      </c>
      <c r="J31" s="135">
        <v>586</v>
      </c>
      <c r="K31" s="134">
        <v>41</v>
      </c>
      <c r="L31" s="135">
        <v>521</v>
      </c>
      <c r="M31" s="132">
        <v>17</v>
      </c>
      <c r="N31" s="133">
        <v>418</v>
      </c>
      <c r="O31" s="134">
        <v>9</v>
      </c>
      <c r="P31" s="135">
        <v>429</v>
      </c>
      <c r="Q31" s="149">
        <v>4</v>
      </c>
    </row>
    <row r="32" spans="2:17" ht="12.75" customHeight="1" hidden="1">
      <c r="B32" s="151"/>
      <c r="C32" s="130" t="s">
        <v>119</v>
      </c>
      <c r="D32" s="131" t="s">
        <v>120</v>
      </c>
      <c r="E32" s="132">
        <f t="shared" si="1"/>
        <v>130</v>
      </c>
      <c r="F32" s="133">
        <f t="shared" si="2"/>
        <v>2146</v>
      </c>
      <c r="G32" s="134">
        <v>44</v>
      </c>
      <c r="H32" s="133">
        <v>112</v>
      </c>
      <c r="I32" s="134">
        <v>39</v>
      </c>
      <c r="J32" s="135">
        <v>267</v>
      </c>
      <c r="K32" s="134">
        <v>22</v>
      </c>
      <c r="L32" s="135">
        <v>298</v>
      </c>
      <c r="M32" s="132">
        <v>9</v>
      </c>
      <c r="N32" s="133">
        <v>206</v>
      </c>
      <c r="O32" s="134">
        <v>15</v>
      </c>
      <c r="P32" s="135">
        <v>1263</v>
      </c>
      <c r="Q32" s="149">
        <v>1</v>
      </c>
    </row>
    <row r="33" spans="2:17" ht="12.75" customHeight="1" hidden="1">
      <c r="B33" s="151"/>
      <c r="C33" s="130" t="s">
        <v>121</v>
      </c>
      <c r="D33" s="138" t="s">
        <v>122</v>
      </c>
      <c r="E33" s="132">
        <f t="shared" si="1"/>
        <v>66</v>
      </c>
      <c r="F33" s="133">
        <f t="shared" si="2"/>
        <v>219</v>
      </c>
      <c r="G33" s="134">
        <v>56</v>
      </c>
      <c r="H33" s="133">
        <v>80</v>
      </c>
      <c r="I33" s="134">
        <v>4</v>
      </c>
      <c r="J33" s="135">
        <v>25</v>
      </c>
      <c r="K33" s="134">
        <v>4</v>
      </c>
      <c r="L33" s="135">
        <v>52</v>
      </c>
      <c r="M33" s="132">
        <v>1</v>
      </c>
      <c r="N33" s="133">
        <v>27</v>
      </c>
      <c r="O33" s="134">
        <v>1</v>
      </c>
      <c r="P33" s="135">
        <v>35</v>
      </c>
      <c r="Q33" s="149">
        <v>0</v>
      </c>
    </row>
    <row r="34" spans="2:17" ht="12.75" customHeight="1" hidden="1">
      <c r="B34" s="151"/>
      <c r="C34" s="130" t="s">
        <v>123</v>
      </c>
      <c r="D34" s="138" t="s">
        <v>124</v>
      </c>
      <c r="E34" s="132">
        <f t="shared" si="1"/>
        <v>56</v>
      </c>
      <c r="F34" s="133">
        <f t="shared" si="2"/>
        <v>609</v>
      </c>
      <c r="G34" s="134">
        <v>35</v>
      </c>
      <c r="H34" s="133">
        <v>81</v>
      </c>
      <c r="I34" s="134">
        <v>11</v>
      </c>
      <c r="J34" s="135">
        <v>75</v>
      </c>
      <c r="K34" s="134">
        <v>1</v>
      </c>
      <c r="L34" s="135">
        <v>15</v>
      </c>
      <c r="M34" s="132">
        <v>2</v>
      </c>
      <c r="N34" s="133">
        <v>53</v>
      </c>
      <c r="O34" s="134">
        <v>7</v>
      </c>
      <c r="P34" s="135">
        <v>385</v>
      </c>
      <c r="Q34" s="149">
        <v>0</v>
      </c>
    </row>
    <row r="35" spans="2:17" ht="12.75" customHeight="1" hidden="1">
      <c r="B35" s="152"/>
      <c r="C35" s="140" t="s">
        <v>125</v>
      </c>
      <c r="D35" s="153" t="s">
        <v>126</v>
      </c>
      <c r="E35" s="142">
        <f t="shared" si="1"/>
        <v>728</v>
      </c>
      <c r="F35" s="143">
        <f t="shared" si="2"/>
        <v>3257</v>
      </c>
      <c r="G35" s="144">
        <v>587</v>
      </c>
      <c r="H35" s="143">
        <v>1117</v>
      </c>
      <c r="I35" s="144">
        <v>90</v>
      </c>
      <c r="J35" s="145">
        <v>584</v>
      </c>
      <c r="K35" s="144">
        <v>23</v>
      </c>
      <c r="L35" s="145">
        <v>298</v>
      </c>
      <c r="M35" s="142">
        <v>9</v>
      </c>
      <c r="N35" s="143">
        <v>217</v>
      </c>
      <c r="O35" s="144">
        <v>19</v>
      </c>
      <c r="P35" s="145">
        <v>1041</v>
      </c>
      <c r="Q35" s="154">
        <v>0</v>
      </c>
    </row>
    <row r="36" spans="2:17" ht="15" customHeight="1">
      <c r="B36" s="114" t="s">
        <v>51</v>
      </c>
      <c r="C36" s="115"/>
      <c r="D36" s="116"/>
      <c r="E36" s="117">
        <f>SUM(E37:E54)</f>
        <v>4059</v>
      </c>
      <c r="F36" s="118">
        <f aca="true" t="shared" si="3" ref="F36:Q36">SUM(F37:F54)</f>
        <v>35969</v>
      </c>
      <c r="G36" s="119">
        <f t="shared" si="3"/>
        <v>2446</v>
      </c>
      <c r="H36" s="118">
        <f t="shared" si="3"/>
        <v>5218</v>
      </c>
      <c r="I36" s="119">
        <f t="shared" si="3"/>
        <v>785</v>
      </c>
      <c r="J36" s="120">
        <f t="shared" si="3"/>
        <v>5129</v>
      </c>
      <c r="K36" s="119">
        <f t="shared" si="3"/>
        <v>460</v>
      </c>
      <c r="L36" s="120">
        <f t="shared" si="3"/>
        <v>6127</v>
      </c>
      <c r="M36" s="117">
        <f t="shared" si="3"/>
        <v>141</v>
      </c>
      <c r="N36" s="118">
        <f t="shared" si="3"/>
        <v>3350</v>
      </c>
      <c r="O36" s="119">
        <f t="shared" si="3"/>
        <v>220</v>
      </c>
      <c r="P36" s="120">
        <f t="shared" si="3"/>
        <v>16145</v>
      </c>
      <c r="Q36" s="147">
        <f t="shared" si="3"/>
        <v>7</v>
      </c>
    </row>
    <row r="37" spans="2:17" ht="12.75" customHeight="1" hidden="1">
      <c r="B37" s="122"/>
      <c r="C37" s="123" t="s">
        <v>90</v>
      </c>
      <c r="D37" s="124" t="s">
        <v>127</v>
      </c>
      <c r="E37" s="125">
        <v>23</v>
      </c>
      <c r="F37" s="126">
        <v>255</v>
      </c>
      <c r="G37" s="127">
        <v>4</v>
      </c>
      <c r="H37" s="126">
        <v>7</v>
      </c>
      <c r="I37" s="127">
        <v>9</v>
      </c>
      <c r="J37" s="128">
        <v>60</v>
      </c>
      <c r="K37" s="127">
        <v>5</v>
      </c>
      <c r="L37" s="128">
        <v>63</v>
      </c>
      <c r="M37" s="125">
        <v>4</v>
      </c>
      <c r="N37" s="126">
        <v>89</v>
      </c>
      <c r="O37" s="127">
        <v>1</v>
      </c>
      <c r="P37" s="128">
        <v>36</v>
      </c>
      <c r="Q37" s="148">
        <v>0</v>
      </c>
    </row>
    <row r="38" spans="2:17" ht="12.75" customHeight="1" hidden="1">
      <c r="B38" s="122"/>
      <c r="C38" s="130" t="s">
        <v>92</v>
      </c>
      <c r="D38" s="131" t="s">
        <v>95</v>
      </c>
      <c r="E38" s="132">
        <v>9</v>
      </c>
      <c r="F38" s="133">
        <v>71</v>
      </c>
      <c r="G38" s="134">
        <v>2</v>
      </c>
      <c r="H38" s="133">
        <v>5</v>
      </c>
      <c r="I38" s="134">
        <v>4</v>
      </c>
      <c r="J38" s="135">
        <v>34</v>
      </c>
      <c r="K38" s="134">
        <v>3</v>
      </c>
      <c r="L38" s="135">
        <v>32</v>
      </c>
      <c r="M38" s="155">
        <v>0</v>
      </c>
      <c r="N38" s="133">
        <v>0</v>
      </c>
      <c r="O38" s="134">
        <v>0</v>
      </c>
      <c r="P38" s="135">
        <v>0</v>
      </c>
      <c r="Q38" s="149">
        <v>0</v>
      </c>
    </row>
    <row r="39" spans="2:17" ht="12.75" customHeight="1" hidden="1">
      <c r="B39" s="122"/>
      <c r="C39" s="130" t="s">
        <v>94</v>
      </c>
      <c r="D39" s="156" t="s">
        <v>128</v>
      </c>
      <c r="E39" s="132">
        <v>2</v>
      </c>
      <c r="F39" s="133">
        <v>9</v>
      </c>
      <c r="G39" s="134">
        <v>1</v>
      </c>
      <c r="H39" s="133">
        <v>4</v>
      </c>
      <c r="I39" s="134">
        <v>1</v>
      </c>
      <c r="J39" s="135">
        <v>5</v>
      </c>
      <c r="K39" s="157">
        <v>0</v>
      </c>
      <c r="L39" s="158">
        <v>0</v>
      </c>
      <c r="M39" s="155">
        <v>0</v>
      </c>
      <c r="N39" s="133">
        <v>0</v>
      </c>
      <c r="O39" s="134">
        <v>0</v>
      </c>
      <c r="P39" s="135">
        <v>0</v>
      </c>
      <c r="Q39" s="149">
        <v>0</v>
      </c>
    </row>
    <row r="40" spans="2:17" ht="12.75" customHeight="1" hidden="1">
      <c r="B40" s="122"/>
      <c r="C40" s="130" t="s">
        <v>96</v>
      </c>
      <c r="D40" s="131" t="s">
        <v>99</v>
      </c>
      <c r="E40" s="132">
        <v>526</v>
      </c>
      <c r="F40" s="133">
        <v>2935</v>
      </c>
      <c r="G40" s="134">
        <v>322</v>
      </c>
      <c r="H40" s="133">
        <v>737</v>
      </c>
      <c r="I40" s="134">
        <v>124</v>
      </c>
      <c r="J40" s="135">
        <v>788</v>
      </c>
      <c r="K40" s="134">
        <v>60</v>
      </c>
      <c r="L40" s="135">
        <v>744</v>
      </c>
      <c r="M40" s="132">
        <v>14</v>
      </c>
      <c r="N40" s="133">
        <v>340</v>
      </c>
      <c r="O40" s="134">
        <v>6</v>
      </c>
      <c r="P40" s="135">
        <v>326</v>
      </c>
      <c r="Q40" s="149">
        <v>0</v>
      </c>
    </row>
    <row r="41" spans="2:19" ht="12.75" customHeight="1" hidden="1">
      <c r="B41" s="122"/>
      <c r="C41" s="137" t="s">
        <v>98</v>
      </c>
      <c r="D41" s="131" t="s">
        <v>101</v>
      </c>
      <c r="E41" s="132">
        <v>751</v>
      </c>
      <c r="F41" s="133">
        <v>12213</v>
      </c>
      <c r="G41" s="134">
        <v>352</v>
      </c>
      <c r="H41" s="133">
        <v>804</v>
      </c>
      <c r="I41" s="134">
        <v>157</v>
      </c>
      <c r="J41" s="135">
        <v>1040</v>
      </c>
      <c r="K41" s="134">
        <v>116</v>
      </c>
      <c r="L41" s="135">
        <v>1575</v>
      </c>
      <c r="M41" s="132">
        <v>41</v>
      </c>
      <c r="N41" s="133">
        <v>968</v>
      </c>
      <c r="O41" s="134">
        <v>85</v>
      </c>
      <c r="P41" s="135">
        <v>7826</v>
      </c>
      <c r="Q41" s="149">
        <v>0</v>
      </c>
      <c r="S41" s="159"/>
    </row>
    <row r="42" spans="2:19" ht="12.75" customHeight="1" hidden="1">
      <c r="B42" s="122"/>
      <c r="C42" s="130" t="s">
        <v>100</v>
      </c>
      <c r="D42" s="156" t="s">
        <v>103</v>
      </c>
      <c r="E42" s="132">
        <v>4</v>
      </c>
      <c r="F42" s="133">
        <v>106</v>
      </c>
      <c r="G42" s="157">
        <v>0</v>
      </c>
      <c r="H42" s="160">
        <v>0</v>
      </c>
      <c r="I42" s="134">
        <v>1</v>
      </c>
      <c r="J42" s="135">
        <v>7</v>
      </c>
      <c r="K42" s="134">
        <v>1</v>
      </c>
      <c r="L42" s="135">
        <v>13</v>
      </c>
      <c r="M42" s="155">
        <v>0</v>
      </c>
      <c r="N42" s="133">
        <v>0</v>
      </c>
      <c r="O42" s="134">
        <v>2</v>
      </c>
      <c r="P42" s="135">
        <v>86</v>
      </c>
      <c r="Q42" s="149">
        <v>0</v>
      </c>
      <c r="S42" s="159"/>
    </row>
    <row r="43" spans="2:19" ht="12.75" customHeight="1" hidden="1">
      <c r="B43" s="122"/>
      <c r="C43" s="130" t="s">
        <v>102</v>
      </c>
      <c r="D43" s="150" t="s">
        <v>114</v>
      </c>
      <c r="E43" s="132">
        <v>38</v>
      </c>
      <c r="F43" s="133">
        <v>874</v>
      </c>
      <c r="G43" s="134">
        <v>17</v>
      </c>
      <c r="H43" s="133">
        <v>30</v>
      </c>
      <c r="I43" s="134">
        <v>6</v>
      </c>
      <c r="J43" s="135">
        <v>39</v>
      </c>
      <c r="K43" s="134">
        <v>6</v>
      </c>
      <c r="L43" s="135">
        <v>84</v>
      </c>
      <c r="M43" s="132">
        <v>4</v>
      </c>
      <c r="N43" s="133">
        <v>102</v>
      </c>
      <c r="O43" s="134">
        <v>5</v>
      </c>
      <c r="P43" s="135">
        <v>619</v>
      </c>
      <c r="Q43" s="149">
        <v>0</v>
      </c>
      <c r="S43" s="159"/>
    </row>
    <row r="44" spans="2:19" ht="12.75" customHeight="1" hidden="1">
      <c r="B44" s="122"/>
      <c r="C44" s="130" t="s">
        <v>104</v>
      </c>
      <c r="D44" s="131" t="s">
        <v>129</v>
      </c>
      <c r="E44" s="132">
        <v>120</v>
      </c>
      <c r="F44" s="133">
        <v>1882</v>
      </c>
      <c r="G44" s="134">
        <v>35</v>
      </c>
      <c r="H44" s="133">
        <v>67</v>
      </c>
      <c r="I44" s="134">
        <v>26</v>
      </c>
      <c r="J44" s="135">
        <v>189</v>
      </c>
      <c r="K44" s="134">
        <v>30</v>
      </c>
      <c r="L44" s="135">
        <v>415</v>
      </c>
      <c r="M44" s="132">
        <v>13</v>
      </c>
      <c r="N44" s="133">
        <v>298</v>
      </c>
      <c r="O44" s="134">
        <v>16</v>
      </c>
      <c r="P44" s="135">
        <v>913</v>
      </c>
      <c r="Q44" s="149">
        <v>0</v>
      </c>
      <c r="S44" s="159"/>
    </row>
    <row r="45" spans="2:19" ht="12.75" customHeight="1" hidden="1">
      <c r="B45" s="122"/>
      <c r="C45" s="130" t="s">
        <v>106</v>
      </c>
      <c r="D45" s="131" t="s">
        <v>130</v>
      </c>
      <c r="E45" s="132">
        <v>1059</v>
      </c>
      <c r="F45" s="133">
        <v>7184</v>
      </c>
      <c r="G45" s="134">
        <v>684</v>
      </c>
      <c r="H45" s="133">
        <v>1531</v>
      </c>
      <c r="I45" s="134">
        <v>192</v>
      </c>
      <c r="J45" s="135">
        <v>1218</v>
      </c>
      <c r="K45" s="134">
        <v>120</v>
      </c>
      <c r="L45" s="135">
        <v>1606</v>
      </c>
      <c r="M45" s="132">
        <v>22</v>
      </c>
      <c r="N45" s="133">
        <v>531</v>
      </c>
      <c r="O45" s="134">
        <v>40</v>
      </c>
      <c r="P45" s="135">
        <v>2298</v>
      </c>
      <c r="Q45" s="149">
        <v>1</v>
      </c>
      <c r="S45" s="159"/>
    </row>
    <row r="46" spans="2:19" ht="12.75" customHeight="1" hidden="1">
      <c r="B46" s="122"/>
      <c r="C46" s="130" t="s">
        <v>108</v>
      </c>
      <c r="D46" s="150" t="s">
        <v>131</v>
      </c>
      <c r="E46" s="132">
        <v>51</v>
      </c>
      <c r="F46" s="133">
        <v>753</v>
      </c>
      <c r="G46" s="134">
        <v>21</v>
      </c>
      <c r="H46" s="133">
        <v>45</v>
      </c>
      <c r="I46" s="134">
        <v>5</v>
      </c>
      <c r="J46" s="135">
        <v>34</v>
      </c>
      <c r="K46" s="134">
        <v>13</v>
      </c>
      <c r="L46" s="135">
        <v>182</v>
      </c>
      <c r="M46" s="132">
        <v>7</v>
      </c>
      <c r="N46" s="133">
        <v>159</v>
      </c>
      <c r="O46" s="134">
        <v>5</v>
      </c>
      <c r="P46" s="135">
        <v>333</v>
      </c>
      <c r="Q46" s="149">
        <v>0</v>
      </c>
      <c r="S46" s="159"/>
    </row>
    <row r="47" spans="2:19" ht="12.75" customHeight="1" hidden="1">
      <c r="B47" s="122"/>
      <c r="C47" s="130" t="s">
        <v>110</v>
      </c>
      <c r="D47" s="156" t="s">
        <v>132</v>
      </c>
      <c r="E47" s="132">
        <v>81</v>
      </c>
      <c r="F47" s="133">
        <v>297</v>
      </c>
      <c r="G47" s="134">
        <v>66</v>
      </c>
      <c r="H47" s="133">
        <v>117</v>
      </c>
      <c r="I47" s="134">
        <v>9</v>
      </c>
      <c r="J47" s="135">
        <v>60</v>
      </c>
      <c r="K47" s="134">
        <v>4</v>
      </c>
      <c r="L47" s="135">
        <v>50</v>
      </c>
      <c r="M47" s="132">
        <v>1</v>
      </c>
      <c r="N47" s="133">
        <v>25</v>
      </c>
      <c r="O47" s="134">
        <v>1</v>
      </c>
      <c r="P47" s="135">
        <v>45</v>
      </c>
      <c r="Q47" s="149">
        <v>0</v>
      </c>
      <c r="S47" s="159"/>
    </row>
    <row r="48" spans="2:19" ht="12.75" customHeight="1" hidden="1">
      <c r="B48" s="122"/>
      <c r="C48" s="130" t="s">
        <v>112</v>
      </c>
      <c r="D48" s="156" t="s">
        <v>133</v>
      </c>
      <c r="E48" s="132">
        <v>107</v>
      </c>
      <c r="F48" s="133">
        <v>583</v>
      </c>
      <c r="G48" s="134">
        <v>79</v>
      </c>
      <c r="H48" s="133">
        <v>161</v>
      </c>
      <c r="I48" s="134">
        <v>19</v>
      </c>
      <c r="J48" s="135">
        <v>122</v>
      </c>
      <c r="K48" s="134">
        <v>4</v>
      </c>
      <c r="L48" s="135">
        <v>53</v>
      </c>
      <c r="M48" s="132">
        <v>2</v>
      </c>
      <c r="N48" s="133">
        <v>46</v>
      </c>
      <c r="O48" s="134">
        <v>3</v>
      </c>
      <c r="P48" s="135">
        <v>201</v>
      </c>
      <c r="Q48" s="149">
        <v>0</v>
      </c>
      <c r="S48" s="159"/>
    </row>
    <row r="49" spans="2:19" ht="12.75" customHeight="1" hidden="1">
      <c r="B49" s="151"/>
      <c r="C49" s="130" t="s">
        <v>117</v>
      </c>
      <c r="D49" s="138" t="s">
        <v>134</v>
      </c>
      <c r="E49" s="132">
        <v>381</v>
      </c>
      <c r="F49" s="133">
        <v>2651</v>
      </c>
      <c r="G49" s="134">
        <v>211</v>
      </c>
      <c r="H49" s="133">
        <v>481</v>
      </c>
      <c r="I49" s="134">
        <v>96</v>
      </c>
      <c r="J49" s="135">
        <v>616</v>
      </c>
      <c r="K49" s="134">
        <v>44</v>
      </c>
      <c r="L49" s="135">
        <v>582</v>
      </c>
      <c r="M49" s="132">
        <v>13</v>
      </c>
      <c r="N49" s="133">
        <v>306</v>
      </c>
      <c r="O49" s="134">
        <v>13</v>
      </c>
      <c r="P49" s="135">
        <v>666</v>
      </c>
      <c r="Q49" s="149">
        <v>4</v>
      </c>
      <c r="S49" s="159"/>
    </row>
    <row r="50" spans="2:19" ht="12.75" customHeight="1" hidden="1">
      <c r="B50" s="151"/>
      <c r="C50" s="130" t="s">
        <v>119</v>
      </c>
      <c r="D50" s="156" t="s">
        <v>135</v>
      </c>
      <c r="E50" s="132">
        <v>360</v>
      </c>
      <c r="F50" s="133">
        <v>1370</v>
      </c>
      <c r="G50" s="134">
        <v>300</v>
      </c>
      <c r="H50" s="133">
        <v>554</v>
      </c>
      <c r="I50" s="134">
        <v>40</v>
      </c>
      <c r="J50" s="135">
        <v>248</v>
      </c>
      <c r="K50" s="134">
        <v>7</v>
      </c>
      <c r="L50" s="135">
        <v>95</v>
      </c>
      <c r="M50" s="132">
        <v>5</v>
      </c>
      <c r="N50" s="133">
        <v>127</v>
      </c>
      <c r="O50" s="134">
        <v>8</v>
      </c>
      <c r="P50" s="135">
        <v>346</v>
      </c>
      <c r="Q50" s="149">
        <v>0</v>
      </c>
      <c r="S50" s="159"/>
    </row>
    <row r="51" spans="2:19" ht="12.75" customHeight="1" hidden="1">
      <c r="B51" s="151"/>
      <c r="C51" s="130" t="s">
        <v>121</v>
      </c>
      <c r="D51" s="138" t="s">
        <v>122</v>
      </c>
      <c r="E51" s="132">
        <v>67</v>
      </c>
      <c r="F51" s="133">
        <v>235</v>
      </c>
      <c r="G51" s="134">
        <v>56</v>
      </c>
      <c r="H51" s="133">
        <v>89</v>
      </c>
      <c r="I51" s="134">
        <v>6</v>
      </c>
      <c r="J51" s="135">
        <v>44</v>
      </c>
      <c r="K51" s="134">
        <v>3</v>
      </c>
      <c r="L51" s="135">
        <v>41</v>
      </c>
      <c r="M51" s="132">
        <v>1</v>
      </c>
      <c r="N51" s="133">
        <v>26</v>
      </c>
      <c r="O51" s="134">
        <v>1</v>
      </c>
      <c r="P51" s="135">
        <v>35</v>
      </c>
      <c r="Q51" s="149">
        <v>0</v>
      </c>
      <c r="S51" s="159"/>
    </row>
    <row r="52" spans="2:19" ht="12.75" customHeight="1" hidden="1">
      <c r="B52" s="151"/>
      <c r="C52" s="130" t="s">
        <v>123</v>
      </c>
      <c r="D52" s="150" t="s">
        <v>136</v>
      </c>
      <c r="E52" s="132">
        <v>149</v>
      </c>
      <c r="F52" s="133">
        <v>2574</v>
      </c>
      <c r="G52" s="134">
        <v>47</v>
      </c>
      <c r="H52" s="133">
        <v>107</v>
      </c>
      <c r="I52" s="134">
        <v>46</v>
      </c>
      <c r="J52" s="135">
        <v>331</v>
      </c>
      <c r="K52" s="134">
        <v>26</v>
      </c>
      <c r="L52" s="135">
        <v>356</v>
      </c>
      <c r="M52" s="132">
        <v>7</v>
      </c>
      <c r="N52" s="133">
        <v>170</v>
      </c>
      <c r="O52" s="134">
        <v>22</v>
      </c>
      <c r="P52" s="135">
        <v>1610</v>
      </c>
      <c r="Q52" s="149">
        <v>1</v>
      </c>
      <c r="S52" s="161"/>
    </row>
    <row r="53" spans="2:17" ht="12.75" customHeight="1" hidden="1">
      <c r="B53" s="151"/>
      <c r="C53" s="162" t="s">
        <v>137</v>
      </c>
      <c r="D53" s="163" t="s">
        <v>124</v>
      </c>
      <c r="E53" s="164">
        <v>45</v>
      </c>
      <c r="F53" s="165">
        <v>471</v>
      </c>
      <c r="G53" s="166">
        <v>23</v>
      </c>
      <c r="H53" s="165">
        <v>59</v>
      </c>
      <c r="I53" s="166">
        <v>13</v>
      </c>
      <c r="J53" s="167">
        <v>88</v>
      </c>
      <c r="K53" s="166">
        <v>3</v>
      </c>
      <c r="L53" s="167">
        <v>46</v>
      </c>
      <c r="M53" s="164">
        <v>2</v>
      </c>
      <c r="N53" s="165">
        <v>46</v>
      </c>
      <c r="O53" s="166">
        <v>4</v>
      </c>
      <c r="P53" s="167">
        <v>232</v>
      </c>
      <c r="Q53" s="168">
        <v>0</v>
      </c>
    </row>
    <row r="54" spans="2:17" ht="12.75" customHeight="1" hidden="1">
      <c r="B54" s="152"/>
      <c r="C54" s="140" t="s">
        <v>138</v>
      </c>
      <c r="D54" s="153" t="s">
        <v>126</v>
      </c>
      <c r="E54" s="142">
        <v>286</v>
      </c>
      <c r="F54" s="143">
        <v>1506</v>
      </c>
      <c r="G54" s="144">
        <v>226</v>
      </c>
      <c r="H54" s="143">
        <v>420</v>
      </c>
      <c r="I54" s="144">
        <v>31</v>
      </c>
      <c r="J54" s="145">
        <v>206</v>
      </c>
      <c r="K54" s="144">
        <v>15</v>
      </c>
      <c r="L54" s="145">
        <v>190</v>
      </c>
      <c r="M54" s="142">
        <v>5</v>
      </c>
      <c r="N54" s="143">
        <v>117</v>
      </c>
      <c r="O54" s="144">
        <v>8</v>
      </c>
      <c r="P54" s="145">
        <v>573</v>
      </c>
      <c r="Q54" s="154">
        <v>1</v>
      </c>
    </row>
    <row r="55" spans="2:17" ht="15" customHeight="1">
      <c r="B55" s="169" t="s">
        <v>68</v>
      </c>
      <c r="C55" s="115"/>
      <c r="D55" s="116"/>
      <c r="E55" s="117">
        <f>SUM(E56:E73)</f>
        <v>3865</v>
      </c>
      <c r="F55" s="118">
        <f aca="true" t="shared" si="4" ref="F55:Q55">SUM(F56:F73)</f>
        <v>34514</v>
      </c>
      <c r="G55" s="119">
        <f t="shared" si="4"/>
        <v>2315</v>
      </c>
      <c r="H55" s="118">
        <f t="shared" si="4"/>
        <v>5000</v>
      </c>
      <c r="I55" s="119">
        <f t="shared" si="4"/>
        <v>749</v>
      </c>
      <c r="J55" s="120">
        <f t="shared" si="4"/>
        <v>4940</v>
      </c>
      <c r="K55" s="119">
        <f t="shared" si="4"/>
        <v>429</v>
      </c>
      <c r="L55" s="120">
        <f t="shared" si="4"/>
        <v>5785</v>
      </c>
      <c r="M55" s="117">
        <f t="shared" si="4"/>
        <v>138</v>
      </c>
      <c r="N55" s="118">
        <f t="shared" si="4"/>
        <v>3250</v>
      </c>
      <c r="O55" s="119">
        <f t="shared" si="4"/>
        <v>220</v>
      </c>
      <c r="P55" s="120">
        <f t="shared" si="4"/>
        <v>15539</v>
      </c>
      <c r="Q55" s="147">
        <f t="shared" si="4"/>
        <v>14</v>
      </c>
    </row>
    <row r="56" spans="2:17" ht="12.75" customHeight="1">
      <c r="B56" s="122"/>
      <c r="C56" s="123" t="s">
        <v>90</v>
      </c>
      <c r="D56" s="124" t="s">
        <v>127</v>
      </c>
      <c r="E56" s="125">
        <f aca="true" t="shared" si="5" ref="E56:E73">G56+I56+K56+M56+O56+Q56</f>
        <v>22</v>
      </c>
      <c r="F56" s="126">
        <f aca="true" t="shared" si="6" ref="F56:F73">H56+J56+L56+N56+P56</f>
        <v>198</v>
      </c>
      <c r="G56" s="127">
        <v>6</v>
      </c>
      <c r="H56" s="126">
        <v>19</v>
      </c>
      <c r="I56" s="127">
        <v>10</v>
      </c>
      <c r="J56" s="128">
        <v>64</v>
      </c>
      <c r="K56" s="127">
        <v>4</v>
      </c>
      <c r="L56" s="128">
        <v>52</v>
      </c>
      <c r="M56" s="125">
        <v>1</v>
      </c>
      <c r="N56" s="126">
        <v>25</v>
      </c>
      <c r="O56" s="127">
        <v>1</v>
      </c>
      <c r="P56" s="128">
        <v>38</v>
      </c>
      <c r="Q56" s="148">
        <v>0</v>
      </c>
    </row>
    <row r="57" spans="2:17" ht="12.75" customHeight="1">
      <c r="B57" s="122"/>
      <c r="C57" s="130" t="s">
        <v>92</v>
      </c>
      <c r="D57" s="131" t="s">
        <v>95</v>
      </c>
      <c r="E57" s="132">
        <f t="shared" si="5"/>
        <v>8</v>
      </c>
      <c r="F57" s="133">
        <f t="shared" si="6"/>
        <v>63</v>
      </c>
      <c r="G57" s="134">
        <v>1</v>
      </c>
      <c r="H57" s="133">
        <v>1</v>
      </c>
      <c r="I57" s="134">
        <v>6</v>
      </c>
      <c r="J57" s="135">
        <v>50</v>
      </c>
      <c r="K57" s="134">
        <v>1</v>
      </c>
      <c r="L57" s="135">
        <v>12</v>
      </c>
      <c r="M57" s="155">
        <v>0</v>
      </c>
      <c r="N57" s="133">
        <v>0</v>
      </c>
      <c r="O57" s="134">
        <v>0</v>
      </c>
      <c r="P57" s="135">
        <v>0</v>
      </c>
      <c r="Q57" s="149">
        <v>0</v>
      </c>
    </row>
    <row r="58" spans="2:17" ht="12.75" customHeight="1">
      <c r="B58" s="122"/>
      <c r="C58" s="130" t="s">
        <v>94</v>
      </c>
      <c r="D58" s="156" t="s">
        <v>128</v>
      </c>
      <c r="E58" s="132">
        <f t="shared" si="5"/>
        <v>2</v>
      </c>
      <c r="F58" s="133">
        <f t="shared" si="6"/>
        <v>17</v>
      </c>
      <c r="G58" s="134">
        <v>1</v>
      </c>
      <c r="H58" s="133">
        <v>4</v>
      </c>
      <c r="I58" s="134">
        <v>0</v>
      </c>
      <c r="J58" s="135">
        <v>0</v>
      </c>
      <c r="K58" s="157">
        <v>1</v>
      </c>
      <c r="L58" s="158">
        <v>13</v>
      </c>
      <c r="M58" s="155">
        <v>0</v>
      </c>
      <c r="N58" s="133">
        <v>0</v>
      </c>
      <c r="O58" s="134">
        <v>0</v>
      </c>
      <c r="P58" s="135">
        <v>0</v>
      </c>
      <c r="Q58" s="149">
        <v>0</v>
      </c>
    </row>
    <row r="59" spans="2:17" ht="12.75" customHeight="1">
      <c r="B59" s="122"/>
      <c r="C59" s="130" t="s">
        <v>96</v>
      </c>
      <c r="D59" s="131" t="s">
        <v>99</v>
      </c>
      <c r="E59" s="132">
        <f t="shared" si="5"/>
        <v>482</v>
      </c>
      <c r="F59" s="133">
        <f t="shared" si="6"/>
        <v>2781</v>
      </c>
      <c r="G59" s="134">
        <v>299</v>
      </c>
      <c r="H59" s="133">
        <v>700</v>
      </c>
      <c r="I59" s="134">
        <v>113</v>
      </c>
      <c r="J59" s="135">
        <v>733</v>
      </c>
      <c r="K59" s="134">
        <v>50</v>
      </c>
      <c r="L59" s="135">
        <v>650</v>
      </c>
      <c r="M59" s="132">
        <v>8</v>
      </c>
      <c r="N59" s="133">
        <v>191</v>
      </c>
      <c r="O59" s="134">
        <v>11</v>
      </c>
      <c r="P59" s="135">
        <v>507</v>
      </c>
      <c r="Q59" s="149">
        <v>1</v>
      </c>
    </row>
    <row r="60" spans="2:19" ht="12.75" customHeight="1">
      <c r="B60" s="122"/>
      <c r="C60" s="137" t="s">
        <v>98</v>
      </c>
      <c r="D60" s="131" t="s">
        <v>101</v>
      </c>
      <c r="E60" s="132">
        <f t="shared" si="5"/>
        <v>705</v>
      </c>
      <c r="F60" s="133">
        <f t="shared" si="6"/>
        <v>11469</v>
      </c>
      <c r="G60" s="134">
        <v>315</v>
      </c>
      <c r="H60" s="133">
        <v>725</v>
      </c>
      <c r="I60" s="134">
        <v>148</v>
      </c>
      <c r="J60" s="135">
        <v>1006</v>
      </c>
      <c r="K60" s="134">
        <v>112</v>
      </c>
      <c r="L60" s="135">
        <v>1583</v>
      </c>
      <c r="M60" s="132">
        <v>47</v>
      </c>
      <c r="N60" s="133">
        <v>1120</v>
      </c>
      <c r="O60" s="134">
        <v>82</v>
      </c>
      <c r="P60" s="135">
        <v>7035</v>
      </c>
      <c r="Q60" s="149">
        <v>1</v>
      </c>
      <c r="S60" s="159"/>
    </row>
    <row r="61" spans="2:19" ht="12.75" customHeight="1">
      <c r="B61" s="122"/>
      <c r="C61" s="130" t="s">
        <v>100</v>
      </c>
      <c r="D61" s="156" t="s">
        <v>103</v>
      </c>
      <c r="E61" s="132">
        <f t="shared" si="5"/>
        <v>5</v>
      </c>
      <c r="F61" s="133">
        <f t="shared" si="6"/>
        <v>111</v>
      </c>
      <c r="G61" s="157">
        <v>1</v>
      </c>
      <c r="H61" s="160">
        <v>2</v>
      </c>
      <c r="I61" s="134">
        <v>1</v>
      </c>
      <c r="J61" s="135">
        <v>8</v>
      </c>
      <c r="K61" s="134">
        <v>1</v>
      </c>
      <c r="L61" s="135">
        <v>13</v>
      </c>
      <c r="M61" s="155">
        <v>0</v>
      </c>
      <c r="N61" s="133">
        <v>0</v>
      </c>
      <c r="O61" s="134">
        <v>2</v>
      </c>
      <c r="P61" s="135">
        <v>88</v>
      </c>
      <c r="Q61" s="149">
        <v>0</v>
      </c>
      <c r="S61" s="159"/>
    </row>
    <row r="62" spans="2:19" ht="12.75" customHeight="1">
      <c r="B62" s="122"/>
      <c r="C62" s="130" t="s">
        <v>102</v>
      </c>
      <c r="D62" s="150" t="s">
        <v>114</v>
      </c>
      <c r="E62" s="132">
        <f t="shared" si="5"/>
        <v>31</v>
      </c>
      <c r="F62" s="133">
        <f t="shared" si="6"/>
        <v>770</v>
      </c>
      <c r="G62" s="134">
        <v>14</v>
      </c>
      <c r="H62" s="133">
        <v>25</v>
      </c>
      <c r="I62" s="134">
        <v>5</v>
      </c>
      <c r="J62" s="135">
        <v>29</v>
      </c>
      <c r="K62" s="134">
        <v>5</v>
      </c>
      <c r="L62" s="135">
        <v>65</v>
      </c>
      <c r="M62" s="132">
        <v>1</v>
      </c>
      <c r="N62" s="133">
        <v>26</v>
      </c>
      <c r="O62" s="134">
        <v>6</v>
      </c>
      <c r="P62" s="135">
        <v>625</v>
      </c>
      <c r="Q62" s="149">
        <v>0</v>
      </c>
      <c r="S62" s="159"/>
    </row>
    <row r="63" spans="2:19" ht="12.75" customHeight="1">
      <c r="B63" s="122"/>
      <c r="C63" s="130" t="s">
        <v>104</v>
      </c>
      <c r="D63" s="131" t="s">
        <v>129</v>
      </c>
      <c r="E63" s="132">
        <f t="shared" si="5"/>
        <v>108</v>
      </c>
      <c r="F63" s="133">
        <f t="shared" si="6"/>
        <v>1758</v>
      </c>
      <c r="G63" s="134">
        <v>27</v>
      </c>
      <c r="H63" s="133">
        <v>46</v>
      </c>
      <c r="I63" s="134">
        <v>21</v>
      </c>
      <c r="J63" s="135">
        <v>149</v>
      </c>
      <c r="K63" s="134">
        <v>30</v>
      </c>
      <c r="L63" s="135">
        <v>410</v>
      </c>
      <c r="M63" s="132">
        <v>16</v>
      </c>
      <c r="N63" s="133">
        <v>374</v>
      </c>
      <c r="O63" s="134">
        <v>13</v>
      </c>
      <c r="P63" s="135">
        <v>779</v>
      </c>
      <c r="Q63" s="149">
        <v>1</v>
      </c>
      <c r="S63" s="159"/>
    </row>
    <row r="64" spans="2:19" ht="12.75" customHeight="1">
      <c r="B64" s="122"/>
      <c r="C64" s="130" t="s">
        <v>106</v>
      </c>
      <c r="D64" s="131" t="s">
        <v>130</v>
      </c>
      <c r="E64" s="132">
        <f t="shared" si="5"/>
        <v>969</v>
      </c>
      <c r="F64" s="133">
        <f t="shared" si="6"/>
        <v>6795</v>
      </c>
      <c r="G64" s="134">
        <v>616</v>
      </c>
      <c r="H64" s="133">
        <v>1415</v>
      </c>
      <c r="I64" s="134">
        <v>187</v>
      </c>
      <c r="J64" s="135">
        <v>1184</v>
      </c>
      <c r="K64" s="134">
        <v>98</v>
      </c>
      <c r="L64" s="135">
        <v>1279</v>
      </c>
      <c r="M64" s="132">
        <v>21</v>
      </c>
      <c r="N64" s="133">
        <v>477</v>
      </c>
      <c r="O64" s="134">
        <v>45</v>
      </c>
      <c r="P64" s="135">
        <v>2440</v>
      </c>
      <c r="Q64" s="149">
        <v>2</v>
      </c>
      <c r="S64" s="159"/>
    </row>
    <row r="65" spans="2:19" ht="12.75" customHeight="1">
      <c r="B65" s="122"/>
      <c r="C65" s="130" t="s">
        <v>108</v>
      </c>
      <c r="D65" s="150" t="s">
        <v>131</v>
      </c>
      <c r="E65" s="132">
        <f t="shared" si="5"/>
        <v>57</v>
      </c>
      <c r="F65" s="133">
        <f t="shared" si="6"/>
        <v>805</v>
      </c>
      <c r="G65" s="134">
        <v>19</v>
      </c>
      <c r="H65" s="133">
        <v>40</v>
      </c>
      <c r="I65" s="134">
        <v>16</v>
      </c>
      <c r="J65" s="135">
        <v>108</v>
      </c>
      <c r="K65" s="134">
        <v>12</v>
      </c>
      <c r="L65" s="135">
        <v>179</v>
      </c>
      <c r="M65" s="132">
        <v>7</v>
      </c>
      <c r="N65" s="133">
        <v>160</v>
      </c>
      <c r="O65" s="134">
        <v>3</v>
      </c>
      <c r="P65" s="135">
        <v>318</v>
      </c>
      <c r="Q65" s="149">
        <v>0</v>
      </c>
      <c r="S65" s="159"/>
    </row>
    <row r="66" spans="2:19" ht="12.75" customHeight="1">
      <c r="B66" s="122"/>
      <c r="C66" s="130" t="s">
        <v>110</v>
      </c>
      <c r="D66" s="156" t="s">
        <v>132</v>
      </c>
      <c r="E66" s="132">
        <f t="shared" si="5"/>
        <v>76</v>
      </c>
      <c r="F66" s="133">
        <f t="shared" si="6"/>
        <v>530</v>
      </c>
      <c r="G66" s="134">
        <v>59</v>
      </c>
      <c r="H66" s="133">
        <v>98</v>
      </c>
      <c r="I66" s="134">
        <v>10</v>
      </c>
      <c r="J66" s="135">
        <v>59</v>
      </c>
      <c r="K66" s="134">
        <v>4</v>
      </c>
      <c r="L66" s="135">
        <v>47</v>
      </c>
      <c r="M66" s="132">
        <v>1</v>
      </c>
      <c r="N66" s="133">
        <v>23</v>
      </c>
      <c r="O66" s="134">
        <v>2</v>
      </c>
      <c r="P66" s="135">
        <v>303</v>
      </c>
      <c r="Q66" s="149">
        <v>0</v>
      </c>
      <c r="S66" s="159"/>
    </row>
    <row r="67" spans="2:19" ht="12.75" customHeight="1">
      <c r="B67" s="122"/>
      <c r="C67" s="130" t="s">
        <v>112</v>
      </c>
      <c r="D67" s="156" t="s">
        <v>133</v>
      </c>
      <c r="E67" s="132">
        <f t="shared" si="5"/>
        <v>109</v>
      </c>
      <c r="F67" s="133">
        <f t="shared" si="6"/>
        <v>617</v>
      </c>
      <c r="G67" s="134">
        <v>82</v>
      </c>
      <c r="H67" s="133">
        <v>178</v>
      </c>
      <c r="I67" s="134">
        <v>15</v>
      </c>
      <c r="J67" s="135">
        <v>98</v>
      </c>
      <c r="K67" s="134">
        <v>7</v>
      </c>
      <c r="L67" s="135">
        <v>86</v>
      </c>
      <c r="M67" s="132">
        <v>2</v>
      </c>
      <c r="N67" s="133">
        <v>48</v>
      </c>
      <c r="O67" s="134">
        <v>3</v>
      </c>
      <c r="P67" s="135">
        <v>207</v>
      </c>
      <c r="Q67" s="149">
        <v>0</v>
      </c>
      <c r="S67" s="159"/>
    </row>
    <row r="68" spans="2:19" ht="12.75" customHeight="1">
      <c r="B68" s="151"/>
      <c r="C68" s="130" t="s">
        <v>117</v>
      </c>
      <c r="D68" s="138" t="s">
        <v>134</v>
      </c>
      <c r="E68" s="132">
        <f t="shared" si="5"/>
        <v>393</v>
      </c>
      <c r="F68" s="133">
        <f t="shared" si="6"/>
        <v>2761</v>
      </c>
      <c r="G68" s="134">
        <v>224</v>
      </c>
      <c r="H68" s="133">
        <v>518</v>
      </c>
      <c r="I68" s="134">
        <v>90</v>
      </c>
      <c r="J68" s="135">
        <v>608</v>
      </c>
      <c r="K68" s="134">
        <v>49</v>
      </c>
      <c r="L68" s="135">
        <v>665</v>
      </c>
      <c r="M68" s="132">
        <v>15</v>
      </c>
      <c r="N68" s="133">
        <v>362</v>
      </c>
      <c r="O68" s="134">
        <v>12</v>
      </c>
      <c r="P68" s="135">
        <v>608</v>
      </c>
      <c r="Q68" s="149">
        <v>3</v>
      </c>
      <c r="S68" s="159"/>
    </row>
    <row r="69" spans="2:19" ht="12.75" customHeight="1">
      <c r="B69" s="151"/>
      <c r="C69" s="130" t="s">
        <v>119</v>
      </c>
      <c r="D69" s="156" t="s">
        <v>135</v>
      </c>
      <c r="E69" s="132">
        <f t="shared" si="5"/>
        <v>344</v>
      </c>
      <c r="F69" s="133">
        <f t="shared" si="6"/>
        <v>1166</v>
      </c>
      <c r="G69" s="134">
        <v>296</v>
      </c>
      <c r="H69" s="133">
        <v>561</v>
      </c>
      <c r="I69" s="134">
        <v>29</v>
      </c>
      <c r="J69" s="135">
        <v>187</v>
      </c>
      <c r="K69" s="134">
        <v>6</v>
      </c>
      <c r="L69" s="135">
        <v>74</v>
      </c>
      <c r="M69" s="132">
        <v>6</v>
      </c>
      <c r="N69" s="133">
        <v>134</v>
      </c>
      <c r="O69" s="134">
        <v>6</v>
      </c>
      <c r="P69" s="135">
        <v>210</v>
      </c>
      <c r="Q69" s="149">
        <v>1</v>
      </c>
      <c r="S69" s="159"/>
    </row>
    <row r="70" spans="2:19" ht="12.75" customHeight="1">
      <c r="B70" s="151"/>
      <c r="C70" s="130" t="s">
        <v>121</v>
      </c>
      <c r="D70" s="138" t="s">
        <v>122</v>
      </c>
      <c r="E70" s="132">
        <f t="shared" si="5"/>
        <v>87</v>
      </c>
      <c r="F70" s="133">
        <f t="shared" si="6"/>
        <v>273</v>
      </c>
      <c r="G70" s="134">
        <v>72</v>
      </c>
      <c r="H70" s="133">
        <v>106</v>
      </c>
      <c r="I70" s="134">
        <v>10</v>
      </c>
      <c r="J70" s="135">
        <v>65</v>
      </c>
      <c r="K70" s="134">
        <v>3</v>
      </c>
      <c r="L70" s="135">
        <v>36</v>
      </c>
      <c r="M70" s="132">
        <v>0</v>
      </c>
      <c r="N70" s="133">
        <v>0</v>
      </c>
      <c r="O70" s="134">
        <v>2</v>
      </c>
      <c r="P70" s="135">
        <v>66</v>
      </c>
      <c r="Q70" s="149">
        <v>0</v>
      </c>
      <c r="S70" s="159"/>
    </row>
    <row r="71" spans="2:19" ht="12.75" customHeight="1">
      <c r="B71" s="151"/>
      <c r="C71" s="130" t="s">
        <v>123</v>
      </c>
      <c r="D71" s="150" t="s">
        <v>136</v>
      </c>
      <c r="E71" s="132">
        <f t="shared" si="5"/>
        <v>165</v>
      </c>
      <c r="F71" s="133">
        <f t="shared" si="6"/>
        <v>2708</v>
      </c>
      <c r="G71" s="134">
        <v>58</v>
      </c>
      <c r="H71" s="133">
        <v>129</v>
      </c>
      <c r="I71" s="134">
        <v>46</v>
      </c>
      <c r="J71" s="135">
        <v>324</v>
      </c>
      <c r="K71" s="134">
        <v>28</v>
      </c>
      <c r="L71" s="135">
        <v>353</v>
      </c>
      <c r="M71" s="132">
        <v>9</v>
      </c>
      <c r="N71" s="133">
        <v>218</v>
      </c>
      <c r="O71" s="134">
        <v>24</v>
      </c>
      <c r="P71" s="135">
        <v>1684</v>
      </c>
      <c r="Q71" s="149">
        <v>0</v>
      </c>
      <c r="S71" s="161"/>
    </row>
    <row r="72" spans="2:17" ht="12.75" customHeight="1">
      <c r="B72" s="151"/>
      <c r="C72" s="162" t="s">
        <v>137</v>
      </c>
      <c r="D72" s="163" t="s">
        <v>124</v>
      </c>
      <c r="E72" s="164">
        <f t="shared" si="5"/>
        <v>32</v>
      </c>
      <c r="F72" s="165">
        <f t="shared" si="6"/>
        <v>393</v>
      </c>
      <c r="G72" s="166">
        <v>22</v>
      </c>
      <c r="H72" s="165">
        <v>59</v>
      </c>
      <c r="I72" s="166">
        <v>3</v>
      </c>
      <c r="J72" s="167">
        <v>19</v>
      </c>
      <c r="K72" s="166">
        <v>2</v>
      </c>
      <c r="L72" s="167">
        <v>30</v>
      </c>
      <c r="M72" s="164">
        <v>1</v>
      </c>
      <c r="N72" s="165">
        <v>21</v>
      </c>
      <c r="O72" s="166">
        <v>4</v>
      </c>
      <c r="P72" s="167">
        <v>264</v>
      </c>
      <c r="Q72" s="168">
        <v>0</v>
      </c>
    </row>
    <row r="73" spans="2:17" ht="12.75" customHeight="1">
      <c r="B73" s="152"/>
      <c r="C73" s="140" t="s">
        <v>138</v>
      </c>
      <c r="D73" s="153" t="s">
        <v>126</v>
      </c>
      <c r="E73" s="142">
        <f t="shared" si="5"/>
        <v>270</v>
      </c>
      <c r="F73" s="143">
        <f t="shared" si="6"/>
        <v>1299</v>
      </c>
      <c r="G73" s="144">
        <v>203</v>
      </c>
      <c r="H73" s="143">
        <v>374</v>
      </c>
      <c r="I73" s="144">
        <v>39</v>
      </c>
      <c r="J73" s="145">
        <v>249</v>
      </c>
      <c r="K73" s="144">
        <v>16</v>
      </c>
      <c r="L73" s="145">
        <v>238</v>
      </c>
      <c r="M73" s="142">
        <v>3</v>
      </c>
      <c r="N73" s="143">
        <v>71</v>
      </c>
      <c r="O73" s="144">
        <v>4</v>
      </c>
      <c r="P73" s="145">
        <v>367</v>
      </c>
      <c r="Q73" s="154">
        <v>5</v>
      </c>
    </row>
    <row r="74" spans="2:17" ht="12.75" customHeight="1">
      <c r="B74" s="169" t="s">
        <v>73</v>
      </c>
      <c r="C74" s="115"/>
      <c r="D74" s="116"/>
      <c r="E74" s="117">
        <f>SUM(E75:E92)</f>
        <v>3912</v>
      </c>
      <c r="F74" s="118">
        <f aca="true" t="shared" si="7" ref="F74:Q74">SUM(F75:F92)</f>
        <v>34682</v>
      </c>
      <c r="G74" s="119">
        <f t="shared" si="7"/>
        <v>2351</v>
      </c>
      <c r="H74" s="118">
        <f t="shared" si="7"/>
        <v>4933</v>
      </c>
      <c r="I74" s="119">
        <f t="shared" si="7"/>
        <v>747</v>
      </c>
      <c r="J74" s="120">
        <f t="shared" si="7"/>
        <v>4933</v>
      </c>
      <c r="K74" s="119">
        <f t="shared" si="7"/>
        <v>414</v>
      </c>
      <c r="L74" s="120">
        <f t="shared" si="7"/>
        <v>5524</v>
      </c>
      <c r="M74" s="117">
        <f t="shared" si="7"/>
        <v>144</v>
      </c>
      <c r="N74" s="118">
        <f t="shared" si="7"/>
        <v>3404</v>
      </c>
      <c r="O74" s="119">
        <f t="shared" si="7"/>
        <v>239</v>
      </c>
      <c r="P74" s="120">
        <f t="shared" si="7"/>
        <v>15888</v>
      </c>
      <c r="Q74" s="147">
        <f t="shared" si="7"/>
        <v>17</v>
      </c>
    </row>
    <row r="75" spans="2:17" ht="12.75" customHeight="1">
      <c r="B75" s="122"/>
      <c r="C75" s="123" t="s">
        <v>90</v>
      </c>
      <c r="D75" s="124" t="s">
        <v>127</v>
      </c>
      <c r="E75" s="125">
        <f aca="true" t="shared" si="8" ref="E75:E92">G75+I75+K75+M75+O75+Q75</f>
        <v>28</v>
      </c>
      <c r="F75" s="126">
        <f aca="true" t="shared" si="9" ref="F75:F92">H75+J75+L75+N75+P75</f>
        <v>186</v>
      </c>
      <c r="G75" s="127">
        <v>13</v>
      </c>
      <c r="H75" s="126">
        <v>31</v>
      </c>
      <c r="I75" s="127">
        <v>10</v>
      </c>
      <c r="J75" s="128">
        <v>69</v>
      </c>
      <c r="K75" s="127">
        <v>3</v>
      </c>
      <c r="L75" s="128">
        <v>36</v>
      </c>
      <c r="M75" s="125">
        <v>2</v>
      </c>
      <c r="N75" s="126">
        <v>50</v>
      </c>
      <c r="O75" s="127">
        <v>0</v>
      </c>
      <c r="P75" s="128">
        <v>0</v>
      </c>
      <c r="Q75" s="148">
        <v>0</v>
      </c>
    </row>
    <row r="76" spans="2:17" ht="12.75" customHeight="1">
      <c r="B76" s="122"/>
      <c r="C76" s="130" t="s">
        <v>92</v>
      </c>
      <c r="D76" s="131" t="s">
        <v>95</v>
      </c>
      <c r="E76" s="132">
        <f t="shared" si="8"/>
        <v>8</v>
      </c>
      <c r="F76" s="133">
        <f t="shared" si="9"/>
        <v>56</v>
      </c>
      <c r="G76" s="134">
        <v>1</v>
      </c>
      <c r="H76" s="133">
        <v>1</v>
      </c>
      <c r="I76" s="134">
        <v>6</v>
      </c>
      <c r="J76" s="135">
        <v>45</v>
      </c>
      <c r="K76" s="134">
        <v>1</v>
      </c>
      <c r="L76" s="135">
        <v>10</v>
      </c>
      <c r="M76" s="155">
        <v>0</v>
      </c>
      <c r="N76" s="133">
        <v>0</v>
      </c>
      <c r="O76" s="134">
        <v>0</v>
      </c>
      <c r="P76" s="135">
        <v>0</v>
      </c>
      <c r="Q76" s="149">
        <v>0</v>
      </c>
    </row>
    <row r="77" spans="2:17" ht="12.75" customHeight="1">
      <c r="B77" s="122"/>
      <c r="C77" s="130" t="s">
        <v>94</v>
      </c>
      <c r="D77" s="156" t="s">
        <v>128</v>
      </c>
      <c r="E77" s="132">
        <f t="shared" si="8"/>
        <v>0</v>
      </c>
      <c r="F77" s="133">
        <f t="shared" si="9"/>
        <v>0</v>
      </c>
      <c r="G77" s="134">
        <v>0</v>
      </c>
      <c r="H77" s="133">
        <v>0</v>
      </c>
      <c r="I77" s="134">
        <v>0</v>
      </c>
      <c r="J77" s="135">
        <v>0</v>
      </c>
      <c r="K77" s="157">
        <v>0</v>
      </c>
      <c r="L77" s="158">
        <v>0</v>
      </c>
      <c r="M77" s="155">
        <v>0</v>
      </c>
      <c r="N77" s="133">
        <v>0</v>
      </c>
      <c r="O77" s="134">
        <v>0</v>
      </c>
      <c r="P77" s="135">
        <v>0</v>
      </c>
      <c r="Q77" s="149">
        <v>0</v>
      </c>
    </row>
    <row r="78" spans="2:17" ht="12.75" customHeight="1">
      <c r="B78" s="122"/>
      <c r="C78" s="130" t="s">
        <v>96</v>
      </c>
      <c r="D78" s="131" t="s">
        <v>99</v>
      </c>
      <c r="E78" s="132">
        <f t="shared" si="8"/>
        <v>478</v>
      </c>
      <c r="F78" s="133">
        <f t="shared" si="9"/>
        <v>2655</v>
      </c>
      <c r="G78" s="134">
        <v>305</v>
      </c>
      <c r="H78" s="133">
        <v>670</v>
      </c>
      <c r="I78" s="134">
        <v>112</v>
      </c>
      <c r="J78" s="135">
        <v>754</v>
      </c>
      <c r="K78" s="134">
        <v>41</v>
      </c>
      <c r="L78" s="135">
        <v>530</v>
      </c>
      <c r="M78" s="132">
        <v>10</v>
      </c>
      <c r="N78" s="133">
        <v>237</v>
      </c>
      <c r="O78" s="134">
        <v>10</v>
      </c>
      <c r="P78" s="135">
        <v>464</v>
      </c>
      <c r="Q78" s="149">
        <v>0</v>
      </c>
    </row>
    <row r="79" spans="2:17" ht="12.75" customHeight="1">
      <c r="B79" s="122"/>
      <c r="C79" s="137" t="s">
        <v>98</v>
      </c>
      <c r="D79" s="131" t="s">
        <v>101</v>
      </c>
      <c r="E79" s="132">
        <f t="shared" si="8"/>
        <v>693</v>
      </c>
      <c r="F79" s="133">
        <f t="shared" si="9"/>
        <v>10816</v>
      </c>
      <c r="G79" s="134">
        <v>303</v>
      </c>
      <c r="H79" s="133">
        <v>675</v>
      </c>
      <c r="I79" s="134">
        <v>143</v>
      </c>
      <c r="J79" s="135">
        <v>954</v>
      </c>
      <c r="K79" s="134">
        <v>113</v>
      </c>
      <c r="L79" s="135">
        <v>1572</v>
      </c>
      <c r="M79" s="132">
        <v>47</v>
      </c>
      <c r="N79" s="133">
        <v>1105</v>
      </c>
      <c r="O79" s="134">
        <v>84</v>
      </c>
      <c r="P79" s="135">
        <v>6510</v>
      </c>
      <c r="Q79" s="149">
        <v>3</v>
      </c>
    </row>
    <row r="80" spans="2:17" ht="12.75" customHeight="1">
      <c r="B80" s="122"/>
      <c r="C80" s="130" t="s">
        <v>100</v>
      </c>
      <c r="D80" s="156" t="s">
        <v>103</v>
      </c>
      <c r="E80" s="132">
        <f t="shared" si="8"/>
        <v>8</v>
      </c>
      <c r="F80" s="133">
        <f t="shared" si="9"/>
        <v>166</v>
      </c>
      <c r="G80" s="157">
        <v>1</v>
      </c>
      <c r="H80" s="160">
        <v>5</v>
      </c>
      <c r="I80" s="134">
        <v>3</v>
      </c>
      <c r="J80" s="135">
        <v>25</v>
      </c>
      <c r="K80" s="134">
        <v>1</v>
      </c>
      <c r="L80" s="135">
        <v>14</v>
      </c>
      <c r="M80" s="155">
        <v>1</v>
      </c>
      <c r="N80" s="133">
        <v>23</v>
      </c>
      <c r="O80" s="134">
        <v>2</v>
      </c>
      <c r="P80" s="135">
        <v>99</v>
      </c>
      <c r="Q80" s="149">
        <v>0</v>
      </c>
    </row>
    <row r="81" spans="2:17" ht="12.75" customHeight="1">
      <c r="B81" s="122"/>
      <c r="C81" s="130" t="s">
        <v>102</v>
      </c>
      <c r="D81" s="150" t="s">
        <v>114</v>
      </c>
      <c r="E81" s="132">
        <f t="shared" si="8"/>
        <v>32</v>
      </c>
      <c r="F81" s="133">
        <f t="shared" si="9"/>
        <v>829</v>
      </c>
      <c r="G81" s="134">
        <v>16</v>
      </c>
      <c r="H81" s="133">
        <v>35</v>
      </c>
      <c r="I81" s="134">
        <v>4</v>
      </c>
      <c r="J81" s="135">
        <v>25</v>
      </c>
      <c r="K81" s="134">
        <v>4</v>
      </c>
      <c r="L81" s="135">
        <v>55</v>
      </c>
      <c r="M81" s="132">
        <v>0</v>
      </c>
      <c r="N81" s="133">
        <v>0</v>
      </c>
      <c r="O81" s="134">
        <v>8</v>
      </c>
      <c r="P81" s="135">
        <v>714</v>
      </c>
      <c r="Q81" s="149">
        <v>0</v>
      </c>
    </row>
    <row r="82" spans="2:17" ht="12.75" customHeight="1">
      <c r="B82" s="122"/>
      <c r="C82" s="130" t="s">
        <v>104</v>
      </c>
      <c r="D82" s="131" t="s">
        <v>129</v>
      </c>
      <c r="E82" s="132">
        <f t="shared" si="8"/>
        <v>116</v>
      </c>
      <c r="F82" s="133">
        <f t="shared" si="9"/>
        <v>1932</v>
      </c>
      <c r="G82" s="134">
        <v>34</v>
      </c>
      <c r="H82" s="133">
        <v>69</v>
      </c>
      <c r="I82" s="134">
        <v>25</v>
      </c>
      <c r="J82" s="135">
        <v>178</v>
      </c>
      <c r="K82" s="134">
        <v>28</v>
      </c>
      <c r="L82" s="135">
        <v>368</v>
      </c>
      <c r="M82" s="132">
        <v>11</v>
      </c>
      <c r="N82" s="133">
        <v>261</v>
      </c>
      <c r="O82" s="134">
        <v>18</v>
      </c>
      <c r="P82" s="135">
        <v>1056</v>
      </c>
      <c r="Q82" s="149">
        <v>0</v>
      </c>
    </row>
    <row r="83" spans="2:17" ht="12.75" customHeight="1">
      <c r="B83" s="122"/>
      <c r="C83" s="130" t="s">
        <v>106</v>
      </c>
      <c r="D83" s="131" t="s">
        <v>130</v>
      </c>
      <c r="E83" s="132">
        <f t="shared" si="8"/>
        <v>984</v>
      </c>
      <c r="F83" s="133">
        <f t="shared" si="9"/>
        <v>6991</v>
      </c>
      <c r="G83" s="134">
        <v>618</v>
      </c>
      <c r="H83" s="133">
        <v>1404</v>
      </c>
      <c r="I83" s="134">
        <v>191</v>
      </c>
      <c r="J83" s="135">
        <v>1204</v>
      </c>
      <c r="K83" s="134">
        <v>110</v>
      </c>
      <c r="L83" s="135">
        <v>1434</v>
      </c>
      <c r="M83" s="132">
        <v>19</v>
      </c>
      <c r="N83" s="133">
        <v>446</v>
      </c>
      <c r="O83" s="134">
        <v>43</v>
      </c>
      <c r="P83" s="135">
        <v>2503</v>
      </c>
      <c r="Q83" s="149">
        <v>3</v>
      </c>
    </row>
    <row r="84" spans="2:17" ht="12.75" customHeight="1">
      <c r="B84" s="122"/>
      <c r="C84" s="130" t="s">
        <v>108</v>
      </c>
      <c r="D84" s="150" t="s">
        <v>131</v>
      </c>
      <c r="E84" s="132">
        <f t="shared" si="8"/>
        <v>41</v>
      </c>
      <c r="F84" s="133">
        <f t="shared" si="9"/>
        <v>474</v>
      </c>
      <c r="G84" s="134">
        <v>15</v>
      </c>
      <c r="H84" s="133">
        <v>30</v>
      </c>
      <c r="I84" s="134">
        <v>8</v>
      </c>
      <c r="J84" s="135">
        <v>52</v>
      </c>
      <c r="K84" s="134">
        <v>9</v>
      </c>
      <c r="L84" s="135">
        <v>132</v>
      </c>
      <c r="M84" s="132">
        <v>6</v>
      </c>
      <c r="N84" s="133">
        <v>139</v>
      </c>
      <c r="O84" s="134">
        <v>3</v>
      </c>
      <c r="P84" s="135">
        <v>121</v>
      </c>
      <c r="Q84" s="149">
        <v>0</v>
      </c>
    </row>
    <row r="85" spans="2:17" ht="12.75" customHeight="1">
      <c r="B85" s="122"/>
      <c r="C85" s="130" t="s">
        <v>110</v>
      </c>
      <c r="D85" s="156" t="s">
        <v>132</v>
      </c>
      <c r="E85" s="132">
        <f t="shared" si="8"/>
        <v>72</v>
      </c>
      <c r="F85" s="133">
        <f t="shared" si="9"/>
        <v>279</v>
      </c>
      <c r="G85" s="134">
        <v>55</v>
      </c>
      <c r="H85" s="133">
        <v>98</v>
      </c>
      <c r="I85" s="134">
        <v>12</v>
      </c>
      <c r="J85" s="135">
        <v>74</v>
      </c>
      <c r="K85" s="134">
        <v>2</v>
      </c>
      <c r="L85" s="135">
        <v>29</v>
      </c>
      <c r="M85" s="132">
        <v>2</v>
      </c>
      <c r="N85" s="133">
        <v>45</v>
      </c>
      <c r="O85" s="134">
        <v>1</v>
      </c>
      <c r="P85" s="135">
        <v>33</v>
      </c>
      <c r="Q85" s="149">
        <v>0</v>
      </c>
    </row>
    <row r="86" spans="2:17" ht="12.75" customHeight="1">
      <c r="B86" s="122"/>
      <c r="C86" s="130" t="s">
        <v>112</v>
      </c>
      <c r="D86" s="156" t="s">
        <v>133</v>
      </c>
      <c r="E86" s="132">
        <f t="shared" si="8"/>
        <v>108</v>
      </c>
      <c r="F86" s="133">
        <f t="shared" si="9"/>
        <v>610</v>
      </c>
      <c r="G86" s="134">
        <v>81</v>
      </c>
      <c r="H86" s="133">
        <v>178</v>
      </c>
      <c r="I86" s="134">
        <v>17</v>
      </c>
      <c r="J86" s="135">
        <v>115</v>
      </c>
      <c r="K86" s="134">
        <v>4</v>
      </c>
      <c r="L86" s="135">
        <v>43</v>
      </c>
      <c r="M86" s="132">
        <v>3</v>
      </c>
      <c r="N86" s="133">
        <v>75</v>
      </c>
      <c r="O86" s="134">
        <v>3</v>
      </c>
      <c r="P86" s="135">
        <v>199</v>
      </c>
      <c r="Q86" s="149">
        <v>0</v>
      </c>
    </row>
    <row r="87" spans="2:17" ht="12.75" customHeight="1">
      <c r="B87" s="151"/>
      <c r="C87" s="130" t="s">
        <v>117</v>
      </c>
      <c r="D87" s="138" t="s">
        <v>134</v>
      </c>
      <c r="E87" s="132">
        <f t="shared" si="8"/>
        <v>389</v>
      </c>
      <c r="F87" s="133">
        <f t="shared" si="9"/>
        <v>2644</v>
      </c>
      <c r="G87" s="134">
        <v>226</v>
      </c>
      <c r="H87" s="133">
        <v>498</v>
      </c>
      <c r="I87" s="134">
        <v>91</v>
      </c>
      <c r="J87" s="135">
        <v>587</v>
      </c>
      <c r="K87" s="134">
        <v>41</v>
      </c>
      <c r="L87" s="135">
        <v>533</v>
      </c>
      <c r="M87" s="132">
        <v>16</v>
      </c>
      <c r="N87" s="133">
        <v>382</v>
      </c>
      <c r="O87" s="134">
        <v>13</v>
      </c>
      <c r="P87" s="135">
        <v>644</v>
      </c>
      <c r="Q87" s="149">
        <v>2</v>
      </c>
    </row>
    <row r="88" spans="2:17" ht="12.75" customHeight="1">
      <c r="B88" s="151"/>
      <c r="C88" s="130" t="s">
        <v>119</v>
      </c>
      <c r="D88" s="156" t="s">
        <v>135</v>
      </c>
      <c r="E88" s="132">
        <f t="shared" si="8"/>
        <v>344</v>
      </c>
      <c r="F88" s="133">
        <f t="shared" si="9"/>
        <v>1286</v>
      </c>
      <c r="G88" s="134">
        <v>297</v>
      </c>
      <c r="H88" s="133">
        <v>537</v>
      </c>
      <c r="I88" s="134">
        <v>23</v>
      </c>
      <c r="J88" s="135">
        <v>159</v>
      </c>
      <c r="K88" s="134">
        <v>9</v>
      </c>
      <c r="L88" s="135">
        <v>118</v>
      </c>
      <c r="M88" s="132">
        <v>5</v>
      </c>
      <c r="N88" s="133">
        <v>119</v>
      </c>
      <c r="O88" s="134">
        <v>9</v>
      </c>
      <c r="P88" s="135">
        <v>353</v>
      </c>
      <c r="Q88" s="149">
        <v>1</v>
      </c>
    </row>
    <row r="89" spans="2:17" ht="12.75" customHeight="1">
      <c r="B89" s="151"/>
      <c r="C89" s="130" t="s">
        <v>121</v>
      </c>
      <c r="D89" s="138" t="s">
        <v>122</v>
      </c>
      <c r="E89" s="132">
        <f t="shared" si="8"/>
        <v>92</v>
      </c>
      <c r="F89" s="133">
        <f t="shared" si="9"/>
        <v>299</v>
      </c>
      <c r="G89" s="134">
        <v>77</v>
      </c>
      <c r="H89" s="133">
        <v>122</v>
      </c>
      <c r="I89" s="134">
        <v>9</v>
      </c>
      <c r="J89" s="135">
        <v>62</v>
      </c>
      <c r="K89" s="134">
        <v>4</v>
      </c>
      <c r="L89" s="135">
        <v>53</v>
      </c>
      <c r="M89" s="132">
        <v>0</v>
      </c>
      <c r="N89" s="133">
        <v>0</v>
      </c>
      <c r="O89" s="134">
        <v>2</v>
      </c>
      <c r="P89" s="135">
        <v>62</v>
      </c>
      <c r="Q89" s="149">
        <v>0</v>
      </c>
    </row>
    <row r="90" spans="2:17" ht="12.75" customHeight="1">
      <c r="B90" s="151"/>
      <c r="C90" s="130" t="s">
        <v>123</v>
      </c>
      <c r="D90" s="150" t="s">
        <v>136</v>
      </c>
      <c r="E90" s="132">
        <f t="shared" si="8"/>
        <v>206</v>
      </c>
      <c r="F90" s="133">
        <f t="shared" si="9"/>
        <v>3271</v>
      </c>
      <c r="G90" s="134">
        <v>71</v>
      </c>
      <c r="H90" s="133">
        <v>148</v>
      </c>
      <c r="I90" s="134">
        <v>53</v>
      </c>
      <c r="J90" s="135">
        <v>377</v>
      </c>
      <c r="K90" s="134">
        <v>30</v>
      </c>
      <c r="L90" s="135">
        <v>400</v>
      </c>
      <c r="M90" s="132">
        <v>14</v>
      </c>
      <c r="N90" s="133">
        <v>343</v>
      </c>
      <c r="O90" s="134">
        <v>31</v>
      </c>
      <c r="P90" s="135">
        <v>2003</v>
      </c>
      <c r="Q90" s="149">
        <v>7</v>
      </c>
    </row>
    <row r="91" spans="2:17" ht="12.75" customHeight="1">
      <c r="B91" s="151"/>
      <c r="C91" s="162" t="s">
        <v>137</v>
      </c>
      <c r="D91" s="163" t="s">
        <v>124</v>
      </c>
      <c r="E91" s="164">
        <f t="shared" si="8"/>
        <v>40</v>
      </c>
      <c r="F91" s="165">
        <f t="shared" si="9"/>
        <v>649</v>
      </c>
      <c r="G91" s="166">
        <v>21</v>
      </c>
      <c r="H91" s="165">
        <v>55</v>
      </c>
      <c r="I91" s="166">
        <v>10</v>
      </c>
      <c r="J91" s="167">
        <v>66</v>
      </c>
      <c r="K91" s="166">
        <v>2</v>
      </c>
      <c r="L91" s="167">
        <v>28</v>
      </c>
      <c r="M91" s="164">
        <v>1</v>
      </c>
      <c r="N91" s="165">
        <v>22</v>
      </c>
      <c r="O91" s="166">
        <v>6</v>
      </c>
      <c r="P91" s="167">
        <v>478</v>
      </c>
      <c r="Q91" s="168">
        <v>0</v>
      </c>
    </row>
    <row r="92" spans="2:17" ht="12.75" customHeight="1">
      <c r="B92" s="152"/>
      <c r="C92" s="140" t="s">
        <v>138</v>
      </c>
      <c r="D92" s="153" t="s">
        <v>126</v>
      </c>
      <c r="E92" s="142">
        <f t="shared" si="8"/>
        <v>273</v>
      </c>
      <c r="F92" s="143">
        <f t="shared" si="9"/>
        <v>1539</v>
      </c>
      <c r="G92" s="144">
        <v>217</v>
      </c>
      <c r="H92" s="143">
        <v>377</v>
      </c>
      <c r="I92" s="144">
        <v>30</v>
      </c>
      <c r="J92" s="145">
        <v>187</v>
      </c>
      <c r="K92" s="144">
        <v>12</v>
      </c>
      <c r="L92" s="145">
        <v>169</v>
      </c>
      <c r="M92" s="142">
        <v>7</v>
      </c>
      <c r="N92" s="143">
        <v>157</v>
      </c>
      <c r="O92" s="144">
        <v>6</v>
      </c>
      <c r="P92" s="145">
        <v>649</v>
      </c>
      <c r="Q92" s="154">
        <v>1</v>
      </c>
    </row>
    <row r="93" spans="2:17" ht="12">
      <c r="B93" s="170"/>
      <c r="P93" s="177"/>
      <c r="Q93" s="177" t="s">
        <v>52</v>
      </c>
    </row>
    <row r="94" ht="12">
      <c r="B94" s="52"/>
    </row>
    <row r="95" ht="12">
      <c r="B95" s="52"/>
    </row>
  </sheetData>
  <sheetProtection/>
  <mergeCells count="7">
    <mergeCell ref="O3:P3"/>
    <mergeCell ref="B3:D4"/>
    <mergeCell ref="E3:F3"/>
    <mergeCell ref="G3:H3"/>
    <mergeCell ref="I3:J3"/>
    <mergeCell ref="K3:L3"/>
    <mergeCell ref="M3:N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3.事  業  所</oddHeader>
    <oddFooter>&amp;C&amp;"ＭＳ Ｐゴシック,標準"&amp;11-28-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9"/>
  <sheetViews>
    <sheetView showGridLines="0" zoomScalePageLayoutView="0" workbookViewId="0" topLeftCell="A1">
      <selection activeCell="B5" sqref="B5"/>
    </sheetView>
  </sheetViews>
  <sheetFormatPr defaultColWidth="9.00390625" defaultRowHeight="12.75"/>
  <cols>
    <col min="1" max="1" width="3.75390625" style="12" customWidth="1"/>
    <col min="2" max="2" width="2.25390625" style="12" customWidth="1"/>
    <col min="3" max="3" width="3.25390625" style="13" bestFit="1" customWidth="1"/>
    <col min="4" max="4" width="10.625" style="12" customWidth="1"/>
    <col min="5" max="5" width="5.75390625" style="296" customWidth="1"/>
    <col min="6" max="6" width="7.00390625" style="300" customWidth="1"/>
    <col min="7" max="8" width="6.25390625" style="298" customWidth="1"/>
    <col min="9" max="9" width="5.75390625" style="298" customWidth="1"/>
    <col min="10" max="10" width="6.75390625" style="298" customWidth="1"/>
    <col min="11" max="11" width="6.25390625" style="299" customWidth="1"/>
    <col min="12" max="12" width="8.625" style="296" bestFit="1" customWidth="1"/>
    <col min="13" max="13" width="6.00390625" style="299" customWidth="1"/>
    <col min="14" max="14" width="6.625" style="296" customWidth="1"/>
    <col min="15" max="15" width="4.75390625" style="298" customWidth="1"/>
    <col min="16" max="16" width="4.875" style="296" customWidth="1"/>
    <col min="17" max="17" width="5.375" style="298" customWidth="1"/>
    <col min="18" max="18" width="5.625" style="263" customWidth="1"/>
    <col min="19" max="19" width="4.625" style="298" customWidth="1"/>
    <col min="20" max="20" width="4.375" style="263" customWidth="1"/>
    <col min="21" max="16384" width="9.125" style="12" customWidth="1"/>
  </cols>
  <sheetData>
    <row r="1" spans="1:20" ht="30" customHeight="1">
      <c r="A1" s="1" t="s">
        <v>139</v>
      </c>
      <c r="B1" s="1"/>
      <c r="C1" s="179"/>
      <c r="D1" s="180"/>
      <c r="E1" s="181"/>
      <c r="F1" s="182"/>
      <c r="G1" s="183"/>
      <c r="H1" s="183"/>
      <c r="I1" s="183"/>
      <c r="J1" s="183"/>
      <c r="K1" s="184"/>
      <c r="L1" s="185"/>
      <c r="M1" s="184"/>
      <c r="N1" s="185"/>
      <c r="O1" s="183"/>
      <c r="P1" s="185"/>
      <c r="Q1" s="183"/>
      <c r="R1" s="186"/>
      <c r="S1" s="183"/>
      <c r="T1" s="186"/>
    </row>
    <row r="2" spans="2:20" ht="18" customHeight="1">
      <c r="B2" s="54" t="s">
        <v>140</v>
      </c>
      <c r="C2" s="187"/>
      <c r="D2" s="81"/>
      <c r="E2" s="188"/>
      <c r="F2" s="189"/>
      <c r="G2" s="190"/>
      <c r="H2" s="190"/>
      <c r="I2" s="190"/>
      <c r="J2" s="190"/>
      <c r="K2" s="191"/>
      <c r="L2" s="188"/>
      <c r="M2" s="191"/>
      <c r="N2" s="188"/>
      <c r="O2" s="190"/>
      <c r="P2" s="188"/>
      <c r="Q2" s="190"/>
      <c r="R2" s="192"/>
      <c r="S2" s="190"/>
      <c r="T2" s="192"/>
    </row>
    <row r="3" spans="2:20" s="88" customFormat="1" ht="13.5" customHeight="1">
      <c r="B3" s="193" t="s">
        <v>79</v>
      </c>
      <c r="C3" s="194"/>
      <c r="D3" s="195"/>
      <c r="E3" s="196" t="s">
        <v>3</v>
      </c>
      <c r="F3" s="197"/>
      <c r="G3" s="198" t="s">
        <v>141</v>
      </c>
      <c r="H3" s="199"/>
      <c r="I3" s="200" t="s">
        <v>142</v>
      </c>
      <c r="J3" s="201"/>
      <c r="K3" s="202" t="s">
        <v>143</v>
      </c>
      <c r="L3" s="203"/>
      <c r="M3" s="202" t="s">
        <v>144</v>
      </c>
      <c r="N3" s="203"/>
      <c r="O3" s="204" t="s">
        <v>145</v>
      </c>
      <c r="P3" s="98"/>
      <c r="Q3" s="200" t="s">
        <v>146</v>
      </c>
      <c r="R3" s="201"/>
      <c r="S3" s="200" t="s">
        <v>147</v>
      </c>
      <c r="T3" s="201"/>
    </row>
    <row r="4" spans="2:20" s="100" customFormat="1" ht="13.5" customHeight="1">
      <c r="B4" s="205"/>
      <c r="C4" s="206"/>
      <c r="D4" s="207"/>
      <c r="E4" s="111" t="s">
        <v>0</v>
      </c>
      <c r="F4" s="105" t="s">
        <v>86</v>
      </c>
      <c r="G4" s="111" t="s">
        <v>0</v>
      </c>
      <c r="H4" s="105" t="s">
        <v>86</v>
      </c>
      <c r="I4" s="106" t="s">
        <v>87</v>
      </c>
      <c r="J4" s="208" t="s">
        <v>88</v>
      </c>
      <c r="K4" s="109" t="s">
        <v>0</v>
      </c>
      <c r="L4" s="110" t="s">
        <v>86</v>
      </c>
      <c r="M4" s="209" t="s">
        <v>0</v>
      </c>
      <c r="N4" s="110" t="s">
        <v>86</v>
      </c>
      <c r="O4" s="104" t="s">
        <v>0</v>
      </c>
      <c r="P4" s="108" t="s">
        <v>86</v>
      </c>
      <c r="Q4" s="111" t="s">
        <v>0</v>
      </c>
      <c r="R4" s="105" t="s">
        <v>86</v>
      </c>
      <c r="S4" s="111" t="s">
        <v>0</v>
      </c>
      <c r="T4" s="108" t="s">
        <v>86</v>
      </c>
    </row>
    <row r="5" spans="2:20" s="113" customFormat="1" ht="15" customHeight="1">
      <c r="B5" s="210" t="s">
        <v>23</v>
      </c>
      <c r="C5" s="211"/>
      <c r="D5" s="212"/>
      <c r="E5" s="213">
        <v>4435</v>
      </c>
      <c r="F5" s="214">
        <v>35239</v>
      </c>
      <c r="G5" s="213">
        <v>2382</v>
      </c>
      <c r="H5" s="214">
        <v>6430</v>
      </c>
      <c r="I5" s="213">
        <v>1724</v>
      </c>
      <c r="J5" s="215">
        <v>25046</v>
      </c>
      <c r="K5" s="213">
        <v>18</v>
      </c>
      <c r="L5" s="215">
        <v>81</v>
      </c>
      <c r="M5" s="213">
        <v>0</v>
      </c>
      <c r="N5" s="215">
        <v>0</v>
      </c>
      <c r="O5" s="213">
        <v>10</v>
      </c>
      <c r="P5" s="215">
        <v>174</v>
      </c>
      <c r="Q5" s="213">
        <v>289</v>
      </c>
      <c r="R5" s="215">
        <v>3479</v>
      </c>
      <c r="S5" s="213">
        <v>12</v>
      </c>
      <c r="T5" s="215">
        <v>29</v>
      </c>
    </row>
    <row r="6" spans="2:20" ht="12.75" customHeight="1" hidden="1">
      <c r="B6" s="122"/>
      <c r="C6" s="216" t="s">
        <v>90</v>
      </c>
      <c r="D6" s="217" t="s">
        <v>91</v>
      </c>
      <c r="E6" s="218">
        <v>11</v>
      </c>
      <c r="F6" s="219">
        <v>220</v>
      </c>
      <c r="G6" s="218">
        <v>0</v>
      </c>
      <c r="H6" s="219">
        <v>0</v>
      </c>
      <c r="I6" s="218">
        <v>4</v>
      </c>
      <c r="J6" s="220">
        <v>74</v>
      </c>
      <c r="K6" s="218">
        <v>0</v>
      </c>
      <c r="L6" s="219">
        <v>0</v>
      </c>
      <c r="M6" s="218">
        <v>0</v>
      </c>
      <c r="N6" s="219">
        <v>0</v>
      </c>
      <c r="O6" s="218">
        <v>0</v>
      </c>
      <c r="P6" s="219">
        <v>0</v>
      </c>
      <c r="Q6" s="218">
        <v>6</v>
      </c>
      <c r="R6" s="219">
        <v>144</v>
      </c>
      <c r="S6" s="218">
        <v>1</v>
      </c>
      <c r="T6" s="219">
        <v>2</v>
      </c>
    </row>
    <row r="7" spans="2:20" ht="12.75" customHeight="1" hidden="1">
      <c r="B7" s="122"/>
      <c r="C7" s="221" t="s">
        <v>92</v>
      </c>
      <c r="D7" s="131" t="s">
        <v>93</v>
      </c>
      <c r="E7" s="222">
        <v>0</v>
      </c>
      <c r="F7" s="223">
        <v>0</v>
      </c>
      <c r="G7" s="222">
        <v>0</v>
      </c>
      <c r="H7" s="223">
        <v>0</v>
      </c>
      <c r="I7" s="222">
        <v>0</v>
      </c>
      <c r="J7" s="224">
        <v>0</v>
      </c>
      <c r="K7" s="222">
        <v>0</v>
      </c>
      <c r="L7" s="223">
        <v>0</v>
      </c>
      <c r="M7" s="222">
        <v>0</v>
      </c>
      <c r="N7" s="223">
        <v>0</v>
      </c>
      <c r="O7" s="222">
        <v>0</v>
      </c>
      <c r="P7" s="223">
        <v>0</v>
      </c>
      <c r="Q7" s="222">
        <v>0</v>
      </c>
      <c r="R7" s="223">
        <v>0</v>
      </c>
      <c r="S7" s="222">
        <v>0</v>
      </c>
      <c r="T7" s="223">
        <v>0</v>
      </c>
    </row>
    <row r="8" spans="2:20" ht="12.75" customHeight="1" hidden="1">
      <c r="B8" s="122"/>
      <c r="C8" s="221" t="s">
        <v>94</v>
      </c>
      <c r="D8" s="131" t="s">
        <v>95</v>
      </c>
      <c r="E8" s="222">
        <v>0</v>
      </c>
      <c r="F8" s="223">
        <v>0</v>
      </c>
      <c r="G8" s="222">
        <v>0</v>
      </c>
      <c r="H8" s="223">
        <v>0</v>
      </c>
      <c r="I8" s="222">
        <v>0</v>
      </c>
      <c r="J8" s="224">
        <v>0</v>
      </c>
      <c r="K8" s="222">
        <v>0</v>
      </c>
      <c r="L8" s="223">
        <v>0</v>
      </c>
      <c r="M8" s="222">
        <v>0</v>
      </c>
      <c r="N8" s="223">
        <v>0</v>
      </c>
      <c r="O8" s="222">
        <v>0</v>
      </c>
      <c r="P8" s="223">
        <v>0</v>
      </c>
      <c r="Q8" s="222">
        <v>0</v>
      </c>
      <c r="R8" s="223">
        <v>0</v>
      </c>
      <c r="S8" s="222">
        <v>0</v>
      </c>
      <c r="T8" s="223">
        <v>0</v>
      </c>
    </row>
    <row r="9" spans="2:20" ht="12.75" customHeight="1" hidden="1">
      <c r="B9" s="122"/>
      <c r="C9" s="221" t="s">
        <v>96</v>
      </c>
      <c r="D9" s="131" t="s">
        <v>97</v>
      </c>
      <c r="E9" s="222">
        <v>2</v>
      </c>
      <c r="F9" s="223">
        <v>48</v>
      </c>
      <c r="G9" s="222">
        <v>0</v>
      </c>
      <c r="H9" s="223">
        <v>0</v>
      </c>
      <c r="I9" s="222">
        <v>1</v>
      </c>
      <c r="J9" s="224">
        <v>30</v>
      </c>
      <c r="K9" s="222">
        <v>0</v>
      </c>
      <c r="L9" s="223">
        <v>0</v>
      </c>
      <c r="M9" s="222">
        <v>0</v>
      </c>
      <c r="N9" s="223">
        <v>0</v>
      </c>
      <c r="O9" s="222">
        <v>0</v>
      </c>
      <c r="P9" s="223">
        <v>0</v>
      </c>
      <c r="Q9" s="222">
        <v>1</v>
      </c>
      <c r="R9" s="223">
        <v>18</v>
      </c>
      <c r="S9" s="222">
        <v>0</v>
      </c>
      <c r="T9" s="223">
        <v>0</v>
      </c>
    </row>
    <row r="10" spans="2:20" ht="12.75" customHeight="1" hidden="1">
      <c r="B10" s="122"/>
      <c r="C10" s="225" t="s">
        <v>98</v>
      </c>
      <c r="D10" s="131" t="s">
        <v>99</v>
      </c>
      <c r="E10" s="222">
        <v>604</v>
      </c>
      <c r="F10" s="223">
        <v>3719</v>
      </c>
      <c r="G10" s="222">
        <v>284</v>
      </c>
      <c r="H10" s="223">
        <v>732</v>
      </c>
      <c r="I10" s="222">
        <v>320</v>
      </c>
      <c r="J10" s="224">
        <v>2987</v>
      </c>
      <c r="K10" s="222">
        <v>0</v>
      </c>
      <c r="L10" s="223">
        <v>0</v>
      </c>
      <c r="M10" s="222">
        <v>0</v>
      </c>
      <c r="N10" s="223">
        <v>0</v>
      </c>
      <c r="O10" s="222">
        <v>0</v>
      </c>
      <c r="P10" s="223">
        <v>0</v>
      </c>
      <c r="Q10" s="222">
        <v>0</v>
      </c>
      <c r="R10" s="223">
        <v>0</v>
      </c>
      <c r="S10" s="222">
        <v>0</v>
      </c>
      <c r="T10" s="223">
        <v>0</v>
      </c>
    </row>
    <row r="11" spans="2:20" ht="12.75" customHeight="1" hidden="1">
      <c r="B11" s="122"/>
      <c r="C11" s="221" t="s">
        <v>100</v>
      </c>
      <c r="D11" s="131" t="s">
        <v>101</v>
      </c>
      <c r="E11" s="222">
        <v>1018</v>
      </c>
      <c r="F11" s="223">
        <v>12967</v>
      </c>
      <c r="G11" s="222">
        <v>470</v>
      </c>
      <c r="H11" s="223">
        <v>1217</v>
      </c>
      <c r="I11" s="222">
        <v>527</v>
      </c>
      <c r="J11" s="224">
        <v>11400</v>
      </c>
      <c r="K11" s="222">
        <v>7</v>
      </c>
      <c r="L11" s="223">
        <v>28</v>
      </c>
      <c r="M11" s="222">
        <v>0</v>
      </c>
      <c r="N11" s="223">
        <v>0</v>
      </c>
      <c r="O11" s="222">
        <v>0</v>
      </c>
      <c r="P11" s="223">
        <v>0</v>
      </c>
      <c r="Q11" s="222">
        <v>14</v>
      </c>
      <c r="R11" s="223">
        <v>322</v>
      </c>
      <c r="S11" s="222">
        <v>0</v>
      </c>
      <c r="T11" s="223">
        <v>0</v>
      </c>
    </row>
    <row r="12" spans="2:20" ht="18" customHeight="1" hidden="1">
      <c r="B12" s="122"/>
      <c r="C12" s="221" t="s">
        <v>102</v>
      </c>
      <c r="D12" s="226" t="s">
        <v>148</v>
      </c>
      <c r="E12" s="222">
        <v>4</v>
      </c>
      <c r="F12" s="223">
        <v>171</v>
      </c>
      <c r="G12" s="222">
        <v>0</v>
      </c>
      <c r="H12" s="223">
        <v>0</v>
      </c>
      <c r="I12" s="222">
        <v>3</v>
      </c>
      <c r="J12" s="224">
        <v>157</v>
      </c>
      <c r="K12" s="222">
        <v>0</v>
      </c>
      <c r="L12" s="223">
        <v>0</v>
      </c>
      <c r="M12" s="222">
        <v>0</v>
      </c>
      <c r="N12" s="223">
        <v>0</v>
      </c>
      <c r="O12" s="222">
        <v>0</v>
      </c>
      <c r="P12" s="223">
        <v>0</v>
      </c>
      <c r="Q12" s="222">
        <v>1</v>
      </c>
      <c r="R12" s="223">
        <v>14</v>
      </c>
      <c r="S12" s="222">
        <v>0</v>
      </c>
      <c r="T12" s="223">
        <v>0</v>
      </c>
    </row>
    <row r="13" spans="2:20" ht="12.75" customHeight="1" hidden="1">
      <c r="B13" s="122"/>
      <c r="C13" s="221" t="s">
        <v>104</v>
      </c>
      <c r="D13" s="138" t="s">
        <v>105</v>
      </c>
      <c r="E13" s="222">
        <v>127</v>
      </c>
      <c r="F13" s="223">
        <v>1933</v>
      </c>
      <c r="G13" s="222">
        <v>25</v>
      </c>
      <c r="H13" s="223">
        <v>50</v>
      </c>
      <c r="I13" s="222">
        <v>98</v>
      </c>
      <c r="J13" s="224">
        <v>1866</v>
      </c>
      <c r="K13" s="222">
        <v>1</v>
      </c>
      <c r="L13" s="223">
        <v>8</v>
      </c>
      <c r="M13" s="222">
        <v>0</v>
      </c>
      <c r="N13" s="223">
        <v>0</v>
      </c>
      <c r="O13" s="222">
        <v>0</v>
      </c>
      <c r="P13" s="223">
        <v>0</v>
      </c>
      <c r="Q13" s="222">
        <v>1</v>
      </c>
      <c r="R13" s="223">
        <v>2</v>
      </c>
      <c r="S13" s="222">
        <v>2</v>
      </c>
      <c r="T13" s="223">
        <v>7</v>
      </c>
    </row>
    <row r="14" spans="2:20" ht="18" customHeight="1" hidden="1">
      <c r="B14" s="122"/>
      <c r="C14" s="221" t="s">
        <v>106</v>
      </c>
      <c r="D14" s="226" t="s">
        <v>149</v>
      </c>
      <c r="E14" s="222">
        <v>1544</v>
      </c>
      <c r="F14" s="223">
        <v>8713</v>
      </c>
      <c r="G14" s="222">
        <v>971</v>
      </c>
      <c r="H14" s="223">
        <v>2843</v>
      </c>
      <c r="I14" s="222">
        <v>536</v>
      </c>
      <c r="J14" s="224">
        <v>5484</v>
      </c>
      <c r="K14" s="222">
        <v>10</v>
      </c>
      <c r="L14" s="223">
        <v>45</v>
      </c>
      <c r="M14" s="222">
        <v>0</v>
      </c>
      <c r="N14" s="223">
        <v>0</v>
      </c>
      <c r="O14" s="222">
        <v>0</v>
      </c>
      <c r="P14" s="223">
        <v>0</v>
      </c>
      <c r="Q14" s="222">
        <v>27</v>
      </c>
      <c r="R14" s="223">
        <v>341</v>
      </c>
      <c r="S14" s="222">
        <v>0</v>
      </c>
      <c r="T14" s="223">
        <v>0</v>
      </c>
    </row>
    <row r="15" spans="2:20" ht="12.75" customHeight="1" hidden="1">
      <c r="B15" s="122"/>
      <c r="C15" s="221" t="s">
        <v>108</v>
      </c>
      <c r="D15" s="138" t="s">
        <v>109</v>
      </c>
      <c r="E15" s="222">
        <v>61</v>
      </c>
      <c r="F15" s="223">
        <v>583</v>
      </c>
      <c r="G15" s="222">
        <v>13</v>
      </c>
      <c r="H15" s="223">
        <v>24</v>
      </c>
      <c r="I15" s="222">
        <v>23</v>
      </c>
      <c r="J15" s="224">
        <v>230</v>
      </c>
      <c r="K15" s="222">
        <v>0</v>
      </c>
      <c r="L15" s="223">
        <v>0</v>
      </c>
      <c r="M15" s="222">
        <v>0</v>
      </c>
      <c r="N15" s="223">
        <v>0</v>
      </c>
      <c r="O15" s="222">
        <v>10</v>
      </c>
      <c r="P15" s="223">
        <v>174</v>
      </c>
      <c r="Q15" s="222">
        <v>15</v>
      </c>
      <c r="R15" s="223">
        <v>155</v>
      </c>
      <c r="S15" s="222">
        <v>0</v>
      </c>
      <c r="T15" s="223">
        <v>0</v>
      </c>
    </row>
    <row r="16" spans="2:20" ht="12.75" customHeight="1" hidden="1">
      <c r="B16" s="122"/>
      <c r="C16" s="221" t="s">
        <v>110</v>
      </c>
      <c r="D16" s="131" t="s">
        <v>111</v>
      </c>
      <c r="E16" s="222">
        <v>45</v>
      </c>
      <c r="F16" s="223">
        <v>193</v>
      </c>
      <c r="G16" s="222">
        <v>21</v>
      </c>
      <c r="H16" s="223">
        <v>35</v>
      </c>
      <c r="I16" s="222">
        <v>22</v>
      </c>
      <c r="J16" s="224">
        <v>138</v>
      </c>
      <c r="K16" s="222">
        <v>0</v>
      </c>
      <c r="L16" s="223">
        <v>0</v>
      </c>
      <c r="M16" s="222">
        <v>0</v>
      </c>
      <c r="N16" s="223">
        <v>0</v>
      </c>
      <c r="O16" s="222">
        <v>0</v>
      </c>
      <c r="P16" s="223">
        <v>0</v>
      </c>
      <c r="Q16" s="222">
        <v>2</v>
      </c>
      <c r="R16" s="223">
        <v>20</v>
      </c>
      <c r="S16" s="222">
        <v>0</v>
      </c>
      <c r="T16" s="223">
        <v>0</v>
      </c>
    </row>
    <row r="17" spans="2:20" ht="12.75" customHeight="1" hidden="1">
      <c r="B17" s="139"/>
      <c r="C17" s="227" t="s">
        <v>112</v>
      </c>
      <c r="D17" s="228" t="s">
        <v>113</v>
      </c>
      <c r="E17" s="229">
        <v>1019</v>
      </c>
      <c r="F17" s="230">
        <v>6692</v>
      </c>
      <c r="G17" s="229">
        <v>598</v>
      </c>
      <c r="H17" s="230">
        <v>1529</v>
      </c>
      <c r="I17" s="229">
        <v>190</v>
      </c>
      <c r="J17" s="231">
        <v>2680</v>
      </c>
      <c r="K17" s="229">
        <v>0</v>
      </c>
      <c r="L17" s="230">
        <v>0</v>
      </c>
      <c r="M17" s="229">
        <v>0</v>
      </c>
      <c r="N17" s="230">
        <v>0</v>
      </c>
      <c r="O17" s="229">
        <v>0</v>
      </c>
      <c r="P17" s="230">
        <v>0</v>
      </c>
      <c r="Q17" s="229">
        <v>192</v>
      </c>
      <c r="R17" s="230">
        <v>1973</v>
      </c>
      <c r="S17" s="229">
        <v>9</v>
      </c>
      <c r="T17" s="230">
        <v>20</v>
      </c>
    </row>
    <row r="18" spans="2:20" ht="15" customHeight="1">
      <c r="B18" s="210" t="s">
        <v>35</v>
      </c>
      <c r="C18" s="211"/>
      <c r="D18" s="212"/>
      <c r="E18" s="232">
        <f>SUM(E19:E35)</f>
        <v>4078</v>
      </c>
      <c r="F18" s="214">
        <f aca="true" t="shared" si="0" ref="F18:T18">SUM(F19:F35)</f>
        <v>33912</v>
      </c>
      <c r="G18" s="213">
        <f t="shared" si="0"/>
        <v>2061</v>
      </c>
      <c r="H18" s="214">
        <f t="shared" si="0"/>
        <v>5686</v>
      </c>
      <c r="I18" s="213">
        <f t="shared" si="0"/>
        <v>1667</v>
      </c>
      <c r="J18" s="215">
        <f t="shared" si="0"/>
        <v>24409</v>
      </c>
      <c r="K18" s="213">
        <f t="shared" si="0"/>
        <v>15</v>
      </c>
      <c r="L18" s="215">
        <f t="shared" si="0"/>
        <v>68</v>
      </c>
      <c r="M18" s="213">
        <f>SUM(M19:M35)</f>
        <v>0</v>
      </c>
      <c r="N18" s="215">
        <f>SUM(N19:N35)</f>
        <v>0</v>
      </c>
      <c r="O18" s="213">
        <f t="shared" si="0"/>
        <v>7</v>
      </c>
      <c r="P18" s="215">
        <f t="shared" si="0"/>
        <v>98</v>
      </c>
      <c r="Q18" s="213">
        <f t="shared" si="0"/>
        <v>319</v>
      </c>
      <c r="R18" s="215">
        <f t="shared" si="0"/>
        <v>3633</v>
      </c>
      <c r="S18" s="213">
        <f t="shared" si="0"/>
        <v>9</v>
      </c>
      <c r="T18" s="215">
        <f t="shared" si="0"/>
        <v>18</v>
      </c>
    </row>
    <row r="19" spans="2:20" ht="12.75" customHeight="1" hidden="1">
      <c r="B19" s="122"/>
      <c r="C19" s="216" t="s">
        <v>14</v>
      </c>
      <c r="D19" s="233" t="s">
        <v>150</v>
      </c>
      <c r="E19" s="218">
        <f>+G19+I19+K19+O19+Q19+S19</f>
        <v>11</v>
      </c>
      <c r="F19" s="219">
        <f aca="true" t="shared" si="1" ref="F19:F35">+H19+J19+L19+P19+R19+T19</f>
        <v>124</v>
      </c>
      <c r="G19" s="218">
        <v>0</v>
      </c>
      <c r="H19" s="219">
        <v>0</v>
      </c>
      <c r="I19" s="218">
        <v>3</v>
      </c>
      <c r="J19" s="220">
        <v>52</v>
      </c>
      <c r="K19" s="218">
        <v>0</v>
      </c>
      <c r="L19" s="219">
        <v>0</v>
      </c>
      <c r="M19" s="218">
        <v>0</v>
      </c>
      <c r="N19" s="219">
        <v>0</v>
      </c>
      <c r="O19" s="218">
        <v>0</v>
      </c>
      <c r="P19" s="219">
        <v>0</v>
      </c>
      <c r="Q19" s="218">
        <v>8</v>
      </c>
      <c r="R19" s="219">
        <v>72</v>
      </c>
      <c r="S19" s="218">
        <v>0</v>
      </c>
      <c r="T19" s="219">
        <v>0</v>
      </c>
    </row>
    <row r="20" spans="2:20" ht="12.75" customHeight="1" hidden="1">
      <c r="B20" s="122"/>
      <c r="C20" s="221" t="s">
        <v>15</v>
      </c>
      <c r="D20" s="234" t="s">
        <v>151</v>
      </c>
      <c r="E20" s="222">
        <f aca="true" t="shared" si="2" ref="E20:E35">+G20+I20+K20+O20+Q20+S20</f>
        <v>0</v>
      </c>
      <c r="F20" s="223">
        <f t="shared" si="1"/>
        <v>0</v>
      </c>
      <c r="G20" s="222">
        <v>0</v>
      </c>
      <c r="H20" s="223">
        <v>0</v>
      </c>
      <c r="I20" s="222">
        <v>0</v>
      </c>
      <c r="J20" s="224">
        <v>0</v>
      </c>
      <c r="K20" s="222">
        <v>0</v>
      </c>
      <c r="L20" s="223">
        <v>0</v>
      </c>
      <c r="M20" s="222">
        <v>0</v>
      </c>
      <c r="N20" s="223">
        <v>0</v>
      </c>
      <c r="O20" s="222">
        <v>0</v>
      </c>
      <c r="P20" s="223">
        <v>0</v>
      </c>
      <c r="Q20" s="222">
        <v>0</v>
      </c>
      <c r="R20" s="223">
        <v>0</v>
      </c>
      <c r="S20" s="222">
        <v>0</v>
      </c>
      <c r="T20" s="223">
        <v>0</v>
      </c>
    </row>
    <row r="21" spans="2:20" ht="12.75" customHeight="1" hidden="1">
      <c r="B21" s="122"/>
      <c r="C21" s="221" t="s">
        <v>152</v>
      </c>
      <c r="D21" s="234" t="s">
        <v>153</v>
      </c>
      <c r="E21" s="222">
        <f t="shared" si="2"/>
        <v>1</v>
      </c>
      <c r="F21" s="223">
        <f t="shared" si="1"/>
        <v>2</v>
      </c>
      <c r="G21" s="222">
        <v>0</v>
      </c>
      <c r="H21" s="223">
        <v>0</v>
      </c>
      <c r="I21" s="222">
        <v>0</v>
      </c>
      <c r="J21" s="224">
        <v>0</v>
      </c>
      <c r="K21" s="222">
        <v>0</v>
      </c>
      <c r="L21" s="223">
        <v>0</v>
      </c>
      <c r="M21" s="222">
        <v>0</v>
      </c>
      <c r="N21" s="223">
        <v>0</v>
      </c>
      <c r="O21" s="222">
        <v>0</v>
      </c>
      <c r="P21" s="223">
        <v>0</v>
      </c>
      <c r="Q21" s="222">
        <v>1</v>
      </c>
      <c r="R21" s="223">
        <v>2</v>
      </c>
      <c r="S21" s="222">
        <v>0</v>
      </c>
      <c r="T21" s="223">
        <v>0</v>
      </c>
    </row>
    <row r="22" spans="2:20" ht="12.75" customHeight="1" hidden="1">
      <c r="B22" s="122"/>
      <c r="C22" s="221" t="s">
        <v>27</v>
      </c>
      <c r="D22" s="234" t="s">
        <v>154</v>
      </c>
      <c r="E22" s="222">
        <f t="shared" si="2"/>
        <v>2</v>
      </c>
      <c r="F22" s="223">
        <f t="shared" si="1"/>
        <v>51</v>
      </c>
      <c r="G22" s="222">
        <v>0</v>
      </c>
      <c r="H22" s="223">
        <v>0</v>
      </c>
      <c r="I22" s="222">
        <v>1</v>
      </c>
      <c r="J22" s="224">
        <v>35</v>
      </c>
      <c r="K22" s="222">
        <v>0</v>
      </c>
      <c r="L22" s="223">
        <v>0</v>
      </c>
      <c r="M22" s="222">
        <v>0</v>
      </c>
      <c r="N22" s="223">
        <v>0</v>
      </c>
      <c r="O22" s="222">
        <v>0</v>
      </c>
      <c r="P22" s="223">
        <v>0</v>
      </c>
      <c r="Q22" s="222">
        <v>1</v>
      </c>
      <c r="R22" s="223">
        <v>16</v>
      </c>
      <c r="S22" s="222">
        <v>0</v>
      </c>
      <c r="T22" s="223">
        <v>0</v>
      </c>
    </row>
    <row r="23" spans="2:20" ht="12.75" customHeight="1" hidden="1">
      <c r="B23" s="122"/>
      <c r="C23" s="225" t="s">
        <v>16</v>
      </c>
      <c r="D23" s="234" t="s">
        <v>155</v>
      </c>
      <c r="E23" s="222">
        <f t="shared" si="2"/>
        <v>545</v>
      </c>
      <c r="F23" s="223">
        <f t="shared" si="1"/>
        <v>3079</v>
      </c>
      <c r="G23" s="222">
        <v>249</v>
      </c>
      <c r="H23" s="223">
        <v>593</v>
      </c>
      <c r="I23" s="222">
        <v>296</v>
      </c>
      <c r="J23" s="224">
        <v>2486</v>
      </c>
      <c r="K23" s="222">
        <v>0</v>
      </c>
      <c r="L23" s="223">
        <v>0</v>
      </c>
      <c r="M23" s="222">
        <v>0</v>
      </c>
      <c r="N23" s="223">
        <v>0</v>
      </c>
      <c r="O23" s="222">
        <v>0</v>
      </c>
      <c r="P23" s="223">
        <v>0</v>
      </c>
      <c r="Q23" s="222">
        <v>0</v>
      </c>
      <c r="R23" s="223">
        <v>0</v>
      </c>
      <c r="S23" s="222">
        <v>0</v>
      </c>
      <c r="T23" s="223">
        <v>0</v>
      </c>
    </row>
    <row r="24" spans="2:23" ht="12.75" customHeight="1" hidden="1">
      <c r="B24" s="122"/>
      <c r="C24" s="221" t="s">
        <v>156</v>
      </c>
      <c r="D24" s="234" t="s">
        <v>157</v>
      </c>
      <c r="E24" s="222">
        <f t="shared" si="2"/>
        <v>824</v>
      </c>
      <c r="F24" s="223">
        <f t="shared" si="1"/>
        <v>11454</v>
      </c>
      <c r="G24" s="222">
        <v>332</v>
      </c>
      <c r="H24" s="223">
        <v>883</v>
      </c>
      <c r="I24" s="222">
        <v>478</v>
      </c>
      <c r="J24" s="224">
        <v>10328</v>
      </c>
      <c r="K24" s="222">
        <v>4</v>
      </c>
      <c r="L24" s="223">
        <v>14</v>
      </c>
      <c r="M24" s="222">
        <v>0</v>
      </c>
      <c r="N24" s="223">
        <v>0</v>
      </c>
      <c r="O24" s="222">
        <v>0</v>
      </c>
      <c r="P24" s="223">
        <v>0</v>
      </c>
      <c r="Q24" s="222">
        <v>10</v>
      </c>
      <c r="R24" s="223">
        <v>229</v>
      </c>
      <c r="S24" s="222">
        <v>0</v>
      </c>
      <c r="T24" s="223">
        <v>0</v>
      </c>
      <c r="W24" s="235"/>
    </row>
    <row r="25" spans="2:23" ht="18" customHeight="1" hidden="1">
      <c r="B25" s="122"/>
      <c r="C25" s="221" t="s">
        <v>17</v>
      </c>
      <c r="D25" s="236" t="s">
        <v>158</v>
      </c>
      <c r="E25" s="222">
        <f t="shared" si="2"/>
        <v>4</v>
      </c>
      <c r="F25" s="223">
        <f t="shared" si="1"/>
        <v>109</v>
      </c>
      <c r="G25" s="222">
        <v>0</v>
      </c>
      <c r="H25" s="223">
        <v>0</v>
      </c>
      <c r="I25" s="222">
        <v>3</v>
      </c>
      <c r="J25" s="224">
        <v>96</v>
      </c>
      <c r="K25" s="222">
        <v>0</v>
      </c>
      <c r="L25" s="223">
        <v>0</v>
      </c>
      <c r="M25" s="222">
        <v>0</v>
      </c>
      <c r="N25" s="223">
        <v>0</v>
      </c>
      <c r="O25" s="222">
        <v>0</v>
      </c>
      <c r="P25" s="223">
        <v>0</v>
      </c>
      <c r="Q25" s="222">
        <v>1</v>
      </c>
      <c r="R25" s="223">
        <v>13</v>
      </c>
      <c r="S25" s="222">
        <v>0</v>
      </c>
      <c r="T25" s="223">
        <v>0</v>
      </c>
      <c r="W25" s="235"/>
    </row>
    <row r="26" spans="2:23" ht="12.75" customHeight="1" hidden="1">
      <c r="B26" s="122"/>
      <c r="C26" s="221" t="s">
        <v>18</v>
      </c>
      <c r="D26" s="234" t="s">
        <v>159</v>
      </c>
      <c r="E26" s="222">
        <f t="shared" si="2"/>
        <v>30</v>
      </c>
      <c r="F26" s="223">
        <f t="shared" si="1"/>
        <v>801</v>
      </c>
      <c r="G26" s="222">
        <v>3</v>
      </c>
      <c r="H26" s="223">
        <v>8</v>
      </c>
      <c r="I26" s="222">
        <v>27</v>
      </c>
      <c r="J26" s="224">
        <v>793</v>
      </c>
      <c r="K26" s="222">
        <v>0</v>
      </c>
      <c r="L26" s="223">
        <v>0</v>
      </c>
      <c r="M26" s="222">
        <v>0</v>
      </c>
      <c r="N26" s="223">
        <v>0</v>
      </c>
      <c r="O26" s="222">
        <v>0</v>
      </c>
      <c r="P26" s="223">
        <v>0</v>
      </c>
      <c r="Q26" s="222">
        <v>0</v>
      </c>
      <c r="R26" s="223">
        <v>0</v>
      </c>
      <c r="S26" s="222">
        <v>0</v>
      </c>
      <c r="T26" s="223">
        <v>0</v>
      </c>
      <c r="W26" s="235"/>
    </row>
    <row r="27" spans="2:23" ht="12.75" customHeight="1" hidden="1">
      <c r="B27" s="122"/>
      <c r="C27" s="221" t="s">
        <v>19</v>
      </c>
      <c r="D27" s="234" t="s">
        <v>160</v>
      </c>
      <c r="E27" s="222">
        <f t="shared" si="2"/>
        <v>102</v>
      </c>
      <c r="F27" s="223">
        <f t="shared" si="1"/>
        <v>2283</v>
      </c>
      <c r="G27" s="222">
        <v>13</v>
      </c>
      <c r="H27" s="223">
        <v>17</v>
      </c>
      <c r="I27" s="222">
        <v>87</v>
      </c>
      <c r="J27" s="224">
        <v>2256</v>
      </c>
      <c r="K27" s="222">
        <v>1</v>
      </c>
      <c r="L27" s="223">
        <v>8</v>
      </c>
      <c r="M27" s="222">
        <v>0</v>
      </c>
      <c r="N27" s="223">
        <v>0</v>
      </c>
      <c r="O27" s="222">
        <v>0</v>
      </c>
      <c r="P27" s="223">
        <v>0</v>
      </c>
      <c r="Q27" s="222">
        <v>0</v>
      </c>
      <c r="R27" s="223">
        <v>0</v>
      </c>
      <c r="S27" s="222">
        <v>1</v>
      </c>
      <c r="T27" s="223">
        <v>2</v>
      </c>
      <c r="W27" s="235"/>
    </row>
    <row r="28" spans="2:23" ht="12.75" customHeight="1" hidden="1">
      <c r="B28" s="122"/>
      <c r="C28" s="221" t="s">
        <v>161</v>
      </c>
      <c r="D28" s="234" t="s">
        <v>162</v>
      </c>
      <c r="E28" s="222">
        <f t="shared" si="2"/>
        <v>1096</v>
      </c>
      <c r="F28" s="223">
        <f t="shared" si="1"/>
        <v>6655</v>
      </c>
      <c r="G28" s="222">
        <v>604</v>
      </c>
      <c r="H28" s="223">
        <v>1744</v>
      </c>
      <c r="I28" s="222">
        <v>457</v>
      </c>
      <c r="J28" s="224">
        <v>4617</v>
      </c>
      <c r="K28" s="222">
        <v>10</v>
      </c>
      <c r="L28" s="223">
        <v>46</v>
      </c>
      <c r="M28" s="222">
        <v>0</v>
      </c>
      <c r="N28" s="223">
        <v>0</v>
      </c>
      <c r="O28" s="222">
        <v>0</v>
      </c>
      <c r="P28" s="223">
        <v>0</v>
      </c>
      <c r="Q28" s="222">
        <v>25</v>
      </c>
      <c r="R28" s="223">
        <v>248</v>
      </c>
      <c r="S28" s="222">
        <v>0</v>
      </c>
      <c r="T28" s="223">
        <v>0</v>
      </c>
      <c r="W28" s="235"/>
    </row>
    <row r="29" spans="2:23" ht="12.75" customHeight="1" hidden="1">
      <c r="B29" s="122"/>
      <c r="C29" s="221" t="s">
        <v>20</v>
      </c>
      <c r="D29" s="234" t="s">
        <v>163</v>
      </c>
      <c r="E29" s="222">
        <f t="shared" si="2"/>
        <v>47</v>
      </c>
      <c r="F29" s="223">
        <f t="shared" si="1"/>
        <v>563</v>
      </c>
      <c r="G29" s="222">
        <v>13</v>
      </c>
      <c r="H29" s="223">
        <v>25</v>
      </c>
      <c r="I29" s="222">
        <v>18</v>
      </c>
      <c r="J29" s="224">
        <v>340</v>
      </c>
      <c r="K29" s="222">
        <v>0</v>
      </c>
      <c r="L29" s="223">
        <v>0</v>
      </c>
      <c r="M29" s="222">
        <v>0</v>
      </c>
      <c r="N29" s="223">
        <v>0</v>
      </c>
      <c r="O29" s="222">
        <v>7</v>
      </c>
      <c r="P29" s="223">
        <v>98</v>
      </c>
      <c r="Q29" s="222">
        <v>9</v>
      </c>
      <c r="R29" s="223">
        <v>100</v>
      </c>
      <c r="S29" s="222">
        <v>0</v>
      </c>
      <c r="T29" s="223">
        <v>0</v>
      </c>
      <c r="W29" s="235"/>
    </row>
    <row r="30" spans="2:23" ht="12.75" customHeight="1" hidden="1">
      <c r="B30" s="122"/>
      <c r="C30" s="221" t="s">
        <v>21</v>
      </c>
      <c r="D30" s="234" t="s">
        <v>164</v>
      </c>
      <c r="E30" s="222">
        <f t="shared" si="2"/>
        <v>62</v>
      </c>
      <c r="F30" s="223">
        <f t="shared" si="1"/>
        <v>127</v>
      </c>
      <c r="G30" s="222">
        <v>37</v>
      </c>
      <c r="H30" s="223">
        <v>47</v>
      </c>
      <c r="I30" s="222">
        <v>24</v>
      </c>
      <c r="J30" s="224">
        <v>79</v>
      </c>
      <c r="K30" s="222">
        <v>0</v>
      </c>
      <c r="L30" s="223">
        <v>0</v>
      </c>
      <c r="M30" s="222">
        <v>0</v>
      </c>
      <c r="N30" s="223">
        <v>0</v>
      </c>
      <c r="O30" s="222">
        <v>0</v>
      </c>
      <c r="P30" s="223">
        <v>0</v>
      </c>
      <c r="Q30" s="222">
        <v>1</v>
      </c>
      <c r="R30" s="223">
        <v>1</v>
      </c>
      <c r="S30" s="222">
        <v>0</v>
      </c>
      <c r="T30" s="223">
        <v>0</v>
      </c>
      <c r="W30" s="237"/>
    </row>
    <row r="31" spans="2:20" ht="12.75" customHeight="1" hidden="1">
      <c r="B31" s="151"/>
      <c r="C31" s="221" t="s">
        <v>22</v>
      </c>
      <c r="D31" s="238" t="s">
        <v>165</v>
      </c>
      <c r="E31" s="222">
        <f t="shared" si="2"/>
        <v>374</v>
      </c>
      <c r="F31" s="223">
        <f t="shared" si="1"/>
        <v>2433</v>
      </c>
      <c r="G31" s="222">
        <v>269</v>
      </c>
      <c r="H31" s="223">
        <v>1018</v>
      </c>
      <c r="I31" s="222">
        <v>101</v>
      </c>
      <c r="J31" s="224">
        <v>1325</v>
      </c>
      <c r="K31" s="222">
        <v>0</v>
      </c>
      <c r="L31" s="223">
        <v>0</v>
      </c>
      <c r="M31" s="222">
        <v>0</v>
      </c>
      <c r="N31" s="223">
        <v>0</v>
      </c>
      <c r="O31" s="222">
        <v>0</v>
      </c>
      <c r="P31" s="223">
        <v>0</v>
      </c>
      <c r="Q31" s="222">
        <v>4</v>
      </c>
      <c r="R31" s="223">
        <v>90</v>
      </c>
      <c r="S31" s="222">
        <v>0</v>
      </c>
      <c r="T31" s="223">
        <v>0</v>
      </c>
    </row>
    <row r="32" spans="2:20" ht="12.75" customHeight="1" hidden="1">
      <c r="B32" s="151"/>
      <c r="C32" s="221" t="s">
        <v>166</v>
      </c>
      <c r="D32" s="234" t="s">
        <v>167</v>
      </c>
      <c r="E32" s="222">
        <f t="shared" si="2"/>
        <v>130</v>
      </c>
      <c r="F32" s="223">
        <f t="shared" si="1"/>
        <v>2146</v>
      </c>
      <c r="G32" s="222">
        <v>74</v>
      </c>
      <c r="H32" s="223">
        <v>404</v>
      </c>
      <c r="I32" s="222">
        <v>2</v>
      </c>
      <c r="J32" s="224">
        <v>9</v>
      </c>
      <c r="K32" s="222">
        <v>0</v>
      </c>
      <c r="L32" s="223">
        <v>0</v>
      </c>
      <c r="M32" s="222">
        <v>0</v>
      </c>
      <c r="N32" s="223">
        <v>0</v>
      </c>
      <c r="O32" s="222">
        <v>0</v>
      </c>
      <c r="P32" s="223">
        <v>0</v>
      </c>
      <c r="Q32" s="222">
        <v>54</v>
      </c>
      <c r="R32" s="223">
        <v>1733</v>
      </c>
      <c r="S32" s="222">
        <v>0</v>
      </c>
      <c r="T32" s="223">
        <v>0</v>
      </c>
    </row>
    <row r="33" spans="2:20" ht="12.75" customHeight="1" hidden="1">
      <c r="B33" s="151"/>
      <c r="C33" s="221" t="s">
        <v>168</v>
      </c>
      <c r="D33" s="238" t="s">
        <v>169</v>
      </c>
      <c r="E33" s="222">
        <f t="shared" si="2"/>
        <v>66</v>
      </c>
      <c r="F33" s="223">
        <f t="shared" si="1"/>
        <v>219</v>
      </c>
      <c r="G33" s="222">
        <v>52</v>
      </c>
      <c r="H33" s="223">
        <v>103</v>
      </c>
      <c r="I33" s="222">
        <v>8</v>
      </c>
      <c r="J33" s="224">
        <v>53</v>
      </c>
      <c r="K33" s="222">
        <v>0</v>
      </c>
      <c r="L33" s="223">
        <v>0</v>
      </c>
      <c r="M33" s="222">
        <v>0</v>
      </c>
      <c r="N33" s="223">
        <v>0</v>
      </c>
      <c r="O33" s="222">
        <v>0</v>
      </c>
      <c r="P33" s="223">
        <v>0</v>
      </c>
      <c r="Q33" s="222">
        <v>6</v>
      </c>
      <c r="R33" s="223">
        <v>63</v>
      </c>
      <c r="S33" s="222">
        <v>0</v>
      </c>
      <c r="T33" s="223">
        <v>0</v>
      </c>
    </row>
    <row r="34" spans="2:20" ht="12.75" customHeight="1" hidden="1">
      <c r="B34" s="151"/>
      <c r="C34" s="221" t="s">
        <v>170</v>
      </c>
      <c r="D34" s="238" t="s">
        <v>171</v>
      </c>
      <c r="E34" s="222">
        <f t="shared" si="2"/>
        <v>56</v>
      </c>
      <c r="F34" s="223">
        <f t="shared" si="1"/>
        <v>609</v>
      </c>
      <c r="G34" s="222">
        <v>6</v>
      </c>
      <c r="H34" s="223">
        <v>12</v>
      </c>
      <c r="I34" s="222">
        <v>0</v>
      </c>
      <c r="J34" s="224">
        <v>0</v>
      </c>
      <c r="K34" s="222">
        <v>0</v>
      </c>
      <c r="L34" s="223">
        <v>0</v>
      </c>
      <c r="M34" s="222">
        <v>0</v>
      </c>
      <c r="N34" s="223">
        <v>0</v>
      </c>
      <c r="O34" s="222">
        <v>0</v>
      </c>
      <c r="P34" s="223">
        <v>0</v>
      </c>
      <c r="Q34" s="222">
        <v>50</v>
      </c>
      <c r="R34" s="223">
        <v>597</v>
      </c>
      <c r="S34" s="222">
        <v>0</v>
      </c>
      <c r="T34" s="223">
        <v>0</v>
      </c>
    </row>
    <row r="35" spans="2:22" ht="24.75" customHeight="1" hidden="1">
      <c r="B35" s="152"/>
      <c r="C35" s="227" t="s">
        <v>172</v>
      </c>
      <c r="D35" s="239" t="s">
        <v>173</v>
      </c>
      <c r="E35" s="229">
        <f t="shared" si="2"/>
        <v>728</v>
      </c>
      <c r="F35" s="230">
        <f t="shared" si="1"/>
        <v>3257</v>
      </c>
      <c r="G35" s="229">
        <v>409</v>
      </c>
      <c r="H35" s="230">
        <v>832</v>
      </c>
      <c r="I35" s="229">
        <v>162</v>
      </c>
      <c r="J35" s="231">
        <v>1940</v>
      </c>
      <c r="K35" s="229">
        <v>0</v>
      </c>
      <c r="L35" s="230">
        <v>0</v>
      </c>
      <c r="M35" s="229">
        <v>0</v>
      </c>
      <c r="N35" s="230">
        <v>0</v>
      </c>
      <c r="O35" s="229">
        <v>0</v>
      </c>
      <c r="P35" s="230">
        <v>0</v>
      </c>
      <c r="Q35" s="229">
        <v>149</v>
      </c>
      <c r="R35" s="230">
        <v>469</v>
      </c>
      <c r="S35" s="229">
        <v>8</v>
      </c>
      <c r="T35" s="230">
        <v>16</v>
      </c>
      <c r="V35" s="235"/>
    </row>
    <row r="36" spans="2:20" ht="15" customHeight="1">
      <c r="B36" s="210" t="s">
        <v>51</v>
      </c>
      <c r="C36" s="211"/>
      <c r="D36" s="212"/>
      <c r="E36" s="240">
        <f aca="true" t="shared" si="3" ref="E36:T36">SUM(E37:E54)</f>
        <v>4059</v>
      </c>
      <c r="F36" s="241">
        <f t="shared" si="3"/>
        <v>35969</v>
      </c>
      <c r="G36" s="242">
        <f t="shared" si="3"/>
        <v>1852</v>
      </c>
      <c r="H36" s="241">
        <f t="shared" si="3"/>
        <v>5316</v>
      </c>
      <c r="I36" s="242">
        <f t="shared" si="3"/>
        <v>1820</v>
      </c>
      <c r="J36" s="243">
        <f t="shared" si="3"/>
        <v>26225</v>
      </c>
      <c r="K36" s="242">
        <f t="shared" si="3"/>
        <v>13</v>
      </c>
      <c r="L36" s="243">
        <f t="shared" si="3"/>
        <v>75</v>
      </c>
      <c r="M36" s="242">
        <f t="shared" si="3"/>
        <v>5</v>
      </c>
      <c r="N36" s="243">
        <f t="shared" si="3"/>
        <v>11</v>
      </c>
      <c r="O36" s="242">
        <f t="shared" si="3"/>
        <v>9</v>
      </c>
      <c r="P36" s="243">
        <f t="shared" si="3"/>
        <v>256</v>
      </c>
      <c r="Q36" s="242">
        <f t="shared" si="3"/>
        <v>341</v>
      </c>
      <c r="R36" s="243">
        <f t="shared" si="3"/>
        <v>4044</v>
      </c>
      <c r="S36" s="242">
        <f t="shared" si="3"/>
        <v>19</v>
      </c>
      <c r="T36" s="243">
        <f t="shared" si="3"/>
        <v>42</v>
      </c>
    </row>
    <row r="37" spans="2:22" ht="12.75" customHeight="1" hidden="1">
      <c r="B37" s="122"/>
      <c r="C37" s="216" t="s">
        <v>14</v>
      </c>
      <c r="D37" s="244" t="s">
        <v>174</v>
      </c>
      <c r="E37" s="245">
        <v>23</v>
      </c>
      <c r="F37" s="246">
        <v>255</v>
      </c>
      <c r="G37" s="245">
        <v>0</v>
      </c>
      <c r="H37" s="246">
        <v>0</v>
      </c>
      <c r="I37" s="245">
        <v>11</v>
      </c>
      <c r="J37" s="247">
        <v>123</v>
      </c>
      <c r="K37" s="245">
        <v>0</v>
      </c>
      <c r="L37" s="248">
        <v>0</v>
      </c>
      <c r="M37" s="249">
        <v>0</v>
      </c>
      <c r="N37" s="246">
        <v>0</v>
      </c>
      <c r="O37" s="245">
        <v>0</v>
      </c>
      <c r="P37" s="246">
        <v>0</v>
      </c>
      <c r="Q37" s="245">
        <v>11</v>
      </c>
      <c r="R37" s="248">
        <v>125</v>
      </c>
      <c r="S37" s="245">
        <v>1</v>
      </c>
      <c r="T37" s="248">
        <v>7</v>
      </c>
      <c r="V37" s="235"/>
    </row>
    <row r="38" spans="2:22" ht="14.25" customHeight="1" hidden="1">
      <c r="B38" s="122"/>
      <c r="C38" s="221" t="s">
        <v>15</v>
      </c>
      <c r="D38" s="250" t="s">
        <v>95</v>
      </c>
      <c r="E38" s="222">
        <v>9</v>
      </c>
      <c r="F38" s="251">
        <v>71</v>
      </c>
      <c r="G38" s="222">
        <v>0</v>
      </c>
      <c r="H38" s="251">
        <v>0</v>
      </c>
      <c r="I38" s="222">
        <v>7</v>
      </c>
      <c r="J38" s="224">
        <v>59</v>
      </c>
      <c r="K38" s="222">
        <v>0</v>
      </c>
      <c r="L38" s="223">
        <v>0</v>
      </c>
      <c r="M38" s="252">
        <v>0</v>
      </c>
      <c r="N38" s="251">
        <v>0</v>
      </c>
      <c r="O38" s="222">
        <v>0</v>
      </c>
      <c r="P38" s="251">
        <v>0</v>
      </c>
      <c r="Q38" s="222">
        <v>1</v>
      </c>
      <c r="R38" s="223">
        <v>10</v>
      </c>
      <c r="S38" s="222">
        <v>1</v>
      </c>
      <c r="T38" s="223">
        <v>2</v>
      </c>
      <c r="V38" s="235"/>
    </row>
    <row r="39" spans="2:22" ht="12.75" customHeight="1" hidden="1">
      <c r="B39" s="122"/>
      <c r="C39" s="221" t="s">
        <v>152</v>
      </c>
      <c r="D39" s="253" t="s">
        <v>175</v>
      </c>
      <c r="E39" s="222">
        <v>2</v>
      </c>
      <c r="F39" s="251">
        <v>9</v>
      </c>
      <c r="G39" s="222">
        <v>0</v>
      </c>
      <c r="H39" s="251">
        <v>0</v>
      </c>
      <c r="I39" s="222">
        <v>1</v>
      </c>
      <c r="J39" s="224">
        <v>4</v>
      </c>
      <c r="K39" s="222">
        <v>0</v>
      </c>
      <c r="L39" s="223">
        <v>0</v>
      </c>
      <c r="M39" s="252">
        <v>0</v>
      </c>
      <c r="N39" s="251">
        <v>0</v>
      </c>
      <c r="O39" s="222">
        <v>0</v>
      </c>
      <c r="P39" s="251">
        <v>0</v>
      </c>
      <c r="Q39" s="222">
        <v>1</v>
      </c>
      <c r="R39" s="223">
        <v>5</v>
      </c>
      <c r="S39" s="222">
        <v>0</v>
      </c>
      <c r="T39" s="223">
        <v>0</v>
      </c>
      <c r="V39" s="235"/>
    </row>
    <row r="40" spans="2:22" ht="12.75" customHeight="1" hidden="1">
      <c r="B40" s="122"/>
      <c r="C40" s="221" t="s">
        <v>27</v>
      </c>
      <c r="D40" s="250" t="s">
        <v>99</v>
      </c>
      <c r="E40" s="222">
        <v>526</v>
      </c>
      <c r="F40" s="251">
        <v>2935</v>
      </c>
      <c r="G40" s="222">
        <v>215</v>
      </c>
      <c r="H40" s="251">
        <v>542</v>
      </c>
      <c r="I40" s="222">
        <v>310</v>
      </c>
      <c r="J40" s="224">
        <v>2390</v>
      </c>
      <c r="K40" s="222">
        <v>0</v>
      </c>
      <c r="L40" s="223">
        <v>0</v>
      </c>
      <c r="M40" s="252">
        <v>1</v>
      </c>
      <c r="N40" s="251">
        <v>3</v>
      </c>
      <c r="O40" s="222">
        <v>0</v>
      </c>
      <c r="P40" s="251">
        <v>0</v>
      </c>
      <c r="Q40" s="222">
        <v>0</v>
      </c>
      <c r="R40" s="223">
        <v>0</v>
      </c>
      <c r="S40" s="222">
        <v>0</v>
      </c>
      <c r="T40" s="223">
        <v>0</v>
      </c>
      <c r="V40" s="235"/>
    </row>
    <row r="41" spans="2:22" ht="12.75" customHeight="1" hidden="1">
      <c r="B41" s="122"/>
      <c r="C41" s="225" t="s">
        <v>16</v>
      </c>
      <c r="D41" s="250" t="s">
        <v>57</v>
      </c>
      <c r="E41" s="222">
        <v>751</v>
      </c>
      <c r="F41" s="251">
        <v>12213</v>
      </c>
      <c r="G41" s="222">
        <v>283</v>
      </c>
      <c r="H41" s="251">
        <v>774</v>
      </c>
      <c r="I41" s="222">
        <v>452</v>
      </c>
      <c r="J41" s="224">
        <v>11182</v>
      </c>
      <c r="K41" s="222">
        <v>3</v>
      </c>
      <c r="L41" s="223">
        <v>12</v>
      </c>
      <c r="M41" s="252">
        <v>0</v>
      </c>
      <c r="N41" s="251">
        <v>0</v>
      </c>
      <c r="O41" s="222">
        <v>0</v>
      </c>
      <c r="P41" s="251">
        <v>0</v>
      </c>
      <c r="Q41" s="222">
        <v>11</v>
      </c>
      <c r="R41" s="223">
        <v>237</v>
      </c>
      <c r="S41" s="222">
        <v>2</v>
      </c>
      <c r="T41" s="223">
        <v>8</v>
      </c>
      <c r="V41" s="237"/>
    </row>
    <row r="42" spans="2:20" ht="12.75" customHeight="1" hidden="1">
      <c r="B42" s="122"/>
      <c r="C42" s="221" t="s">
        <v>156</v>
      </c>
      <c r="D42" s="254" t="s">
        <v>148</v>
      </c>
      <c r="E42" s="222">
        <v>4</v>
      </c>
      <c r="F42" s="251">
        <v>106</v>
      </c>
      <c r="G42" s="222">
        <v>0</v>
      </c>
      <c r="H42" s="251">
        <v>0</v>
      </c>
      <c r="I42" s="222">
        <v>3</v>
      </c>
      <c r="J42" s="224">
        <v>93</v>
      </c>
      <c r="K42" s="222">
        <v>0</v>
      </c>
      <c r="L42" s="223">
        <v>0</v>
      </c>
      <c r="M42" s="252">
        <v>0</v>
      </c>
      <c r="N42" s="251">
        <v>0</v>
      </c>
      <c r="O42" s="222">
        <v>0</v>
      </c>
      <c r="P42" s="251">
        <v>0</v>
      </c>
      <c r="Q42" s="222">
        <v>1</v>
      </c>
      <c r="R42" s="223">
        <v>13</v>
      </c>
      <c r="S42" s="222">
        <v>0</v>
      </c>
      <c r="T42" s="223">
        <v>0</v>
      </c>
    </row>
    <row r="43" spans="2:20" ht="12.75" customHeight="1" hidden="1">
      <c r="B43" s="122"/>
      <c r="C43" s="221" t="s">
        <v>17</v>
      </c>
      <c r="D43" s="250" t="s">
        <v>37</v>
      </c>
      <c r="E43" s="222">
        <v>38</v>
      </c>
      <c r="F43" s="251">
        <v>874</v>
      </c>
      <c r="G43" s="222">
        <v>3</v>
      </c>
      <c r="H43" s="251">
        <v>10</v>
      </c>
      <c r="I43" s="222">
        <v>34</v>
      </c>
      <c r="J43" s="224">
        <v>863</v>
      </c>
      <c r="K43" s="222">
        <v>0</v>
      </c>
      <c r="L43" s="223">
        <v>0</v>
      </c>
      <c r="M43" s="252">
        <v>1</v>
      </c>
      <c r="N43" s="251">
        <v>1</v>
      </c>
      <c r="O43" s="222">
        <v>0</v>
      </c>
      <c r="P43" s="251">
        <v>0</v>
      </c>
      <c r="Q43" s="222">
        <v>0</v>
      </c>
      <c r="R43" s="223">
        <v>0</v>
      </c>
      <c r="S43" s="222">
        <v>0</v>
      </c>
      <c r="T43" s="223">
        <v>0</v>
      </c>
    </row>
    <row r="44" spans="2:20" ht="12.75" customHeight="1" hidden="1">
      <c r="B44" s="122"/>
      <c r="C44" s="221" t="s">
        <v>18</v>
      </c>
      <c r="D44" s="255" t="s">
        <v>176</v>
      </c>
      <c r="E44" s="222">
        <v>120</v>
      </c>
      <c r="F44" s="251">
        <v>1882</v>
      </c>
      <c r="G44" s="222">
        <v>17</v>
      </c>
      <c r="H44" s="251">
        <v>26</v>
      </c>
      <c r="I44" s="222">
        <v>101</v>
      </c>
      <c r="J44" s="224">
        <v>1846</v>
      </c>
      <c r="K44" s="222">
        <v>1</v>
      </c>
      <c r="L44" s="223">
        <v>8</v>
      </c>
      <c r="M44" s="252">
        <v>0</v>
      </c>
      <c r="N44" s="251">
        <v>0</v>
      </c>
      <c r="O44" s="222">
        <v>0</v>
      </c>
      <c r="P44" s="251">
        <v>0</v>
      </c>
      <c r="Q44" s="222">
        <v>0</v>
      </c>
      <c r="R44" s="223">
        <v>0</v>
      </c>
      <c r="S44" s="222">
        <v>1</v>
      </c>
      <c r="T44" s="223">
        <v>2</v>
      </c>
    </row>
    <row r="45" spans="2:20" ht="12.75" customHeight="1" hidden="1">
      <c r="B45" s="122"/>
      <c r="C45" s="221" t="s">
        <v>19</v>
      </c>
      <c r="D45" s="256" t="s">
        <v>177</v>
      </c>
      <c r="E45" s="222">
        <v>1059</v>
      </c>
      <c r="F45" s="251">
        <v>7184</v>
      </c>
      <c r="G45" s="222">
        <v>532</v>
      </c>
      <c r="H45" s="251">
        <v>1709</v>
      </c>
      <c r="I45" s="222">
        <v>488</v>
      </c>
      <c r="J45" s="224">
        <v>5132</v>
      </c>
      <c r="K45" s="222">
        <v>7</v>
      </c>
      <c r="L45" s="223">
        <v>53</v>
      </c>
      <c r="M45" s="252">
        <v>1</v>
      </c>
      <c r="N45" s="251">
        <v>2</v>
      </c>
      <c r="O45" s="222">
        <v>0</v>
      </c>
      <c r="P45" s="251">
        <v>0</v>
      </c>
      <c r="Q45" s="222">
        <v>29</v>
      </c>
      <c r="R45" s="223">
        <v>286</v>
      </c>
      <c r="S45" s="222">
        <v>2</v>
      </c>
      <c r="T45" s="223">
        <v>2</v>
      </c>
    </row>
    <row r="46" spans="2:20" ht="12.75" customHeight="1" hidden="1">
      <c r="B46" s="122"/>
      <c r="C46" s="221" t="s">
        <v>161</v>
      </c>
      <c r="D46" s="255" t="s">
        <v>131</v>
      </c>
      <c r="E46" s="222">
        <v>51</v>
      </c>
      <c r="F46" s="251">
        <v>753</v>
      </c>
      <c r="G46" s="222">
        <v>11</v>
      </c>
      <c r="H46" s="251">
        <v>20</v>
      </c>
      <c r="I46" s="222">
        <v>20</v>
      </c>
      <c r="J46" s="224">
        <v>354</v>
      </c>
      <c r="K46" s="222">
        <v>0</v>
      </c>
      <c r="L46" s="223">
        <v>0</v>
      </c>
      <c r="M46" s="252">
        <v>0</v>
      </c>
      <c r="N46" s="251">
        <v>0</v>
      </c>
      <c r="O46" s="222">
        <v>9</v>
      </c>
      <c r="P46" s="251">
        <v>256</v>
      </c>
      <c r="Q46" s="222">
        <v>11</v>
      </c>
      <c r="R46" s="223">
        <v>123</v>
      </c>
      <c r="S46" s="222">
        <v>0</v>
      </c>
      <c r="T46" s="223">
        <v>0</v>
      </c>
    </row>
    <row r="47" spans="2:20" ht="12.75" customHeight="1" hidden="1">
      <c r="B47" s="122"/>
      <c r="C47" s="221" t="s">
        <v>20</v>
      </c>
      <c r="D47" s="254" t="s">
        <v>178</v>
      </c>
      <c r="E47" s="222">
        <v>81</v>
      </c>
      <c r="F47" s="251">
        <v>297</v>
      </c>
      <c r="G47" s="222">
        <v>34</v>
      </c>
      <c r="H47" s="251">
        <v>55</v>
      </c>
      <c r="I47" s="222">
        <v>42</v>
      </c>
      <c r="J47" s="224">
        <v>232</v>
      </c>
      <c r="K47" s="222">
        <v>2</v>
      </c>
      <c r="L47" s="223">
        <v>2</v>
      </c>
      <c r="M47" s="252">
        <v>0</v>
      </c>
      <c r="N47" s="251">
        <v>0</v>
      </c>
      <c r="O47" s="222">
        <v>0</v>
      </c>
      <c r="P47" s="251">
        <v>0</v>
      </c>
      <c r="Q47" s="222">
        <v>3</v>
      </c>
      <c r="R47" s="223">
        <v>8</v>
      </c>
      <c r="S47" s="222">
        <v>0</v>
      </c>
      <c r="T47" s="223">
        <v>0</v>
      </c>
    </row>
    <row r="48" spans="2:20" ht="12.75" customHeight="1" hidden="1">
      <c r="B48" s="122"/>
      <c r="C48" s="221" t="s">
        <v>21</v>
      </c>
      <c r="D48" s="254" t="s">
        <v>179</v>
      </c>
      <c r="E48" s="222">
        <v>107</v>
      </c>
      <c r="F48" s="251">
        <v>583</v>
      </c>
      <c r="G48" s="222">
        <v>56</v>
      </c>
      <c r="H48" s="251">
        <v>125</v>
      </c>
      <c r="I48" s="222">
        <v>47</v>
      </c>
      <c r="J48" s="224">
        <v>408</v>
      </c>
      <c r="K48" s="222">
        <v>0</v>
      </c>
      <c r="L48" s="223">
        <v>0</v>
      </c>
      <c r="M48" s="252">
        <v>2</v>
      </c>
      <c r="N48" s="251">
        <v>5</v>
      </c>
      <c r="O48" s="222">
        <v>0</v>
      </c>
      <c r="P48" s="251">
        <v>0</v>
      </c>
      <c r="Q48" s="222">
        <v>2</v>
      </c>
      <c r="R48" s="223">
        <v>45</v>
      </c>
      <c r="S48" s="222">
        <v>0</v>
      </c>
      <c r="T48" s="223">
        <v>0</v>
      </c>
    </row>
    <row r="49" spans="2:20" ht="12.75" customHeight="1" hidden="1">
      <c r="B49" s="151"/>
      <c r="C49" s="221" t="s">
        <v>22</v>
      </c>
      <c r="D49" s="254" t="s">
        <v>180</v>
      </c>
      <c r="E49" s="222">
        <v>381</v>
      </c>
      <c r="F49" s="251">
        <v>2651</v>
      </c>
      <c r="G49" s="222">
        <v>246</v>
      </c>
      <c r="H49" s="251">
        <v>936</v>
      </c>
      <c r="I49" s="222">
        <v>130</v>
      </c>
      <c r="J49" s="224">
        <v>1576</v>
      </c>
      <c r="K49" s="222">
        <v>0</v>
      </c>
      <c r="L49" s="223">
        <v>0</v>
      </c>
      <c r="M49" s="252">
        <v>0</v>
      </c>
      <c r="N49" s="251">
        <v>0</v>
      </c>
      <c r="O49" s="222">
        <v>0</v>
      </c>
      <c r="P49" s="251">
        <v>0</v>
      </c>
      <c r="Q49" s="222">
        <v>5</v>
      </c>
      <c r="R49" s="223">
        <v>139</v>
      </c>
      <c r="S49" s="222">
        <v>0</v>
      </c>
      <c r="T49" s="223">
        <v>0</v>
      </c>
    </row>
    <row r="50" spans="2:20" ht="12.75" customHeight="1" hidden="1">
      <c r="B50" s="151"/>
      <c r="C50" s="221" t="s">
        <v>166</v>
      </c>
      <c r="D50" s="254" t="s">
        <v>181</v>
      </c>
      <c r="E50" s="222">
        <v>360</v>
      </c>
      <c r="F50" s="251">
        <v>1370</v>
      </c>
      <c r="G50" s="222">
        <v>278</v>
      </c>
      <c r="H50" s="251">
        <v>529</v>
      </c>
      <c r="I50" s="222">
        <v>77</v>
      </c>
      <c r="J50" s="224">
        <v>803</v>
      </c>
      <c r="K50" s="222">
        <v>0</v>
      </c>
      <c r="L50" s="223">
        <v>0</v>
      </c>
      <c r="M50" s="252">
        <v>0</v>
      </c>
      <c r="N50" s="251">
        <v>0</v>
      </c>
      <c r="O50" s="222">
        <v>0</v>
      </c>
      <c r="P50" s="251">
        <v>0</v>
      </c>
      <c r="Q50" s="222">
        <v>4</v>
      </c>
      <c r="R50" s="223">
        <v>33</v>
      </c>
      <c r="S50" s="222">
        <v>1</v>
      </c>
      <c r="T50" s="223">
        <v>5</v>
      </c>
    </row>
    <row r="51" spans="2:20" ht="12.75" customHeight="1" hidden="1">
      <c r="B51" s="151"/>
      <c r="C51" s="221" t="s">
        <v>168</v>
      </c>
      <c r="D51" s="238" t="s">
        <v>169</v>
      </c>
      <c r="E51" s="222">
        <v>67</v>
      </c>
      <c r="F51" s="251">
        <v>235</v>
      </c>
      <c r="G51" s="222">
        <v>52</v>
      </c>
      <c r="H51" s="251">
        <v>125</v>
      </c>
      <c r="I51" s="222">
        <v>7</v>
      </c>
      <c r="J51" s="224">
        <v>36</v>
      </c>
      <c r="K51" s="222">
        <v>0</v>
      </c>
      <c r="L51" s="223">
        <v>0</v>
      </c>
      <c r="M51" s="252">
        <v>0</v>
      </c>
      <c r="N51" s="251">
        <v>0</v>
      </c>
      <c r="O51" s="222">
        <v>0</v>
      </c>
      <c r="P51" s="251">
        <v>0</v>
      </c>
      <c r="Q51" s="222">
        <v>8</v>
      </c>
      <c r="R51" s="223">
        <v>74</v>
      </c>
      <c r="S51" s="222">
        <v>0</v>
      </c>
      <c r="T51" s="223">
        <v>0</v>
      </c>
    </row>
    <row r="52" spans="2:20" ht="12.75" customHeight="1" hidden="1">
      <c r="B52" s="151"/>
      <c r="C52" s="221" t="s">
        <v>182</v>
      </c>
      <c r="D52" s="250" t="s">
        <v>183</v>
      </c>
      <c r="E52" s="222">
        <v>149</v>
      </c>
      <c r="F52" s="251">
        <v>2574</v>
      </c>
      <c r="G52" s="222">
        <v>75</v>
      </c>
      <c r="H52" s="251">
        <v>361</v>
      </c>
      <c r="I52" s="222">
        <v>6</v>
      </c>
      <c r="J52" s="224">
        <v>76</v>
      </c>
      <c r="K52" s="222">
        <v>0</v>
      </c>
      <c r="L52" s="223">
        <v>0</v>
      </c>
      <c r="M52" s="252">
        <v>0</v>
      </c>
      <c r="N52" s="251">
        <v>0</v>
      </c>
      <c r="O52" s="222">
        <v>0</v>
      </c>
      <c r="P52" s="251">
        <v>0</v>
      </c>
      <c r="Q52" s="222">
        <v>68</v>
      </c>
      <c r="R52" s="223">
        <v>2137</v>
      </c>
      <c r="S52" s="222">
        <v>0</v>
      </c>
      <c r="T52" s="223">
        <v>0</v>
      </c>
    </row>
    <row r="53" spans="2:20" ht="12.75" customHeight="1" hidden="1">
      <c r="B53" s="151"/>
      <c r="C53" s="221" t="s">
        <v>184</v>
      </c>
      <c r="D53" s="238" t="s">
        <v>171</v>
      </c>
      <c r="E53" s="222">
        <v>45</v>
      </c>
      <c r="F53" s="251">
        <v>471</v>
      </c>
      <c r="G53" s="222">
        <v>6</v>
      </c>
      <c r="H53" s="251">
        <v>16</v>
      </c>
      <c r="I53" s="222">
        <v>17</v>
      </c>
      <c r="J53" s="224">
        <v>116</v>
      </c>
      <c r="K53" s="222">
        <v>0</v>
      </c>
      <c r="L53" s="223">
        <v>0</v>
      </c>
      <c r="M53" s="252">
        <v>0</v>
      </c>
      <c r="N53" s="251">
        <v>0</v>
      </c>
      <c r="O53" s="222">
        <v>0</v>
      </c>
      <c r="P53" s="251">
        <v>0</v>
      </c>
      <c r="Q53" s="222">
        <v>22</v>
      </c>
      <c r="R53" s="223">
        <v>339</v>
      </c>
      <c r="S53" s="222">
        <v>0</v>
      </c>
      <c r="T53" s="223">
        <v>0</v>
      </c>
    </row>
    <row r="54" spans="2:20" ht="24.75" hidden="1">
      <c r="B54" s="152"/>
      <c r="C54" s="227" t="s">
        <v>185</v>
      </c>
      <c r="D54" s="239" t="s">
        <v>173</v>
      </c>
      <c r="E54" s="229">
        <v>286</v>
      </c>
      <c r="F54" s="257">
        <v>1506</v>
      </c>
      <c r="G54" s="229">
        <v>44</v>
      </c>
      <c r="H54" s="257">
        <v>88</v>
      </c>
      <c r="I54" s="229">
        <v>67</v>
      </c>
      <c r="J54" s="231">
        <v>932</v>
      </c>
      <c r="K54" s="229">
        <v>0</v>
      </c>
      <c r="L54" s="230">
        <v>0</v>
      </c>
      <c r="M54" s="258">
        <v>0</v>
      </c>
      <c r="N54" s="257">
        <v>0</v>
      </c>
      <c r="O54" s="229">
        <v>0</v>
      </c>
      <c r="P54" s="257">
        <v>0</v>
      </c>
      <c r="Q54" s="229">
        <v>164</v>
      </c>
      <c r="R54" s="230">
        <v>470</v>
      </c>
      <c r="S54" s="229">
        <v>11</v>
      </c>
      <c r="T54" s="230">
        <v>16</v>
      </c>
    </row>
    <row r="55" spans="1:22" ht="10.5" customHeight="1">
      <c r="A55" s="259"/>
      <c r="B55" s="259"/>
      <c r="C55" s="260"/>
      <c r="D55" s="261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U55" s="259"/>
      <c r="V55" s="259"/>
    </row>
    <row r="56" spans="1:22" ht="13.5" customHeight="1">
      <c r="A56" s="259"/>
      <c r="B56" s="193" t="s">
        <v>79</v>
      </c>
      <c r="C56" s="194"/>
      <c r="D56" s="195"/>
      <c r="E56" s="196" t="s">
        <v>3</v>
      </c>
      <c r="F56" s="197"/>
      <c r="G56" s="198" t="s">
        <v>141</v>
      </c>
      <c r="H56" s="199"/>
      <c r="I56" s="200" t="s">
        <v>186</v>
      </c>
      <c r="J56" s="201"/>
      <c r="K56" s="202" t="s">
        <v>187</v>
      </c>
      <c r="L56" s="203"/>
      <c r="M56" s="202" t="s">
        <v>147</v>
      </c>
      <c r="N56" s="203"/>
      <c r="O56" s="264"/>
      <c r="P56" s="264"/>
      <c r="Q56" s="265"/>
      <c r="R56" s="265"/>
      <c r="S56" s="265"/>
      <c r="T56" s="265"/>
      <c r="U56" s="259"/>
      <c r="V56" s="259"/>
    </row>
    <row r="57" spans="1:22" ht="13.5" customHeight="1">
      <c r="A57" s="259"/>
      <c r="B57" s="205"/>
      <c r="C57" s="206"/>
      <c r="D57" s="207"/>
      <c r="E57" s="111" t="s">
        <v>0</v>
      </c>
      <c r="F57" s="105" t="s">
        <v>86</v>
      </c>
      <c r="G57" s="111" t="s">
        <v>0</v>
      </c>
      <c r="H57" s="105" t="s">
        <v>86</v>
      </c>
      <c r="I57" s="106" t="s">
        <v>87</v>
      </c>
      <c r="J57" s="208" t="s">
        <v>88</v>
      </c>
      <c r="K57" s="109" t="s">
        <v>0</v>
      </c>
      <c r="L57" s="110" t="s">
        <v>86</v>
      </c>
      <c r="M57" s="109" t="s">
        <v>0</v>
      </c>
      <c r="N57" s="110" t="s">
        <v>86</v>
      </c>
      <c r="O57" s="266"/>
      <c r="P57" s="267"/>
      <c r="Q57" s="266"/>
      <c r="R57" s="267"/>
      <c r="S57" s="266"/>
      <c r="T57" s="267"/>
      <c r="U57" s="259"/>
      <c r="V57" s="259"/>
    </row>
    <row r="58" spans="1:22" ht="15" customHeight="1">
      <c r="A58" s="259"/>
      <c r="B58" s="268" t="s">
        <v>68</v>
      </c>
      <c r="C58" s="211"/>
      <c r="D58" s="212"/>
      <c r="E58" s="269">
        <f aca="true" t="shared" si="4" ref="E58:N58">SUM(E59:E75)</f>
        <v>3865</v>
      </c>
      <c r="F58" s="269">
        <f t="shared" si="4"/>
        <v>34514</v>
      </c>
      <c r="G58" s="270">
        <f t="shared" si="4"/>
        <v>1744</v>
      </c>
      <c r="H58" s="269">
        <f t="shared" si="4"/>
        <v>4969</v>
      </c>
      <c r="I58" s="270">
        <f t="shared" si="4"/>
        <v>1775</v>
      </c>
      <c r="J58" s="271">
        <f t="shared" si="4"/>
        <v>25514</v>
      </c>
      <c r="K58" s="270">
        <f t="shared" si="4"/>
        <v>330</v>
      </c>
      <c r="L58" s="271">
        <f t="shared" si="4"/>
        <v>3959</v>
      </c>
      <c r="M58" s="270">
        <f t="shared" si="4"/>
        <v>16</v>
      </c>
      <c r="N58" s="271">
        <f t="shared" si="4"/>
        <v>72</v>
      </c>
      <c r="O58" s="272"/>
      <c r="P58" s="272"/>
      <c r="Q58" s="272"/>
      <c r="R58" s="272"/>
      <c r="S58" s="272"/>
      <c r="T58" s="272"/>
      <c r="U58" s="259"/>
      <c r="V58" s="259"/>
    </row>
    <row r="59" spans="1:22" ht="15" customHeight="1">
      <c r="A59" s="259"/>
      <c r="B59" s="122"/>
      <c r="C59" s="273" t="s">
        <v>188</v>
      </c>
      <c r="D59" s="274" t="s">
        <v>189</v>
      </c>
      <c r="E59" s="245">
        <v>30</v>
      </c>
      <c r="F59" s="246">
        <v>261</v>
      </c>
      <c r="G59" s="245">
        <v>0</v>
      </c>
      <c r="H59" s="246">
        <v>0</v>
      </c>
      <c r="I59" s="245">
        <v>18</v>
      </c>
      <c r="J59" s="247">
        <v>155</v>
      </c>
      <c r="K59" s="245">
        <v>12</v>
      </c>
      <c r="L59" s="248">
        <v>106</v>
      </c>
      <c r="M59" s="245">
        <v>0</v>
      </c>
      <c r="N59" s="248">
        <v>0</v>
      </c>
      <c r="O59" s="262"/>
      <c r="P59" s="262"/>
      <c r="Q59" s="262"/>
      <c r="R59" s="262"/>
      <c r="S59" s="262"/>
      <c r="T59" s="262"/>
      <c r="U59" s="259"/>
      <c r="V59" s="259"/>
    </row>
    <row r="60" spans="1:22" ht="15" customHeight="1">
      <c r="A60" s="259"/>
      <c r="B60" s="122"/>
      <c r="C60" s="221" t="s">
        <v>152</v>
      </c>
      <c r="D60" s="253" t="s">
        <v>175</v>
      </c>
      <c r="E60" s="222">
        <v>2</v>
      </c>
      <c r="F60" s="251">
        <v>17</v>
      </c>
      <c r="G60" s="222">
        <v>0</v>
      </c>
      <c r="H60" s="251">
        <v>0</v>
      </c>
      <c r="I60" s="222">
        <v>2</v>
      </c>
      <c r="J60" s="224">
        <v>17</v>
      </c>
      <c r="K60" s="222">
        <v>0</v>
      </c>
      <c r="L60" s="223">
        <v>0</v>
      </c>
      <c r="M60" s="222">
        <v>0</v>
      </c>
      <c r="N60" s="223">
        <v>0</v>
      </c>
      <c r="O60" s="262"/>
      <c r="P60" s="262"/>
      <c r="Q60" s="262"/>
      <c r="R60" s="262"/>
      <c r="S60" s="262"/>
      <c r="T60" s="262"/>
      <c r="U60" s="259"/>
      <c r="V60" s="259"/>
    </row>
    <row r="61" spans="1:22" ht="15" customHeight="1">
      <c r="A61" s="259"/>
      <c r="B61" s="122"/>
      <c r="C61" s="221" t="s">
        <v>27</v>
      </c>
      <c r="D61" s="250" t="s">
        <v>99</v>
      </c>
      <c r="E61" s="222">
        <v>482</v>
      </c>
      <c r="F61" s="251">
        <v>2781</v>
      </c>
      <c r="G61" s="222">
        <v>202</v>
      </c>
      <c r="H61" s="251">
        <v>515</v>
      </c>
      <c r="I61" s="222">
        <v>280</v>
      </c>
      <c r="J61" s="224">
        <v>2266</v>
      </c>
      <c r="K61" s="222">
        <v>0</v>
      </c>
      <c r="L61" s="223">
        <v>0</v>
      </c>
      <c r="M61" s="222">
        <v>0</v>
      </c>
      <c r="N61" s="223">
        <v>0</v>
      </c>
      <c r="O61" s="262"/>
      <c r="P61" s="262"/>
      <c r="Q61" s="262"/>
      <c r="R61" s="262"/>
      <c r="S61" s="262"/>
      <c r="T61" s="262"/>
      <c r="U61" s="259"/>
      <c r="V61" s="259"/>
    </row>
    <row r="62" spans="1:22" ht="15" customHeight="1">
      <c r="A62" s="259"/>
      <c r="B62" s="122"/>
      <c r="C62" s="225" t="s">
        <v>16</v>
      </c>
      <c r="D62" s="250" t="s">
        <v>57</v>
      </c>
      <c r="E62" s="222">
        <v>705</v>
      </c>
      <c r="F62" s="251">
        <v>11469</v>
      </c>
      <c r="G62" s="222">
        <v>248</v>
      </c>
      <c r="H62" s="251">
        <v>684</v>
      </c>
      <c r="I62" s="222">
        <v>448</v>
      </c>
      <c r="J62" s="224">
        <v>10575</v>
      </c>
      <c r="K62" s="222">
        <v>9</v>
      </c>
      <c r="L62" s="223">
        <v>210</v>
      </c>
      <c r="M62" s="222">
        <v>0</v>
      </c>
      <c r="N62" s="223">
        <v>0</v>
      </c>
      <c r="O62" s="262"/>
      <c r="P62" s="262"/>
      <c r="Q62" s="262"/>
      <c r="R62" s="262"/>
      <c r="S62" s="262"/>
      <c r="T62" s="262"/>
      <c r="U62" s="259"/>
      <c r="V62" s="259"/>
    </row>
    <row r="63" spans="1:22" ht="15" customHeight="1">
      <c r="A63" s="259"/>
      <c r="B63" s="122"/>
      <c r="C63" s="221" t="s">
        <v>156</v>
      </c>
      <c r="D63" s="254" t="s">
        <v>148</v>
      </c>
      <c r="E63" s="222">
        <v>5</v>
      </c>
      <c r="F63" s="251">
        <v>111</v>
      </c>
      <c r="G63" s="222">
        <v>0</v>
      </c>
      <c r="H63" s="251">
        <v>0</v>
      </c>
      <c r="I63" s="222">
        <v>4</v>
      </c>
      <c r="J63" s="224">
        <v>98</v>
      </c>
      <c r="K63" s="222">
        <v>1</v>
      </c>
      <c r="L63" s="223">
        <v>13</v>
      </c>
      <c r="M63" s="222">
        <v>0</v>
      </c>
      <c r="N63" s="223">
        <v>0</v>
      </c>
      <c r="O63" s="262"/>
      <c r="P63" s="262"/>
      <c r="Q63" s="262"/>
      <c r="R63" s="262"/>
      <c r="S63" s="262"/>
      <c r="T63" s="262"/>
      <c r="U63" s="259"/>
      <c r="V63" s="259"/>
    </row>
    <row r="64" spans="1:22" ht="15" customHeight="1">
      <c r="A64" s="259"/>
      <c r="B64" s="122"/>
      <c r="C64" s="221" t="s">
        <v>17</v>
      </c>
      <c r="D64" s="250" t="s">
        <v>37</v>
      </c>
      <c r="E64" s="222">
        <v>31</v>
      </c>
      <c r="F64" s="251">
        <v>770</v>
      </c>
      <c r="G64" s="222">
        <v>3</v>
      </c>
      <c r="H64" s="251">
        <v>4</v>
      </c>
      <c r="I64" s="222">
        <v>28</v>
      </c>
      <c r="J64" s="224">
        <v>766</v>
      </c>
      <c r="K64" s="222">
        <v>0</v>
      </c>
      <c r="L64" s="223">
        <v>0</v>
      </c>
      <c r="M64" s="222">
        <v>0</v>
      </c>
      <c r="N64" s="223">
        <v>0</v>
      </c>
      <c r="O64" s="262"/>
      <c r="P64" s="262"/>
      <c r="Q64" s="262"/>
      <c r="R64" s="262"/>
      <c r="S64" s="262"/>
      <c r="T64" s="262"/>
      <c r="U64" s="259"/>
      <c r="V64" s="259"/>
    </row>
    <row r="65" spans="1:22" ht="15" customHeight="1">
      <c r="A65" s="259"/>
      <c r="B65" s="122"/>
      <c r="C65" s="221" t="s">
        <v>18</v>
      </c>
      <c r="D65" s="255" t="s">
        <v>176</v>
      </c>
      <c r="E65" s="222">
        <v>108</v>
      </c>
      <c r="F65" s="251">
        <v>1758</v>
      </c>
      <c r="G65" s="222">
        <v>12</v>
      </c>
      <c r="H65" s="251">
        <v>14</v>
      </c>
      <c r="I65" s="222">
        <v>94</v>
      </c>
      <c r="J65" s="224">
        <v>1739</v>
      </c>
      <c r="K65" s="222">
        <v>1</v>
      </c>
      <c r="L65" s="223">
        <v>3</v>
      </c>
      <c r="M65" s="222">
        <v>1</v>
      </c>
      <c r="N65" s="223">
        <v>2</v>
      </c>
      <c r="O65" s="262"/>
      <c r="P65" s="262"/>
      <c r="Q65" s="262"/>
      <c r="R65" s="262"/>
      <c r="S65" s="262"/>
      <c r="T65" s="262"/>
      <c r="U65" s="259"/>
      <c r="V65" s="259"/>
    </row>
    <row r="66" spans="1:22" ht="15" customHeight="1">
      <c r="A66" s="259"/>
      <c r="B66" s="122"/>
      <c r="C66" s="221" t="s">
        <v>19</v>
      </c>
      <c r="D66" s="256" t="s">
        <v>177</v>
      </c>
      <c r="E66" s="222">
        <v>969</v>
      </c>
      <c r="F66" s="251">
        <v>6795</v>
      </c>
      <c r="G66" s="222">
        <v>475</v>
      </c>
      <c r="H66" s="251">
        <v>1551</v>
      </c>
      <c r="I66" s="222">
        <v>465</v>
      </c>
      <c r="J66" s="224">
        <v>4973</v>
      </c>
      <c r="K66" s="222">
        <v>27</v>
      </c>
      <c r="L66" s="223">
        <v>251</v>
      </c>
      <c r="M66" s="222">
        <v>2</v>
      </c>
      <c r="N66" s="223">
        <v>20</v>
      </c>
      <c r="O66" s="262"/>
      <c r="P66" s="262"/>
      <c r="Q66" s="262"/>
      <c r="R66" s="262"/>
      <c r="S66" s="262"/>
      <c r="T66" s="262"/>
      <c r="U66" s="259"/>
      <c r="V66" s="259"/>
    </row>
    <row r="67" spans="1:22" ht="15" customHeight="1">
      <c r="A67" s="259"/>
      <c r="B67" s="122"/>
      <c r="C67" s="221" t="s">
        <v>161</v>
      </c>
      <c r="D67" s="255" t="s">
        <v>131</v>
      </c>
      <c r="E67" s="222">
        <v>57</v>
      </c>
      <c r="F67" s="251">
        <v>805</v>
      </c>
      <c r="G67" s="222">
        <v>9</v>
      </c>
      <c r="H67" s="251">
        <v>15</v>
      </c>
      <c r="I67" s="222">
        <v>29</v>
      </c>
      <c r="J67" s="224">
        <v>594</v>
      </c>
      <c r="K67" s="222">
        <v>19</v>
      </c>
      <c r="L67" s="223">
        <v>196</v>
      </c>
      <c r="M67" s="222">
        <v>0</v>
      </c>
      <c r="N67" s="223">
        <v>0</v>
      </c>
      <c r="O67" s="262"/>
      <c r="P67" s="262"/>
      <c r="Q67" s="262"/>
      <c r="R67" s="262"/>
      <c r="S67" s="262"/>
      <c r="T67" s="262"/>
      <c r="U67" s="259"/>
      <c r="V67" s="259"/>
    </row>
    <row r="68" spans="1:22" ht="15" customHeight="1">
      <c r="A68" s="259"/>
      <c r="B68" s="122"/>
      <c r="C68" s="221" t="s">
        <v>20</v>
      </c>
      <c r="D68" s="254" t="s">
        <v>178</v>
      </c>
      <c r="E68" s="222">
        <v>76</v>
      </c>
      <c r="F68" s="251">
        <v>530</v>
      </c>
      <c r="G68" s="222">
        <v>32</v>
      </c>
      <c r="H68" s="251">
        <v>50</v>
      </c>
      <c r="I68" s="222">
        <v>41</v>
      </c>
      <c r="J68" s="224">
        <v>473</v>
      </c>
      <c r="K68" s="222">
        <v>3</v>
      </c>
      <c r="L68" s="223">
        <v>7</v>
      </c>
      <c r="M68" s="222">
        <v>0</v>
      </c>
      <c r="N68" s="223">
        <v>0</v>
      </c>
      <c r="O68" s="262"/>
      <c r="P68" s="262"/>
      <c r="Q68" s="262"/>
      <c r="R68" s="262"/>
      <c r="S68" s="262"/>
      <c r="T68" s="262"/>
      <c r="U68" s="259"/>
      <c r="V68" s="259"/>
    </row>
    <row r="69" spans="1:22" ht="15" customHeight="1">
      <c r="A69" s="259"/>
      <c r="B69" s="122"/>
      <c r="C69" s="221" t="s">
        <v>21</v>
      </c>
      <c r="D69" s="254" t="s">
        <v>179</v>
      </c>
      <c r="E69" s="222">
        <v>109</v>
      </c>
      <c r="F69" s="251">
        <v>617</v>
      </c>
      <c r="G69" s="222">
        <v>56</v>
      </c>
      <c r="H69" s="251">
        <v>137</v>
      </c>
      <c r="I69" s="222">
        <v>50</v>
      </c>
      <c r="J69" s="224">
        <v>425</v>
      </c>
      <c r="K69" s="222">
        <v>3</v>
      </c>
      <c r="L69" s="223">
        <v>55</v>
      </c>
      <c r="M69" s="222">
        <v>0</v>
      </c>
      <c r="N69" s="223">
        <v>0</v>
      </c>
      <c r="O69" s="262"/>
      <c r="P69" s="262"/>
      <c r="Q69" s="262"/>
      <c r="R69" s="262"/>
      <c r="S69" s="262"/>
      <c r="T69" s="262"/>
      <c r="U69" s="259"/>
      <c r="V69" s="259"/>
    </row>
    <row r="70" spans="1:22" ht="15" customHeight="1">
      <c r="A70" s="259"/>
      <c r="B70" s="151"/>
      <c r="C70" s="221" t="s">
        <v>22</v>
      </c>
      <c r="D70" s="254" t="s">
        <v>180</v>
      </c>
      <c r="E70" s="222">
        <v>393</v>
      </c>
      <c r="F70" s="251">
        <v>2761</v>
      </c>
      <c r="G70" s="222">
        <v>251</v>
      </c>
      <c r="H70" s="251">
        <v>892</v>
      </c>
      <c r="I70" s="222">
        <v>137</v>
      </c>
      <c r="J70" s="224">
        <v>1734</v>
      </c>
      <c r="K70" s="222">
        <v>4</v>
      </c>
      <c r="L70" s="223">
        <v>121</v>
      </c>
      <c r="M70" s="222">
        <v>1</v>
      </c>
      <c r="N70" s="223">
        <v>14</v>
      </c>
      <c r="O70" s="262"/>
      <c r="P70" s="262"/>
      <c r="Q70" s="262"/>
      <c r="R70" s="262"/>
      <c r="S70" s="262"/>
      <c r="T70" s="262"/>
      <c r="U70" s="259"/>
      <c r="V70" s="259"/>
    </row>
    <row r="71" spans="1:22" ht="15" customHeight="1">
      <c r="A71" s="259"/>
      <c r="B71" s="151"/>
      <c r="C71" s="221" t="s">
        <v>166</v>
      </c>
      <c r="D71" s="254" t="s">
        <v>181</v>
      </c>
      <c r="E71" s="222">
        <v>344</v>
      </c>
      <c r="F71" s="251">
        <v>1166</v>
      </c>
      <c r="G71" s="222">
        <v>265</v>
      </c>
      <c r="H71" s="251">
        <v>490</v>
      </c>
      <c r="I71" s="222">
        <v>73</v>
      </c>
      <c r="J71" s="224">
        <v>621</v>
      </c>
      <c r="K71" s="222">
        <v>5</v>
      </c>
      <c r="L71" s="223">
        <v>42</v>
      </c>
      <c r="M71" s="222">
        <v>1</v>
      </c>
      <c r="N71" s="223">
        <v>13</v>
      </c>
      <c r="O71" s="262"/>
      <c r="P71" s="262"/>
      <c r="Q71" s="262"/>
      <c r="R71" s="262"/>
      <c r="S71" s="262"/>
      <c r="T71" s="262"/>
      <c r="U71" s="259"/>
      <c r="V71" s="259"/>
    </row>
    <row r="72" spans="1:22" ht="15" customHeight="1">
      <c r="A72" s="259"/>
      <c r="B72" s="151"/>
      <c r="C72" s="221" t="s">
        <v>168</v>
      </c>
      <c r="D72" s="238" t="s">
        <v>169</v>
      </c>
      <c r="E72" s="222">
        <v>87</v>
      </c>
      <c r="F72" s="251">
        <v>273</v>
      </c>
      <c r="G72" s="222">
        <v>64</v>
      </c>
      <c r="H72" s="251">
        <v>143</v>
      </c>
      <c r="I72" s="222">
        <v>16</v>
      </c>
      <c r="J72" s="224">
        <v>103</v>
      </c>
      <c r="K72" s="222">
        <v>7</v>
      </c>
      <c r="L72" s="223">
        <v>27</v>
      </c>
      <c r="M72" s="222">
        <v>0</v>
      </c>
      <c r="N72" s="223">
        <v>0</v>
      </c>
      <c r="O72" s="262"/>
      <c r="P72" s="262"/>
      <c r="Q72" s="262"/>
      <c r="R72" s="262"/>
      <c r="S72" s="262"/>
      <c r="T72" s="262"/>
      <c r="U72" s="259"/>
      <c r="V72" s="259"/>
    </row>
    <row r="73" spans="1:22" ht="15" customHeight="1">
      <c r="A73" s="259"/>
      <c r="B73" s="151"/>
      <c r="C73" s="221" t="s">
        <v>182</v>
      </c>
      <c r="D73" s="250" t="s">
        <v>183</v>
      </c>
      <c r="E73" s="222">
        <v>165</v>
      </c>
      <c r="F73" s="251">
        <v>2708</v>
      </c>
      <c r="G73" s="222">
        <v>80</v>
      </c>
      <c r="H73" s="251">
        <v>361</v>
      </c>
      <c r="I73" s="222">
        <v>8</v>
      </c>
      <c r="J73" s="224">
        <v>106</v>
      </c>
      <c r="K73" s="222">
        <v>76</v>
      </c>
      <c r="L73" s="223">
        <v>2234</v>
      </c>
      <c r="M73" s="222">
        <v>1</v>
      </c>
      <c r="N73" s="223">
        <v>7</v>
      </c>
      <c r="O73" s="262"/>
      <c r="P73" s="262"/>
      <c r="Q73" s="262"/>
      <c r="R73" s="262"/>
      <c r="S73" s="262"/>
      <c r="T73" s="262"/>
      <c r="U73" s="259"/>
      <c r="V73" s="259"/>
    </row>
    <row r="74" spans="1:22" ht="15" customHeight="1">
      <c r="A74" s="259"/>
      <c r="B74" s="151"/>
      <c r="C74" s="221" t="s">
        <v>184</v>
      </c>
      <c r="D74" s="238" t="s">
        <v>171</v>
      </c>
      <c r="E74" s="222">
        <v>32</v>
      </c>
      <c r="F74" s="251">
        <v>393</v>
      </c>
      <c r="G74" s="222">
        <v>6</v>
      </c>
      <c r="H74" s="251">
        <v>16</v>
      </c>
      <c r="I74" s="222">
        <v>17</v>
      </c>
      <c r="J74" s="224">
        <v>103</v>
      </c>
      <c r="K74" s="222">
        <v>9</v>
      </c>
      <c r="L74" s="223">
        <v>274</v>
      </c>
      <c r="M74" s="222">
        <v>0</v>
      </c>
      <c r="N74" s="223">
        <v>0</v>
      </c>
      <c r="O74" s="262"/>
      <c r="P74" s="262"/>
      <c r="Q74" s="262"/>
      <c r="R74" s="262"/>
      <c r="S74" s="262"/>
      <c r="T74" s="262"/>
      <c r="U74" s="259"/>
      <c r="V74" s="259"/>
    </row>
    <row r="75" spans="1:22" ht="24.75">
      <c r="A75" s="259"/>
      <c r="B75" s="152"/>
      <c r="C75" s="227" t="s">
        <v>185</v>
      </c>
      <c r="D75" s="239" t="s">
        <v>173</v>
      </c>
      <c r="E75" s="229">
        <v>270</v>
      </c>
      <c r="F75" s="257">
        <v>1299</v>
      </c>
      <c r="G75" s="229">
        <v>41</v>
      </c>
      <c r="H75" s="257">
        <v>97</v>
      </c>
      <c r="I75" s="229">
        <v>65</v>
      </c>
      <c r="J75" s="231">
        <v>766</v>
      </c>
      <c r="K75" s="229">
        <v>154</v>
      </c>
      <c r="L75" s="230">
        <v>420</v>
      </c>
      <c r="M75" s="229">
        <v>10</v>
      </c>
      <c r="N75" s="230">
        <v>16</v>
      </c>
      <c r="O75" s="262"/>
      <c r="P75" s="262"/>
      <c r="Q75" s="262"/>
      <c r="R75" s="262"/>
      <c r="S75" s="262"/>
      <c r="T75" s="262"/>
      <c r="U75" s="259"/>
      <c r="V75" s="259"/>
    </row>
    <row r="76" spans="1:22" ht="15" customHeight="1">
      <c r="A76" s="259"/>
      <c r="B76" s="259"/>
      <c r="C76" s="260"/>
      <c r="D76" s="261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75"/>
      <c r="U76" s="259"/>
      <c r="V76" s="259"/>
    </row>
    <row r="77" spans="1:22" ht="13.5" customHeight="1">
      <c r="A77" s="259"/>
      <c r="B77" s="276" t="s">
        <v>79</v>
      </c>
      <c r="C77" s="277"/>
      <c r="D77" s="278"/>
      <c r="E77" s="279" t="s">
        <v>190</v>
      </c>
      <c r="F77" s="280"/>
      <c r="G77" s="279" t="s">
        <v>191</v>
      </c>
      <c r="H77" s="280"/>
      <c r="I77" s="279" t="s">
        <v>192</v>
      </c>
      <c r="J77" s="281"/>
      <c r="K77" s="282"/>
      <c r="L77" s="283"/>
      <c r="M77" s="262"/>
      <c r="N77" s="262"/>
      <c r="O77" s="262"/>
      <c r="P77" s="262"/>
      <c r="Q77" s="262"/>
      <c r="R77" s="262"/>
      <c r="S77" s="262"/>
      <c r="T77" s="262"/>
      <c r="U77" s="259"/>
      <c r="V77" s="259"/>
    </row>
    <row r="78" spans="1:22" ht="13.5" customHeight="1">
      <c r="A78" s="259"/>
      <c r="B78" s="284"/>
      <c r="C78" s="285"/>
      <c r="D78" s="286"/>
      <c r="E78" s="287"/>
      <c r="F78" s="288"/>
      <c r="G78" s="287"/>
      <c r="H78" s="288"/>
      <c r="I78" s="287"/>
      <c r="J78" s="289"/>
      <c r="K78" s="290" t="s">
        <v>193</v>
      </c>
      <c r="L78" s="291"/>
      <c r="M78" s="262"/>
      <c r="N78" s="262"/>
      <c r="O78" s="262"/>
      <c r="P78" s="262"/>
      <c r="Q78" s="262"/>
      <c r="R78" s="262"/>
      <c r="S78" s="262"/>
      <c r="T78" s="262"/>
      <c r="U78" s="259"/>
      <c r="V78" s="259"/>
    </row>
    <row r="79" spans="2:20" ht="13.5" customHeight="1">
      <c r="B79" s="292"/>
      <c r="C79" s="293"/>
      <c r="D79" s="294"/>
      <c r="E79" s="111" t="s">
        <v>0</v>
      </c>
      <c r="F79" s="105" t="s">
        <v>86</v>
      </c>
      <c r="G79" s="111" t="s">
        <v>0</v>
      </c>
      <c r="H79" s="105" t="s">
        <v>86</v>
      </c>
      <c r="I79" s="106" t="s">
        <v>87</v>
      </c>
      <c r="J79" s="208" t="s">
        <v>88</v>
      </c>
      <c r="K79" s="109" t="s">
        <v>0</v>
      </c>
      <c r="L79" s="110" t="s">
        <v>86</v>
      </c>
      <c r="M79" s="262"/>
      <c r="N79" s="262"/>
      <c r="O79" s="262"/>
      <c r="P79" s="262"/>
      <c r="Q79" s="262"/>
      <c r="R79" s="262"/>
      <c r="S79" s="262"/>
      <c r="T79" s="262"/>
    </row>
    <row r="80" spans="2:20" ht="15" customHeight="1">
      <c r="B80" s="295" t="s">
        <v>73</v>
      </c>
      <c r="C80" s="115"/>
      <c r="D80" s="116"/>
      <c r="E80" s="269">
        <f>SUM(E81:E98)</f>
        <v>4068</v>
      </c>
      <c r="F80" s="269">
        <f aca="true" t="shared" si="5" ref="F80:L80">SUM(F81:F98)</f>
        <v>36965</v>
      </c>
      <c r="G80" s="270">
        <f t="shared" si="5"/>
        <v>1681</v>
      </c>
      <c r="H80" s="269">
        <f t="shared" si="5"/>
        <v>4686</v>
      </c>
      <c r="I80" s="270">
        <f t="shared" si="5"/>
        <v>2219</v>
      </c>
      <c r="J80" s="271">
        <f t="shared" si="5"/>
        <v>29933</v>
      </c>
      <c r="K80" s="270">
        <f t="shared" si="5"/>
        <v>1850</v>
      </c>
      <c r="L80" s="271">
        <f t="shared" si="5"/>
        <v>25642</v>
      </c>
      <c r="M80" s="272"/>
      <c r="N80" s="272"/>
      <c r="O80" s="272"/>
      <c r="P80" s="272"/>
      <c r="Q80" s="272"/>
      <c r="R80" s="272"/>
      <c r="S80" s="272"/>
      <c r="T80" s="272"/>
    </row>
    <row r="81" spans="2:20" ht="15" customHeight="1">
      <c r="B81" s="122"/>
      <c r="C81" s="273" t="s">
        <v>14</v>
      </c>
      <c r="D81" s="274" t="s">
        <v>174</v>
      </c>
      <c r="E81" s="245">
        <v>28</v>
      </c>
      <c r="F81" s="246">
        <v>186</v>
      </c>
      <c r="G81" s="245">
        <v>0</v>
      </c>
      <c r="H81" s="246">
        <v>0</v>
      </c>
      <c r="I81" s="245">
        <v>28</v>
      </c>
      <c r="J81" s="247">
        <v>186</v>
      </c>
      <c r="K81" s="245">
        <v>14</v>
      </c>
      <c r="L81" s="248">
        <v>104</v>
      </c>
      <c r="M81" s="262"/>
      <c r="N81" s="262"/>
      <c r="O81" s="262"/>
      <c r="P81" s="262"/>
      <c r="Q81" s="262"/>
      <c r="R81" s="262"/>
      <c r="S81" s="262"/>
      <c r="T81" s="262"/>
    </row>
    <row r="82" spans="2:20" ht="15" customHeight="1">
      <c r="B82" s="122"/>
      <c r="C82" s="221" t="s">
        <v>15</v>
      </c>
      <c r="D82" s="250" t="s">
        <v>95</v>
      </c>
      <c r="E82" s="222">
        <v>8</v>
      </c>
      <c r="F82" s="251">
        <v>56</v>
      </c>
      <c r="G82" s="222">
        <v>0</v>
      </c>
      <c r="H82" s="251">
        <v>0</v>
      </c>
      <c r="I82" s="222">
        <v>8</v>
      </c>
      <c r="J82" s="224">
        <v>56</v>
      </c>
      <c r="K82" s="222">
        <v>7</v>
      </c>
      <c r="L82" s="223">
        <v>55</v>
      </c>
      <c r="M82" s="262"/>
      <c r="N82" s="262"/>
      <c r="O82" s="262"/>
      <c r="P82" s="262"/>
      <c r="Q82" s="262"/>
      <c r="R82" s="262"/>
      <c r="S82" s="262"/>
      <c r="T82" s="262"/>
    </row>
    <row r="83" spans="2:20" ht="15" customHeight="1">
      <c r="B83" s="122"/>
      <c r="C83" s="221" t="s">
        <v>152</v>
      </c>
      <c r="D83" s="253" t="s">
        <v>175</v>
      </c>
      <c r="E83" s="222">
        <v>0</v>
      </c>
      <c r="F83" s="251">
        <v>0</v>
      </c>
      <c r="G83" s="222">
        <v>0</v>
      </c>
      <c r="H83" s="251">
        <v>0</v>
      </c>
      <c r="I83" s="222">
        <v>0</v>
      </c>
      <c r="J83" s="224">
        <v>0</v>
      </c>
      <c r="K83" s="222">
        <v>0</v>
      </c>
      <c r="L83" s="223">
        <v>0</v>
      </c>
      <c r="M83" s="262"/>
      <c r="N83" s="262"/>
      <c r="O83" s="262"/>
      <c r="P83" s="262"/>
      <c r="Q83" s="262"/>
      <c r="R83" s="262"/>
      <c r="S83" s="262"/>
      <c r="T83" s="262"/>
    </row>
    <row r="84" spans="2:20" ht="15" customHeight="1">
      <c r="B84" s="122"/>
      <c r="C84" s="221" t="s">
        <v>27</v>
      </c>
      <c r="D84" s="250" t="s">
        <v>99</v>
      </c>
      <c r="E84" s="222">
        <v>478</v>
      </c>
      <c r="F84" s="251">
        <v>2655</v>
      </c>
      <c r="G84" s="222">
        <v>203</v>
      </c>
      <c r="H84" s="251">
        <v>479</v>
      </c>
      <c r="I84" s="222">
        <v>275</v>
      </c>
      <c r="J84" s="224">
        <v>2176</v>
      </c>
      <c r="K84" s="222">
        <v>275</v>
      </c>
      <c r="L84" s="223">
        <v>2176</v>
      </c>
      <c r="M84" s="262"/>
      <c r="N84" s="262"/>
      <c r="O84" s="262"/>
      <c r="P84" s="262"/>
      <c r="Q84" s="262"/>
      <c r="R84" s="262"/>
      <c r="S84" s="262"/>
      <c r="T84" s="262"/>
    </row>
    <row r="85" spans="2:20" ht="15" customHeight="1">
      <c r="B85" s="122"/>
      <c r="C85" s="225" t="s">
        <v>16</v>
      </c>
      <c r="D85" s="250" t="s">
        <v>57</v>
      </c>
      <c r="E85" s="222">
        <v>693</v>
      </c>
      <c r="F85" s="251">
        <v>10816</v>
      </c>
      <c r="G85" s="222">
        <v>215</v>
      </c>
      <c r="H85" s="251">
        <v>568</v>
      </c>
      <c r="I85" s="222">
        <v>478</v>
      </c>
      <c r="J85" s="224">
        <v>10248</v>
      </c>
      <c r="K85" s="222">
        <v>467</v>
      </c>
      <c r="L85" s="223">
        <v>10067</v>
      </c>
      <c r="M85" s="262"/>
      <c r="N85" s="262"/>
      <c r="O85" s="262"/>
      <c r="P85" s="262"/>
      <c r="Q85" s="262"/>
      <c r="R85" s="262"/>
      <c r="S85" s="262"/>
      <c r="T85" s="262"/>
    </row>
    <row r="86" spans="2:20" ht="15" customHeight="1">
      <c r="B86" s="122"/>
      <c r="C86" s="221" t="s">
        <v>156</v>
      </c>
      <c r="D86" s="254" t="s">
        <v>148</v>
      </c>
      <c r="E86" s="222">
        <v>13</v>
      </c>
      <c r="F86" s="251">
        <v>188</v>
      </c>
      <c r="G86" s="222">
        <v>0</v>
      </c>
      <c r="H86" s="251">
        <v>0</v>
      </c>
      <c r="I86" s="222">
        <v>9</v>
      </c>
      <c r="J86" s="224">
        <v>166</v>
      </c>
      <c r="K86" s="222">
        <v>7</v>
      </c>
      <c r="L86" s="223">
        <v>144</v>
      </c>
      <c r="M86" s="262"/>
      <c r="N86" s="262"/>
      <c r="O86" s="262"/>
      <c r="P86" s="262"/>
      <c r="Q86" s="262"/>
      <c r="R86" s="262"/>
      <c r="S86" s="262"/>
      <c r="T86" s="262"/>
    </row>
    <row r="87" spans="2:20" ht="15" customHeight="1">
      <c r="B87" s="122"/>
      <c r="C87" s="221" t="s">
        <v>17</v>
      </c>
      <c r="D87" s="250" t="s">
        <v>37</v>
      </c>
      <c r="E87" s="222">
        <v>32</v>
      </c>
      <c r="F87" s="251">
        <v>829</v>
      </c>
      <c r="G87" s="222">
        <v>4</v>
      </c>
      <c r="H87" s="251">
        <v>12</v>
      </c>
      <c r="I87" s="222">
        <v>28</v>
      </c>
      <c r="J87" s="224">
        <v>817</v>
      </c>
      <c r="K87" s="222">
        <v>28</v>
      </c>
      <c r="L87" s="223">
        <v>817</v>
      </c>
      <c r="M87" s="262"/>
      <c r="N87" s="262"/>
      <c r="O87" s="262"/>
      <c r="P87" s="262"/>
      <c r="Q87" s="262"/>
      <c r="R87" s="262"/>
      <c r="S87" s="262"/>
      <c r="T87" s="262"/>
    </row>
    <row r="88" spans="2:20" ht="15" customHeight="1">
      <c r="B88" s="122"/>
      <c r="C88" s="221" t="s">
        <v>18</v>
      </c>
      <c r="D88" s="255" t="s">
        <v>176</v>
      </c>
      <c r="E88" s="222">
        <v>119</v>
      </c>
      <c r="F88" s="251">
        <v>1953</v>
      </c>
      <c r="G88" s="222">
        <v>12</v>
      </c>
      <c r="H88" s="251">
        <v>18</v>
      </c>
      <c r="I88" s="222">
        <v>102</v>
      </c>
      <c r="J88" s="224">
        <v>1907</v>
      </c>
      <c r="K88" s="222">
        <v>102</v>
      </c>
      <c r="L88" s="223">
        <v>1907</v>
      </c>
      <c r="M88" s="262"/>
      <c r="N88" s="262"/>
      <c r="O88" s="262"/>
      <c r="P88" s="262"/>
      <c r="Q88" s="262"/>
      <c r="R88" s="262"/>
      <c r="S88" s="262"/>
      <c r="T88" s="262"/>
    </row>
    <row r="89" spans="2:20" ht="15" customHeight="1">
      <c r="B89" s="122"/>
      <c r="C89" s="221" t="s">
        <v>19</v>
      </c>
      <c r="D89" s="256" t="s">
        <v>177</v>
      </c>
      <c r="E89" s="222">
        <v>984</v>
      </c>
      <c r="F89" s="251">
        <v>6991</v>
      </c>
      <c r="G89" s="222">
        <v>443</v>
      </c>
      <c r="H89" s="251">
        <v>1470</v>
      </c>
      <c r="I89" s="222">
        <v>538</v>
      </c>
      <c r="J89" s="224">
        <v>5495</v>
      </c>
      <c r="K89" s="222">
        <v>515</v>
      </c>
      <c r="L89" s="223">
        <v>5280</v>
      </c>
      <c r="M89" s="262"/>
      <c r="N89" s="262"/>
      <c r="O89" s="262"/>
      <c r="P89" s="262"/>
      <c r="Q89" s="262"/>
      <c r="R89" s="262"/>
      <c r="S89" s="262"/>
      <c r="T89" s="262"/>
    </row>
    <row r="90" spans="2:20" ht="15" customHeight="1">
      <c r="B90" s="122"/>
      <c r="C90" s="221" t="s">
        <v>161</v>
      </c>
      <c r="D90" s="255" t="s">
        <v>131</v>
      </c>
      <c r="E90" s="222">
        <v>41</v>
      </c>
      <c r="F90" s="251">
        <v>474</v>
      </c>
      <c r="G90" s="222">
        <v>10</v>
      </c>
      <c r="H90" s="251">
        <v>19</v>
      </c>
      <c r="I90" s="222">
        <v>31</v>
      </c>
      <c r="J90" s="224">
        <v>455</v>
      </c>
      <c r="K90" s="222">
        <v>24</v>
      </c>
      <c r="L90" s="223">
        <v>369</v>
      </c>
      <c r="M90" s="262"/>
      <c r="N90" s="262"/>
      <c r="O90" s="262"/>
      <c r="P90" s="262"/>
      <c r="Q90" s="262"/>
      <c r="R90" s="262"/>
      <c r="S90" s="262"/>
      <c r="T90" s="262"/>
    </row>
    <row r="91" spans="2:20" ht="15" customHeight="1">
      <c r="B91" s="122"/>
      <c r="C91" s="221" t="s">
        <v>20</v>
      </c>
      <c r="D91" s="254" t="s">
        <v>178</v>
      </c>
      <c r="E91" s="222">
        <v>72</v>
      </c>
      <c r="F91" s="251">
        <v>279</v>
      </c>
      <c r="G91" s="222">
        <v>29</v>
      </c>
      <c r="H91" s="251">
        <v>45</v>
      </c>
      <c r="I91" s="222">
        <v>43</v>
      </c>
      <c r="J91" s="224">
        <v>234</v>
      </c>
      <c r="K91" s="222">
        <v>40</v>
      </c>
      <c r="L91" s="223">
        <v>218</v>
      </c>
      <c r="M91" s="262"/>
      <c r="N91" s="262"/>
      <c r="O91" s="262"/>
      <c r="P91" s="262"/>
      <c r="Q91" s="262"/>
      <c r="R91" s="262"/>
      <c r="S91" s="262"/>
      <c r="T91" s="262"/>
    </row>
    <row r="92" spans="2:20" ht="15" customHeight="1">
      <c r="B92" s="122"/>
      <c r="C92" s="221" t="s">
        <v>21</v>
      </c>
      <c r="D92" s="254" t="s">
        <v>179</v>
      </c>
      <c r="E92" s="222">
        <v>115</v>
      </c>
      <c r="F92" s="251">
        <v>815</v>
      </c>
      <c r="G92" s="222">
        <v>62</v>
      </c>
      <c r="H92" s="251">
        <v>151</v>
      </c>
      <c r="I92" s="222">
        <v>46</v>
      </c>
      <c r="J92" s="224">
        <v>459</v>
      </c>
      <c r="K92" s="222">
        <v>41</v>
      </c>
      <c r="L92" s="223">
        <v>386</v>
      </c>
      <c r="M92" s="262"/>
      <c r="N92" s="262"/>
      <c r="O92" s="262"/>
      <c r="P92" s="262"/>
      <c r="Q92" s="262"/>
      <c r="R92" s="262"/>
      <c r="S92" s="262"/>
      <c r="T92" s="262"/>
    </row>
    <row r="93" spans="2:20" ht="15" customHeight="1">
      <c r="B93" s="151"/>
      <c r="C93" s="221" t="s">
        <v>22</v>
      </c>
      <c r="D93" s="254" t="s">
        <v>180</v>
      </c>
      <c r="E93" s="222">
        <v>391</v>
      </c>
      <c r="F93" s="251">
        <v>2709</v>
      </c>
      <c r="G93" s="222">
        <v>246</v>
      </c>
      <c r="H93" s="251">
        <v>838</v>
      </c>
      <c r="I93" s="222">
        <v>142</v>
      </c>
      <c r="J93" s="224">
        <v>1791</v>
      </c>
      <c r="K93" s="222">
        <v>139</v>
      </c>
      <c r="L93" s="223">
        <v>1710</v>
      </c>
      <c r="M93" s="262"/>
      <c r="N93" s="262"/>
      <c r="O93" s="262"/>
      <c r="P93" s="262"/>
      <c r="Q93" s="262"/>
      <c r="R93" s="262"/>
      <c r="S93" s="262"/>
      <c r="T93" s="262"/>
    </row>
    <row r="94" spans="2:20" ht="15" customHeight="1">
      <c r="B94" s="151"/>
      <c r="C94" s="221" t="s">
        <v>166</v>
      </c>
      <c r="D94" s="254" t="s">
        <v>181</v>
      </c>
      <c r="E94" s="222">
        <v>349</v>
      </c>
      <c r="F94" s="251">
        <v>1438</v>
      </c>
      <c r="G94" s="222">
        <v>259</v>
      </c>
      <c r="H94" s="251">
        <v>476</v>
      </c>
      <c r="I94" s="222">
        <v>84</v>
      </c>
      <c r="J94" s="224">
        <v>809</v>
      </c>
      <c r="K94" s="222">
        <v>79</v>
      </c>
      <c r="L94" s="223">
        <v>749</v>
      </c>
      <c r="M94" s="262"/>
      <c r="N94" s="262"/>
      <c r="O94" s="262"/>
      <c r="P94" s="262"/>
      <c r="Q94" s="262"/>
      <c r="R94" s="262"/>
      <c r="S94" s="262"/>
      <c r="T94" s="262"/>
    </row>
    <row r="95" spans="2:20" ht="15" customHeight="1">
      <c r="B95" s="151"/>
      <c r="C95" s="221" t="s">
        <v>168</v>
      </c>
      <c r="D95" s="238" t="s">
        <v>169</v>
      </c>
      <c r="E95" s="222">
        <v>163</v>
      </c>
      <c r="F95" s="251">
        <v>1504</v>
      </c>
      <c r="G95" s="222">
        <v>66</v>
      </c>
      <c r="H95" s="251">
        <v>142</v>
      </c>
      <c r="I95" s="222">
        <v>26</v>
      </c>
      <c r="J95" s="224">
        <v>157</v>
      </c>
      <c r="K95" s="222">
        <v>19</v>
      </c>
      <c r="L95" s="223">
        <v>125</v>
      </c>
      <c r="M95" s="262"/>
      <c r="N95" s="262"/>
      <c r="O95" s="262"/>
      <c r="P95" s="262"/>
      <c r="Q95" s="262"/>
      <c r="R95" s="262"/>
      <c r="S95" s="262"/>
      <c r="T95" s="262"/>
    </row>
    <row r="96" spans="2:20" ht="15" customHeight="1">
      <c r="B96" s="151"/>
      <c r="C96" s="221" t="s">
        <v>182</v>
      </c>
      <c r="D96" s="250" t="s">
        <v>183</v>
      </c>
      <c r="E96" s="222">
        <v>268</v>
      </c>
      <c r="F96" s="251">
        <v>3883</v>
      </c>
      <c r="G96" s="222">
        <v>83</v>
      </c>
      <c r="H96" s="251">
        <v>368</v>
      </c>
      <c r="I96" s="222">
        <v>122</v>
      </c>
      <c r="J96" s="224">
        <v>2896</v>
      </c>
      <c r="K96" s="222">
        <v>14</v>
      </c>
      <c r="L96" s="223">
        <v>205</v>
      </c>
      <c r="M96" s="262"/>
      <c r="N96" s="262"/>
      <c r="O96" s="262"/>
      <c r="P96" s="262"/>
      <c r="Q96" s="262"/>
      <c r="R96" s="262"/>
      <c r="S96" s="262"/>
      <c r="T96" s="262"/>
    </row>
    <row r="97" spans="2:20" ht="15" customHeight="1">
      <c r="B97" s="151"/>
      <c r="C97" s="221" t="s">
        <v>184</v>
      </c>
      <c r="D97" s="238" t="s">
        <v>171</v>
      </c>
      <c r="E97" s="222">
        <v>40</v>
      </c>
      <c r="F97" s="251">
        <v>649</v>
      </c>
      <c r="G97" s="222">
        <v>6</v>
      </c>
      <c r="H97" s="251">
        <v>17</v>
      </c>
      <c r="I97" s="222">
        <v>34</v>
      </c>
      <c r="J97" s="224">
        <v>632</v>
      </c>
      <c r="K97" s="222">
        <v>17</v>
      </c>
      <c r="L97" s="223">
        <v>299</v>
      </c>
      <c r="M97" s="262"/>
      <c r="N97" s="262"/>
      <c r="O97" s="262"/>
      <c r="P97" s="262"/>
      <c r="Q97" s="262"/>
      <c r="R97" s="262"/>
      <c r="S97" s="262"/>
      <c r="T97" s="262"/>
    </row>
    <row r="98" spans="2:20" ht="24.75">
      <c r="B98" s="152"/>
      <c r="C98" s="227" t="s">
        <v>185</v>
      </c>
      <c r="D98" s="239" t="s">
        <v>173</v>
      </c>
      <c r="E98" s="229">
        <v>274</v>
      </c>
      <c r="F98" s="257">
        <v>1540</v>
      </c>
      <c r="G98" s="229">
        <v>43</v>
      </c>
      <c r="H98" s="257">
        <v>83</v>
      </c>
      <c r="I98" s="229">
        <v>225</v>
      </c>
      <c r="J98" s="231">
        <v>1449</v>
      </c>
      <c r="K98" s="229">
        <v>62</v>
      </c>
      <c r="L98" s="230">
        <v>1031</v>
      </c>
      <c r="M98" s="262"/>
      <c r="N98" s="262"/>
      <c r="O98" s="262"/>
      <c r="P98" s="262"/>
      <c r="Q98" s="262"/>
      <c r="R98" s="262"/>
      <c r="S98" s="262"/>
      <c r="T98" s="262"/>
    </row>
    <row r="99" spans="2:20" ht="15" customHeight="1">
      <c r="B99" s="14" t="s">
        <v>194</v>
      </c>
      <c r="F99" s="297"/>
      <c r="M99" s="177" t="s">
        <v>195</v>
      </c>
      <c r="T99" s="12"/>
    </row>
  </sheetData>
  <sheetProtection/>
  <mergeCells count="23">
    <mergeCell ref="Q56:R56"/>
    <mergeCell ref="S56:T56"/>
    <mergeCell ref="B77:D79"/>
    <mergeCell ref="E77:F78"/>
    <mergeCell ref="G77:H78"/>
    <mergeCell ref="I77:J78"/>
    <mergeCell ref="K78:L78"/>
    <mergeCell ref="O3:P3"/>
    <mergeCell ref="Q3:R3"/>
    <mergeCell ref="S3:T3"/>
    <mergeCell ref="B56:D57"/>
    <mergeCell ref="E56:F56"/>
    <mergeCell ref="G56:H56"/>
    <mergeCell ref="I56:J56"/>
    <mergeCell ref="K56:L56"/>
    <mergeCell ref="M56:N56"/>
    <mergeCell ref="O56:P56"/>
    <mergeCell ref="B3:D4"/>
    <mergeCell ref="E3:F3"/>
    <mergeCell ref="G3:H3"/>
    <mergeCell ref="I3:J3"/>
    <mergeCell ref="K3:L3"/>
    <mergeCell ref="M3:N3"/>
  </mergeCells>
  <printOptions/>
  <pageMargins left="0.5905511811023623" right="0.32" top="0.7874015748031497" bottom="0.7874015748031497" header="0.3937007874015748" footer="0.3937007874015748"/>
  <pageSetup horizontalDpi="600" verticalDpi="600" orientation="portrait" paperSize="9" scale="91" r:id="rId1"/>
  <headerFooter alignWithMargins="0">
    <oddHeader>&amp;R&amp;"ＭＳ Ｐゴシック,標準"&amp;11 3.事  業  所</oddHeader>
    <oddFooter>&amp;C&amp;"ＭＳ Ｐゴシック,標準"&amp;11-29-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9"/>
  <sheetViews>
    <sheetView showGridLines="0" tabSelected="1" zoomScale="115" zoomScaleNormal="115" zoomScalePageLayoutView="0" workbookViewId="0" topLeftCell="A30">
      <selection activeCell="X78" sqref="X78"/>
    </sheetView>
  </sheetViews>
  <sheetFormatPr defaultColWidth="9.00390625" defaultRowHeight="12.75"/>
  <cols>
    <col min="1" max="1" width="3.75390625" style="0" customWidth="1"/>
    <col min="2" max="3" width="2.25390625" style="0" customWidth="1"/>
    <col min="4" max="4" width="5.75390625" style="0" customWidth="1"/>
    <col min="5" max="5" width="4.75390625" style="0" customWidth="1"/>
    <col min="6" max="6" width="6.25390625" style="0" customWidth="1"/>
    <col min="7" max="7" width="6.875" style="0" customWidth="1"/>
    <col min="8" max="22" width="4.75390625" style="0" customWidth="1"/>
    <col min="23" max="23" width="6.625" style="0" customWidth="1"/>
  </cols>
  <sheetData>
    <row r="1" ht="30" customHeight="1">
      <c r="A1" s="1" t="s">
        <v>196</v>
      </c>
    </row>
    <row r="2" ht="18" customHeight="1">
      <c r="B2" s="54" t="s">
        <v>197</v>
      </c>
    </row>
    <row r="3" spans="2:23" ht="12">
      <c r="B3" s="301" t="s">
        <v>198</v>
      </c>
      <c r="C3" s="301"/>
      <c r="D3" s="301"/>
      <c r="E3" s="92" t="s">
        <v>3</v>
      </c>
      <c r="F3" s="93"/>
      <c r="G3" s="302" t="s">
        <v>199</v>
      </c>
      <c r="H3" s="303" t="s">
        <v>80</v>
      </c>
      <c r="I3" s="304"/>
      <c r="J3" s="305" t="s">
        <v>81</v>
      </c>
      <c r="K3" s="306"/>
      <c r="L3" s="96" t="s">
        <v>82</v>
      </c>
      <c r="M3" s="97"/>
      <c r="N3" s="305" t="s">
        <v>83</v>
      </c>
      <c r="O3" s="306"/>
      <c r="P3" s="95" t="s">
        <v>200</v>
      </c>
      <c r="Q3" s="95"/>
      <c r="R3" s="98" t="s">
        <v>201</v>
      </c>
      <c r="S3" s="204"/>
      <c r="T3" s="94" t="s">
        <v>202</v>
      </c>
      <c r="U3" s="94"/>
      <c r="V3" s="307" t="s">
        <v>203</v>
      </c>
      <c r="W3" s="308"/>
    </row>
    <row r="4" spans="2:22" ht="15" customHeight="1">
      <c r="B4" s="301"/>
      <c r="C4" s="301"/>
      <c r="D4" s="301"/>
      <c r="E4" s="111" t="s">
        <v>0</v>
      </c>
      <c r="F4" s="105" t="s">
        <v>86</v>
      </c>
      <c r="G4" s="111" t="s">
        <v>0</v>
      </c>
      <c r="H4" s="106" t="s">
        <v>87</v>
      </c>
      <c r="I4" s="107" t="s">
        <v>88</v>
      </c>
      <c r="J4" s="111" t="s">
        <v>0</v>
      </c>
      <c r="K4" s="108" t="s">
        <v>86</v>
      </c>
      <c r="L4" s="109" t="s">
        <v>0</v>
      </c>
      <c r="M4" s="110" t="s">
        <v>86</v>
      </c>
      <c r="N4" s="111" t="s">
        <v>0</v>
      </c>
      <c r="O4" s="108" t="s">
        <v>86</v>
      </c>
      <c r="P4" s="309" t="s">
        <v>0</v>
      </c>
      <c r="Q4" s="310" t="s">
        <v>86</v>
      </c>
      <c r="R4" s="311" t="s">
        <v>0</v>
      </c>
      <c r="S4" s="312" t="s">
        <v>86</v>
      </c>
      <c r="T4" s="309" t="s">
        <v>0</v>
      </c>
      <c r="U4" s="310" t="s">
        <v>86</v>
      </c>
      <c r="V4" s="112" t="s">
        <v>0</v>
      </c>
    </row>
    <row r="5" spans="2:22" s="313" customFormat="1" ht="13.5" customHeight="1" hidden="1">
      <c r="B5" s="18" t="s">
        <v>24</v>
      </c>
      <c r="C5" s="314"/>
      <c r="D5" s="315"/>
      <c r="E5" s="316">
        <f>+E10+E15+E20+E25</f>
        <v>244</v>
      </c>
      <c r="F5" s="317">
        <f>+F10+F15+F20+F25</f>
        <v>3898</v>
      </c>
      <c r="G5" s="316">
        <f>+G10+G15+G20+G25</f>
        <v>0</v>
      </c>
      <c r="H5" s="316">
        <f>+H10+H15+H20+H25</f>
        <v>109</v>
      </c>
      <c r="I5" s="318">
        <f>+I10+I15+I20+I25</f>
        <v>258</v>
      </c>
      <c r="J5" s="316">
        <f>+J10+J15+J20+J25</f>
        <v>47</v>
      </c>
      <c r="K5" s="318">
        <f>+K10+K15+K20+K25</f>
        <v>325</v>
      </c>
      <c r="L5" s="316">
        <f>+L10+L15+L20+L25</f>
        <v>36</v>
      </c>
      <c r="M5" s="318">
        <f>+M10+M15+M20+M25</f>
        <v>475</v>
      </c>
      <c r="N5" s="316">
        <f>+N10+N15+N20+N25</f>
        <v>16</v>
      </c>
      <c r="O5" s="318">
        <f>+O10+O15+O20+O25</f>
        <v>365</v>
      </c>
      <c r="P5" s="316">
        <f>+P10+P15+P20+P25</f>
        <v>19</v>
      </c>
      <c r="Q5" s="318">
        <f>+Q10+Q15+Q20+Q25</f>
        <v>713</v>
      </c>
      <c r="R5" s="316">
        <f>+R10+R15+R20+R25</f>
        <v>11</v>
      </c>
      <c r="S5" s="318">
        <f>+S10+S15+S20+S25</f>
        <v>690</v>
      </c>
      <c r="T5" s="316">
        <f>+T10+T15+T20+T25</f>
        <v>6</v>
      </c>
      <c r="U5" s="318">
        <f>+U10+U15+U20+U25</f>
        <v>1072</v>
      </c>
      <c r="V5" s="318">
        <v>0</v>
      </c>
    </row>
    <row r="6" spans="2:22" s="313" customFormat="1" ht="12" customHeight="1" hidden="1">
      <c r="B6" s="5"/>
      <c r="C6" s="319"/>
      <c r="D6" s="320" t="s">
        <v>204</v>
      </c>
      <c r="E6" s="321">
        <f aca="true" t="shared" si="0" ref="E6:Q9">+E11+E16+E21+E26</f>
        <v>28</v>
      </c>
      <c r="F6" s="25">
        <f t="shared" si="0"/>
        <v>367</v>
      </c>
      <c r="G6" s="321">
        <f t="shared" si="0"/>
        <v>0</v>
      </c>
      <c r="H6" s="321">
        <f t="shared" si="0"/>
        <v>14</v>
      </c>
      <c r="I6" s="26">
        <f t="shared" si="0"/>
        <v>42</v>
      </c>
      <c r="J6" s="321">
        <f t="shared" si="0"/>
        <v>5</v>
      </c>
      <c r="K6" s="26">
        <f t="shared" si="0"/>
        <v>35</v>
      </c>
      <c r="L6" s="321">
        <f t="shared" si="0"/>
        <v>2</v>
      </c>
      <c r="M6" s="26">
        <f t="shared" si="0"/>
        <v>25</v>
      </c>
      <c r="N6" s="321">
        <f t="shared" si="0"/>
        <v>2</v>
      </c>
      <c r="O6" s="26">
        <f t="shared" si="0"/>
        <v>48</v>
      </c>
      <c r="P6" s="321">
        <f t="shared" si="0"/>
        <v>3</v>
      </c>
      <c r="Q6" s="26">
        <f t="shared" si="0"/>
        <v>106</v>
      </c>
      <c r="R6" s="321">
        <f>+R11+R16+R21+R26</f>
        <v>2</v>
      </c>
      <c r="S6" s="26">
        <f>+S11+S16+S21+S26</f>
        <v>111</v>
      </c>
      <c r="T6" s="321">
        <f>+T11+T16+T21+T26</f>
        <v>0</v>
      </c>
      <c r="U6" s="26">
        <f>+U11+U16+U21+U26</f>
        <v>0</v>
      </c>
      <c r="V6" s="26">
        <v>0</v>
      </c>
    </row>
    <row r="7" spans="2:22" s="313" customFormat="1" ht="12" customHeight="1" hidden="1">
      <c r="B7" s="5"/>
      <c r="C7" s="319"/>
      <c r="D7" s="322" t="s">
        <v>205</v>
      </c>
      <c r="E7" s="321">
        <f t="shared" si="0"/>
        <v>35</v>
      </c>
      <c r="F7" s="25">
        <f t="shared" si="0"/>
        <v>917</v>
      </c>
      <c r="G7" s="321">
        <f t="shared" si="0"/>
        <v>0</v>
      </c>
      <c r="H7" s="321">
        <f t="shared" si="0"/>
        <v>10</v>
      </c>
      <c r="I7" s="26">
        <f t="shared" si="0"/>
        <v>12</v>
      </c>
      <c r="J7" s="321">
        <f t="shared" si="0"/>
        <v>5</v>
      </c>
      <c r="K7" s="26">
        <f t="shared" si="0"/>
        <v>35</v>
      </c>
      <c r="L7" s="321">
        <f t="shared" si="0"/>
        <v>4</v>
      </c>
      <c r="M7" s="26">
        <f t="shared" si="0"/>
        <v>67</v>
      </c>
      <c r="N7" s="321">
        <f t="shared" si="0"/>
        <v>2</v>
      </c>
      <c r="O7" s="26">
        <f t="shared" si="0"/>
        <v>47</v>
      </c>
      <c r="P7" s="321">
        <f t="shared" si="0"/>
        <v>8</v>
      </c>
      <c r="Q7" s="26">
        <f t="shared" si="0"/>
        <v>300</v>
      </c>
      <c r="R7" s="321">
        <f>+R12+R17+R22+R27</f>
        <v>5</v>
      </c>
      <c r="S7" s="26">
        <f>+S12+S17+S22+S27</f>
        <v>333</v>
      </c>
      <c r="T7" s="321">
        <f>+T12+T17+T22+T27</f>
        <v>1</v>
      </c>
      <c r="U7" s="26">
        <f>+U12+U17+U22+U27</f>
        <v>123</v>
      </c>
      <c r="V7" s="26">
        <v>0</v>
      </c>
    </row>
    <row r="8" spans="2:22" s="313" customFormat="1" ht="12" customHeight="1" hidden="1">
      <c r="B8" s="5"/>
      <c r="C8" s="319"/>
      <c r="D8" s="322" t="s">
        <v>206</v>
      </c>
      <c r="E8" s="321">
        <f t="shared" si="0"/>
        <v>173</v>
      </c>
      <c r="F8" s="25">
        <f t="shared" si="0"/>
        <v>2039</v>
      </c>
      <c r="G8" s="321">
        <f t="shared" si="0"/>
        <v>0</v>
      </c>
      <c r="H8" s="321">
        <f t="shared" si="0"/>
        <v>83</v>
      </c>
      <c r="I8" s="26">
        <f t="shared" si="0"/>
        <v>199</v>
      </c>
      <c r="J8" s="321">
        <f t="shared" si="0"/>
        <v>36</v>
      </c>
      <c r="K8" s="26">
        <f t="shared" si="0"/>
        <v>248</v>
      </c>
      <c r="L8" s="321">
        <f t="shared" si="0"/>
        <v>28</v>
      </c>
      <c r="M8" s="26">
        <f t="shared" si="0"/>
        <v>358</v>
      </c>
      <c r="N8" s="321">
        <f t="shared" si="0"/>
        <v>11</v>
      </c>
      <c r="O8" s="26">
        <f t="shared" si="0"/>
        <v>244</v>
      </c>
      <c r="P8" s="321">
        <f t="shared" si="0"/>
        <v>8</v>
      </c>
      <c r="Q8" s="26">
        <f t="shared" si="0"/>
        <v>307</v>
      </c>
      <c r="R8" s="321">
        <f>+R13+R18+R23+R28</f>
        <v>3</v>
      </c>
      <c r="S8" s="26">
        <f>+S13+S18+S23+S28</f>
        <v>194</v>
      </c>
      <c r="T8" s="321">
        <f>+T13+T18+T23+T28</f>
        <v>4</v>
      </c>
      <c r="U8" s="26">
        <f>+U13+U18+U23+U28</f>
        <v>489</v>
      </c>
      <c r="V8" s="26">
        <v>0</v>
      </c>
    </row>
    <row r="9" spans="2:22" s="313" customFormat="1" ht="12" customHeight="1" hidden="1">
      <c r="B9" s="5"/>
      <c r="C9" s="319"/>
      <c r="D9" s="323" t="s">
        <v>207</v>
      </c>
      <c r="E9" s="324">
        <f t="shared" si="0"/>
        <v>8</v>
      </c>
      <c r="F9" s="34">
        <f t="shared" si="0"/>
        <v>575</v>
      </c>
      <c r="G9" s="324">
        <f t="shared" si="0"/>
        <v>0</v>
      </c>
      <c r="H9" s="324">
        <f t="shared" si="0"/>
        <v>2</v>
      </c>
      <c r="I9" s="35">
        <f t="shared" si="0"/>
        <v>5</v>
      </c>
      <c r="J9" s="324">
        <f t="shared" si="0"/>
        <v>1</v>
      </c>
      <c r="K9" s="35">
        <f t="shared" si="0"/>
        <v>7</v>
      </c>
      <c r="L9" s="324">
        <f t="shared" si="0"/>
        <v>2</v>
      </c>
      <c r="M9" s="35">
        <f t="shared" si="0"/>
        <v>25</v>
      </c>
      <c r="N9" s="324">
        <f t="shared" si="0"/>
        <v>1</v>
      </c>
      <c r="O9" s="35">
        <f t="shared" si="0"/>
        <v>26</v>
      </c>
      <c r="P9" s="324">
        <f t="shared" si="0"/>
        <v>0</v>
      </c>
      <c r="Q9" s="35">
        <f t="shared" si="0"/>
        <v>0</v>
      </c>
      <c r="R9" s="324">
        <f>+R14+R19+R24+R29</f>
        <v>1</v>
      </c>
      <c r="S9" s="35">
        <f>+S14+S19+S24+S29</f>
        <v>52</v>
      </c>
      <c r="T9" s="324">
        <f>+T14+T19+T24+T29</f>
        <v>1</v>
      </c>
      <c r="U9" s="35">
        <f>+U14+U19+U24+U29</f>
        <v>460</v>
      </c>
      <c r="V9" s="35">
        <v>0</v>
      </c>
    </row>
    <row r="10" spans="2:22" s="313" customFormat="1" ht="13.5" customHeight="1" hidden="1">
      <c r="B10" s="325"/>
      <c r="C10" s="326" t="s">
        <v>208</v>
      </c>
      <c r="D10" s="327"/>
      <c r="E10" s="328">
        <f aca="true" t="shared" si="1" ref="E10:U10">SUM(E11:E14)</f>
        <v>79</v>
      </c>
      <c r="F10" s="329">
        <f t="shared" si="1"/>
        <v>1713</v>
      </c>
      <c r="G10" s="328">
        <f t="shared" si="1"/>
        <v>0</v>
      </c>
      <c r="H10" s="328">
        <f t="shared" si="1"/>
        <v>30</v>
      </c>
      <c r="I10" s="330">
        <f t="shared" si="1"/>
        <v>83</v>
      </c>
      <c r="J10" s="328">
        <f t="shared" si="1"/>
        <v>17</v>
      </c>
      <c r="K10" s="330">
        <f t="shared" si="1"/>
        <v>116</v>
      </c>
      <c r="L10" s="328">
        <f t="shared" si="1"/>
        <v>11</v>
      </c>
      <c r="M10" s="330">
        <f t="shared" si="1"/>
        <v>143</v>
      </c>
      <c r="N10" s="328">
        <f t="shared" si="1"/>
        <v>6</v>
      </c>
      <c r="O10" s="330">
        <f t="shared" si="1"/>
        <v>124</v>
      </c>
      <c r="P10" s="328">
        <f t="shared" si="1"/>
        <v>8</v>
      </c>
      <c r="Q10" s="330">
        <f t="shared" si="1"/>
        <v>278</v>
      </c>
      <c r="R10" s="328">
        <f t="shared" si="1"/>
        <v>4</v>
      </c>
      <c r="S10" s="330">
        <f t="shared" si="1"/>
        <v>259</v>
      </c>
      <c r="T10" s="328">
        <f t="shared" si="1"/>
        <v>3</v>
      </c>
      <c r="U10" s="330">
        <f t="shared" si="1"/>
        <v>710</v>
      </c>
      <c r="V10" s="330">
        <v>0</v>
      </c>
    </row>
    <row r="11" spans="2:22" s="313" customFormat="1" ht="12" customHeight="1" hidden="1">
      <c r="B11" s="325"/>
      <c r="C11" s="331"/>
      <c r="D11" s="332" t="s">
        <v>204</v>
      </c>
      <c r="E11" s="333">
        <f aca="true" t="shared" si="2" ref="E11:E29">+G11+H11+J11+L11+N11+P11+R11+T11</f>
        <v>12</v>
      </c>
      <c r="F11" s="334">
        <f aca="true" t="shared" si="3" ref="F11:F29">+I11+K11+M11+O11+Q11+S11+U11</f>
        <v>174</v>
      </c>
      <c r="G11" s="335">
        <v>0</v>
      </c>
      <c r="H11" s="333">
        <v>6</v>
      </c>
      <c r="I11" s="336">
        <v>20</v>
      </c>
      <c r="J11" s="333">
        <v>1</v>
      </c>
      <c r="K11" s="336">
        <v>6</v>
      </c>
      <c r="L11" s="333">
        <v>2</v>
      </c>
      <c r="M11" s="336">
        <v>25</v>
      </c>
      <c r="N11" s="333">
        <v>0</v>
      </c>
      <c r="O11" s="336">
        <v>0</v>
      </c>
      <c r="P11" s="335">
        <v>2</v>
      </c>
      <c r="Q11" s="337">
        <v>66</v>
      </c>
      <c r="R11" s="333">
        <v>1</v>
      </c>
      <c r="S11" s="336">
        <v>57</v>
      </c>
      <c r="T11" s="335">
        <v>0</v>
      </c>
      <c r="U11" s="337">
        <v>0</v>
      </c>
      <c r="V11" s="337">
        <v>0</v>
      </c>
    </row>
    <row r="12" spans="2:22" s="313" customFormat="1" ht="12" customHeight="1" hidden="1">
      <c r="B12" s="325"/>
      <c r="C12" s="331"/>
      <c r="D12" s="338" t="s">
        <v>205</v>
      </c>
      <c r="E12" s="333">
        <f t="shared" si="2"/>
        <v>14</v>
      </c>
      <c r="F12" s="334">
        <f t="shared" si="3"/>
        <v>346</v>
      </c>
      <c r="G12" s="335">
        <v>0</v>
      </c>
      <c r="H12" s="333">
        <v>4</v>
      </c>
      <c r="I12" s="336">
        <v>4</v>
      </c>
      <c r="J12" s="333">
        <v>1</v>
      </c>
      <c r="K12" s="336">
        <v>7</v>
      </c>
      <c r="L12" s="333">
        <v>2</v>
      </c>
      <c r="M12" s="336">
        <v>32</v>
      </c>
      <c r="N12" s="333">
        <v>1</v>
      </c>
      <c r="O12" s="336">
        <v>22</v>
      </c>
      <c r="P12" s="335">
        <v>4</v>
      </c>
      <c r="Q12" s="337">
        <v>133</v>
      </c>
      <c r="R12" s="333">
        <v>2</v>
      </c>
      <c r="S12" s="336">
        <v>148</v>
      </c>
      <c r="T12" s="335">
        <v>0</v>
      </c>
      <c r="U12" s="337">
        <v>0</v>
      </c>
      <c r="V12" s="337">
        <v>0</v>
      </c>
    </row>
    <row r="13" spans="2:22" s="313" customFormat="1" ht="12" customHeight="1" hidden="1">
      <c r="B13" s="325"/>
      <c r="C13" s="331"/>
      <c r="D13" s="338" t="s">
        <v>206</v>
      </c>
      <c r="E13" s="333">
        <f t="shared" si="2"/>
        <v>50</v>
      </c>
      <c r="F13" s="334">
        <f t="shared" si="3"/>
        <v>717</v>
      </c>
      <c r="G13" s="335">
        <v>0</v>
      </c>
      <c r="H13" s="333">
        <v>19</v>
      </c>
      <c r="I13" s="336">
        <v>55</v>
      </c>
      <c r="J13" s="333">
        <v>15</v>
      </c>
      <c r="K13" s="336">
        <v>103</v>
      </c>
      <c r="L13" s="333">
        <v>6</v>
      </c>
      <c r="M13" s="336">
        <v>74</v>
      </c>
      <c r="N13" s="333">
        <v>5</v>
      </c>
      <c r="O13" s="336">
        <v>102</v>
      </c>
      <c r="P13" s="335">
        <v>2</v>
      </c>
      <c r="Q13" s="337">
        <v>79</v>
      </c>
      <c r="R13" s="333">
        <v>1</v>
      </c>
      <c r="S13" s="336">
        <v>54</v>
      </c>
      <c r="T13" s="335">
        <v>2</v>
      </c>
      <c r="U13" s="337">
        <v>250</v>
      </c>
      <c r="V13" s="337">
        <v>0</v>
      </c>
    </row>
    <row r="14" spans="2:22" s="313" customFormat="1" ht="12" customHeight="1" hidden="1">
      <c r="B14" s="325"/>
      <c r="C14" s="339"/>
      <c r="D14" s="340" t="s">
        <v>207</v>
      </c>
      <c r="E14" s="341">
        <f t="shared" si="2"/>
        <v>3</v>
      </c>
      <c r="F14" s="342">
        <f t="shared" si="3"/>
        <v>476</v>
      </c>
      <c r="G14" s="343">
        <v>0</v>
      </c>
      <c r="H14" s="343">
        <v>1</v>
      </c>
      <c r="I14" s="344">
        <v>4</v>
      </c>
      <c r="J14" s="343">
        <v>0</v>
      </c>
      <c r="K14" s="344">
        <v>0</v>
      </c>
      <c r="L14" s="343">
        <v>1</v>
      </c>
      <c r="M14" s="344">
        <v>12</v>
      </c>
      <c r="N14" s="343">
        <v>0</v>
      </c>
      <c r="O14" s="344">
        <v>0</v>
      </c>
      <c r="P14" s="343">
        <v>0</v>
      </c>
      <c r="Q14" s="344">
        <v>0</v>
      </c>
      <c r="R14" s="343">
        <v>0</v>
      </c>
      <c r="S14" s="344">
        <v>0</v>
      </c>
      <c r="T14" s="343">
        <v>1</v>
      </c>
      <c r="U14" s="344">
        <v>460</v>
      </c>
      <c r="V14" s="344">
        <v>0</v>
      </c>
    </row>
    <row r="15" spans="2:22" s="313" customFormat="1" ht="13.5" customHeight="1" hidden="1">
      <c r="B15" s="325"/>
      <c r="C15" s="345" t="s">
        <v>209</v>
      </c>
      <c r="D15" s="346"/>
      <c r="E15" s="347">
        <f t="shared" si="2"/>
        <v>75</v>
      </c>
      <c r="F15" s="348">
        <f t="shared" si="3"/>
        <v>1035</v>
      </c>
      <c r="G15" s="347">
        <f aca="true" t="shared" si="4" ref="G15:U15">SUM(G16:G19)</f>
        <v>0</v>
      </c>
      <c r="H15" s="347">
        <f t="shared" si="4"/>
        <v>36</v>
      </c>
      <c r="I15" s="349">
        <f t="shared" si="4"/>
        <v>82</v>
      </c>
      <c r="J15" s="347">
        <f t="shared" si="4"/>
        <v>13</v>
      </c>
      <c r="K15" s="349">
        <f t="shared" si="4"/>
        <v>92</v>
      </c>
      <c r="L15" s="347">
        <f t="shared" si="4"/>
        <v>13</v>
      </c>
      <c r="M15" s="349">
        <f t="shared" si="4"/>
        <v>181</v>
      </c>
      <c r="N15" s="347">
        <f t="shared" si="4"/>
        <v>3</v>
      </c>
      <c r="O15" s="349">
        <f t="shared" si="4"/>
        <v>76</v>
      </c>
      <c r="P15" s="347">
        <f t="shared" si="4"/>
        <v>5</v>
      </c>
      <c r="Q15" s="349">
        <f t="shared" si="4"/>
        <v>193</v>
      </c>
      <c r="R15" s="347">
        <f t="shared" si="4"/>
        <v>3</v>
      </c>
      <c r="S15" s="349">
        <f t="shared" si="4"/>
        <v>176</v>
      </c>
      <c r="T15" s="347">
        <f t="shared" si="4"/>
        <v>2</v>
      </c>
      <c r="U15" s="349">
        <f t="shared" si="4"/>
        <v>235</v>
      </c>
      <c r="V15" s="349">
        <v>0</v>
      </c>
    </row>
    <row r="16" spans="2:22" s="313" customFormat="1" ht="12" customHeight="1" hidden="1">
      <c r="B16" s="325"/>
      <c r="C16" s="345"/>
      <c r="D16" s="332" t="s">
        <v>204</v>
      </c>
      <c r="E16" s="333">
        <f t="shared" si="2"/>
        <v>6</v>
      </c>
      <c r="F16" s="334">
        <f t="shared" si="3"/>
        <v>78</v>
      </c>
      <c r="G16" s="335">
        <v>0</v>
      </c>
      <c r="H16" s="333">
        <v>3</v>
      </c>
      <c r="I16" s="336">
        <v>9</v>
      </c>
      <c r="J16" s="335">
        <v>2</v>
      </c>
      <c r="K16" s="337">
        <v>15</v>
      </c>
      <c r="L16" s="335">
        <v>0</v>
      </c>
      <c r="M16" s="337">
        <v>0</v>
      </c>
      <c r="N16" s="335">
        <v>0</v>
      </c>
      <c r="O16" s="337">
        <v>0</v>
      </c>
      <c r="P16" s="335">
        <v>0</v>
      </c>
      <c r="Q16" s="337">
        <v>0</v>
      </c>
      <c r="R16" s="335">
        <v>1</v>
      </c>
      <c r="S16" s="337">
        <v>54</v>
      </c>
      <c r="T16" s="335">
        <v>0</v>
      </c>
      <c r="U16" s="337">
        <v>0</v>
      </c>
      <c r="V16" s="337">
        <v>0</v>
      </c>
    </row>
    <row r="17" spans="2:22" s="313" customFormat="1" ht="12" customHeight="1" hidden="1">
      <c r="B17" s="325"/>
      <c r="C17" s="345"/>
      <c r="D17" s="338" t="s">
        <v>205</v>
      </c>
      <c r="E17" s="333">
        <f t="shared" si="2"/>
        <v>10</v>
      </c>
      <c r="F17" s="334">
        <f t="shared" si="3"/>
        <v>324</v>
      </c>
      <c r="G17" s="335">
        <v>0</v>
      </c>
      <c r="H17" s="333">
        <v>2</v>
      </c>
      <c r="I17" s="336">
        <v>3</v>
      </c>
      <c r="J17" s="335">
        <v>2</v>
      </c>
      <c r="K17" s="337">
        <v>15</v>
      </c>
      <c r="L17" s="335">
        <v>2</v>
      </c>
      <c r="M17" s="337">
        <v>35</v>
      </c>
      <c r="N17" s="335">
        <v>0</v>
      </c>
      <c r="O17" s="337">
        <v>0</v>
      </c>
      <c r="P17" s="335">
        <v>2</v>
      </c>
      <c r="Q17" s="337">
        <v>87</v>
      </c>
      <c r="R17" s="335">
        <v>1</v>
      </c>
      <c r="S17" s="337">
        <v>61</v>
      </c>
      <c r="T17" s="335">
        <v>1</v>
      </c>
      <c r="U17" s="337">
        <v>123</v>
      </c>
      <c r="V17" s="337">
        <v>0</v>
      </c>
    </row>
    <row r="18" spans="2:22" s="313" customFormat="1" ht="12" customHeight="1" hidden="1">
      <c r="B18" s="325"/>
      <c r="C18" s="345"/>
      <c r="D18" s="338" t="s">
        <v>206</v>
      </c>
      <c r="E18" s="333">
        <f t="shared" si="2"/>
        <v>57</v>
      </c>
      <c r="F18" s="334">
        <f t="shared" si="3"/>
        <v>625</v>
      </c>
      <c r="G18" s="335">
        <v>0</v>
      </c>
      <c r="H18" s="333">
        <v>30</v>
      </c>
      <c r="I18" s="336">
        <v>69</v>
      </c>
      <c r="J18" s="335">
        <v>8</v>
      </c>
      <c r="K18" s="337">
        <v>55</v>
      </c>
      <c r="L18" s="335">
        <v>11</v>
      </c>
      <c r="M18" s="337">
        <v>146</v>
      </c>
      <c r="N18" s="335">
        <v>3</v>
      </c>
      <c r="O18" s="337">
        <v>76</v>
      </c>
      <c r="P18" s="335">
        <v>3</v>
      </c>
      <c r="Q18" s="337">
        <v>106</v>
      </c>
      <c r="R18" s="335">
        <v>1</v>
      </c>
      <c r="S18" s="337">
        <v>61</v>
      </c>
      <c r="T18" s="335">
        <v>1</v>
      </c>
      <c r="U18" s="337">
        <v>112</v>
      </c>
      <c r="V18" s="337">
        <v>0</v>
      </c>
    </row>
    <row r="19" spans="2:22" s="313" customFormat="1" ht="12" customHeight="1" hidden="1">
      <c r="B19" s="325"/>
      <c r="C19" s="339"/>
      <c r="D19" s="340" t="s">
        <v>207</v>
      </c>
      <c r="E19" s="341">
        <f t="shared" si="2"/>
        <v>2</v>
      </c>
      <c r="F19" s="342">
        <f t="shared" si="3"/>
        <v>8</v>
      </c>
      <c r="G19" s="343">
        <v>0</v>
      </c>
      <c r="H19" s="343">
        <v>1</v>
      </c>
      <c r="I19" s="344">
        <v>1</v>
      </c>
      <c r="J19" s="343">
        <v>1</v>
      </c>
      <c r="K19" s="344">
        <v>7</v>
      </c>
      <c r="L19" s="343">
        <v>0</v>
      </c>
      <c r="M19" s="344">
        <v>0</v>
      </c>
      <c r="N19" s="343">
        <v>0</v>
      </c>
      <c r="O19" s="344">
        <v>0</v>
      </c>
      <c r="P19" s="343">
        <v>0</v>
      </c>
      <c r="Q19" s="344">
        <v>0</v>
      </c>
      <c r="R19" s="343">
        <v>0</v>
      </c>
      <c r="S19" s="344">
        <v>0</v>
      </c>
      <c r="T19" s="343">
        <v>0</v>
      </c>
      <c r="U19" s="344">
        <v>0</v>
      </c>
      <c r="V19" s="344">
        <v>0</v>
      </c>
    </row>
    <row r="20" spans="2:22" s="313" customFormat="1" ht="13.5" customHeight="1" hidden="1">
      <c r="B20" s="325"/>
      <c r="C20" s="345" t="s">
        <v>210</v>
      </c>
      <c r="D20" s="346"/>
      <c r="E20" s="347">
        <f t="shared" si="2"/>
        <v>44</v>
      </c>
      <c r="F20" s="348">
        <f t="shared" si="3"/>
        <v>671</v>
      </c>
      <c r="G20" s="347">
        <f aca="true" t="shared" si="5" ref="G20:U20">SUM(G21:G24)</f>
        <v>0</v>
      </c>
      <c r="H20" s="347">
        <f t="shared" si="5"/>
        <v>18</v>
      </c>
      <c r="I20" s="349">
        <f t="shared" si="5"/>
        <v>42</v>
      </c>
      <c r="J20" s="347">
        <f t="shared" si="5"/>
        <v>8</v>
      </c>
      <c r="K20" s="349">
        <f t="shared" si="5"/>
        <v>52</v>
      </c>
      <c r="L20" s="347">
        <f t="shared" si="5"/>
        <v>8</v>
      </c>
      <c r="M20" s="349">
        <f t="shared" si="5"/>
        <v>96</v>
      </c>
      <c r="N20" s="347">
        <f t="shared" si="5"/>
        <v>3</v>
      </c>
      <c r="O20" s="349">
        <f t="shared" si="5"/>
        <v>72</v>
      </c>
      <c r="P20" s="347">
        <f t="shared" si="5"/>
        <v>4</v>
      </c>
      <c r="Q20" s="349">
        <f t="shared" si="5"/>
        <v>173</v>
      </c>
      <c r="R20" s="347">
        <f t="shared" si="5"/>
        <v>2</v>
      </c>
      <c r="S20" s="349">
        <f t="shared" si="5"/>
        <v>109</v>
      </c>
      <c r="T20" s="347">
        <f t="shared" si="5"/>
        <v>1</v>
      </c>
      <c r="U20" s="349">
        <f t="shared" si="5"/>
        <v>127</v>
      </c>
      <c r="V20" s="349">
        <v>0</v>
      </c>
    </row>
    <row r="21" spans="2:22" s="313" customFormat="1" ht="11.25" customHeight="1" hidden="1">
      <c r="B21" s="325"/>
      <c r="C21" s="345"/>
      <c r="D21" s="332" t="s">
        <v>204</v>
      </c>
      <c r="E21" s="333">
        <f t="shared" si="2"/>
        <v>4</v>
      </c>
      <c r="F21" s="334">
        <f t="shared" si="3"/>
        <v>52</v>
      </c>
      <c r="G21" s="335">
        <v>0</v>
      </c>
      <c r="H21" s="333">
        <v>2</v>
      </c>
      <c r="I21" s="336">
        <v>6</v>
      </c>
      <c r="J21" s="333">
        <v>1</v>
      </c>
      <c r="K21" s="336">
        <v>6</v>
      </c>
      <c r="L21" s="335">
        <v>0</v>
      </c>
      <c r="M21" s="337">
        <v>0</v>
      </c>
      <c r="N21" s="335">
        <v>0</v>
      </c>
      <c r="O21" s="337">
        <v>0</v>
      </c>
      <c r="P21" s="335">
        <v>1</v>
      </c>
      <c r="Q21" s="337">
        <v>40</v>
      </c>
      <c r="R21" s="335">
        <v>0</v>
      </c>
      <c r="S21" s="337">
        <v>0</v>
      </c>
      <c r="T21" s="335">
        <v>0</v>
      </c>
      <c r="U21" s="337">
        <v>0</v>
      </c>
      <c r="V21" s="337">
        <v>0</v>
      </c>
    </row>
    <row r="22" spans="2:22" s="313" customFormat="1" ht="11.25" customHeight="1" hidden="1">
      <c r="B22" s="325"/>
      <c r="C22" s="345"/>
      <c r="D22" s="338" t="s">
        <v>205</v>
      </c>
      <c r="E22" s="333">
        <f t="shared" si="2"/>
        <v>7</v>
      </c>
      <c r="F22" s="334">
        <f t="shared" si="3"/>
        <v>146</v>
      </c>
      <c r="G22" s="335">
        <v>0</v>
      </c>
      <c r="H22" s="333">
        <v>2</v>
      </c>
      <c r="I22" s="336">
        <v>2</v>
      </c>
      <c r="J22" s="333">
        <v>2</v>
      </c>
      <c r="K22" s="336">
        <v>13</v>
      </c>
      <c r="L22" s="335">
        <v>0</v>
      </c>
      <c r="M22" s="337">
        <v>0</v>
      </c>
      <c r="N22" s="335">
        <v>1</v>
      </c>
      <c r="O22" s="337">
        <v>25</v>
      </c>
      <c r="P22" s="335">
        <v>1</v>
      </c>
      <c r="Q22" s="337">
        <v>49</v>
      </c>
      <c r="R22" s="335">
        <v>1</v>
      </c>
      <c r="S22" s="337">
        <v>57</v>
      </c>
      <c r="T22" s="335">
        <v>0</v>
      </c>
      <c r="U22" s="337">
        <v>0</v>
      </c>
      <c r="V22" s="337">
        <v>0</v>
      </c>
    </row>
    <row r="23" spans="2:22" s="313" customFormat="1" ht="11.25" customHeight="1" hidden="1">
      <c r="B23" s="325"/>
      <c r="C23" s="345"/>
      <c r="D23" s="338" t="s">
        <v>206</v>
      </c>
      <c r="E23" s="333">
        <f t="shared" si="2"/>
        <v>31</v>
      </c>
      <c r="F23" s="334">
        <f t="shared" si="3"/>
        <v>395</v>
      </c>
      <c r="G23" s="335">
        <v>0</v>
      </c>
      <c r="H23" s="333">
        <v>14</v>
      </c>
      <c r="I23" s="336">
        <v>34</v>
      </c>
      <c r="J23" s="333">
        <v>5</v>
      </c>
      <c r="K23" s="336">
        <v>33</v>
      </c>
      <c r="L23" s="335">
        <v>8</v>
      </c>
      <c r="M23" s="337">
        <v>96</v>
      </c>
      <c r="N23" s="335">
        <v>1</v>
      </c>
      <c r="O23" s="337">
        <v>21</v>
      </c>
      <c r="P23" s="335">
        <v>2</v>
      </c>
      <c r="Q23" s="337">
        <v>84</v>
      </c>
      <c r="R23" s="335">
        <v>0</v>
      </c>
      <c r="S23" s="337">
        <v>0</v>
      </c>
      <c r="T23" s="335">
        <v>1</v>
      </c>
      <c r="U23" s="337">
        <v>127</v>
      </c>
      <c r="V23" s="337">
        <v>0</v>
      </c>
    </row>
    <row r="24" spans="2:22" s="313" customFormat="1" ht="11.25" customHeight="1" hidden="1">
      <c r="B24" s="325"/>
      <c r="C24" s="339"/>
      <c r="D24" s="340" t="s">
        <v>207</v>
      </c>
      <c r="E24" s="341">
        <f t="shared" si="2"/>
        <v>2</v>
      </c>
      <c r="F24" s="342">
        <f t="shared" si="3"/>
        <v>78</v>
      </c>
      <c r="G24" s="343">
        <v>0</v>
      </c>
      <c r="H24" s="343">
        <v>0</v>
      </c>
      <c r="I24" s="344">
        <v>0</v>
      </c>
      <c r="J24" s="343">
        <v>0</v>
      </c>
      <c r="K24" s="344">
        <v>0</v>
      </c>
      <c r="L24" s="343">
        <v>0</v>
      </c>
      <c r="M24" s="344">
        <v>0</v>
      </c>
      <c r="N24" s="343">
        <v>1</v>
      </c>
      <c r="O24" s="344">
        <v>26</v>
      </c>
      <c r="P24" s="343">
        <v>0</v>
      </c>
      <c r="Q24" s="344">
        <v>0</v>
      </c>
      <c r="R24" s="343">
        <v>1</v>
      </c>
      <c r="S24" s="344">
        <v>52</v>
      </c>
      <c r="T24" s="343">
        <v>0</v>
      </c>
      <c r="U24" s="344">
        <v>0</v>
      </c>
      <c r="V24" s="344">
        <v>0</v>
      </c>
    </row>
    <row r="25" spans="2:22" s="313" customFormat="1" ht="13.5" customHeight="1" hidden="1">
      <c r="B25" s="325"/>
      <c r="C25" s="345" t="s">
        <v>211</v>
      </c>
      <c r="D25" s="346"/>
      <c r="E25" s="347">
        <f t="shared" si="2"/>
        <v>46</v>
      </c>
      <c r="F25" s="348">
        <f t="shared" si="3"/>
        <v>479</v>
      </c>
      <c r="G25" s="347">
        <f aca="true" t="shared" si="6" ref="G25:U25">SUM(G26:G29)</f>
        <v>0</v>
      </c>
      <c r="H25" s="347">
        <f t="shared" si="6"/>
        <v>25</v>
      </c>
      <c r="I25" s="349">
        <f t="shared" si="6"/>
        <v>51</v>
      </c>
      <c r="J25" s="347">
        <f t="shared" si="6"/>
        <v>9</v>
      </c>
      <c r="K25" s="349">
        <f t="shared" si="6"/>
        <v>65</v>
      </c>
      <c r="L25" s="347">
        <f t="shared" si="6"/>
        <v>4</v>
      </c>
      <c r="M25" s="349">
        <f t="shared" si="6"/>
        <v>55</v>
      </c>
      <c r="N25" s="347">
        <f t="shared" si="6"/>
        <v>4</v>
      </c>
      <c r="O25" s="349">
        <f t="shared" si="6"/>
        <v>93</v>
      </c>
      <c r="P25" s="347">
        <f t="shared" si="6"/>
        <v>2</v>
      </c>
      <c r="Q25" s="349">
        <f t="shared" si="6"/>
        <v>69</v>
      </c>
      <c r="R25" s="347">
        <f t="shared" si="6"/>
        <v>2</v>
      </c>
      <c r="S25" s="349">
        <f t="shared" si="6"/>
        <v>146</v>
      </c>
      <c r="T25" s="347">
        <f t="shared" si="6"/>
        <v>0</v>
      </c>
      <c r="U25" s="349">
        <f t="shared" si="6"/>
        <v>0</v>
      </c>
      <c r="V25" s="349">
        <v>0</v>
      </c>
    </row>
    <row r="26" spans="2:22" s="313" customFormat="1" ht="12" customHeight="1" hidden="1">
      <c r="B26" s="9"/>
      <c r="C26" s="345"/>
      <c r="D26" s="332" t="s">
        <v>204</v>
      </c>
      <c r="E26" s="333">
        <f t="shared" si="2"/>
        <v>6</v>
      </c>
      <c r="F26" s="334">
        <f t="shared" si="3"/>
        <v>63</v>
      </c>
      <c r="G26" s="335">
        <v>0</v>
      </c>
      <c r="H26" s="333">
        <v>3</v>
      </c>
      <c r="I26" s="336">
        <v>7</v>
      </c>
      <c r="J26" s="333">
        <v>1</v>
      </c>
      <c r="K26" s="336">
        <v>8</v>
      </c>
      <c r="L26" s="333">
        <v>0</v>
      </c>
      <c r="M26" s="336">
        <v>0</v>
      </c>
      <c r="N26" s="335">
        <v>2</v>
      </c>
      <c r="O26" s="337">
        <v>48</v>
      </c>
      <c r="P26" s="333">
        <v>0</v>
      </c>
      <c r="Q26" s="336">
        <v>0</v>
      </c>
      <c r="R26" s="335">
        <v>0</v>
      </c>
      <c r="S26" s="337">
        <v>0</v>
      </c>
      <c r="T26" s="333">
        <v>0</v>
      </c>
      <c r="U26" s="336">
        <v>0</v>
      </c>
      <c r="V26" s="336">
        <v>0</v>
      </c>
    </row>
    <row r="27" spans="2:22" s="313" customFormat="1" ht="12" customHeight="1" hidden="1">
      <c r="B27" s="9"/>
      <c r="C27" s="345"/>
      <c r="D27" s="338" t="s">
        <v>205</v>
      </c>
      <c r="E27" s="333">
        <f t="shared" si="2"/>
        <v>4</v>
      </c>
      <c r="F27" s="334">
        <f t="shared" si="3"/>
        <v>101</v>
      </c>
      <c r="G27" s="335">
        <v>0</v>
      </c>
      <c r="H27" s="333">
        <v>2</v>
      </c>
      <c r="I27" s="336">
        <v>3</v>
      </c>
      <c r="J27" s="333">
        <v>0</v>
      </c>
      <c r="K27" s="336">
        <v>0</v>
      </c>
      <c r="L27" s="333">
        <v>0</v>
      </c>
      <c r="M27" s="336">
        <v>0</v>
      </c>
      <c r="N27" s="335">
        <v>0</v>
      </c>
      <c r="O27" s="337">
        <v>0</v>
      </c>
      <c r="P27" s="333">
        <v>1</v>
      </c>
      <c r="Q27" s="336">
        <v>31</v>
      </c>
      <c r="R27" s="335">
        <v>1</v>
      </c>
      <c r="S27" s="337">
        <v>67</v>
      </c>
      <c r="T27" s="333">
        <v>0</v>
      </c>
      <c r="U27" s="336">
        <v>0</v>
      </c>
      <c r="V27" s="336">
        <v>0</v>
      </c>
    </row>
    <row r="28" spans="2:22" s="313" customFormat="1" ht="12" customHeight="1" hidden="1">
      <c r="B28" s="9"/>
      <c r="C28" s="345"/>
      <c r="D28" s="338" t="s">
        <v>206</v>
      </c>
      <c r="E28" s="333">
        <f t="shared" si="2"/>
        <v>35</v>
      </c>
      <c r="F28" s="334">
        <f t="shared" si="3"/>
        <v>302</v>
      </c>
      <c r="G28" s="335">
        <v>0</v>
      </c>
      <c r="H28" s="333">
        <v>20</v>
      </c>
      <c r="I28" s="336">
        <v>41</v>
      </c>
      <c r="J28" s="333">
        <v>8</v>
      </c>
      <c r="K28" s="336">
        <v>57</v>
      </c>
      <c r="L28" s="333">
        <v>3</v>
      </c>
      <c r="M28" s="336">
        <v>42</v>
      </c>
      <c r="N28" s="335">
        <v>2</v>
      </c>
      <c r="O28" s="337">
        <v>45</v>
      </c>
      <c r="P28" s="333">
        <v>1</v>
      </c>
      <c r="Q28" s="336">
        <v>38</v>
      </c>
      <c r="R28" s="335">
        <v>1</v>
      </c>
      <c r="S28" s="337">
        <v>79</v>
      </c>
      <c r="T28" s="333">
        <v>0</v>
      </c>
      <c r="U28" s="336">
        <v>0</v>
      </c>
      <c r="V28" s="336">
        <v>0</v>
      </c>
    </row>
    <row r="29" spans="2:22" s="313" customFormat="1" ht="12" customHeight="1" hidden="1">
      <c r="B29" s="10"/>
      <c r="C29" s="339"/>
      <c r="D29" s="340" t="s">
        <v>207</v>
      </c>
      <c r="E29" s="341">
        <f t="shared" si="2"/>
        <v>1</v>
      </c>
      <c r="F29" s="342">
        <f t="shared" si="3"/>
        <v>13</v>
      </c>
      <c r="G29" s="343">
        <v>0</v>
      </c>
      <c r="H29" s="343">
        <v>0</v>
      </c>
      <c r="I29" s="344">
        <v>0</v>
      </c>
      <c r="J29" s="343">
        <v>0</v>
      </c>
      <c r="K29" s="344">
        <v>0</v>
      </c>
      <c r="L29" s="343">
        <v>1</v>
      </c>
      <c r="M29" s="344">
        <v>13</v>
      </c>
      <c r="N29" s="343">
        <v>0</v>
      </c>
      <c r="O29" s="344">
        <v>0</v>
      </c>
      <c r="P29" s="343">
        <v>0</v>
      </c>
      <c r="Q29" s="344">
        <v>0</v>
      </c>
      <c r="R29" s="343">
        <v>0</v>
      </c>
      <c r="S29" s="344">
        <v>0</v>
      </c>
      <c r="T29" s="343">
        <v>0</v>
      </c>
      <c r="U29" s="344">
        <v>0</v>
      </c>
      <c r="V29" s="344">
        <v>0</v>
      </c>
    </row>
    <row r="30" spans="2:22" s="313" customFormat="1" ht="13.5" customHeight="1">
      <c r="B30" s="18" t="s">
        <v>23</v>
      </c>
      <c r="C30" s="314"/>
      <c r="D30" s="315"/>
      <c r="E30" s="316">
        <f aca="true" t="shared" si="7" ref="E30:U34">+E35+E40+E45+E50</f>
        <v>246</v>
      </c>
      <c r="F30" s="317">
        <f t="shared" si="7"/>
        <v>3926</v>
      </c>
      <c r="G30" s="316">
        <f t="shared" si="7"/>
        <v>20</v>
      </c>
      <c r="H30" s="316">
        <f t="shared" si="7"/>
        <v>98</v>
      </c>
      <c r="I30" s="318">
        <f t="shared" si="7"/>
        <v>240</v>
      </c>
      <c r="J30" s="316">
        <f t="shared" si="7"/>
        <v>34</v>
      </c>
      <c r="K30" s="318">
        <f t="shared" si="7"/>
        <v>244</v>
      </c>
      <c r="L30" s="316">
        <f t="shared" si="7"/>
        <v>42</v>
      </c>
      <c r="M30" s="318">
        <f t="shared" si="7"/>
        <v>586</v>
      </c>
      <c r="N30" s="316">
        <f t="shared" si="7"/>
        <v>19</v>
      </c>
      <c r="O30" s="318">
        <f t="shared" si="7"/>
        <v>453</v>
      </c>
      <c r="P30" s="316">
        <f t="shared" si="7"/>
        <v>16</v>
      </c>
      <c r="Q30" s="318">
        <f t="shared" si="7"/>
        <v>636</v>
      </c>
      <c r="R30" s="316">
        <f t="shared" si="7"/>
        <v>11</v>
      </c>
      <c r="S30" s="318">
        <f t="shared" si="7"/>
        <v>694</v>
      </c>
      <c r="T30" s="316">
        <f t="shared" si="7"/>
        <v>6</v>
      </c>
      <c r="U30" s="318">
        <f t="shared" si="7"/>
        <v>1073</v>
      </c>
      <c r="V30" s="318">
        <v>0</v>
      </c>
    </row>
    <row r="31" spans="2:22" s="313" customFormat="1" ht="13.5" customHeight="1">
      <c r="B31" s="5"/>
      <c r="C31" s="319"/>
      <c r="D31" s="320" t="s">
        <v>204</v>
      </c>
      <c r="E31" s="321">
        <f t="shared" si="7"/>
        <v>27</v>
      </c>
      <c r="F31" s="25">
        <f t="shared" si="7"/>
        <v>397</v>
      </c>
      <c r="G31" s="321">
        <f t="shared" si="7"/>
        <v>0</v>
      </c>
      <c r="H31" s="321">
        <f t="shared" si="7"/>
        <v>13</v>
      </c>
      <c r="I31" s="26">
        <f t="shared" si="7"/>
        <v>44</v>
      </c>
      <c r="J31" s="321">
        <f t="shared" si="7"/>
        <v>4</v>
      </c>
      <c r="K31" s="26">
        <f t="shared" si="7"/>
        <v>26</v>
      </c>
      <c r="L31" s="321">
        <f t="shared" si="7"/>
        <v>3</v>
      </c>
      <c r="M31" s="26">
        <f t="shared" si="7"/>
        <v>53</v>
      </c>
      <c r="N31" s="321">
        <f t="shared" si="7"/>
        <v>3</v>
      </c>
      <c r="O31" s="26">
        <f t="shared" si="7"/>
        <v>78</v>
      </c>
      <c r="P31" s="321">
        <f t="shared" si="7"/>
        <v>2</v>
      </c>
      <c r="Q31" s="26">
        <f t="shared" si="7"/>
        <v>76</v>
      </c>
      <c r="R31" s="321">
        <f t="shared" si="7"/>
        <v>2</v>
      </c>
      <c r="S31" s="26">
        <f t="shared" si="7"/>
        <v>120</v>
      </c>
      <c r="T31" s="321">
        <f t="shared" si="7"/>
        <v>0</v>
      </c>
      <c r="U31" s="26">
        <f t="shared" si="7"/>
        <v>0</v>
      </c>
      <c r="V31" s="26">
        <v>0</v>
      </c>
    </row>
    <row r="32" spans="2:22" s="313" customFormat="1" ht="13.5" customHeight="1">
      <c r="B32" s="5"/>
      <c r="C32" s="319"/>
      <c r="D32" s="322" t="s">
        <v>205</v>
      </c>
      <c r="E32" s="321">
        <f t="shared" si="7"/>
        <v>41</v>
      </c>
      <c r="F32" s="25">
        <f t="shared" si="7"/>
        <v>928</v>
      </c>
      <c r="G32" s="321">
        <f t="shared" si="7"/>
        <v>5</v>
      </c>
      <c r="H32" s="321">
        <f t="shared" si="7"/>
        <v>11</v>
      </c>
      <c r="I32" s="26">
        <f t="shared" si="7"/>
        <v>15</v>
      </c>
      <c r="J32" s="321">
        <f t="shared" si="7"/>
        <v>6</v>
      </c>
      <c r="K32" s="26">
        <f t="shared" si="7"/>
        <v>41</v>
      </c>
      <c r="L32" s="321">
        <f t="shared" si="7"/>
        <v>3</v>
      </c>
      <c r="M32" s="26">
        <f t="shared" si="7"/>
        <v>41</v>
      </c>
      <c r="N32" s="321">
        <f t="shared" si="7"/>
        <v>4</v>
      </c>
      <c r="O32" s="26">
        <f t="shared" si="7"/>
        <v>107</v>
      </c>
      <c r="P32" s="321">
        <f t="shared" si="7"/>
        <v>6</v>
      </c>
      <c r="Q32" s="26">
        <f t="shared" si="7"/>
        <v>240</v>
      </c>
      <c r="R32" s="321">
        <f t="shared" si="7"/>
        <v>5</v>
      </c>
      <c r="S32" s="26">
        <f t="shared" si="7"/>
        <v>327</v>
      </c>
      <c r="T32" s="321">
        <f t="shared" si="7"/>
        <v>1</v>
      </c>
      <c r="U32" s="26">
        <f t="shared" si="7"/>
        <v>157</v>
      </c>
      <c r="V32" s="26">
        <v>0</v>
      </c>
    </row>
    <row r="33" spans="2:22" s="313" customFormat="1" ht="13.5" customHeight="1">
      <c r="B33" s="5"/>
      <c r="C33" s="319"/>
      <c r="D33" s="322" t="s">
        <v>206</v>
      </c>
      <c r="E33" s="321">
        <f t="shared" si="7"/>
        <v>170</v>
      </c>
      <c r="F33" s="25">
        <f t="shared" si="7"/>
        <v>2089</v>
      </c>
      <c r="G33" s="321">
        <f t="shared" si="7"/>
        <v>14</v>
      </c>
      <c r="H33" s="321">
        <f t="shared" si="7"/>
        <v>73</v>
      </c>
      <c r="I33" s="26">
        <f t="shared" si="7"/>
        <v>177</v>
      </c>
      <c r="J33" s="321">
        <f t="shared" si="7"/>
        <v>22</v>
      </c>
      <c r="K33" s="26">
        <f t="shared" si="7"/>
        <v>143</v>
      </c>
      <c r="L33" s="321">
        <f t="shared" si="7"/>
        <v>34</v>
      </c>
      <c r="M33" s="26">
        <f t="shared" si="7"/>
        <v>466</v>
      </c>
      <c r="N33" s="321">
        <f t="shared" si="7"/>
        <v>12</v>
      </c>
      <c r="O33" s="26">
        <f t="shared" si="7"/>
        <v>268</v>
      </c>
      <c r="P33" s="321">
        <f t="shared" si="7"/>
        <v>8</v>
      </c>
      <c r="Q33" s="26">
        <f t="shared" si="7"/>
        <v>320</v>
      </c>
      <c r="R33" s="321">
        <f t="shared" si="7"/>
        <v>3</v>
      </c>
      <c r="S33" s="26">
        <f t="shared" si="7"/>
        <v>194</v>
      </c>
      <c r="T33" s="321">
        <f t="shared" si="7"/>
        <v>4</v>
      </c>
      <c r="U33" s="26">
        <f t="shared" si="7"/>
        <v>521</v>
      </c>
      <c r="V33" s="26">
        <v>0</v>
      </c>
    </row>
    <row r="34" spans="2:22" s="313" customFormat="1" ht="13.5" customHeight="1">
      <c r="B34" s="5"/>
      <c r="C34" s="319"/>
      <c r="D34" s="323" t="s">
        <v>207</v>
      </c>
      <c r="E34" s="324">
        <f t="shared" si="7"/>
        <v>8</v>
      </c>
      <c r="F34" s="34">
        <f t="shared" si="7"/>
        <v>512</v>
      </c>
      <c r="G34" s="324">
        <f t="shared" si="7"/>
        <v>1</v>
      </c>
      <c r="H34" s="324">
        <f t="shared" si="7"/>
        <v>1</v>
      </c>
      <c r="I34" s="35">
        <f t="shared" si="7"/>
        <v>4</v>
      </c>
      <c r="J34" s="324">
        <f t="shared" si="7"/>
        <v>2</v>
      </c>
      <c r="K34" s="35">
        <f t="shared" si="7"/>
        <v>34</v>
      </c>
      <c r="L34" s="324">
        <f t="shared" si="7"/>
        <v>2</v>
      </c>
      <c r="M34" s="35">
        <f t="shared" si="7"/>
        <v>26</v>
      </c>
      <c r="N34" s="324">
        <f t="shared" si="7"/>
        <v>0</v>
      </c>
      <c r="O34" s="35">
        <f t="shared" si="7"/>
        <v>0</v>
      </c>
      <c r="P34" s="324">
        <f t="shared" si="7"/>
        <v>0</v>
      </c>
      <c r="Q34" s="35">
        <f t="shared" si="7"/>
        <v>0</v>
      </c>
      <c r="R34" s="324">
        <f t="shared" si="7"/>
        <v>1</v>
      </c>
      <c r="S34" s="35">
        <f t="shared" si="7"/>
        <v>53</v>
      </c>
      <c r="T34" s="324">
        <f t="shared" si="7"/>
        <v>1</v>
      </c>
      <c r="U34" s="35">
        <f t="shared" si="7"/>
        <v>395</v>
      </c>
      <c r="V34" s="35">
        <v>0</v>
      </c>
    </row>
    <row r="35" spans="2:22" s="313" customFormat="1" ht="13.5" customHeight="1">
      <c r="B35" s="325"/>
      <c r="C35" s="326" t="s">
        <v>208</v>
      </c>
      <c r="D35" s="327"/>
      <c r="E35" s="328">
        <f aca="true" t="shared" si="8" ref="E35:Q35">SUM(E36:E39)</f>
        <v>81</v>
      </c>
      <c r="F35" s="329">
        <f t="shared" si="8"/>
        <v>1628</v>
      </c>
      <c r="G35" s="328">
        <f t="shared" si="8"/>
        <v>5</v>
      </c>
      <c r="H35" s="328">
        <f t="shared" si="8"/>
        <v>30</v>
      </c>
      <c r="I35" s="330">
        <f t="shared" si="8"/>
        <v>79</v>
      </c>
      <c r="J35" s="328">
        <f t="shared" si="8"/>
        <v>14</v>
      </c>
      <c r="K35" s="330">
        <f t="shared" si="8"/>
        <v>89</v>
      </c>
      <c r="L35" s="328">
        <f t="shared" si="8"/>
        <v>14</v>
      </c>
      <c r="M35" s="330">
        <f t="shared" si="8"/>
        <v>205</v>
      </c>
      <c r="N35" s="328">
        <f t="shared" si="8"/>
        <v>5</v>
      </c>
      <c r="O35" s="330">
        <f t="shared" si="8"/>
        <v>115</v>
      </c>
      <c r="P35" s="328">
        <f t="shared" si="8"/>
        <v>6</v>
      </c>
      <c r="Q35" s="330">
        <f t="shared" si="8"/>
        <v>224</v>
      </c>
      <c r="R35" s="328">
        <f>SUM(R36:R39)</f>
        <v>4</v>
      </c>
      <c r="S35" s="330">
        <f>SUM(S36:S39)</f>
        <v>252</v>
      </c>
      <c r="T35" s="328">
        <f>SUM(T36:T39)</f>
        <v>3</v>
      </c>
      <c r="U35" s="330">
        <f>SUM(U36:U39)</f>
        <v>664</v>
      </c>
      <c r="V35" s="330">
        <v>0</v>
      </c>
    </row>
    <row r="36" spans="2:22" s="313" customFormat="1" ht="13.5" customHeight="1">
      <c r="B36" s="325"/>
      <c r="C36" s="331"/>
      <c r="D36" s="332" t="s">
        <v>204</v>
      </c>
      <c r="E36" s="333">
        <f aca="true" t="shared" si="9" ref="E36:E54">+G36+H36+J36+L36+N36+P36+R36+T36</f>
        <v>11</v>
      </c>
      <c r="F36" s="334">
        <f aca="true" t="shared" si="10" ref="F36:F54">+I36+K36+M36+O36+Q36+S36+U36</f>
        <v>181</v>
      </c>
      <c r="G36" s="335">
        <v>0</v>
      </c>
      <c r="H36" s="333">
        <v>5</v>
      </c>
      <c r="I36" s="336">
        <v>18</v>
      </c>
      <c r="J36" s="333">
        <v>1</v>
      </c>
      <c r="K36" s="336">
        <v>5</v>
      </c>
      <c r="L36" s="333">
        <v>2</v>
      </c>
      <c r="M36" s="336">
        <v>34</v>
      </c>
      <c r="N36" s="333">
        <v>1</v>
      </c>
      <c r="O36" s="336">
        <v>25</v>
      </c>
      <c r="P36" s="335">
        <v>1</v>
      </c>
      <c r="Q36" s="337">
        <v>39</v>
      </c>
      <c r="R36" s="335">
        <v>1</v>
      </c>
      <c r="S36" s="337">
        <v>60</v>
      </c>
      <c r="T36" s="335">
        <v>0</v>
      </c>
      <c r="U36" s="337">
        <v>0</v>
      </c>
      <c r="V36" s="337">
        <v>0</v>
      </c>
    </row>
    <row r="37" spans="2:22" s="313" customFormat="1" ht="13.5" customHeight="1">
      <c r="B37" s="325"/>
      <c r="C37" s="331"/>
      <c r="D37" s="338" t="s">
        <v>205</v>
      </c>
      <c r="E37" s="333">
        <f t="shared" si="9"/>
        <v>17</v>
      </c>
      <c r="F37" s="334">
        <f t="shared" si="10"/>
        <v>321</v>
      </c>
      <c r="G37" s="335">
        <v>3</v>
      </c>
      <c r="H37" s="333">
        <v>4</v>
      </c>
      <c r="I37" s="336">
        <v>4</v>
      </c>
      <c r="J37" s="333">
        <v>2</v>
      </c>
      <c r="K37" s="336">
        <v>13</v>
      </c>
      <c r="L37" s="333">
        <v>2</v>
      </c>
      <c r="M37" s="336">
        <v>28</v>
      </c>
      <c r="N37" s="333">
        <v>1</v>
      </c>
      <c r="O37" s="336">
        <v>27</v>
      </c>
      <c r="P37" s="335">
        <v>3</v>
      </c>
      <c r="Q37" s="337">
        <v>108</v>
      </c>
      <c r="R37" s="335">
        <v>2</v>
      </c>
      <c r="S37" s="337">
        <v>141</v>
      </c>
      <c r="T37" s="335">
        <v>0</v>
      </c>
      <c r="U37" s="337">
        <v>0</v>
      </c>
      <c r="V37" s="337">
        <v>0</v>
      </c>
    </row>
    <row r="38" spans="2:23" s="313" customFormat="1" ht="13.5" customHeight="1">
      <c r="B38" s="325"/>
      <c r="C38" s="331"/>
      <c r="D38" s="338" t="s">
        <v>206</v>
      </c>
      <c r="E38" s="333">
        <f t="shared" si="9"/>
        <v>51</v>
      </c>
      <c r="F38" s="334">
        <f t="shared" si="10"/>
        <v>727</v>
      </c>
      <c r="G38" s="335">
        <v>2</v>
      </c>
      <c r="H38" s="333">
        <v>20</v>
      </c>
      <c r="I38" s="336">
        <v>53</v>
      </c>
      <c r="J38" s="333">
        <v>11</v>
      </c>
      <c r="K38" s="336">
        <v>71</v>
      </c>
      <c r="L38" s="333">
        <v>10</v>
      </c>
      <c r="M38" s="336">
        <v>143</v>
      </c>
      <c r="N38" s="333">
        <v>3</v>
      </c>
      <c r="O38" s="336">
        <v>63</v>
      </c>
      <c r="P38" s="335">
        <v>2</v>
      </c>
      <c r="Q38" s="337">
        <v>77</v>
      </c>
      <c r="R38" s="335">
        <v>1</v>
      </c>
      <c r="S38" s="337">
        <v>51</v>
      </c>
      <c r="T38" s="335">
        <v>2</v>
      </c>
      <c r="U38" s="337">
        <v>269</v>
      </c>
      <c r="V38" s="337">
        <v>0</v>
      </c>
      <c r="W38" s="350"/>
    </row>
    <row r="39" spans="2:22" s="313" customFormat="1" ht="13.5" customHeight="1">
      <c r="B39" s="325"/>
      <c r="C39" s="339"/>
      <c r="D39" s="340" t="s">
        <v>207</v>
      </c>
      <c r="E39" s="341">
        <f t="shared" si="9"/>
        <v>2</v>
      </c>
      <c r="F39" s="342">
        <f t="shared" si="10"/>
        <v>399</v>
      </c>
      <c r="G39" s="343">
        <v>0</v>
      </c>
      <c r="H39" s="343">
        <v>1</v>
      </c>
      <c r="I39" s="344">
        <v>4</v>
      </c>
      <c r="J39" s="343">
        <v>0</v>
      </c>
      <c r="K39" s="344">
        <v>0</v>
      </c>
      <c r="L39" s="343">
        <v>0</v>
      </c>
      <c r="M39" s="344">
        <v>0</v>
      </c>
      <c r="N39" s="343">
        <v>0</v>
      </c>
      <c r="O39" s="344">
        <v>0</v>
      </c>
      <c r="P39" s="343">
        <v>0</v>
      </c>
      <c r="Q39" s="344">
        <v>0</v>
      </c>
      <c r="R39" s="343">
        <v>0</v>
      </c>
      <c r="S39" s="344">
        <v>0</v>
      </c>
      <c r="T39" s="343">
        <v>1</v>
      </c>
      <c r="U39" s="344">
        <v>395</v>
      </c>
      <c r="V39" s="344">
        <v>0</v>
      </c>
    </row>
    <row r="40" spans="2:22" s="313" customFormat="1" ht="13.5" customHeight="1">
      <c r="B40" s="325"/>
      <c r="C40" s="345" t="s">
        <v>209</v>
      </c>
      <c r="D40" s="346"/>
      <c r="E40" s="347">
        <f t="shared" si="9"/>
        <v>74</v>
      </c>
      <c r="F40" s="348">
        <f t="shared" si="10"/>
        <v>1116</v>
      </c>
      <c r="G40" s="347">
        <f aca="true" t="shared" si="11" ref="G40:Q40">SUM(G41:G44)</f>
        <v>6</v>
      </c>
      <c r="H40" s="347">
        <f t="shared" si="11"/>
        <v>30</v>
      </c>
      <c r="I40" s="349">
        <f t="shared" si="11"/>
        <v>65</v>
      </c>
      <c r="J40" s="347">
        <f t="shared" si="11"/>
        <v>10</v>
      </c>
      <c r="K40" s="349">
        <f t="shared" si="11"/>
        <v>72</v>
      </c>
      <c r="L40" s="347">
        <f t="shared" si="11"/>
        <v>11</v>
      </c>
      <c r="M40" s="349">
        <f t="shared" si="11"/>
        <v>145</v>
      </c>
      <c r="N40" s="347">
        <f t="shared" si="11"/>
        <v>7</v>
      </c>
      <c r="O40" s="349">
        <f t="shared" si="11"/>
        <v>171</v>
      </c>
      <c r="P40" s="347">
        <f t="shared" si="11"/>
        <v>5</v>
      </c>
      <c r="Q40" s="349">
        <f t="shared" si="11"/>
        <v>202</v>
      </c>
      <c r="R40" s="347">
        <f>SUM(R41:R44)</f>
        <v>3</v>
      </c>
      <c r="S40" s="349">
        <f>SUM(S41:S44)</f>
        <v>190</v>
      </c>
      <c r="T40" s="347">
        <f>SUM(T41:T44)</f>
        <v>2</v>
      </c>
      <c r="U40" s="349">
        <f>SUM(U41:U44)</f>
        <v>271</v>
      </c>
      <c r="V40" s="349">
        <v>0</v>
      </c>
    </row>
    <row r="41" spans="2:22" s="313" customFormat="1" ht="13.5" customHeight="1">
      <c r="B41" s="325"/>
      <c r="C41" s="345"/>
      <c r="D41" s="332" t="s">
        <v>204</v>
      </c>
      <c r="E41" s="333">
        <f t="shared" si="9"/>
        <v>5</v>
      </c>
      <c r="F41" s="334">
        <f t="shared" si="10"/>
        <v>101</v>
      </c>
      <c r="G41" s="335">
        <v>0</v>
      </c>
      <c r="H41" s="333">
        <v>2</v>
      </c>
      <c r="I41" s="336">
        <v>6</v>
      </c>
      <c r="J41" s="335">
        <v>1</v>
      </c>
      <c r="K41" s="337">
        <v>7</v>
      </c>
      <c r="L41" s="335">
        <v>0</v>
      </c>
      <c r="M41" s="337">
        <v>0</v>
      </c>
      <c r="N41" s="335">
        <v>1</v>
      </c>
      <c r="O41" s="337">
        <v>28</v>
      </c>
      <c r="P41" s="335">
        <v>0</v>
      </c>
      <c r="Q41" s="337">
        <v>0</v>
      </c>
      <c r="R41" s="335">
        <v>1</v>
      </c>
      <c r="S41" s="337">
        <v>60</v>
      </c>
      <c r="T41" s="335">
        <v>0</v>
      </c>
      <c r="U41" s="337">
        <v>0</v>
      </c>
      <c r="V41" s="337">
        <v>0</v>
      </c>
    </row>
    <row r="42" spans="2:22" s="313" customFormat="1" ht="13.5" customHeight="1">
      <c r="B42" s="325"/>
      <c r="C42" s="345"/>
      <c r="D42" s="338" t="s">
        <v>205</v>
      </c>
      <c r="E42" s="333">
        <f t="shared" si="9"/>
        <v>11</v>
      </c>
      <c r="F42" s="334">
        <f t="shared" si="10"/>
        <v>365</v>
      </c>
      <c r="G42" s="335">
        <v>1</v>
      </c>
      <c r="H42" s="333">
        <v>2</v>
      </c>
      <c r="I42" s="336">
        <v>3</v>
      </c>
      <c r="J42" s="335">
        <v>2</v>
      </c>
      <c r="K42" s="337">
        <v>16</v>
      </c>
      <c r="L42" s="335">
        <v>1</v>
      </c>
      <c r="M42" s="337">
        <v>13</v>
      </c>
      <c r="N42" s="335">
        <v>1</v>
      </c>
      <c r="O42" s="337">
        <v>23</v>
      </c>
      <c r="P42" s="335">
        <v>2</v>
      </c>
      <c r="Q42" s="337">
        <v>87</v>
      </c>
      <c r="R42" s="335">
        <v>1</v>
      </c>
      <c r="S42" s="337">
        <v>66</v>
      </c>
      <c r="T42" s="335">
        <v>1</v>
      </c>
      <c r="U42" s="337">
        <v>157</v>
      </c>
      <c r="V42" s="337">
        <v>0</v>
      </c>
    </row>
    <row r="43" spans="2:22" s="313" customFormat="1" ht="13.5" customHeight="1">
      <c r="B43" s="325"/>
      <c r="C43" s="345"/>
      <c r="D43" s="338" t="s">
        <v>206</v>
      </c>
      <c r="E43" s="333">
        <f t="shared" si="9"/>
        <v>56</v>
      </c>
      <c r="F43" s="334">
        <f t="shared" si="10"/>
        <v>643</v>
      </c>
      <c r="G43" s="335">
        <v>4</v>
      </c>
      <c r="H43" s="333">
        <v>26</v>
      </c>
      <c r="I43" s="336">
        <v>56</v>
      </c>
      <c r="J43" s="335">
        <v>6</v>
      </c>
      <c r="K43" s="337">
        <v>42</v>
      </c>
      <c r="L43" s="335">
        <v>10</v>
      </c>
      <c r="M43" s="337">
        <v>132</v>
      </c>
      <c r="N43" s="335">
        <v>5</v>
      </c>
      <c r="O43" s="337">
        <v>120</v>
      </c>
      <c r="P43" s="335">
        <v>3</v>
      </c>
      <c r="Q43" s="337">
        <v>115</v>
      </c>
      <c r="R43" s="335">
        <v>1</v>
      </c>
      <c r="S43" s="337">
        <v>64</v>
      </c>
      <c r="T43" s="335">
        <v>1</v>
      </c>
      <c r="U43" s="337">
        <v>114</v>
      </c>
      <c r="V43" s="337">
        <v>0</v>
      </c>
    </row>
    <row r="44" spans="2:22" s="313" customFormat="1" ht="13.5" customHeight="1">
      <c r="B44" s="325"/>
      <c r="C44" s="339"/>
      <c r="D44" s="340" t="s">
        <v>207</v>
      </c>
      <c r="E44" s="341">
        <f t="shared" si="9"/>
        <v>2</v>
      </c>
      <c r="F44" s="342">
        <f t="shared" si="10"/>
        <v>7</v>
      </c>
      <c r="G44" s="343">
        <v>1</v>
      </c>
      <c r="H44" s="343">
        <v>0</v>
      </c>
      <c r="I44" s="344">
        <v>0</v>
      </c>
      <c r="J44" s="343">
        <v>1</v>
      </c>
      <c r="K44" s="344">
        <v>7</v>
      </c>
      <c r="L44" s="343">
        <v>0</v>
      </c>
      <c r="M44" s="344">
        <v>0</v>
      </c>
      <c r="N44" s="343">
        <v>0</v>
      </c>
      <c r="O44" s="344">
        <v>0</v>
      </c>
      <c r="P44" s="343">
        <v>0</v>
      </c>
      <c r="Q44" s="344">
        <v>0</v>
      </c>
      <c r="R44" s="343">
        <v>0</v>
      </c>
      <c r="S44" s="344">
        <v>0</v>
      </c>
      <c r="T44" s="343">
        <v>0</v>
      </c>
      <c r="U44" s="344">
        <v>0</v>
      </c>
      <c r="V44" s="344">
        <v>0</v>
      </c>
    </row>
    <row r="45" spans="2:22" s="313" customFormat="1" ht="13.5" customHeight="1">
      <c r="B45" s="325"/>
      <c r="C45" s="345" t="s">
        <v>210</v>
      </c>
      <c r="D45" s="346"/>
      <c r="E45" s="347">
        <f t="shared" si="9"/>
        <v>49</v>
      </c>
      <c r="F45" s="348">
        <f t="shared" si="10"/>
        <v>734</v>
      </c>
      <c r="G45" s="347">
        <f aca="true" t="shared" si="12" ref="G45:Q45">SUM(G46:G49)</f>
        <v>1</v>
      </c>
      <c r="H45" s="347">
        <f t="shared" si="12"/>
        <v>22</v>
      </c>
      <c r="I45" s="349">
        <f t="shared" si="12"/>
        <v>59</v>
      </c>
      <c r="J45" s="347">
        <f t="shared" si="12"/>
        <v>8</v>
      </c>
      <c r="K45" s="349">
        <f t="shared" si="12"/>
        <v>68</v>
      </c>
      <c r="L45" s="347">
        <f t="shared" si="12"/>
        <v>8</v>
      </c>
      <c r="M45" s="349">
        <f t="shared" si="12"/>
        <v>109</v>
      </c>
      <c r="N45" s="347">
        <f t="shared" si="12"/>
        <v>3</v>
      </c>
      <c r="O45" s="349">
        <f t="shared" si="12"/>
        <v>71</v>
      </c>
      <c r="P45" s="347">
        <f t="shared" si="12"/>
        <v>4</v>
      </c>
      <c r="Q45" s="349">
        <f t="shared" si="12"/>
        <v>176</v>
      </c>
      <c r="R45" s="347">
        <f>SUM(R46:R49)</f>
        <v>2</v>
      </c>
      <c r="S45" s="349">
        <f>SUM(S46:S49)</f>
        <v>113</v>
      </c>
      <c r="T45" s="347">
        <f>SUM(T46:T49)</f>
        <v>1</v>
      </c>
      <c r="U45" s="349">
        <f>SUM(U46:U49)</f>
        <v>138</v>
      </c>
      <c r="V45" s="349">
        <v>0</v>
      </c>
    </row>
    <row r="46" spans="2:22" s="313" customFormat="1" ht="13.5" customHeight="1">
      <c r="B46" s="325"/>
      <c r="C46" s="345"/>
      <c r="D46" s="332" t="s">
        <v>204</v>
      </c>
      <c r="E46" s="333">
        <f t="shared" si="9"/>
        <v>5</v>
      </c>
      <c r="F46" s="334">
        <f t="shared" si="10"/>
        <v>53</v>
      </c>
      <c r="G46" s="335">
        <v>0</v>
      </c>
      <c r="H46" s="333">
        <v>3</v>
      </c>
      <c r="I46" s="336">
        <v>10</v>
      </c>
      <c r="J46" s="333">
        <v>1</v>
      </c>
      <c r="K46" s="336">
        <v>6</v>
      </c>
      <c r="L46" s="335">
        <v>0</v>
      </c>
      <c r="M46" s="337">
        <v>0</v>
      </c>
      <c r="N46" s="335">
        <v>0</v>
      </c>
      <c r="O46" s="337">
        <v>0</v>
      </c>
      <c r="P46" s="335">
        <v>1</v>
      </c>
      <c r="Q46" s="337">
        <v>37</v>
      </c>
      <c r="R46" s="335">
        <v>0</v>
      </c>
      <c r="S46" s="337">
        <v>0</v>
      </c>
      <c r="T46" s="335">
        <v>0</v>
      </c>
      <c r="U46" s="337">
        <v>0</v>
      </c>
      <c r="V46" s="337">
        <v>0</v>
      </c>
    </row>
    <row r="47" spans="2:22" s="313" customFormat="1" ht="13.5" customHeight="1">
      <c r="B47" s="325"/>
      <c r="C47" s="345"/>
      <c r="D47" s="338" t="s">
        <v>205</v>
      </c>
      <c r="E47" s="333">
        <f t="shared" si="9"/>
        <v>9</v>
      </c>
      <c r="F47" s="334">
        <f t="shared" si="10"/>
        <v>151</v>
      </c>
      <c r="G47" s="335">
        <v>1</v>
      </c>
      <c r="H47" s="333">
        <v>3</v>
      </c>
      <c r="I47" s="336">
        <v>5</v>
      </c>
      <c r="J47" s="333">
        <v>2</v>
      </c>
      <c r="K47" s="336">
        <v>12</v>
      </c>
      <c r="L47" s="335">
        <v>0</v>
      </c>
      <c r="M47" s="337">
        <v>0</v>
      </c>
      <c r="N47" s="335">
        <v>1</v>
      </c>
      <c r="O47" s="337">
        <v>29</v>
      </c>
      <c r="P47" s="335">
        <v>1</v>
      </c>
      <c r="Q47" s="337">
        <v>45</v>
      </c>
      <c r="R47" s="335">
        <v>1</v>
      </c>
      <c r="S47" s="337">
        <v>60</v>
      </c>
      <c r="T47" s="335">
        <v>0</v>
      </c>
      <c r="U47" s="337">
        <v>0</v>
      </c>
      <c r="V47" s="337">
        <v>0</v>
      </c>
    </row>
    <row r="48" spans="2:22" s="313" customFormat="1" ht="13.5" customHeight="1">
      <c r="B48" s="325"/>
      <c r="C48" s="345"/>
      <c r="D48" s="338" t="s">
        <v>206</v>
      </c>
      <c r="E48" s="333">
        <f t="shared" si="9"/>
        <v>33</v>
      </c>
      <c r="F48" s="334">
        <f t="shared" si="10"/>
        <v>450</v>
      </c>
      <c r="G48" s="335">
        <v>0</v>
      </c>
      <c r="H48" s="333">
        <v>16</v>
      </c>
      <c r="I48" s="336">
        <v>44</v>
      </c>
      <c r="J48" s="333">
        <v>4</v>
      </c>
      <c r="K48" s="336">
        <v>23</v>
      </c>
      <c r="L48" s="335">
        <v>8</v>
      </c>
      <c r="M48" s="337">
        <v>109</v>
      </c>
      <c r="N48" s="335">
        <v>2</v>
      </c>
      <c r="O48" s="337">
        <v>42</v>
      </c>
      <c r="P48" s="335">
        <v>2</v>
      </c>
      <c r="Q48" s="337">
        <v>94</v>
      </c>
      <c r="R48" s="335">
        <v>0</v>
      </c>
      <c r="S48" s="337">
        <v>0</v>
      </c>
      <c r="T48" s="335">
        <v>1</v>
      </c>
      <c r="U48" s="337">
        <v>138</v>
      </c>
      <c r="V48" s="337">
        <v>0</v>
      </c>
    </row>
    <row r="49" spans="2:22" s="313" customFormat="1" ht="13.5" customHeight="1">
      <c r="B49" s="325"/>
      <c r="C49" s="339"/>
      <c r="D49" s="340" t="s">
        <v>207</v>
      </c>
      <c r="E49" s="341">
        <f t="shared" si="9"/>
        <v>2</v>
      </c>
      <c r="F49" s="342">
        <f t="shared" si="10"/>
        <v>80</v>
      </c>
      <c r="G49" s="343">
        <v>0</v>
      </c>
      <c r="H49" s="343">
        <v>0</v>
      </c>
      <c r="I49" s="344">
        <v>0</v>
      </c>
      <c r="J49" s="343">
        <v>1</v>
      </c>
      <c r="K49" s="344">
        <v>27</v>
      </c>
      <c r="L49" s="343">
        <v>0</v>
      </c>
      <c r="M49" s="344">
        <v>0</v>
      </c>
      <c r="N49" s="343">
        <v>0</v>
      </c>
      <c r="O49" s="344">
        <v>0</v>
      </c>
      <c r="P49" s="343">
        <v>0</v>
      </c>
      <c r="Q49" s="344">
        <v>0</v>
      </c>
      <c r="R49" s="343">
        <v>1</v>
      </c>
      <c r="S49" s="344">
        <v>53</v>
      </c>
      <c r="T49" s="343">
        <v>0</v>
      </c>
      <c r="U49" s="344">
        <v>0</v>
      </c>
      <c r="V49" s="344">
        <v>0</v>
      </c>
    </row>
    <row r="50" spans="2:22" s="313" customFormat="1" ht="13.5" customHeight="1">
      <c r="B50" s="325"/>
      <c r="C50" s="345" t="s">
        <v>211</v>
      </c>
      <c r="D50" s="346"/>
      <c r="E50" s="347">
        <f t="shared" si="9"/>
        <v>42</v>
      </c>
      <c r="F50" s="348">
        <f t="shared" si="10"/>
        <v>448</v>
      </c>
      <c r="G50" s="347">
        <f aca="true" t="shared" si="13" ref="G50:Q50">SUM(G51:G54)</f>
        <v>8</v>
      </c>
      <c r="H50" s="347">
        <f t="shared" si="13"/>
        <v>16</v>
      </c>
      <c r="I50" s="349">
        <f t="shared" si="13"/>
        <v>37</v>
      </c>
      <c r="J50" s="347">
        <f t="shared" si="13"/>
        <v>2</v>
      </c>
      <c r="K50" s="349">
        <f t="shared" si="13"/>
        <v>15</v>
      </c>
      <c r="L50" s="347">
        <f t="shared" si="13"/>
        <v>9</v>
      </c>
      <c r="M50" s="349">
        <f t="shared" si="13"/>
        <v>127</v>
      </c>
      <c r="N50" s="347">
        <f t="shared" si="13"/>
        <v>4</v>
      </c>
      <c r="O50" s="349">
        <f t="shared" si="13"/>
        <v>96</v>
      </c>
      <c r="P50" s="347">
        <f t="shared" si="13"/>
        <v>1</v>
      </c>
      <c r="Q50" s="349">
        <f t="shared" si="13"/>
        <v>34</v>
      </c>
      <c r="R50" s="347">
        <f>SUM(R51:R54)</f>
        <v>2</v>
      </c>
      <c r="S50" s="349">
        <f>SUM(S51:S54)</f>
        <v>139</v>
      </c>
      <c r="T50" s="347">
        <f>SUM(T51:T54)</f>
        <v>0</v>
      </c>
      <c r="U50" s="349">
        <f>SUM(U51:U54)</f>
        <v>0</v>
      </c>
      <c r="V50" s="349">
        <v>0</v>
      </c>
    </row>
    <row r="51" spans="2:22" s="313" customFormat="1" ht="13.5" customHeight="1">
      <c r="B51" s="9"/>
      <c r="C51" s="345"/>
      <c r="D51" s="332" t="s">
        <v>204</v>
      </c>
      <c r="E51" s="333">
        <f t="shared" si="9"/>
        <v>6</v>
      </c>
      <c r="F51" s="334">
        <f t="shared" si="10"/>
        <v>62</v>
      </c>
      <c r="G51" s="335">
        <v>0</v>
      </c>
      <c r="H51" s="333">
        <v>3</v>
      </c>
      <c r="I51" s="336">
        <v>10</v>
      </c>
      <c r="J51" s="333">
        <v>1</v>
      </c>
      <c r="K51" s="336">
        <v>8</v>
      </c>
      <c r="L51" s="333">
        <v>1</v>
      </c>
      <c r="M51" s="336">
        <v>19</v>
      </c>
      <c r="N51" s="335">
        <v>1</v>
      </c>
      <c r="O51" s="337">
        <v>25</v>
      </c>
      <c r="P51" s="333">
        <v>0</v>
      </c>
      <c r="Q51" s="336">
        <v>0</v>
      </c>
      <c r="R51" s="333">
        <v>0</v>
      </c>
      <c r="S51" s="336">
        <v>0</v>
      </c>
      <c r="T51" s="333">
        <v>0</v>
      </c>
      <c r="U51" s="336">
        <v>0</v>
      </c>
      <c r="V51" s="336">
        <v>0</v>
      </c>
    </row>
    <row r="52" spans="2:22" s="313" customFormat="1" ht="13.5" customHeight="1">
      <c r="B52" s="9"/>
      <c r="C52" s="345"/>
      <c r="D52" s="338" t="s">
        <v>205</v>
      </c>
      <c r="E52" s="333">
        <f t="shared" si="9"/>
        <v>4</v>
      </c>
      <c r="F52" s="334">
        <f t="shared" si="10"/>
        <v>91</v>
      </c>
      <c r="G52" s="335">
        <v>0</v>
      </c>
      <c r="H52" s="333">
        <v>2</v>
      </c>
      <c r="I52" s="336">
        <v>3</v>
      </c>
      <c r="J52" s="333">
        <v>0</v>
      </c>
      <c r="K52" s="336">
        <v>0</v>
      </c>
      <c r="L52" s="333">
        <v>0</v>
      </c>
      <c r="M52" s="336">
        <v>0</v>
      </c>
      <c r="N52" s="335">
        <v>1</v>
      </c>
      <c r="O52" s="337">
        <v>28</v>
      </c>
      <c r="P52" s="333">
        <v>0</v>
      </c>
      <c r="Q52" s="336">
        <v>0</v>
      </c>
      <c r="R52" s="333">
        <v>1</v>
      </c>
      <c r="S52" s="336">
        <v>60</v>
      </c>
      <c r="T52" s="333">
        <v>0</v>
      </c>
      <c r="U52" s="336">
        <v>0</v>
      </c>
      <c r="V52" s="336">
        <v>0</v>
      </c>
    </row>
    <row r="53" spans="2:22" s="313" customFormat="1" ht="13.5" customHeight="1">
      <c r="B53" s="9"/>
      <c r="C53" s="345"/>
      <c r="D53" s="338" t="s">
        <v>206</v>
      </c>
      <c r="E53" s="333">
        <f t="shared" si="9"/>
        <v>30</v>
      </c>
      <c r="F53" s="334">
        <f t="shared" si="10"/>
        <v>269</v>
      </c>
      <c r="G53" s="335">
        <v>8</v>
      </c>
      <c r="H53" s="333">
        <v>11</v>
      </c>
      <c r="I53" s="336">
        <v>24</v>
      </c>
      <c r="J53" s="333">
        <v>1</v>
      </c>
      <c r="K53" s="336">
        <v>7</v>
      </c>
      <c r="L53" s="333">
        <v>6</v>
      </c>
      <c r="M53" s="336">
        <v>82</v>
      </c>
      <c r="N53" s="335">
        <v>2</v>
      </c>
      <c r="O53" s="337">
        <v>43</v>
      </c>
      <c r="P53" s="333">
        <v>1</v>
      </c>
      <c r="Q53" s="336">
        <v>34</v>
      </c>
      <c r="R53" s="333">
        <v>1</v>
      </c>
      <c r="S53" s="336">
        <v>79</v>
      </c>
      <c r="T53" s="333">
        <v>0</v>
      </c>
      <c r="U53" s="336">
        <v>0</v>
      </c>
      <c r="V53" s="336">
        <v>0</v>
      </c>
    </row>
    <row r="54" spans="2:22" s="313" customFormat="1" ht="13.5" customHeight="1">
      <c r="B54" s="10"/>
      <c r="C54" s="339"/>
      <c r="D54" s="340" t="s">
        <v>207</v>
      </c>
      <c r="E54" s="341">
        <f t="shared" si="9"/>
        <v>2</v>
      </c>
      <c r="F54" s="342">
        <f t="shared" si="10"/>
        <v>26</v>
      </c>
      <c r="G54" s="343">
        <v>0</v>
      </c>
      <c r="H54" s="343">
        <v>0</v>
      </c>
      <c r="I54" s="344">
        <v>0</v>
      </c>
      <c r="J54" s="343">
        <v>0</v>
      </c>
      <c r="K54" s="344">
        <v>0</v>
      </c>
      <c r="L54" s="343">
        <v>2</v>
      </c>
      <c r="M54" s="344">
        <v>26</v>
      </c>
      <c r="N54" s="343">
        <v>0</v>
      </c>
      <c r="O54" s="344">
        <v>0</v>
      </c>
      <c r="P54" s="343">
        <v>0</v>
      </c>
      <c r="Q54" s="344">
        <v>0</v>
      </c>
      <c r="R54" s="343">
        <v>0</v>
      </c>
      <c r="S54" s="344">
        <v>0</v>
      </c>
      <c r="T54" s="343">
        <v>0</v>
      </c>
      <c r="U54" s="344">
        <v>0</v>
      </c>
      <c r="V54" s="344">
        <v>0</v>
      </c>
    </row>
    <row r="55" spans="2:22" s="313" customFormat="1" ht="13.5" customHeight="1">
      <c r="B55" s="18" t="s">
        <v>35</v>
      </c>
      <c r="C55" s="314"/>
      <c r="D55" s="315"/>
      <c r="E55" s="316">
        <f>SUM(E56:E59)</f>
        <v>200</v>
      </c>
      <c r="F55" s="317">
        <f>SUM(F56:F59)</f>
        <v>3491</v>
      </c>
      <c r="G55" s="316">
        <f aca="true" t="shared" si="14" ref="G55:V55">SUM(G56:G59)</f>
        <v>0</v>
      </c>
      <c r="H55" s="316">
        <f t="shared" si="14"/>
        <v>81</v>
      </c>
      <c r="I55" s="318">
        <f t="shared" si="14"/>
        <v>178</v>
      </c>
      <c r="J55" s="316">
        <f t="shared" si="14"/>
        <v>36</v>
      </c>
      <c r="K55" s="318">
        <f t="shared" si="14"/>
        <v>243</v>
      </c>
      <c r="L55" s="316">
        <f t="shared" si="14"/>
        <v>30</v>
      </c>
      <c r="M55" s="318">
        <f t="shared" si="14"/>
        <v>431</v>
      </c>
      <c r="N55" s="316">
        <f t="shared" si="14"/>
        <v>23</v>
      </c>
      <c r="O55" s="318">
        <f t="shared" si="14"/>
        <v>535</v>
      </c>
      <c r="P55" s="316">
        <f t="shared" si="14"/>
        <v>13</v>
      </c>
      <c r="Q55" s="318">
        <f t="shared" si="14"/>
        <v>494</v>
      </c>
      <c r="R55" s="316">
        <f t="shared" si="14"/>
        <v>13</v>
      </c>
      <c r="S55" s="318">
        <f t="shared" si="14"/>
        <v>813</v>
      </c>
      <c r="T55" s="316">
        <f t="shared" si="14"/>
        <v>4</v>
      </c>
      <c r="U55" s="318">
        <f t="shared" si="14"/>
        <v>716</v>
      </c>
      <c r="V55" s="318">
        <f t="shared" si="14"/>
        <v>12</v>
      </c>
    </row>
    <row r="56" spans="2:22" s="313" customFormat="1" ht="13.5" customHeight="1">
      <c r="B56" s="5"/>
      <c r="C56" s="319"/>
      <c r="D56" s="320" t="s">
        <v>204</v>
      </c>
      <c r="E56" s="321">
        <f>+G56+H56+J56+L56+N56+P56+R56+T56</f>
        <v>7</v>
      </c>
      <c r="F56" s="25">
        <f>+H56+I56+K56+M56+O56+Q56+S56+U56</f>
        <v>163</v>
      </c>
      <c r="G56" s="321">
        <v>0</v>
      </c>
      <c r="H56" s="321">
        <v>2</v>
      </c>
      <c r="I56" s="26">
        <v>4</v>
      </c>
      <c r="J56" s="321">
        <v>0</v>
      </c>
      <c r="K56" s="26">
        <v>0</v>
      </c>
      <c r="L56" s="321">
        <v>1</v>
      </c>
      <c r="M56" s="26">
        <v>15</v>
      </c>
      <c r="N56" s="321">
        <v>2</v>
      </c>
      <c r="O56" s="26">
        <v>43</v>
      </c>
      <c r="P56" s="321">
        <v>1</v>
      </c>
      <c r="Q56" s="26">
        <v>33</v>
      </c>
      <c r="R56" s="321">
        <v>1</v>
      </c>
      <c r="S56" s="26">
        <v>66</v>
      </c>
      <c r="T56" s="321">
        <v>0</v>
      </c>
      <c r="U56" s="26">
        <v>0</v>
      </c>
      <c r="V56" s="26">
        <v>0</v>
      </c>
    </row>
    <row r="57" spans="2:22" s="313" customFormat="1" ht="13.5" customHeight="1">
      <c r="B57" s="5"/>
      <c r="C57" s="319"/>
      <c r="D57" s="322" t="s">
        <v>205</v>
      </c>
      <c r="E57" s="321">
        <f aca="true" t="shared" si="15" ref="E57:F59">+G57+H57+J57+L57+N57+P57+R57+T57</f>
        <v>34</v>
      </c>
      <c r="F57" s="25">
        <f t="shared" si="15"/>
        <v>886</v>
      </c>
      <c r="G57" s="321">
        <v>0</v>
      </c>
      <c r="H57" s="321">
        <v>10</v>
      </c>
      <c r="I57" s="26">
        <v>12</v>
      </c>
      <c r="J57" s="321">
        <v>6</v>
      </c>
      <c r="K57" s="26">
        <v>41</v>
      </c>
      <c r="L57" s="321">
        <v>3</v>
      </c>
      <c r="M57" s="26">
        <v>44</v>
      </c>
      <c r="N57" s="321">
        <v>4</v>
      </c>
      <c r="O57" s="26">
        <v>92</v>
      </c>
      <c r="P57" s="321">
        <v>4</v>
      </c>
      <c r="Q57" s="26">
        <v>148</v>
      </c>
      <c r="R57" s="321">
        <v>6</v>
      </c>
      <c r="S57" s="26">
        <v>369</v>
      </c>
      <c r="T57" s="321">
        <v>1</v>
      </c>
      <c r="U57" s="26">
        <v>170</v>
      </c>
      <c r="V57" s="26">
        <v>5</v>
      </c>
    </row>
    <row r="58" spans="2:22" s="313" customFormat="1" ht="13.5" customHeight="1">
      <c r="B58" s="5"/>
      <c r="C58" s="319"/>
      <c r="D58" s="322" t="s">
        <v>206</v>
      </c>
      <c r="E58" s="321">
        <f t="shared" si="15"/>
        <v>152</v>
      </c>
      <c r="F58" s="25">
        <f t="shared" si="15"/>
        <v>2082</v>
      </c>
      <c r="G58" s="321">
        <v>0</v>
      </c>
      <c r="H58" s="321">
        <v>69</v>
      </c>
      <c r="I58" s="26">
        <v>162</v>
      </c>
      <c r="J58" s="321">
        <v>28</v>
      </c>
      <c r="K58" s="26">
        <v>188</v>
      </c>
      <c r="L58" s="321">
        <v>26</v>
      </c>
      <c r="M58" s="26">
        <v>372</v>
      </c>
      <c r="N58" s="321">
        <v>16</v>
      </c>
      <c r="O58" s="26">
        <v>377</v>
      </c>
      <c r="P58" s="321">
        <v>6</v>
      </c>
      <c r="Q58" s="26">
        <v>243</v>
      </c>
      <c r="R58" s="321">
        <v>5</v>
      </c>
      <c r="S58" s="26">
        <v>313</v>
      </c>
      <c r="T58" s="321">
        <v>2</v>
      </c>
      <c r="U58" s="26">
        <v>358</v>
      </c>
      <c r="V58" s="26">
        <v>7</v>
      </c>
    </row>
    <row r="59" spans="2:22" s="313" customFormat="1" ht="13.5" customHeight="1">
      <c r="B59" s="11"/>
      <c r="C59" s="351"/>
      <c r="D59" s="352" t="s">
        <v>207</v>
      </c>
      <c r="E59" s="353">
        <f t="shared" si="15"/>
        <v>7</v>
      </c>
      <c r="F59" s="29">
        <f t="shared" si="15"/>
        <v>360</v>
      </c>
      <c r="G59" s="353">
        <v>0</v>
      </c>
      <c r="H59" s="353">
        <v>0</v>
      </c>
      <c r="I59" s="30">
        <v>0</v>
      </c>
      <c r="J59" s="353">
        <v>2</v>
      </c>
      <c r="K59" s="30">
        <v>14</v>
      </c>
      <c r="L59" s="353">
        <v>0</v>
      </c>
      <c r="M59" s="30">
        <v>0</v>
      </c>
      <c r="N59" s="353">
        <v>1</v>
      </c>
      <c r="O59" s="30">
        <v>23</v>
      </c>
      <c r="P59" s="353">
        <v>2</v>
      </c>
      <c r="Q59" s="30">
        <v>70</v>
      </c>
      <c r="R59" s="353">
        <v>1</v>
      </c>
      <c r="S59" s="30">
        <v>65</v>
      </c>
      <c r="T59" s="353">
        <v>1</v>
      </c>
      <c r="U59" s="30">
        <v>188</v>
      </c>
      <c r="V59" s="30">
        <v>0</v>
      </c>
    </row>
    <row r="60" spans="2:22" s="313" customFormat="1" ht="13.5" customHeight="1">
      <c r="B60" s="18" t="s">
        <v>51</v>
      </c>
      <c r="C60" s="314"/>
      <c r="D60" s="315"/>
      <c r="E60" s="316">
        <f>SUM(E61:E64)</f>
        <v>172</v>
      </c>
      <c r="F60" s="317">
        <f>SUM(F61:F64)</f>
        <v>3153</v>
      </c>
      <c r="G60" s="316">
        <f aca="true" t="shared" si="16" ref="G60:V60">SUM(G61:G64)</f>
        <v>0</v>
      </c>
      <c r="H60" s="316">
        <f t="shared" si="16"/>
        <v>69</v>
      </c>
      <c r="I60" s="318">
        <f t="shared" si="16"/>
        <v>136</v>
      </c>
      <c r="J60" s="316">
        <f t="shared" si="16"/>
        <v>19</v>
      </c>
      <c r="K60" s="318">
        <f t="shared" si="16"/>
        <v>123</v>
      </c>
      <c r="L60" s="316">
        <f t="shared" si="16"/>
        <v>32</v>
      </c>
      <c r="M60" s="318">
        <f t="shared" si="16"/>
        <v>460</v>
      </c>
      <c r="N60" s="316">
        <f t="shared" si="16"/>
        <v>23</v>
      </c>
      <c r="O60" s="318">
        <f t="shared" si="16"/>
        <v>549</v>
      </c>
      <c r="P60" s="316">
        <f t="shared" si="16"/>
        <v>13</v>
      </c>
      <c r="Q60" s="318">
        <f t="shared" si="16"/>
        <v>469</v>
      </c>
      <c r="R60" s="316">
        <f t="shared" si="16"/>
        <v>13</v>
      </c>
      <c r="S60" s="318">
        <f t="shared" si="16"/>
        <v>801</v>
      </c>
      <c r="T60" s="316">
        <f t="shared" si="16"/>
        <v>3</v>
      </c>
      <c r="U60" s="318">
        <f t="shared" si="16"/>
        <v>615</v>
      </c>
      <c r="V60" s="318">
        <f t="shared" si="16"/>
        <v>0</v>
      </c>
    </row>
    <row r="61" spans="2:22" s="313" customFormat="1" ht="13.5" customHeight="1">
      <c r="B61" s="5"/>
      <c r="C61" s="319"/>
      <c r="D61" s="320" t="s">
        <v>204</v>
      </c>
      <c r="E61" s="321">
        <f>SUM(G61,H61,J61,L61,N61,P61,R61,T61,V61)</f>
        <v>5</v>
      </c>
      <c r="F61" s="25">
        <f>SUM(I61,K61,M61,O61,Q61,,S61,U61,)</f>
        <v>171</v>
      </c>
      <c r="G61" s="321">
        <v>0</v>
      </c>
      <c r="H61" s="321">
        <v>0</v>
      </c>
      <c r="I61" s="26">
        <v>0</v>
      </c>
      <c r="J61" s="321">
        <v>0</v>
      </c>
      <c r="K61" s="26">
        <v>0</v>
      </c>
      <c r="L61" s="321">
        <v>1</v>
      </c>
      <c r="M61" s="26">
        <v>14</v>
      </c>
      <c r="N61" s="321">
        <v>2</v>
      </c>
      <c r="O61" s="26">
        <v>50</v>
      </c>
      <c r="P61" s="321">
        <v>1</v>
      </c>
      <c r="Q61" s="26">
        <v>36</v>
      </c>
      <c r="R61" s="321">
        <v>1</v>
      </c>
      <c r="S61" s="26">
        <v>71</v>
      </c>
      <c r="T61" s="321">
        <v>0</v>
      </c>
      <c r="U61" s="26">
        <v>0</v>
      </c>
      <c r="V61" s="26">
        <v>0</v>
      </c>
    </row>
    <row r="62" spans="2:22" s="313" customFormat="1" ht="13.5" customHeight="1">
      <c r="B62" s="5"/>
      <c r="C62" s="319"/>
      <c r="D62" s="322" t="s">
        <v>205</v>
      </c>
      <c r="E62" s="321">
        <f>SUM(G62,H62,J62,L62,N62,P62,R62,T62,V62)</f>
        <v>33</v>
      </c>
      <c r="F62" s="25">
        <f>SUM(I62,K62,M62,O62,Q62,,S62,U62,)</f>
        <v>869</v>
      </c>
      <c r="G62" s="321">
        <v>0</v>
      </c>
      <c r="H62" s="321">
        <v>9</v>
      </c>
      <c r="I62" s="26">
        <v>9</v>
      </c>
      <c r="J62" s="321">
        <v>4</v>
      </c>
      <c r="K62" s="26">
        <v>25</v>
      </c>
      <c r="L62" s="321">
        <v>7</v>
      </c>
      <c r="M62" s="26">
        <v>86</v>
      </c>
      <c r="N62" s="321">
        <v>3</v>
      </c>
      <c r="O62" s="26">
        <v>75</v>
      </c>
      <c r="P62" s="321">
        <v>2</v>
      </c>
      <c r="Q62" s="26">
        <v>71</v>
      </c>
      <c r="R62" s="321">
        <v>7</v>
      </c>
      <c r="S62" s="26">
        <v>424</v>
      </c>
      <c r="T62" s="321">
        <v>1</v>
      </c>
      <c r="U62" s="26">
        <v>179</v>
      </c>
      <c r="V62" s="26">
        <v>0</v>
      </c>
    </row>
    <row r="63" spans="2:22" s="313" customFormat="1" ht="13.5" customHeight="1">
      <c r="B63" s="5"/>
      <c r="C63" s="319"/>
      <c r="D63" s="322" t="s">
        <v>206</v>
      </c>
      <c r="E63" s="321">
        <f>SUM(G63,H63,J63,L63,N63,P63,R63,T63,V63)</f>
        <v>127</v>
      </c>
      <c r="F63" s="25">
        <f>SUM(I63,K63,M63,O63,Q63,,S63,U63,)</f>
        <v>1916</v>
      </c>
      <c r="G63" s="321">
        <v>0</v>
      </c>
      <c r="H63" s="321">
        <v>60</v>
      </c>
      <c r="I63" s="26">
        <v>127</v>
      </c>
      <c r="J63" s="321">
        <v>13</v>
      </c>
      <c r="K63" s="26">
        <v>86</v>
      </c>
      <c r="L63" s="321">
        <v>24</v>
      </c>
      <c r="M63" s="26">
        <v>360</v>
      </c>
      <c r="N63" s="321">
        <v>16</v>
      </c>
      <c r="O63" s="26">
        <v>378</v>
      </c>
      <c r="P63" s="321">
        <v>8</v>
      </c>
      <c r="Q63" s="26">
        <v>297</v>
      </c>
      <c r="R63" s="321">
        <v>4</v>
      </c>
      <c r="S63" s="26">
        <v>232</v>
      </c>
      <c r="T63" s="321">
        <v>2</v>
      </c>
      <c r="U63" s="26">
        <v>436</v>
      </c>
      <c r="V63" s="26">
        <v>0</v>
      </c>
    </row>
    <row r="64" spans="2:22" s="313" customFormat="1" ht="13.5" customHeight="1">
      <c r="B64" s="11"/>
      <c r="C64" s="351"/>
      <c r="D64" s="352" t="s">
        <v>207</v>
      </c>
      <c r="E64" s="353">
        <f>SUM(G64,H64,J64,L64,N64,P64,R64,T64,V64)</f>
        <v>7</v>
      </c>
      <c r="F64" s="30">
        <f>SUM(I64,K64,M64,O64,Q64,,S64,U64,)</f>
        <v>197</v>
      </c>
      <c r="G64" s="353">
        <v>0</v>
      </c>
      <c r="H64" s="353">
        <v>0</v>
      </c>
      <c r="I64" s="30">
        <v>0</v>
      </c>
      <c r="J64" s="353">
        <v>2</v>
      </c>
      <c r="K64" s="30">
        <v>12</v>
      </c>
      <c r="L64" s="353">
        <v>0</v>
      </c>
      <c r="M64" s="30">
        <v>0</v>
      </c>
      <c r="N64" s="353">
        <v>2</v>
      </c>
      <c r="O64" s="30">
        <v>46</v>
      </c>
      <c r="P64" s="353">
        <v>2</v>
      </c>
      <c r="Q64" s="30">
        <v>65</v>
      </c>
      <c r="R64" s="353">
        <v>1</v>
      </c>
      <c r="S64" s="30">
        <v>74</v>
      </c>
      <c r="T64" s="353">
        <v>0</v>
      </c>
      <c r="U64" s="30">
        <v>0</v>
      </c>
      <c r="V64" s="30">
        <v>0</v>
      </c>
    </row>
    <row r="65" spans="2:22" s="313" customFormat="1" ht="13.5" customHeight="1">
      <c r="B65" s="354"/>
      <c r="C65" s="354"/>
      <c r="D65" s="355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</row>
    <row r="66" spans="2:23" s="313" customFormat="1" ht="13.5" customHeight="1">
      <c r="B66" s="357"/>
      <c r="C66" s="357"/>
      <c r="D66" s="357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8"/>
    </row>
    <row r="67" spans="2:23" s="313" customFormat="1" ht="18">
      <c r="B67" s="359" t="s">
        <v>198</v>
      </c>
      <c r="C67" s="360"/>
      <c r="D67" s="360"/>
      <c r="E67" s="360"/>
      <c r="F67" s="361"/>
      <c r="G67" s="362" t="s">
        <v>3</v>
      </c>
      <c r="H67" s="363"/>
      <c r="I67" s="364" t="s">
        <v>80</v>
      </c>
      <c r="J67" s="365"/>
      <c r="K67" s="366" t="s">
        <v>81</v>
      </c>
      <c r="L67" s="367"/>
      <c r="M67" s="368" t="s">
        <v>212</v>
      </c>
      <c r="N67" s="369"/>
      <c r="O67" s="366" t="s">
        <v>200</v>
      </c>
      <c r="P67" s="367"/>
      <c r="Q67" s="366" t="s">
        <v>201</v>
      </c>
      <c r="R67" s="367"/>
      <c r="S67" s="364" t="s">
        <v>213</v>
      </c>
      <c r="T67" s="365"/>
      <c r="U67" s="370" t="s">
        <v>214</v>
      </c>
      <c r="V67" s="371"/>
      <c r="W67" s="372" t="s">
        <v>215</v>
      </c>
    </row>
    <row r="68" spans="2:23" s="313" customFormat="1" ht="13.5" customHeight="1">
      <c r="B68" s="373"/>
      <c r="C68" s="374"/>
      <c r="D68" s="374"/>
      <c r="E68" s="374"/>
      <c r="F68" s="375"/>
      <c r="G68" s="111" t="s">
        <v>0</v>
      </c>
      <c r="H68" s="105" t="s">
        <v>86</v>
      </c>
      <c r="I68" s="106" t="s">
        <v>87</v>
      </c>
      <c r="J68" s="107" t="s">
        <v>88</v>
      </c>
      <c r="K68" s="111" t="s">
        <v>0</v>
      </c>
      <c r="L68" s="108" t="s">
        <v>86</v>
      </c>
      <c r="M68" s="109" t="s">
        <v>0</v>
      </c>
      <c r="N68" s="110" t="s">
        <v>86</v>
      </c>
      <c r="O68" s="111" t="s">
        <v>0</v>
      </c>
      <c r="P68" s="108" t="s">
        <v>86</v>
      </c>
      <c r="Q68" s="104" t="s">
        <v>0</v>
      </c>
      <c r="R68" s="105" t="s">
        <v>86</v>
      </c>
      <c r="S68" s="111" t="s">
        <v>0</v>
      </c>
      <c r="T68" s="108" t="s">
        <v>86</v>
      </c>
      <c r="U68" s="111" t="s">
        <v>0</v>
      </c>
      <c r="V68" s="108" t="s">
        <v>86</v>
      </c>
      <c r="W68" s="112" t="s">
        <v>0</v>
      </c>
    </row>
    <row r="69" spans="2:23" s="313" customFormat="1" ht="13.5" customHeight="1">
      <c r="B69" s="18" t="s">
        <v>73</v>
      </c>
      <c r="C69" s="314"/>
      <c r="D69" s="314"/>
      <c r="E69" s="376"/>
      <c r="F69" s="377"/>
      <c r="G69" s="316">
        <f aca="true" t="shared" si="17" ref="G69:W69">SUM(G70:G88)</f>
        <v>191</v>
      </c>
      <c r="H69" s="317">
        <f t="shared" si="17"/>
        <v>3069</v>
      </c>
      <c r="I69" s="316">
        <f t="shared" si="17"/>
        <v>86</v>
      </c>
      <c r="J69" s="316">
        <f t="shared" si="17"/>
        <v>173</v>
      </c>
      <c r="K69" s="318">
        <f t="shared" si="17"/>
        <v>28</v>
      </c>
      <c r="L69" s="316">
        <f t="shared" si="17"/>
        <v>184</v>
      </c>
      <c r="M69" s="318">
        <f t="shared" si="17"/>
        <v>45</v>
      </c>
      <c r="N69" s="316">
        <f t="shared" si="17"/>
        <v>898</v>
      </c>
      <c r="O69" s="318">
        <f t="shared" si="17"/>
        <v>23</v>
      </c>
      <c r="P69" s="316">
        <f t="shared" si="17"/>
        <v>861</v>
      </c>
      <c r="Q69" s="318">
        <f t="shared" si="17"/>
        <v>6</v>
      </c>
      <c r="R69" s="316">
        <f t="shared" si="17"/>
        <v>336</v>
      </c>
      <c r="S69" s="318">
        <f t="shared" si="17"/>
        <v>3</v>
      </c>
      <c r="T69" s="316">
        <f t="shared" si="17"/>
        <v>450</v>
      </c>
      <c r="U69" s="318">
        <f t="shared" si="17"/>
        <v>1</v>
      </c>
      <c r="V69" s="316">
        <f t="shared" si="17"/>
        <v>312</v>
      </c>
      <c r="W69" s="318">
        <f t="shared" si="17"/>
        <v>0</v>
      </c>
    </row>
    <row r="70" spans="2:23" s="313" customFormat="1" ht="13.5" customHeight="1">
      <c r="B70" s="5"/>
      <c r="C70" s="319"/>
      <c r="D70" s="378" t="s">
        <v>216</v>
      </c>
      <c r="E70" s="379"/>
      <c r="F70" s="380"/>
      <c r="G70" s="381" t="s">
        <v>217</v>
      </c>
      <c r="H70" s="57" t="s">
        <v>217</v>
      </c>
      <c r="I70" s="381" t="s">
        <v>217</v>
      </c>
      <c r="J70" s="381" t="s">
        <v>217</v>
      </c>
      <c r="K70" s="53" t="s">
        <v>217</v>
      </c>
      <c r="L70" s="381" t="s">
        <v>217</v>
      </c>
      <c r="M70" s="53" t="s">
        <v>217</v>
      </c>
      <c r="N70" s="381" t="s">
        <v>217</v>
      </c>
      <c r="O70" s="53" t="s">
        <v>217</v>
      </c>
      <c r="P70" s="381" t="s">
        <v>217</v>
      </c>
      <c r="Q70" s="53" t="s">
        <v>217</v>
      </c>
      <c r="R70" s="381" t="s">
        <v>217</v>
      </c>
      <c r="S70" s="53" t="s">
        <v>217</v>
      </c>
      <c r="T70" s="381" t="s">
        <v>217</v>
      </c>
      <c r="U70" s="53" t="s">
        <v>217</v>
      </c>
      <c r="V70" s="381" t="s">
        <v>217</v>
      </c>
      <c r="W70" s="53" t="s">
        <v>217</v>
      </c>
    </row>
    <row r="71" spans="2:23" s="313" customFormat="1" ht="13.5" customHeight="1">
      <c r="B71" s="5"/>
      <c r="C71" s="319"/>
      <c r="D71" s="378" t="s">
        <v>54</v>
      </c>
      <c r="E71" s="379"/>
      <c r="F71" s="380"/>
      <c r="G71" s="381" t="s">
        <v>217</v>
      </c>
      <c r="H71" s="57" t="s">
        <v>217</v>
      </c>
      <c r="I71" s="381" t="s">
        <v>217</v>
      </c>
      <c r="J71" s="381" t="s">
        <v>217</v>
      </c>
      <c r="K71" s="53" t="s">
        <v>217</v>
      </c>
      <c r="L71" s="381" t="s">
        <v>217</v>
      </c>
      <c r="M71" s="53" t="s">
        <v>217</v>
      </c>
      <c r="N71" s="381" t="s">
        <v>217</v>
      </c>
      <c r="O71" s="53" t="s">
        <v>217</v>
      </c>
      <c r="P71" s="381" t="s">
        <v>217</v>
      </c>
      <c r="Q71" s="53" t="s">
        <v>217</v>
      </c>
      <c r="R71" s="381" t="s">
        <v>217</v>
      </c>
      <c r="S71" s="53" t="s">
        <v>217</v>
      </c>
      <c r="T71" s="381" t="s">
        <v>217</v>
      </c>
      <c r="U71" s="53" t="s">
        <v>217</v>
      </c>
      <c r="V71" s="381" t="s">
        <v>217</v>
      </c>
      <c r="W71" s="53" t="s">
        <v>217</v>
      </c>
    </row>
    <row r="72" spans="2:23" ht="13.5" customHeight="1">
      <c r="B72" s="5"/>
      <c r="C72" s="319"/>
      <c r="D72" s="378" t="s">
        <v>218</v>
      </c>
      <c r="E72" s="379"/>
      <c r="F72" s="380"/>
      <c r="G72" s="381" t="s">
        <v>217</v>
      </c>
      <c r="H72" s="57" t="s">
        <v>217</v>
      </c>
      <c r="I72" s="381" t="s">
        <v>217</v>
      </c>
      <c r="J72" s="381" t="s">
        <v>217</v>
      </c>
      <c r="K72" s="53" t="s">
        <v>217</v>
      </c>
      <c r="L72" s="381" t="s">
        <v>217</v>
      </c>
      <c r="M72" s="53" t="s">
        <v>217</v>
      </c>
      <c r="N72" s="381" t="s">
        <v>217</v>
      </c>
      <c r="O72" s="53" t="s">
        <v>217</v>
      </c>
      <c r="P72" s="381" t="s">
        <v>217</v>
      </c>
      <c r="Q72" s="53" t="s">
        <v>217</v>
      </c>
      <c r="R72" s="381" t="s">
        <v>217</v>
      </c>
      <c r="S72" s="53" t="s">
        <v>217</v>
      </c>
      <c r="T72" s="381" t="s">
        <v>217</v>
      </c>
      <c r="U72" s="53" t="s">
        <v>217</v>
      </c>
      <c r="V72" s="381" t="s">
        <v>217</v>
      </c>
      <c r="W72" s="53" t="s">
        <v>217</v>
      </c>
    </row>
    <row r="73" spans="2:23" ht="13.5" customHeight="1">
      <c r="B73" s="5"/>
      <c r="C73" s="319"/>
      <c r="D73" s="378" t="s">
        <v>219</v>
      </c>
      <c r="E73" s="379"/>
      <c r="F73" s="380"/>
      <c r="G73" s="382" t="s">
        <v>217</v>
      </c>
      <c r="H73" s="383" t="s">
        <v>217</v>
      </c>
      <c r="I73" s="382" t="s">
        <v>217</v>
      </c>
      <c r="J73" s="382" t="s">
        <v>217</v>
      </c>
      <c r="K73" s="384" t="s">
        <v>217</v>
      </c>
      <c r="L73" s="382" t="s">
        <v>217</v>
      </c>
      <c r="M73" s="384" t="s">
        <v>217</v>
      </c>
      <c r="N73" s="382" t="s">
        <v>217</v>
      </c>
      <c r="O73" s="384" t="s">
        <v>217</v>
      </c>
      <c r="P73" s="382" t="s">
        <v>217</v>
      </c>
      <c r="Q73" s="384" t="s">
        <v>217</v>
      </c>
      <c r="R73" s="382" t="s">
        <v>217</v>
      </c>
      <c r="S73" s="384" t="s">
        <v>217</v>
      </c>
      <c r="T73" s="382" t="s">
        <v>217</v>
      </c>
      <c r="U73" s="384" t="s">
        <v>217</v>
      </c>
      <c r="V73" s="382" t="s">
        <v>217</v>
      </c>
      <c r="W73" s="384" t="s">
        <v>217</v>
      </c>
    </row>
    <row r="74" spans="2:23" ht="13.5" customHeight="1">
      <c r="B74" s="5"/>
      <c r="C74" s="319"/>
      <c r="D74" s="378" t="s">
        <v>57</v>
      </c>
      <c r="E74" s="379"/>
      <c r="F74" s="380"/>
      <c r="G74" s="382" t="s">
        <v>217</v>
      </c>
      <c r="H74" s="383" t="s">
        <v>217</v>
      </c>
      <c r="I74" s="382" t="s">
        <v>217</v>
      </c>
      <c r="J74" s="382" t="s">
        <v>217</v>
      </c>
      <c r="K74" s="384" t="s">
        <v>217</v>
      </c>
      <c r="L74" s="382" t="s">
        <v>217</v>
      </c>
      <c r="M74" s="384" t="s">
        <v>217</v>
      </c>
      <c r="N74" s="382" t="s">
        <v>217</v>
      </c>
      <c r="O74" s="384" t="s">
        <v>217</v>
      </c>
      <c r="P74" s="382" t="s">
        <v>217</v>
      </c>
      <c r="Q74" s="384" t="s">
        <v>217</v>
      </c>
      <c r="R74" s="382" t="s">
        <v>217</v>
      </c>
      <c r="S74" s="384" t="s">
        <v>217</v>
      </c>
      <c r="T74" s="382" t="s">
        <v>217</v>
      </c>
      <c r="U74" s="384" t="s">
        <v>217</v>
      </c>
      <c r="V74" s="382" t="s">
        <v>217</v>
      </c>
      <c r="W74" s="384" t="s">
        <v>217</v>
      </c>
    </row>
    <row r="75" spans="2:23" ht="13.5" customHeight="1">
      <c r="B75" s="5"/>
      <c r="C75" s="319"/>
      <c r="D75" s="378" t="s">
        <v>220</v>
      </c>
      <c r="E75" s="379"/>
      <c r="F75" s="380"/>
      <c r="G75" s="324">
        <f>K75</f>
        <v>4</v>
      </c>
      <c r="H75" s="34">
        <f>L75</f>
        <v>22</v>
      </c>
      <c r="I75" s="382" t="s">
        <v>89</v>
      </c>
      <c r="J75" s="382" t="s">
        <v>89</v>
      </c>
      <c r="K75" s="35">
        <v>4</v>
      </c>
      <c r="L75" s="324">
        <v>22</v>
      </c>
      <c r="M75" s="384" t="s">
        <v>89</v>
      </c>
      <c r="N75" s="382" t="s">
        <v>89</v>
      </c>
      <c r="O75" s="384" t="s">
        <v>89</v>
      </c>
      <c r="P75" s="382" t="s">
        <v>89</v>
      </c>
      <c r="Q75" s="384" t="s">
        <v>89</v>
      </c>
      <c r="R75" s="382" t="s">
        <v>89</v>
      </c>
      <c r="S75" s="384" t="s">
        <v>89</v>
      </c>
      <c r="T75" s="382" t="s">
        <v>89</v>
      </c>
      <c r="U75" s="384" t="s">
        <v>89</v>
      </c>
      <c r="V75" s="382" t="s">
        <v>89</v>
      </c>
      <c r="W75" s="384" t="s">
        <v>89</v>
      </c>
    </row>
    <row r="76" spans="2:23" ht="13.5" customHeight="1">
      <c r="B76" s="5"/>
      <c r="C76" s="319"/>
      <c r="D76" s="378" t="s">
        <v>159</v>
      </c>
      <c r="E76" s="379"/>
      <c r="F76" s="380"/>
      <c r="G76" s="382" t="s">
        <v>89</v>
      </c>
      <c r="H76" s="383" t="s">
        <v>89</v>
      </c>
      <c r="I76" s="382" t="s">
        <v>89</v>
      </c>
      <c r="J76" s="382" t="s">
        <v>89</v>
      </c>
      <c r="K76" s="384" t="s">
        <v>89</v>
      </c>
      <c r="L76" s="382" t="s">
        <v>89</v>
      </c>
      <c r="M76" s="384" t="s">
        <v>89</v>
      </c>
      <c r="N76" s="382" t="s">
        <v>89</v>
      </c>
      <c r="O76" s="384" t="s">
        <v>89</v>
      </c>
      <c r="P76" s="382" t="s">
        <v>89</v>
      </c>
      <c r="Q76" s="384" t="s">
        <v>89</v>
      </c>
      <c r="R76" s="382" t="s">
        <v>89</v>
      </c>
      <c r="S76" s="384" t="s">
        <v>89</v>
      </c>
      <c r="T76" s="382" t="s">
        <v>89</v>
      </c>
      <c r="U76" s="384" t="s">
        <v>89</v>
      </c>
      <c r="V76" s="382" t="s">
        <v>89</v>
      </c>
      <c r="W76" s="384" t="s">
        <v>89</v>
      </c>
    </row>
    <row r="77" spans="2:23" ht="13.5" customHeight="1">
      <c r="B77" s="5"/>
      <c r="C77" s="319"/>
      <c r="D77" s="378" t="s">
        <v>221</v>
      </c>
      <c r="E77" s="379"/>
      <c r="F77" s="380"/>
      <c r="G77" s="324">
        <f>I77+K77</f>
        <v>3</v>
      </c>
      <c r="H77" s="34">
        <f>J77+L77</f>
        <v>21</v>
      </c>
      <c r="I77" s="324">
        <v>1</v>
      </c>
      <c r="J77" s="324">
        <v>3</v>
      </c>
      <c r="K77" s="35">
        <v>2</v>
      </c>
      <c r="L77" s="324">
        <v>18</v>
      </c>
      <c r="M77" s="384" t="s">
        <v>89</v>
      </c>
      <c r="N77" s="382" t="s">
        <v>89</v>
      </c>
      <c r="O77" s="384" t="s">
        <v>89</v>
      </c>
      <c r="P77" s="382" t="s">
        <v>89</v>
      </c>
      <c r="Q77" s="384" t="s">
        <v>89</v>
      </c>
      <c r="R77" s="382" t="s">
        <v>89</v>
      </c>
      <c r="S77" s="384" t="s">
        <v>89</v>
      </c>
      <c r="T77" s="382" t="s">
        <v>89</v>
      </c>
      <c r="U77" s="384" t="s">
        <v>89</v>
      </c>
      <c r="V77" s="382" t="s">
        <v>89</v>
      </c>
      <c r="W77" s="384" t="s">
        <v>89</v>
      </c>
    </row>
    <row r="78" spans="2:23" ht="13.5" customHeight="1">
      <c r="B78" s="5"/>
      <c r="C78" s="319"/>
      <c r="D78" s="378" t="s">
        <v>222</v>
      </c>
      <c r="E78" s="379"/>
      <c r="F78" s="380"/>
      <c r="G78" s="382" t="s">
        <v>89</v>
      </c>
      <c r="H78" s="383" t="s">
        <v>89</v>
      </c>
      <c r="I78" s="382" t="s">
        <v>89</v>
      </c>
      <c r="J78" s="382" t="s">
        <v>89</v>
      </c>
      <c r="K78" s="384" t="s">
        <v>89</v>
      </c>
      <c r="L78" s="382" t="s">
        <v>89</v>
      </c>
      <c r="M78" s="384" t="s">
        <v>89</v>
      </c>
      <c r="N78" s="382" t="s">
        <v>89</v>
      </c>
      <c r="O78" s="384" t="s">
        <v>89</v>
      </c>
      <c r="P78" s="382" t="s">
        <v>89</v>
      </c>
      <c r="Q78" s="384" t="s">
        <v>89</v>
      </c>
      <c r="R78" s="382" t="s">
        <v>89</v>
      </c>
      <c r="S78" s="384" t="s">
        <v>89</v>
      </c>
      <c r="T78" s="382" t="s">
        <v>89</v>
      </c>
      <c r="U78" s="384" t="s">
        <v>89</v>
      </c>
      <c r="V78" s="382" t="s">
        <v>89</v>
      </c>
      <c r="W78" s="384" t="s">
        <v>89</v>
      </c>
    </row>
    <row r="79" spans="2:23" ht="13.5" customHeight="1">
      <c r="B79" s="5"/>
      <c r="C79" s="319"/>
      <c r="D79" s="378" t="s">
        <v>223</v>
      </c>
      <c r="E79" s="379"/>
      <c r="F79" s="380"/>
      <c r="G79" s="382" t="s">
        <v>89</v>
      </c>
      <c r="H79" s="383" t="s">
        <v>89</v>
      </c>
      <c r="I79" s="382" t="s">
        <v>89</v>
      </c>
      <c r="J79" s="382" t="s">
        <v>89</v>
      </c>
      <c r="K79" s="384" t="s">
        <v>89</v>
      </c>
      <c r="L79" s="382" t="s">
        <v>89</v>
      </c>
      <c r="M79" s="384" t="s">
        <v>89</v>
      </c>
      <c r="N79" s="382" t="s">
        <v>89</v>
      </c>
      <c r="O79" s="384" t="s">
        <v>89</v>
      </c>
      <c r="P79" s="382" t="s">
        <v>89</v>
      </c>
      <c r="Q79" s="384" t="s">
        <v>89</v>
      </c>
      <c r="R79" s="382" t="s">
        <v>89</v>
      </c>
      <c r="S79" s="384" t="s">
        <v>89</v>
      </c>
      <c r="T79" s="382" t="s">
        <v>89</v>
      </c>
      <c r="U79" s="384" t="s">
        <v>89</v>
      </c>
      <c r="V79" s="382" t="s">
        <v>89</v>
      </c>
      <c r="W79" s="384" t="s">
        <v>89</v>
      </c>
    </row>
    <row r="80" spans="2:23" ht="13.5" customHeight="1">
      <c r="B80" s="5"/>
      <c r="C80" s="319"/>
      <c r="D80" s="378" t="s">
        <v>224</v>
      </c>
      <c r="E80" s="379"/>
      <c r="F80" s="380"/>
      <c r="G80" s="382" t="s">
        <v>89</v>
      </c>
      <c r="H80" s="383" t="s">
        <v>89</v>
      </c>
      <c r="I80" s="382" t="s">
        <v>89</v>
      </c>
      <c r="J80" s="382" t="s">
        <v>89</v>
      </c>
      <c r="K80" s="384" t="s">
        <v>89</v>
      </c>
      <c r="L80" s="382" t="s">
        <v>89</v>
      </c>
      <c r="M80" s="384" t="s">
        <v>89</v>
      </c>
      <c r="N80" s="382" t="s">
        <v>89</v>
      </c>
      <c r="O80" s="384" t="s">
        <v>89</v>
      </c>
      <c r="P80" s="382" t="s">
        <v>89</v>
      </c>
      <c r="Q80" s="384" t="s">
        <v>89</v>
      </c>
      <c r="R80" s="382" t="s">
        <v>89</v>
      </c>
      <c r="S80" s="384" t="s">
        <v>89</v>
      </c>
      <c r="T80" s="382" t="s">
        <v>89</v>
      </c>
      <c r="U80" s="384" t="s">
        <v>89</v>
      </c>
      <c r="V80" s="382" t="s">
        <v>89</v>
      </c>
      <c r="W80" s="384" t="s">
        <v>89</v>
      </c>
    </row>
    <row r="81" spans="2:23" ht="13.5" customHeight="1">
      <c r="B81" s="5"/>
      <c r="C81" s="319"/>
      <c r="D81" s="378" t="s">
        <v>225</v>
      </c>
      <c r="E81" s="379"/>
      <c r="F81" s="380"/>
      <c r="G81" s="324">
        <f>K81+M81+O81+Q81</f>
        <v>7</v>
      </c>
      <c r="H81" s="34">
        <f>L81+N81+P81+R81</f>
        <v>205</v>
      </c>
      <c r="I81" s="382" t="s">
        <v>89</v>
      </c>
      <c r="J81" s="382" t="s">
        <v>89</v>
      </c>
      <c r="K81" s="35">
        <v>1</v>
      </c>
      <c r="L81" s="324">
        <v>7</v>
      </c>
      <c r="M81" s="35">
        <v>3</v>
      </c>
      <c r="N81" s="324">
        <v>58</v>
      </c>
      <c r="O81" s="35">
        <v>1</v>
      </c>
      <c r="P81" s="324">
        <v>34</v>
      </c>
      <c r="Q81" s="35">
        <v>2</v>
      </c>
      <c r="R81" s="324">
        <v>106</v>
      </c>
      <c r="S81" s="384" t="s">
        <v>89</v>
      </c>
      <c r="T81" s="382" t="s">
        <v>89</v>
      </c>
      <c r="U81" s="384" t="s">
        <v>89</v>
      </c>
      <c r="V81" s="382" t="s">
        <v>89</v>
      </c>
      <c r="W81" s="384" t="s">
        <v>89</v>
      </c>
    </row>
    <row r="82" spans="2:23" ht="13.5" customHeight="1">
      <c r="B82" s="5"/>
      <c r="C82" s="319"/>
      <c r="D82" s="378" t="s">
        <v>226</v>
      </c>
      <c r="E82" s="379"/>
      <c r="F82" s="380"/>
      <c r="G82" s="324">
        <f>M82+O82</f>
        <v>2</v>
      </c>
      <c r="H82" s="34">
        <f>N82+P82</f>
        <v>65</v>
      </c>
      <c r="I82" s="382" t="s">
        <v>89</v>
      </c>
      <c r="J82" s="382" t="s">
        <v>89</v>
      </c>
      <c r="K82" s="384" t="s">
        <v>89</v>
      </c>
      <c r="L82" s="382" t="s">
        <v>89</v>
      </c>
      <c r="M82" s="35">
        <v>1</v>
      </c>
      <c r="N82" s="324">
        <v>24</v>
      </c>
      <c r="O82" s="35">
        <v>1</v>
      </c>
      <c r="P82" s="324">
        <v>41</v>
      </c>
      <c r="Q82" s="384" t="s">
        <v>89</v>
      </c>
      <c r="R82" s="382" t="s">
        <v>89</v>
      </c>
      <c r="S82" s="384" t="s">
        <v>89</v>
      </c>
      <c r="T82" s="382" t="s">
        <v>89</v>
      </c>
      <c r="U82" s="384" t="s">
        <v>89</v>
      </c>
      <c r="V82" s="382" t="s">
        <v>89</v>
      </c>
      <c r="W82" s="384" t="s">
        <v>89</v>
      </c>
    </row>
    <row r="83" spans="2:23" ht="13.5" customHeight="1">
      <c r="B83" s="5"/>
      <c r="C83" s="319"/>
      <c r="D83" s="378" t="s">
        <v>227</v>
      </c>
      <c r="E83" s="379"/>
      <c r="F83" s="380"/>
      <c r="G83" s="324">
        <f>I83+K83</f>
        <v>3</v>
      </c>
      <c r="H83" s="34">
        <f>J83+L83</f>
        <v>7</v>
      </c>
      <c r="I83" s="324">
        <v>2</v>
      </c>
      <c r="J83" s="324">
        <v>2</v>
      </c>
      <c r="K83" s="35">
        <v>1</v>
      </c>
      <c r="L83" s="324">
        <v>5</v>
      </c>
      <c r="M83" s="384" t="s">
        <v>89</v>
      </c>
      <c r="N83" s="382" t="s">
        <v>89</v>
      </c>
      <c r="O83" s="384" t="s">
        <v>89</v>
      </c>
      <c r="P83" s="382" t="s">
        <v>89</v>
      </c>
      <c r="Q83" s="384" t="s">
        <v>89</v>
      </c>
      <c r="R83" s="382" t="s">
        <v>89</v>
      </c>
      <c r="S83" s="35">
        <v>1</v>
      </c>
      <c r="T83" s="324">
        <v>145</v>
      </c>
      <c r="U83" s="384" t="s">
        <v>89</v>
      </c>
      <c r="V83" s="382" t="s">
        <v>89</v>
      </c>
      <c r="W83" s="384" t="s">
        <v>89</v>
      </c>
    </row>
    <row r="84" spans="2:23" ht="13.5" customHeight="1">
      <c r="B84" s="5"/>
      <c r="C84" s="319"/>
      <c r="D84" s="378" t="s">
        <v>228</v>
      </c>
      <c r="E84" s="379"/>
      <c r="F84" s="380"/>
      <c r="G84" s="324">
        <f>I84+K84+M84+O84+Q84+S84</f>
        <v>71</v>
      </c>
      <c r="H84" s="34">
        <f>J84+L84+N84+P84+R84+T84</f>
        <v>1205</v>
      </c>
      <c r="I84" s="324">
        <v>28</v>
      </c>
      <c r="J84" s="324">
        <v>58</v>
      </c>
      <c r="K84" s="35">
        <v>10</v>
      </c>
      <c r="L84" s="324">
        <v>66</v>
      </c>
      <c r="M84" s="35">
        <v>18</v>
      </c>
      <c r="N84" s="324">
        <v>333</v>
      </c>
      <c r="O84" s="35">
        <v>11</v>
      </c>
      <c r="P84" s="324">
        <v>407</v>
      </c>
      <c r="Q84" s="35">
        <v>3</v>
      </c>
      <c r="R84" s="324">
        <v>172</v>
      </c>
      <c r="S84" s="35">
        <v>1</v>
      </c>
      <c r="T84" s="324">
        <v>169</v>
      </c>
      <c r="U84" s="384" t="s">
        <v>89</v>
      </c>
      <c r="V84" s="382" t="s">
        <v>89</v>
      </c>
      <c r="W84" s="384" t="s">
        <v>89</v>
      </c>
    </row>
    <row r="85" spans="2:23" ht="13.5" customHeight="1">
      <c r="B85" s="5"/>
      <c r="C85" s="319"/>
      <c r="D85" s="378" t="s">
        <v>229</v>
      </c>
      <c r="E85" s="379"/>
      <c r="F85" s="380"/>
      <c r="G85" s="324">
        <f>I85+K85+M85+S85</f>
        <v>62</v>
      </c>
      <c r="H85" s="34">
        <f>J85+L85+N85+T85</f>
        <v>612</v>
      </c>
      <c r="I85" s="324">
        <v>41</v>
      </c>
      <c r="J85" s="324">
        <v>88</v>
      </c>
      <c r="K85" s="35">
        <v>2</v>
      </c>
      <c r="L85" s="324">
        <v>11</v>
      </c>
      <c r="M85" s="35">
        <v>18</v>
      </c>
      <c r="N85" s="324">
        <v>377</v>
      </c>
      <c r="O85" s="384" t="s">
        <v>89</v>
      </c>
      <c r="P85" s="382" t="s">
        <v>89</v>
      </c>
      <c r="Q85" s="384" t="s">
        <v>89</v>
      </c>
      <c r="R85" s="382" t="s">
        <v>89</v>
      </c>
      <c r="S85" s="35">
        <v>1</v>
      </c>
      <c r="T85" s="324">
        <v>136</v>
      </c>
      <c r="U85" s="384" t="s">
        <v>89</v>
      </c>
      <c r="V85" s="382" t="s">
        <v>89</v>
      </c>
      <c r="W85" s="384" t="s">
        <v>89</v>
      </c>
    </row>
    <row r="86" spans="2:23" ht="13.5" customHeight="1">
      <c r="B86" s="5"/>
      <c r="C86" s="319"/>
      <c r="D86" s="378" t="s">
        <v>230</v>
      </c>
      <c r="E86" s="379"/>
      <c r="F86" s="380"/>
      <c r="G86" s="382" t="s">
        <v>89</v>
      </c>
      <c r="H86" s="383" t="s">
        <v>89</v>
      </c>
      <c r="I86" s="382" t="s">
        <v>89</v>
      </c>
      <c r="J86" s="382" t="s">
        <v>89</v>
      </c>
      <c r="K86" s="384" t="s">
        <v>89</v>
      </c>
      <c r="L86" s="382" t="s">
        <v>89</v>
      </c>
      <c r="M86" s="384" t="s">
        <v>89</v>
      </c>
      <c r="N86" s="382" t="s">
        <v>89</v>
      </c>
      <c r="O86" s="384" t="s">
        <v>89</v>
      </c>
      <c r="P86" s="382" t="s">
        <v>89</v>
      </c>
      <c r="Q86" s="384" t="s">
        <v>89</v>
      </c>
      <c r="R86" s="382" t="s">
        <v>89</v>
      </c>
      <c r="S86" s="384" t="s">
        <v>89</v>
      </c>
      <c r="T86" s="382" t="s">
        <v>89</v>
      </c>
      <c r="U86" s="384" t="s">
        <v>89</v>
      </c>
      <c r="V86" s="382" t="s">
        <v>89</v>
      </c>
      <c r="W86" s="384" t="s">
        <v>89</v>
      </c>
    </row>
    <row r="87" spans="2:23" ht="13.5" customHeight="1">
      <c r="B87" s="5"/>
      <c r="C87" s="319"/>
      <c r="D87" s="378" t="s">
        <v>231</v>
      </c>
      <c r="E87" s="379"/>
      <c r="F87" s="380"/>
      <c r="G87" s="324">
        <f>I87</f>
        <v>1</v>
      </c>
      <c r="H87" s="34">
        <f>J87</f>
        <v>1</v>
      </c>
      <c r="I87" s="324">
        <v>1</v>
      </c>
      <c r="J87" s="324">
        <v>1</v>
      </c>
      <c r="K87" s="384" t="s">
        <v>89</v>
      </c>
      <c r="L87" s="382" t="s">
        <v>89</v>
      </c>
      <c r="M87" s="384" t="s">
        <v>89</v>
      </c>
      <c r="N87" s="382" t="s">
        <v>89</v>
      </c>
      <c r="O87" s="384" t="s">
        <v>89</v>
      </c>
      <c r="P87" s="382" t="s">
        <v>89</v>
      </c>
      <c r="Q87" s="384" t="s">
        <v>89</v>
      </c>
      <c r="R87" s="382" t="s">
        <v>89</v>
      </c>
      <c r="S87" s="384" t="s">
        <v>89</v>
      </c>
      <c r="T87" s="382" t="s">
        <v>89</v>
      </c>
      <c r="U87" s="384" t="s">
        <v>89</v>
      </c>
      <c r="V87" s="382" t="s">
        <v>89</v>
      </c>
      <c r="W87" s="384" t="s">
        <v>89</v>
      </c>
    </row>
    <row r="88" spans="2:23" ht="13.5" customHeight="1">
      <c r="B88" s="11"/>
      <c r="C88" s="351"/>
      <c r="D88" s="385" t="s">
        <v>232</v>
      </c>
      <c r="E88" s="386"/>
      <c r="F88" s="387"/>
      <c r="G88" s="353">
        <f>I88+K88+M88+O88+Q88+U88</f>
        <v>38</v>
      </c>
      <c r="H88" s="29">
        <f>J88+L88+N88+P88+R88+V88</f>
        <v>931</v>
      </c>
      <c r="I88" s="353">
        <v>13</v>
      </c>
      <c r="J88" s="353">
        <v>21</v>
      </c>
      <c r="K88" s="30">
        <v>8</v>
      </c>
      <c r="L88" s="353">
        <v>55</v>
      </c>
      <c r="M88" s="30">
        <v>5</v>
      </c>
      <c r="N88" s="353">
        <v>106</v>
      </c>
      <c r="O88" s="30">
        <v>10</v>
      </c>
      <c r="P88" s="353">
        <v>379</v>
      </c>
      <c r="Q88" s="30">
        <v>1</v>
      </c>
      <c r="R88" s="353">
        <v>58</v>
      </c>
      <c r="S88" s="58" t="s">
        <v>89</v>
      </c>
      <c r="T88" s="388" t="s">
        <v>89</v>
      </c>
      <c r="U88" s="30">
        <v>1</v>
      </c>
      <c r="V88" s="353">
        <v>312</v>
      </c>
      <c r="W88" s="58" t="s">
        <v>89</v>
      </c>
    </row>
    <row r="89" spans="2:23" ht="12">
      <c r="B89" t="s">
        <v>233</v>
      </c>
      <c r="W89" s="389" t="s">
        <v>234</v>
      </c>
    </row>
    <row r="189" ht="12">
      <c r="V189" s="177" t="s">
        <v>235</v>
      </c>
    </row>
  </sheetData>
  <sheetProtection/>
  <mergeCells count="29">
    <mergeCell ref="D84:F84"/>
    <mergeCell ref="D85:F85"/>
    <mergeCell ref="D86:F86"/>
    <mergeCell ref="D87:F87"/>
    <mergeCell ref="D88:F88"/>
    <mergeCell ref="D78:F78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P3:Q3"/>
    <mergeCell ref="R3:S3"/>
    <mergeCell ref="T3:U3"/>
    <mergeCell ref="B67:F68"/>
    <mergeCell ref="D70:F70"/>
    <mergeCell ref="D71:F71"/>
    <mergeCell ref="B3:D4"/>
    <mergeCell ref="E3:F3"/>
    <mergeCell ref="H3:I3"/>
    <mergeCell ref="J3:K3"/>
    <mergeCell ref="L3:M3"/>
    <mergeCell ref="N3:O3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3" r:id="rId1"/>
  <headerFooter alignWithMargins="0">
    <oddHeader>&amp;R&amp;"ＭＳ Ｐゴシック,標準"&amp;11 3.事  業  所</oddHeader>
    <oddFooter>&amp;C&amp;"ＭＳ Ｐゴシック,標準"&amp;11-30-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第23表 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-都道府県,市区町村-都道府県,市区町村(続き)-都道府県,市区町村(続き)-都道府県,市区町村(続き)-都道府県,市区町村(続き)-都道府県,市区町村(続き)</dc:title>
  <dc:subject/>
  <dc:creator>Sinfonica</dc:creator>
  <cp:keywords/>
  <dc:description/>
  <cp:lastModifiedBy>牧田　恵</cp:lastModifiedBy>
  <cp:lastPrinted>2014-04-04T08:56:52Z</cp:lastPrinted>
  <dcterms:created xsi:type="dcterms:W3CDTF">2003-02-28T02:55:39Z</dcterms:created>
  <dcterms:modified xsi:type="dcterms:W3CDTF">2016-05-26T02:21:54Z</dcterms:modified>
  <cp:category/>
  <cp:version/>
  <cp:contentType/>
  <cp:contentStatus/>
</cp:coreProperties>
</file>