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230" windowHeight="5580" activeTab="0"/>
  </bookViews>
  <sheets>
    <sheet name="G-1" sheetId="1" r:id="rId1"/>
    <sheet name="G-2" sheetId="2" r:id="rId2"/>
    <sheet name="G-3" sheetId="3" r:id="rId3"/>
    <sheet name="G-4" sheetId="4" r:id="rId4"/>
    <sheet name="G-5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<sst xmlns="http://schemas.openxmlformats.org/spreadsheetml/2006/main" count="614" uniqueCount="136">
  <si>
    <t>卸売業</t>
  </si>
  <si>
    <t>小売業</t>
  </si>
  <si>
    <t>従業者数</t>
  </si>
  <si>
    <t>年間販売額</t>
  </si>
  <si>
    <t>平成16年</t>
  </si>
  <si>
    <t>平成14年</t>
  </si>
  <si>
    <t>平成11年</t>
  </si>
  <si>
    <t>総数</t>
  </si>
  <si>
    <t>三国町</t>
  </si>
  <si>
    <t>丸岡町</t>
  </si>
  <si>
    <t>春江町</t>
  </si>
  <si>
    <t>坂井町</t>
  </si>
  <si>
    <t>G-1．年次別卸売業、小売業の状況</t>
  </si>
  <si>
    <t>年次</t>
  </si>
  <si>
    <t>平成 6年</t>
  </si>
  <si>
    <t>平成 9年</t>
  </si>
  <si>
    <t>各年6月1日</t>
  </si>
  <si>
    <t>平成19年</t>
  </si>
  <si>
    <t>平成19年</t>
  </si>
  <si>
    <t>単位：人、万円</t>
  </si>
  <si>
    <t>平成24年</t>
  </si>
  <si>
    <t>坂井市</t>
  </si>
  <si>
    <t>事業所数</t>
  </si>
  <si>
    <t>各年6月1日現在(平成24年は2月1日現在）</t>
  </si>
  <si>
    <t>平成24年</t>
  </si>
  <si>
    <t>平成26年</t>
  </si>
  <si>
    <t>平成26年</t>
  </si>
  <si>
    <t>事業所数</t>
  </si>
  <si>
    <t>従業者数</t>
  </si>
  <si>
    <t>資料：福井県の商業</t>
  </si>
  <si>
    <t>資料：福井県の商業</t>
  </si>
  <si>
    <t>商品販売額</t>
  </si>
  <si>
    <t>坂井町</t>
  </si>
  <si>
    <t>x</t>
  </si>
  <si>
    <t>春江町</t>
  </si>
  <si>
    <t>丸岡町</t>
  </si>
  <si>
    <t>三国町</t>
  </si>
  <si>
    <t>家庭用機械器具</t>
  </si>
  <si>
    <t>身の回り品</t>
  </si>
  <si>
    <t>じゅう器・</t>
  </si>
  <si>
    <t>衣服・</t>
  </si>
  <si>
    <t>その他</t>
  </si>
  <si>
    <t>家具・</t>
  </si>
  <si>
    <t>自動車・
自転車</t>
  </si>
  <si>
    <t>飲食料品</t>
  </si>
  <si>
    <t>織物・</t>
  </si>
  <si>
    <t>各種商品</t>
  </si>
  <si>
    <t>小売業計</t>
  </si>
  <si>
    <t>区分</t>
  </si>
  <si>
    <t>年次</t>
  </si>
  <si>
    <t>単位：人、万円</t>
  </si>
  <si>
    <t xml:space="preserve">
金属材料</t>
  </si>
  <si>
    <t>鉱物・</t>
  </si>
  <si>
    <t>機械器具</t>
  </si>
  <si>
    <t>建築材料・</t>
  </si>
  <si>
    <t>繊維・衣服等</t>
  </si>
  <si>
    <t>卸売業計</t>
  </si>
  <si>
    <t>各年6月1日現在(平成24年は2月1日現在）</t>
  </si>
  <si>
    <t>G-2．産業分類別商業の推移</t>
  </si>
  <si>
    <t>x</t>
  </si>
  <si>
    <t>-</t>
  </si>
  <si>
    <t>坂井町</t>
  </si>
  <si>
    <t>春江町</t>
  </si>
  <si>
    <t>丸岡町</t>
  </si>
  <si>
    <t>三国町</t>
  </si>
  <si>
    <t>平成16年</t>
  </si>
  <si>
    <t>平成14年</t>
  </si>
  <si>
    <t>平成11年</t>
  </si>
  <si>
    <t>平成 9年</t>
  </si>
  <si>
    <t>平成 6年</t>
  </si>
  <si>
    <t>（台）</t>
  </si>
  <si>
    <t>（㎡）</t>
  </si>
  <si>
    <t>（万円）</t>
  </si>
  <si>
    <t>（万円）</t>
  </si>
  <si>
    <t>（人）</t>
  </si>
  <si>
    <t>店舗数</t>
  </si>
  <si>
    <t>台数</t>
  </si>
  <si>
    <t>面積</t>
  </si>
  <si>
    <t>手持額</t>
  </si>
  <si>
    <t>収入額</t>
  </si>
  <si>
    <t>販売額</t>
  </si>
  <si>
    <t>女</t>
  </si>
  <si>
    <t>男</t>
  </si>
  <si>
    <t>計</t>
  </si>
  <si>
    <t>小売</t>
  </si>
  <si>
    <t>駐車</t>
  </si>
  <si>
    <t>売場</t>
  </si>
  <si>
    <t>商品</t>
  </si>
  <si>
    <t>その他の</t>
  </si>
  <si>
    <t>年　間</t>
  </si>
  <si>
    <t>商店数</t>
  </si>
  <si>
    <t>大規模</t>
  </si>
  <si>
    <t>年次</t>
  </si>
  <si>
    <t>各年6月1日現在</t>
  </si>
  <si>
    <t>G-3．大規模小売店舗の状況</t>
  </si>
  <si>
    <t>平成26年</t>
  </si>
  <si>
    <t>平成19年</t>
  </si>
  <si>
    <t>平成11年</t>
  </si>
  <si>
    <t>平成 9年</t>
  </si>
  <si>
    <t>平成 6年</t>
  </si>
  <si>
    <t>手持額</t>
  </si>
  <si>
    <t>商　品</t>
  </si>
  <si>
    <t>G-4．コンビニエンス・ストアの状況</t>
  </si>
  <si>
    <t>資料：福井県の商業</t>
  </si>
  <si>
    <t>駅前商店街</t>
  </si>
  <si>
    <t>坂井町</t>
  </si>
  <si>
    <r>
      <rPr>
        <sz val="8"/>
        <rFont val="ＭＳ Ｐゴシック"/>
        <family val="3"/>
      </rPr>
      <t>嶺北縦貫沿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</si>
  <si>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r>
      <rPr>
        <sz val="8"/>
        <rFont val="ＭＳ Ｐゴシック"/>
        <family val="3"/>
      </rPr>
      <t>嶺北縦貫沿商店街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</si>
  <si>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r>
      <t>春江</t>
    </r>
    <r>
      <rPr>
        <sz val="9"/>
        <rFont val="ＭＳ Ｐゴシック"/>
        <family val="3"/>
      </rPr>
      <t>ｼｮｯ</t>
    </r>
    <r>
      <rPr>
        <sz val="9"/>
        <rFont val="ＭＳ Ｐゴシック"/>
        <family val="3"/>
      </rPr>
      <t>ﾋﾟ</t>
    </r>
    <r>
      <rPr>
        <sz val="9"/>
        <rFont val="ＭＳ Ｐゴシック"/>
        <family val="3"/>
      </rPr>
      <t>ﾝ</t>
    </r>
    <r>
      <rPr>
        <sz val="9"/>
        <rFont val="ＭＳ Ｐゴシック"/>
        <family val="3"/>
      </rPr>
      <t>ｸﾞ</t>
    </r>
    <r>
      <rPr>
        <sz val="9"/>
        <rFont val="ＭＳ Ｐゴシック"/>
        <family val="3"/>
      </rPr>
      <t>ｾﾝﾀ-商店街</t>
    </r>
  </si>
  <si>
    <t>南大道り商店街</t>
  </si>
  <si>
    <t>春江町</t>
  </si>
  <si>
    <r>
      <t>国道</t>
    </r>
    <r>
      <rPr>
        <sz val="9"/>
        <rFont val="ＭＳ Ｐゴシック"/>
        <family val="3"/>
      </rPr>
      <t>8</t>
    </r>
    <r>
      <rPr>
        <sz val="9"/>
        <rFont val="ＭＳ Ｐゴシック"/>
        <family val="3"/>
      </rPr>
      <t>号線沿商店街</t>
    </r>
  </si>
  <si>
    <t>中央商店街</t>
  </si>
  <si>
    <r>
      <t>上谷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中谷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下谷商店街</t>
    </r>
  </si>
  <si>
    <t>室町･新町繁栄会</t>
  </si>
  <si>
    <t>丸岡町</t>
  </si>
  <si>
    <t>本町商店街</t>
  </si>
  <si>
    <r>
      <t>三国</t>
    </r>
    <r>
      <rPr>
        <sz val="8"/>
        <rFont val="ＭＳ Ｐゴシック"/>
        <family val="3"/>
      </rPr>
      <t>ｼｮｯ</t>
    </r>
    <r>
      <rPr>
        <sz val="8"/>
        <rFont val="ＭＳ Ｐゴシック"/>
        <family val="3"/>
      </rPr>
      <t>ﾋﾟ</t>
    </r>
    <r>
      <rPr>
        <sz val="8"/>
        <rFont val="ＭＳ Ｐゴシック"/>
        <family val="3"/>
      </rPr>
      <t>ﾝ</t>
    </r>
    <r>
      <rPr>
        <sz val="8"/>
        <rFont val="ＭＳ Ｐゴシック"/>
        <family val="3"/>
      </rPr>
      <t>ｸﾞ</t>
    </r>
    <r>
      <rPr>
        <sz val="8"/>
        <rFont val="ＭＳ Ｐゴシック"/>
        <family val="3"/>
      </rPr>
      <t>ﾜｰﾙ</t>
    </r>
    <r>
      <rPr>
        <sz val="8"/>
        <rFont val="ＭＳ Ｐゴシック"/>
        <family val="3"/>
      </rPr>
      <t>ﾄﾞ
ｲｰｻﾞ商店街</t>
    </r>
  </si>
  <si>
    <t>東尋坊商店街</t>
  </si>
  <si>
    <t>三国町</t>
  </si>
  <si>
    <t>平成26年</t>
  </si>
  <si>
    <t>平成19年</t>
  </si>
  <si>
    <t>坂井町</t>
  </si>
  <si>
    <t>春江町</t>
  </si>
  <si>
    <t>丸岡町</t>
  </si>
  <si>
    <t>三国町</t>
  </si>
  <si>
    <t>平成14年</t>
  </si>
  <si>
    <r>
      <t xml:space="preserve">嶺北縦貫沿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</si>
  <si>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r>
      <t xml:space="preserve">嶺北縦貫沿商店街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</si>
  <si>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t>平成 9年</t>
  </si>
  <si>
    <t>前回比(%)</t>
  </si>
  <si>
    <t>売場面積(㎡)</t>
  </si>
  <si>
    <t>年間販売額(万円)</t>
  </si>
  <si>
    <t>従業者数（人）</t>
  </si>
  <si>
    <t>各年6月1日現在</t>
  </si>
  <si>
    <t>G-5．商業集積地区別の状況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</si>
</sst>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);[Red]\(#,##0\)"/>
    <numFmt numFmtId="179" formatCode="#,##0_ "/>
    <numFmt numFmtId="180" formatCode="#,##0;&quot;△ &quot;#,##0"/>
    <numFmt numFmtId="181" formatCode="#,##0.0;&quot;△ &quot;#,##0.0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hair"/>
      <right style="thin"/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thin"/>
      <right style="thin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>
        <color indexed="63"/>
      </top>
      <bottom style="thin"/>
      <diagonal style="thin"/>
    </border>
    <border diagonalUp="1">
      <left style="thin"/>
      <right style="hair"/>
      <top>
        <color indexed="63"/>
      </top>
      <bottom style="thin"/>
      <diagonal style="thin"/>
    </border>
    <border diagonalUp="1">
      <left style="hair"/>
      <right style="thin"/>
      <top>
        <color indexed="63"/>
      </top>
      <bottom>
        <color indexed="63"/>
      </bottom>
      <diagonal style="thin"/>
    </border>
    <border diagonalUp="1">
      <left style="thin"/>
      <right style="hair"/>
      <top>
        <color indexed="63"/>
      </top>
      <bottom>
        <color indexed="63"/>
      </bottom>
      <diagonal style="thin"/>
    </border>
    <border diagonalUp="1">
      <left style="hair"/>
      <right style="thin"/>
      <top style="thin"/>
      <bottom>
        <color indexed="63"/>
      </bottom>
      <diagonal style="thin"/>
    </border>
    <border diagonalUp="1">
      <left style="thin"/>
      <right style="hair"/>
      <top style="thin"/>
      <bottom>
        <color indexed="63"/>
      </bottom>
      <diagonal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179" fontId="7" fillId="0" borderId="0" xfId="0" applyNumberFormat="1" applyFont="1" applyFill="1" applyAlignment="1" applyProtection="1">
      <alignment vertical="center"/>
      <protection locked="0"/>
    </xf>
    <xf numFmtId="179" fontId="8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shrinkToFit="1"/>
    </xf>
    <xf numFmtId="179" fontId="10" fillId="0" borderId="0" xfId="0" applyNumberFormat="1" applyFont="1" applyFill="1" applyAlignment="1">
      <alignment vertical="center" shrinkToFi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horizontal="center" vertical="center" shrinkToFit="1"/>
    </xf>
    <xf numFmtId="179" fontId="10" fillId="0" borderId="11" xfId="0" applyNumberFormat="1" applyFont="1" applyFill="1" applyBorder="1" applyAlignment="1">
      <alignment horizontal="center" vertical="center" shrinkToFit="1"/>
    </xf>
    <xf numFmtId="179" fontId="10" fillId="0" borderId="12" xfId="0" applyNumberFormat="1" applyFont="1" applyFill="1" applyBorder="1" applyAlignment="1">
      <alignment horizontal="center" vertical="center" shrinkToFit="1"/>
    </xf>
    <xf numFmtId="179" fontId="10" fillId="0" borderId="13" xfId="0" applyNumberFormat="1" applyFont="1" applyFill="1" applyBorder="1" applyAlignment="1">
      <alignment horizontal="center" vertical="center" shrinkToFit="1"/>
    </xf>
    <xf numFmtId="179" fontId="10" fillId="0" borderId="14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Alignment="1">
      <alignment vertical="center" shrinkToFit="1"/>
    </xf>
    <xf numFmtId="179" fontId="11" fillId="0" borderId="15" xfId="0" applyNumberFormat="1" applyFont="1" applyFill="1" applyBorder="1" applyAlignment="1">
      <alignment horizontal="center" vertical="center" shrinkToFit="1"/>
    </xf>
    <xf numFmtId="179" fontId="10" fillId="0" borderId="16" xfId="0" applyNumberFormat="1" applyFont="1" applyFill="1" applyBorder="1" applyAlignment="1">
      <alignment horizontal="right" vertical="center" shrinkToFit="1"/>
    </xf>
    <xf numFmtId="179" fontId="10" fillId="0" borderId="17" xfId="0" applyNumberFormat="1" applyFont="1" applyFill="1" applyBorder="1" applyAlignment="1">
      <alignment horizontal="right" vertical="center" shrinkToFit="1"/>
    </xf>
    <xf numFmtId="179" fontId="9" fillId="0" borderId="0" xfId="0" applyNumberFormat="1" applyFont="1" applyFill="1" applyAlignment="1">
      <alignment horizontal="distributed" vertical="center" shrinkToFit="1"/>
    </xf>
    <xf numFmtId="180" fontId="11" fillId="0" borderId="18" xfId="0" applyNumberFormat="1" applyFont="1" applyFill="1" applyBorder="1" applyAlignment="1">
      <alignment vertical="center" shrinkToFit="1"/>
    </xf>
    <xf numFmtId="180" fontId="11" fillId="0" borderId="19" xfId="0" applyNumberFormat="1" applyFont="1" applyFill="1" applyBorder="1" applyAlignment="1">
      <alignment vertical="center" shrinkToFit="1"/>
    </xf>
    <xf numFmtId="180" fontId="11" fillId="0" borderId="20" xfId="0" applyNumberFormat="1" applyFont="1" applyFill="1" applyBorder="1" applyAlignment="1">
      <alignment vertical="center" shrinkToFit="1"/>
    </xf>
    <xf numFmtId="180" fontId="11" fillId="0" borderId="21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10" fillId="0" borderId="0" xfId="49" applyNumberFormat="1" applyFont="1" applyFill="1" applyBorder="1" applyAlignment="1">
      <alignment vertical="center" shrinkToFit="1"/>
    </xf>
    <xf numFmtId="180" fontId="10" fillId="0" borderId="23" xfId="49" applyNumberFormat="1" applyFont="1" applyFill="1" applyBorder="1" applyAlignment="1">
      <alignment vertical="center" shrinkToFit="1"/>
    </xf>
    <xf numFmtId="180" fontId="10" fillId="0" borderId="24" xfId="49" applyNumberFormat="1" applyFont="1" applyFill="1" applyBorder="1" applyAlignment="1">
      <alignment vertical="center" shrinkToFit="1"/>
    </xf>
    <xf numFmtId="180" fontId="10" fillId="0" borderId="25" xfId="0" applyNumberFormat="1" applyFont="1" applyFill="1" applyBorder="1" applyAlignment="1">
      <alignment horizontal="right" vertical="center" shrinkToFit="1"/>
    </xf>
    <xf numFmtId="180" fontId="10" fillId="0" borderId="23" xfId="0" applyNumberFormat="1" applyFont="1" applyFill="1" applyBorder="1" applyAlignment="1">
      <alignment horizontal="right" vertical="center" shrinkToFit="1"/>
    </xf>
    <xf numFmtId="180" fontId="10" fillId="0" borderId="24" xfId="0" applyNumberFormat="1" applyFont="1" applyFill="1" applyBorder="1" applyAlignment="1">
      <alignment horizontal="right" vertical="center" shrinkToFit="1"/>
    </xf>
    <xf numFmtId="180" fontId="10" fillId="0" borderId="26" xfId="49" applyNumberFormat="1" applyFont="1" applyFill="1" applyBorder="1" applyAlignment="1">
      <alignment vertical="center" shrinkToFit="1"/>
    </xf>
    <xf numFmtId="180" fontId="10" fillId="0" borderId="27" xfId="49" applyNumberFormat="1" applyFont="1" applyFill="1" applyBorder="1" applyAlignment="1">
      <alignment vertical="center" shrinkToFit="1"/>
    </xf>
    <xf numFmtId="180" fontId="10" fillId="0" borderId="28" xfId="49" applyNumberFormat="1" applyFont="1" applyFill="1" applyBorder="1" applyAlignment="1">
      <alignment vertical="center" shrinkToFit="1"/>
    </xf>
    <xf numFmtId="180" fontId="10" fillId="0" borderId="29" xfId="0" applyNumberFormat="1" applyFont="1" applyFill="1" applyBorder="1" applyAlignment="1">
      <alignment horizontal="right" vertical="center" shrinkToFit="1"/>
    </xf>
    <xf numFmtId="180" fontId="10" fillId="0" borderId="27" xfId="0" applyNumberFormat="1" applyFont="1" applyFill="1" applyBorder="1" applyAlignment="1">
      <alignment horizontal="right" vertical="center" shrinkToFit="1"/>
    </xf>
    <xf numFmtId="180" fontId="10" fillId="0" borderId="28" xfId="0" applyNumberFormat="1" applyFont="1" applyFill="1" applyBorder="1" applyAlignment="1">
      <alignment horizontal="right" vertical="center" shrinkToFit="1"/>
    </xf>
    <xf numFmtId="179" fontId="12" fillId="0" borderId="0" xfId="0" applyNumberFormat="1" applyFont="1" applyFill="1" applyAlignment="1">
      <alignment horizontal="left" vertical="center"/>
    </xf>
    <xf numFmtId="180" fontId="10" fillId="0" borderId="20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left" vertical="center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distributed" vertical="center"/>
    </xf>
    <xf numFmtId="179" fontId="11" fillId="0" borderId="30" xfId="0" applyNumberFormat="1" applyFont="1" applyFill="1" applyBorder="1" applyAlignment="1">
      <alignment horizontal="distributed" vertical="center"/>
    </xf>
    <xf numFmtId="179" fontId="10" fillId="0" borderId="3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left" vertical="center"/>
    </xf>
    <xf numFmtId="180" fontId="10" fillId="0" borderId="31" xfId="0" applyNumberFormat="1" applyFont="1" applyFill="1" applyBorder="1" applyAlignment="1">
      <alignment vertical="center" shrinkToFit="1"/>
    </xf>
    <xf numFmtId="180" fontId="10" fillId="0" borderId="32" xfId="0" applyNumberFormat="1" applyFont="1" applyFill="1" applyBorder="1" applyAlignment="1">
      <alignment horizontal="right" vertical="center" shrinkToFit="1"/>
    </xf>
    <xf numFmtId="180" fontId="10" fillId="0" borderId="32" xfId="0" applyNumberFormat="1" applyFont="1" applyFill="1" applyBorder="1" applyAlignment="1">
      <alignment vertical="center" shrinkToFit="1"/>
    </xf>
    <xf numFmtId="180" fontId="10" fillId="0" borderId="33" xfId="0" applyNumberFormat="1" applyFont="1" applyFill="1" applyBorder="1" applyAlignment="1">
      <alignment horizontal="right" vertical="center" shrinkToFit="1"/>
    </xf>
    <xf numFmtId="180" fontId="10" fillId="0" borderId="34" xfId="0" applyNumberFormat="1" applyFont="1" applyFill="1" applyBorder="1" applyAlignment="1">
      <alignment vertical="center" shrinkToFit="1"/>
    </xf>
    <xf numFmtId="0" fontId="10" fillId="0" borderId="34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vertical="center"/>
    </xf>
    <xf numFmtId="180" fontId="10" fillId="0" borderId="35" xfId="0" applyNumberFormat="1" applyFont="1" applyFill="1" applyBorder="1" applyAlignment="1">
      <alignment vertical="center" shrinkToFit="1"/>
    </xf>
    <xf numFmtId="180" fontId="10" fillId="0" borderId="36" xfId="0" applyNumberFormat="1" applyFont="1" applyFill="1" applyBorder="1" applyAlignment="1">
      <alignment horizontal="right" vertical="center" shrinkToFit="1"/>
    </xf>
    <xf numFmtId="180" fontId="10" fillId="0" borderId="36" xfId="0" applyNumberFormat="1" applyFont="1" applyFill="1" applyBorder="1" applyAlignment="1">
      <alignment vertical="center" shrinkToFit="1"/>
    </xf>
    <xf numFmtId="180" fontId="10" fillId="0" borderId="37" xfId="0" applyNumberFormat="1" applyFont="1" applyFill="1" applyBorder="1" applyAlignment="1">
      <alignment vertical="center" shrinkToFit="1"/>
    </xf>
    <xf numFmtId="180" fontId="10" fillId="0" borderId="38" xfId="0" applyNumberFormat="1" applyFont="1" applyFill="1" applyBorder="1" applyAlignment="1">
      <alignment vertical="center" shrinkToFit="1"/>
    </xf>
    <xf numFmtId="0" fontId="10" fillId="0" borderId="38" xfId="0" applyFont="1" applyFill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vertical="center"/>
    </xf>
    <xf numFmtId="180" fontId="10" fillId="0" borderId="39" xfId="0" applyNumberFormat="1" applyFont="1" applyFill="1" applyBorder="1" applyAlignment="1">
      <alignment vertical="center" shrinkToFit="1"/>
    </xf>
    <xf numFmtId="180" fontId="10" fillId="0" borderId="40" xfId="0" applyNumberFormat="1" applyFont="1" applyFill="1" applyBorder="1" applyAlignment="1">
      <alignment horizontal="right" vertical="center" shrinkToFit="1"/>
    </xf>
    <xf numFmtId="180" fontId="10" fillId="0" borderId="40" xfId="0" applyNumberFormat="1" applyFont="1" applyFill="1" applyBorder="1" applyAlignment="1">
      <alignment vertical="center" shrinkToFit="1"/>
    </xf>
    <xf numFmtId="180" fontId="10" fillId="0" borderId="41" xfId="0" applyNumberFormat="1" applyFont="1" applyFill="1" applyBorder="1" applyAlignment="1">
      <alignment vertical="center" shrinkToFit="1"/>
    </xf>
    <xf numFmtId="180" fontId="10" fillId="0" borderId="42" xfId="0" applyNumberFormat="1" applyFont="1" applyFill="1" applyBorder="1" applyAlignment="1">
      <alignment vertical="center" shrinkToFit="1"/>
    </xf>
    <xf numFmtId="0" fontId="10" fillId="0" borderId="42" xfId="0" applyFont="1" applyFill="1" applyBorder="1" applyAlignment="1">
      <alignment horizontal="center" vertical="center" shrinkToFit="1"/>
    </xf>
    <xf numFmtId="49" fontId="10" fillId="0" borderId="43" xfId="0" applyNumberFormat="1" applyFont="1" applyFill="1" applyBorder="1" applyAlignment="1">
      <alignment horizontal="center" vertical="center" shrinkToFit="1"/>
    </xf>
    <xf numFmtId="49" fontId="10" fillId="0" borderId="44" xfId="0" applyNumberFormat="1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distributed" vertical="center" shrinkToFit="1"/>
    </xf>
    <xf numFmtId="0" fontId="10" fillId="0" borderId="17" xfId="0" applyFont="1" applyFill="1" applyBorder="1" applyAlignment="1">
      <alignment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/>
    </xf>
    <xf numFmtId="0" fontId="10" fillId="0" borderId="17" xfId="0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right" vertical="center" shrinkToFit="1"/>
    </xf>
    <xf numFmtId="180" fontId="10" fillId="0" borderId="33" xfId="0" applyNumberFormat="1" applyFont="1" applyFill="1" applyBorder="1" applyAlignment="1">
      <alignment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top" shrinkToFit="1"/>
    </xf>
    <xf numFmtId="0" fontId="10" fillId="0" borderId="27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4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180" fontId="10" fillId="0" borderId="52" xfId="0" applyNumberFormat="1" applyFont="1" applyFill="1" applyBorder="1" applyAlignment="1">
      <alignment vertical="center" shrinkToFit="1"/>
    </xf>
    <xf numFmtId="180" fontId="10" fillId="0" borderId="53" xfId="0" applyNumberFormat="1" applyFont="1" applyFill="1" applyBorder="1" applyAlignment="1">
      <alignment vertical="center" shrinkToFit="1"/>
    </xf>
    <xf numFmtId="180" fontId="10" fillId="0" borderId="54" xfId="0" applyNumberFormat="1" applyFont="1" applyFill="1" applyBorder="1" applyAlignment="1">
      <alignment vertical="center" shrinkToFit="1"/>
    </xf>
    <xf numFmtId="180" fontId="10" fillId="0" borderId="55" xfId="0" applyNumberFormat="1" applyFont="1" applyFill="1" applyBorder="1" applyAlignment="1">
      <alignment vertical="center" shrinkToFit="1"/>
    </xf>
    <xf numFmtId="180" fontId="10" fillId="0" borderId="56" xfId="0" applyNumberFormat="1" applyFont="1" applyFill="1" applyBorder="1" applyAlignment="1">
      <alignment vertical="center" shrinkToFit="1"/>
    </xf>
    <xf numFmtId="180" fontId="10" fillId="0" borderId="57" xfId="0" applyNumberFormat="1" applyFont="1" applyFill="1" applyBorder="1" applyAlignment="1">
      <alignment vertical="center" shrinkToFit="1"/>
    </xf>
    <xf numFmtId="179" fontId="10" fillId="0" borderId="52" xfId="0" applyNumberFormat="1" applyFont="1" applyFill="1" applyBorder="1" applyAlignment="1">
      <alignment vertical="center" shrinkToFit="1"/>
    </xf>
    <xf numFmtId="179" fontId="10" fillId="0" borderId="32" xfId="0" applyNumberFormat="1" applyFont="1" applyFill="1" applyBorder="1" applyAlignment="1">
      <alignment horizontal="right" vertical="center" shrinkToFit="1"/>
    </xf>
    <xf numFmtId="179" fontId="10" fillId="0" borderId="32" xfId="0" applyNumberFormat="1" applyFont="1" applyFill="1" applyBorder="1" applyAlignment="1">
      <alignment vertical="center" shrinkToFit="1"/>
    </xf>
    <xf numFmtId="179" fontId="10" fillId="0" borderId="54" xfId="0" applyNumberFormat="1" applyFont="1" applyFill="1" applyBorder="1" applyAlignment="1">
      <alignment vertical="center" shrinkToFit="1"/>
    </xf>
    <xf numFmtId="179" fontId="10" fillId="0" borderId="36" xfId="0" applyNumberFormat="1" applyFont="1" applyFill="1" applyBorder="1" applyAlignment="1">
      <alignment vertical="center" shrinkToFit="1"/>
    </xf>
    <xf numFmtId="179" fontId="10" fillId="0" borderId="56" xfId="0" applyNumberFormat="1" applyFont="1" applyFill="1" applyBorder="1" applyAlignment="1">
      <alignment vertical="center" shrinkToFit="1"/>
    </xf>
    <xf numFmtId="179" fontId="10" fillId="0" borderId="40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 wrapText="1" shrinkToFit="1"/>
    </xf>
    <xf numFmtId="180" fontId="10" fillId="0" borderId="52" xfId="0" applyNumberFormat="1" applyFont="1" applyFill="1" applyBorder="1" applyAlignment="1">
      <alignment horizontal="right" vertical="center" shrinkToFit="1"/>
    </xf>
    <xf numFmtId="180" fontId="10" fillId="0" borderId="31" xfId="0" applyNumberFormat="1" applyFont="1" applyFill="1" applyBorder="1" applyAlignment="1">
      <alignment horizontal="right" vertical="center" shrinkToFit="1"/>
    </xf>
    <xf numFmtId="0" fontId="10" fillId="0" borderId="49" xfId="0" applyFont="1" applyFill="1" applyBorder="1" applyAlignment="1">
      <alignment horizontal="center" vertical="center" wrapText="1" shrinkToFit="1"/>
    </xf>
    <xf numFmtId="0" fontId="10" fillId="0" borderId="51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 shrinkToFit="1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shrinkToFit="1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shrinkToFit="1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shrinkToFit="1"/>
    </xf>
    <xf numFmtId="180" fontId="10" fillId="0" borderId="0" xfId="0" applyNumberFormat="1" applyFont="1" applyFill="1" applyAlignment="1">
      <alignment vertical="center"/>
    </xf>
    <xf numFmtId="180" fontId="11" fillId="0" borderId="58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>
      <alignment horizontal="right" vertical="center"/>
    </xf>
    <xf numFmtId="180" fontId="10" fillId="0" borderId="27" xfId="0" applyNumberFormat="1" applyFont="1" applyFill="1" applyBorder="1" applyAlignment="1">
      <alignment horizontal="right" vertical="center"/>
    </xf>
    <xf numFmtId="180" fontId="10" fillId="0" borderId="29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 shrinkToFit="1"/>
    </xf>
    <xf numFmtId="180" fontId="11" fillId="0" borderId="59" xfId="0" applyNumberFormat="1" applyFont="1" applyFill="1" applyBorder="1" applyAlignment="1">
      <alignment horizontal="center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24" xfId="0" applyNumberFormat="1" applyFont="1" applyFill="1" applyBorder="1" applyAlignment="1">
      <alignment horizontal="right" vertical="center"/>
    </xf>
    <xf numFmtId="180" fontId="10" fillId="0" borderId="23" xfId="0" applyNumberFormat="1" applyFont="1" applyFill="1" applyBorder="1" applyAlignment="1">
      <alignment horizontal="right" vertical="center"/>
    </xf>
    <xf numFmtId="180" fontId="10" fillId="0" borderId="2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Fill="1" applyAlignment="1">
      <alignment vertical="center"/>
    </xf>
    <xf numFmtId="180" fontId="11" fillId="0" borderId="60" xfId="0" applyNumberFormat="1" applyFont="1" applyFill="1" applyBorder="1" applyAlignment="1">
      <alignment horizontal="center" vertical="center"/>
    </xf>
    <xf numFmtId="180" fontId="11" fillId="0" borderId="43" xfId="0" applyNumberFormat="1" applyFont="1" applyFill="1" applyBorder="1" applyAlignment="1">
      <alignment horizontal="right" vertical="center"/>
    </xf>
    <xf numFmtId="180" fontId="11" fillId="0" borderId="19" xfId="0" applyNumberFormat="1" applyFont="1" applyFill="1" applyBorder="1" applyAlignment="1">
      <alignment horizontal="right" vertical="center"/>
    </xf>
    <xf numFmtId="180" fontId="11" fillId="0" borderId="20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center" vertical="center" shrinkToFit="1"/>
    </xf>
    <xf numFmtId="179" fontId="10" fillId="0" borderId="0" xfId="0" applyNumberFormat="1" applyFont="1" applyFill="1" applyAlignment="1">
      <alignment vertical="center"/>
    </xf>
    <xf numFmtId="180" fontId="11" fillId="0" borderId="61" xfId="0" applyNumberFormat="1" applyFont="1" applyFill="1" applyBorder="1" applyAlignment="1">
      <alignment horizontal="center" vertical="center"/>
    </xf>
    <xf numFmtId="180" fontId="11" fillId="0" borderId="62" xfId="0" applyNumberFormat="1" applyFont="1" applyFill="1" applyBorder="1" applyAlignment="1">
      <alignment horizontal="center" vertical="center"/>
    </xf>
    <xf numFmtId="180" fontId="11" fillId="0" borderId="63" xfId="0" applyNumberFormat="1" applyFont="1" applyFill="1" applyBorder="1" applyAlignment="1">
      <alignment horizontal="center" vertical="center"/>
    </xf>
    <xf numFmtId="180" fontId="11" fillId="0" borderId="64" xfId="0" applyNumberFormat="1" applyFont="1" applyFill="1" applyBorder="1" applyAlignment="1">
      <alignment horizontal="center" vertical="center"/>
    </xf>
    <xf numFmtId="180" fontId="11" fillId="0" borderId="65" xfId="0" applyNumberFormat="1" applyFont="1" applyFill="1" applyBorder="1" applyAlignment="1">
      <alignment horizontal="center" vertical="center"/>
    </xf>
    <xf numFmtId="180" fontId="11" fillId="0" borderId="66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top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179" fontId="11" fillId="0" borderId="0" xfId="0" applyNumberFormat="1" applyFont="1" applyFill="1" applyAlignment="1">
      <alignment vertical="center"/>
    </xf>
    <xf numFmtId="180" fontId="11" fillId="0" borderId="67" xfId="0" applyNumberFormat="1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>
      <alignment horizontal="right" vertical="center"/>
    </xf>
    <xf numFmtId="180" fontId="11" fillId="0" borderId="68" xfId="0" applyNumberFormat="1" applyFont="1" applyFill="1" applyBorder="1" applyAlignment="1">
      <alignment horizontal="center" vertical="center"/>
    </xf>
    <xf numFmtId="180" fontId="11" fillId="0" borderId="69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79" fontId="11" fillId="0" borderId="30" xfId="0" applyNumberFormat="1" applyFont="1" applyFill="1" applyBorder="1" applyAlignment="1">
      <alignment horizontal="center" vertical="center"/>
    </xf>
    <xf numFmtId="180" fontId="10" fillId="0" borderId="17" xfId="49" applyNumberFormat="1" applyFont="1" applyFill="1" applyBorder="1" applyAlignment="1">
      <alignment horizontal="right" vertical="center"/>
    </xf>
    <xf numFmtId="180" fontId="11" fillId="0" borderId="70" xfId="0" applyNumberFormat="1" applyFont="1" applyFill="1" applyBorder="1" applyAlignment="1">
      <alignment horizontal="center" vertical="center"/>
    </xf>
    <xf numFmtId="180" fontId="11" fillId="0" borderId="71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right" vertical="center"/>
    </xf>
    <xf numFmtId="180" fontId="10" fillId="0" borderId="16" xfId="49" applyNumberFormat="1" applyFont="1" applyFill="1" applyBorder="1" applyAlignment="1">
      <alignment horizontal="right" vertical="center"/>
    </xf>
    <xf numFmtId="180" fontId="11" fillId="0" borderId="72" xfId="0" applyNumberFormat="1" applyFont="1" applyFill="1" applyBorder="1" applyAlignment="1">
      <alignment horizontal="center" vertical="center"/>
    </xf>
    <xf numFmtId="180" fontId="11" fillId="0" borderId="73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right" vertical="center"/>
    </xf>
    <xf numFmtId="180" fontId="11" fillId="0" borderId="74" xfId="0" applyNumberFormat="1" applyFont="1" applyFill="1" applyBorder="1" applyAlignment="1">
      <alignment horizontal="center" vertical="center"/>
    </xf>
    <xf numFmtId="180" fontId="11" fillId="0" borderId="75" xfId="0" applyNumberFormat="1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center" vertical="center"/>
    </xf>
    <xf numFmtId="180" fontId="10" fillId="0" borderId="76" xfId="0" applyNumberFormat="1" applyFont="1" applyFill="1" applyBorder="1" applyAlignment="1">
      <alignment horizontal="right" vertical="center"/>
    </xf>
    <xf numFmtId="180" fontId="10" fillId="0" borderId="77" xfId="0" applyNumberFormat="1" applyFont="1" applyFill="1" applyBorder="1" applyAlignment="1">
      <alignment horizontal="right" vertical="center"/>
    </xf>
    <xf numFmtId="180" fontId="11" fillId="0" borderId="21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77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0" fillId="0" borderId="7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34" fillId="0" borderId="0" xfId="61" applyFont="1" applyFill="1">
      <alignment/>
      <protection/>
    </xf>
    <xf numFmtId="38" fontId="34" fillId="0" borderId="0" xfId="49" applyFont="1" applyFill="1" applyAlignment="1">
      <alignment/>
    </xf>
    <xf numFmtId="0" fontId="34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38" fontId="34" fillId="0" borderId="0" xfId="49" applyFont="1" applyFill="1" applyAlignment="1">
      <alignment vertical="center"/>
    </xf>
    <xf numFmtId="0" fontId="10" fillId="0" borderId="0" xfId="61" applyFont="1" applyFill="1" applyAlignment="1">
      <alignment vertical="center"/>
      <protection/>
    </xf>
    <xf numFmtId="177" fontId="10" fillId="0" borderId="31" xfId="61" applyNumberFormat="1" applyFont="1" applyFill="1" applyBorder="1" applyAlignment="1">
      <alignment horizontal="right" vertical="center"/>
      <protection/>
    </xf>
    <xf numFmtId="38" fontId="10" fillId="0" borderId="53" xfId="49" applyFont="1" applyFill="1" applyBorder="1" applyAlignment="1">
      <alignment vertical="center"/>
    </xf>
    <xf numFmtId="0" fontId="10" fillId="0" borderId="53" xfId="61" applyFont="1" applyFill="1" applyBorder="1" applyAlignment="1">
      <alignment vertical="center"/>
      <protection/>
    </xf>
    <xf numFmtId="0" fontId="10" fillId="0" borderId="34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vertical="center"/>
      <protection/>
    </xf>
    <xf numFmtId="180" fontId="10" fillId="0" borderId="25" xfId="61" applyNumberFormat="1" applyFont="1" applyFill="1" applyBorder="1" applyAlignment="1">
      <alignment vertical="center"/>
      <protection/>
    </xf>
    <xf numFmtId="181" fontId="10" fillId="0" borderId="50" xfId="61" applyNumberFormat="1" applyFont="1" applyFill="1" applyBorder="1" applyAlignment="1">
      <alignment vertical="center"/>
      <protection/>
    </xf>
    <xf numFmtId="0" fontId="10" fillId="0" borderId="24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5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 wrapText="1" shrinkToFit="1"/>
      <protection/>
    </xf>
    <xf numFmtId="177" fontId="10" fillId="0" borderId="35" xfId="61" applyNumberFormat="1" applyFont="1" applyFill="1" applyBorder="1" applyAlignment="1">
      <alignment horizontal="right" vertical="center"/>
      <protection/>
    </xf>
    <xf numFmtId="38" fontId="10" fillId="0" borderId="55" xfId="49" applyFont="1" applyFill="1" applyBorder="1" applyAlignment="1">
      <alignment vertical="center"/>
    </xf>
    <xf numFmtId="0" fontId="10" fillId="0" borderId="55" xfId="61" applyFont="1" applyFill="1" applyBorder="1" applyAlignment="1">
      <alignment vertical="center"/>
      <protection/>
    </xf>
    <xf numFmtId="0" fontId="10" fillId="0" borderId="35" xfId="61" applyFont="1" applyFill="1" applyBorder="1" applyAlignment="1">
      <alignment vertical="center" wrapText="1" shrinkToFit="1"/>
      <protection/>
    </xf>
    <xf numFmtId="0" fontId="10" fillId="0" borderId="35" xfId="61" applyFont="1" applyFill="1" applyBorder="1" applyAlignment="1">
      <alignment vertical="center" shrinkToFit="1"/>
      <protection/>
    </xf>
    <xf numFmtId="0" fontId="10" fillId="0" borderId="35" xfId="6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horizontal="right" vertical="center"/>
      <protection/>
    </xf>
    <xf numFmtId="180" fontId="10" fillId="0" borderId="20" xfId="49" applyNumberFormat="1" applyFont="1" applyFill="1" applyBorder="1" applyAlignment="1">
      <alignment vertical="center"/>
    </xf>
    <xf numFmtId="180" fontId="10" fillId="0" borderId="20" xfId="61" applyNumberFormat="1" applyFont="1" applyFill="1" applyBorder="1" applyAlignment="1">
      <alignment vertical="center"/>
      <protection/>
    </xf>
    <xf numFmtId="0" fontId="10" fillId="0" borderId="44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 shrinkToFit="1"/>
      <protection/>
    </xf>
    <xf numFmtId="0" fontId="10" fillId="0" borderId="38" xfId="61" applyFont="1" applyFill="1" applyBorder="1" applyAlignment="1">
      <alignment vertical="center"/>
      <protection/>
    </xf>
    <xf numFmtId="0" fontId="11" fillId="0" borderId="43" xfId="61" applyFont="1" applyFill="1" applyBorder="1" applyAlignment="1">
      <alignment vertical="center"/>
      <protection/>
    </xf>
    <xf numFmtId="0" fontId="34" fillId="0" borderId="35" xfId="61" applyFont="1" applyFill="1" applyBorder="1" applyAlignment="1">
      <alignment vertical="center" wrapText="1" shrinkToFit="1"/>
      <protection/>
    </xf>
    <xf numFmtId="181" fontId="11" fillId="0" borderId="22" xfId="61" applyNumberFormat="1" applyFont="1" applyFill="1" applyBorder="1" applyAlignment="1">
      <alignment horizontal="right" vertical="center"/>
      <protection/>
    </xf>
    <xf numFmtId="180" fontId="11" fillId="0" borderId="20" xfId="49" applyNumberFormat="1" applyFont="1" applyFill="1" applyBorder="1" applyAlignment="1">
      <alignment vertical="center"/>
    </xf>
    <xf numFmtId="180" fontId="11" fillId="0" borderId="20" xfId="61" applyNumberFormat="1" applyFont="1" applyFill="1" applyBorder="1" applyAlignment="1">
      <alignment vertical="center"/>
      <protection/>
    </xf>
    <xf numFmtId="0" fontId="11" fillId="0" borderId="43" xfId="61" applyFont="1" applyFill="1" applyBorder="1" applyAlignment="1">
      <alignment horizontal="left" vertical="center"/>
      <protection/>
    </xf>
    <xf numFmtId="0" fontId="11" fillId="0" borderId="20" xfId="61" applyFont="1" applyFill="1" applyBorder="1" applyAlignment="1">
      <alignment horizontal="left" vertical="center"/>
      <protection/>
    </xf>
    <xf numFmtId="0" fontId="11" fillId="0" borderId="44" xfId="61" applyFont="1" applyFill="1" applyBorder="1" applyAlignment="1">
      <alignment horizontal="left" vertical="center"/>
      <protection/>
    </xf>
    <xf numFmtId="177" fontId="10" fillId="0" borderId="78" xfId="61" applyNumberFormat="1" applyFont="1" applyFill="1" applyBorder="1" applyAlignment="1">
      <alignment horizontal="right" vertical="center"/>
      <protection/>
    </xf>
    <xf numFmtId="38" fontId="10" fillId="0" borderId="79" xfId="49" applyFont="1" applyFill="1" applyBorder="1" applyAlignment="1">
      <alignment vertical="center"/>
    </xf>
    <xf numFmtId="0" fontId="10" fillId="0" borderId="79" xfId="61" applyFont="1" applyFill="1" applyBorder="1" applyAlignment="1">
      <alignment vertical="center"/>
      <protection/>
    </xf>
    <xf numFmtId="0" fontId="10" fillId="0" borderId="78" xfId="61" applyFont="1" applyFill="1" applyBorder="1" applyAlignment="1">
      <alignment vertical="center"/>
      <protection/>
    </xf>
    <xf numFmtId="181" fontId="10" fillId="0" borderId="14" xfId="61" applyNumberFormat="1" applyFont="1" applyFill="1" applyBorder="1" applyAlignment="1">
      <alignment horizontal="right" vertical="center"/>
      <protection/>
    </xf>
    <xf numFmtId="180" fontId="10" fillId="0" borderId="10" xfId="49" applyNumberFormat="1" applyFont="1" applyFill="1" applyBorder="1" applyAlignment="1">
      <alignment vertical="center"/>
    </xf>
    <xf numFmtId="180" fontId="10" fillId="0" borderId="10" xfId="61" applyNumberFormat="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vertical="center"/>
      <protection/>
    </xf>
    <xf numFmtId="0" fontId="10" fillId="0" borderId="12" xfId="61" applyFont="1" applyFill="1" applyBorder="1" applyAlignment="1">
      <alignment vertical="center"/>
      <protection/>
    </xf>
    <xf numFmtId="0" fontId="10" fillId="0" borderId="30" xfId="61" applyFont="1" applyFill="1" applyBorder="1" applyAlignment="1">
      <alignment vertical="center"/>
      <protection/>
    </xf>
    <xf numFmtId="0" fontId="11" fillId="0" borderId="12" xfId="61" applyFont="1" applyFill="1" applyBorder="1" applyAlignment="1">
      <alignment vertical="center"/>
      <protection/>
    </xf>
    <xf numFmtId="181" fontId="34" fillId="0" borderId="31" xfId="61" applyNumberFormat="1" applyFont="1" applyFill="1" applyBorder="1" applyAlignment="1">
      <alignment vertical="center"/>
      <protection/>
    </xf>
    <xf numFmtId="3" fontId="34" fillId="0" borderId="34" xfId="61" applyNumberFormat="1" applyFont="1" applyFill="1" applyBorder="1" applyAlignment="1">
      <alignment horizontal="right" vertical="center"/>
      <protection/>
    </xf>
    <xf numFmtId="0" fontId="34" fillId="0" borderId="34" xfId="61" applyFont="1" applyFill="1" applyBorder="1" applyAlignment="1">
      <alignment horizontal="right" vertical="center"/>
      <protection/>
    </xf>
    <xf numFmtId="0" fontId="10" fillId="0" borderId="49" xfId="61" applyFont="1" applyFill="1" applyBorder="1" applyAlignment="1">
      <alignment vertical="center"/>
      <protection/>
    </xf>
    <xf numFmtId="181" fontId="34" fillId="0" borderId="39" xfId="61" applyNumberFormat="1" applyFont="1" applyFill="1" applyBorder="1" applyAlignment="1">
      <alignment vertical="center"/>
      <protection/>
    </xf>
    <xf numFmtId="180" fontId="34" fillId="0" borderId="42" xfId="61" applyNumberFormat="1" applyFont="1" applyFill="1" applyBorder="1" applyAlignment="1">
      <alignment vertical="center"/>
      <protection/>
    </xf>
    <xf numFmtId="0" fontId="10" fillId="0" borderId="80" xfId="61" applyFont="1" applyFill="1" applyBorder="1" applyAlignment="1">
      <alignment vertical="center"/>
      <protection/>
    </xf>
    <xf numFmtId="181" fontId="34" fillId="0" borderId="35" xfId="61" applyNumberFormat="1" applyFont="1" applyFill="1" applyBorder="1" applyAlignment="1">
      <alignment vertical="center"/>
      <protection/>
    </xf>
    <xf numFmtId="3" fontId="34" fillId="0" borderId="38" xfId="61" applyNumberFormat="1" applyFont="1" applyFill="1" applyBorder="1" applyAlignment="1">
      <alignment horizontal="right" vertical="center"/>
      <protection/>
    </xf>
    <xf numFmtId="0" fontId="34" fillId="0" borderId="38" xfId="61" applyFont="1" applyFill="1" applyBorder="1" applyAlignment="1">
      <alignment horizontal="right" vertical="center"/>
      <protection/>
    </xf>
    <xf numFmtId="0" fontId="10" fillId="0" borderId="51" xfId="61" applyFont="1" applyFill="1" applyBorder="1" applyAlignment="1">
      <alignment vertical="center"/>
      <protection/>
    </xf>
    <xf numFmtId="181" fontId="10" fillId="0" borderId="39" xfId="61" applyNumberFormat="1" applyFont="1" applyFill="1" applyBorder="1" applyAlignment="1">
      <alignment vertical="center"/>
      <protection/>
    </xf>
    <xf numFmtId="180" fontId="10" fillId="0" borderId="42" xfId="61" applyNumberFormat="1" applyFont="1" applyFill="1" applyBorder="1" applyAlignment="1">
      <alignment horizontal="right" vertical="center"/>
      <protection/>
    </xf>
    <xf numFmtId="181" fontId="34" fillId="0" borderId="31" xfId="61" applyNumberFormat="1" applyFont="1" applyFill="1" applyBorder="1" applyAlignment="1">
      <alignment horizontal="right" vertical="center"/>
      <protection/>
    </xf>
    <xf numFmtId="181" fontId="10" fillId="0" borderId="39" xfId="61" applyNumberFormat="1" applyFont="1" applyFill="1" applyBorder="1" applyAlignment="1">
      <alignment horizontal="right" vertical="center"/>
      <protection/>
    </xf>
    <xf numFmtId="0" fontId="11" fillId="0" borderId="80" xfId="6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horizontal="right" vertical="center"/>
      <protection/>
    </xf>
    <xf numFmtId="180" fontId="11" fillId="0" borderId="44" xfId="61" applyNumberFormat="1" applyFont="1" applyFill="1" applyBorder="1" applyAlignment="1">
      <alignment vertical="center"/>
      <protection/>
    </xf>
    <xf numFmtId="180" fontId="11" fillId="0" borderId="25" xfId="61" applyNumberFormat="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horizontal="center" vertical="center"/>
      <protection/>
    </xf>
    <xf numFmtId="38" fontId="10" fillId="0" borderId="29" xfId="49" applyFont="1" applyFill="1" applyBorder="1" applyAlignment="1">
      <alignment horizontal="center" vertical="center"/>
    </xf>
    <xf numFmtId="0" fontId="10" fillId="0" borderId="29" xfId="61" applyFont="1" applyFill="1" applyBorder="1" applyAlignment="1">
      <alignment horizontal="center" vertical="center"/>
      <protection/>
    </xf>
    <xf numFmtId="0" fontId="10" fillId="0" borderId="28" xfId="61" applyFont="1" applyFill="1" applyBorder="1" applyAlignment="1">
      <alignment horizontal="distributed" vertical="center"/>
      <protection/>
    </xf>
    <xf numFmtId="0" fontId="10" fillId="0" borderId="26" xfId="61" applyFont="1" applyFill="1" applyBorder="1" applyAlignment="1">
      <alignment horizontal="distributed" vertical="center"/>
      <protection/>
    </xf>
    <xf numFmtId="0" fontId="10" fillId="0" borderId="29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43" xfId="61" applyFont="1" applyFill="1" applyBorder="1" applyAlignment="1">
      <alignment horizontal="distributed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0" fontId="10" fillId="0" borderId="44" xfId="61" applyFont="1" applyFill="1" applyBorder="1" applyAlignment="1">
      <alignment horizontal="distributed" vertical="center"/>
      <protection/>
    </xf>
    <xf numFmtId="0" fontId="10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38" fontId="10" fillId="0" borderId="0" xfId="49" applyFont="1" applyFill="1" applyBorder="1" applyAlignment="1">
      <alignment/>
    </xf>
    <xf numFmtId="58" fontId="12" fillId="0" borderId="0" xfId="61" applyNumberFormat="1" applyFont="1" applyFill="1" applyBorder="1" applyAlignment="1" quotePrefix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8" fillId="0" borderId="0" xfId="6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ｆ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Sheet1!$D$5:$J$5</c:f>
              <c:numCache>
                <c:ptCount val="7"/>
                <c:pt idx="0">
                  <c:v>122</c:v>
                </c:pt>
                <c:pt idx="1">
                  <c:v>169</c:v>
                </c:pt>
                <c:pt idx="2">
                  <c:v>159</c:v>
                </c:pt>
                <c:pt idx="3">
                  <c:v>173</c:v>
                </c:pt>
                <c:pt idx="4">
                  <c:v>158</c:v>
                </c:pt>
                <c:pt idx="5">
                  <c:v>118</c:v>
                </c:pt>
                <c:pt idx="6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Sheet1!$D$6:$J$6</c:f>
              <c:numCache>
                <c:ptCount val="7"/>
                <c:pt idx="0">
                  <c:v>1071</c:v>
                </c:pt>
                <c:pt idx="1">
                  <c:v>1069</c:v>
                </c:pt>
                <c:pt idx="2">
                  <c:v>1007</c:v>
                </c:pt>
                <c:pt idx="3">
                  <c:v>970</c:v>
                </c:pt>
                <c:pt idx="4">
                  <c:v>888</c:v>
                </c:pt>
                <c:pt idx="5">
                  <c:v>653</c:v>
                </c:pt>
                <c:pt idx="6">
                  <c:v>620</c:v>
                </c:pt>
              </c:numCache>
            </c:numRef>
          </c:val>
          <c:smooth val="0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584164"/>
        <c:crosses val="autoZero"/>
        <c:auto val="1"/>
        <c:lblOffset val="100"/>
        <c:tickLblSkip val="1"/>
        <c:noMultiLvlLbl val="0"/>
      </c:catAx>
      <c:valAx>
        <c:axId val="66584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4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Sheet1!$N$5:$T$5</c:f>
              <c:numCache>
                <c:ptCount val="7"/>
                <c:pt idx="0">
                  <c:v>828</c:v>
                </c:pt>
                <c:pt idx="1">
                  <c:v>1232</c:v>
                </c:pt>
                <c:pt idx="2">
                  <c:v>1443</c:v>
                </c:pt>
                <c:pt idx="3">
                  <c:v>1310</c:v>
                </c:pt>
                <c:pt idx="4">
                  <c:v>1142</c:v>
                </c:pt>
                <c:pt idx="5">
                  <c:v>1005</c:v>
                </c:pt>
                <c:pt idx="6">
                  <c:v>1002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Sheet1!$N$6:$T$6</c:f>
              <c:numCache>
                <c:ptCount val="7"/>
                <c:pt idx="0">
                  <c:v>4748</c:v>
                </c:pt>
                <c:pt idx="1">
                  <c:v>5377</c:v>
                </c:pt>
                <c:pt idx="2">
                  <c:v>5449</c:v>
                </c:pt>
                <c:pt idx="3">
                  <c:v>5233</c:v>
                </c:pt>
                <c:pt idx="4">
                  <c:v>5157</c:v>
                </c:pt>
                <c:pt idx="5">
                  <c:v>3725</c:v>
                </c:pt>
                <c:pt idx="6">
                  <c:v>4029</c:v>
                </c:pt>
              </c:numCache>
            </c:numRef>
          </c:val>
          <c:smooth val="0"/>
        </c:ser>
        <c:marker val="1"/>
        <c:axId val="62386565"/>
        <c:axId val="24608174"/>
      </c:line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865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0.45925</cdr:x>
      <cdr:y>0.8145</cdr:y>
    </cdr:from>
    <cdr:to>
      <cdr:x>0.64575</cdr:x>
      <cdr:y>0.87725</cdr:y>
    </cdr:to>
    <cdr:sp>
      <cdr:nvSpPr>
        <cdr:cNvPr id="1" name="Rectangle 1"/>
        <cdr:cNvSpPr>
          <a:spLocks/>
        </cdr:cNvSpPr>
      </cdr:nvSpPr>
      <cdr:spPr>
        <a:xfrm>
          <a:off x="1762125" y="298132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40</xdr:row>
      <xdr:rowOff>95250</xdr:rowOff>
    </xdr:from>
    <xdr:to>
      <xdr:col>5</xdr:col>
      <xdr:colOff>381000</xdr:colOff>
      <xdr:row>59</xdr:row>
      <xdr:rowOff>133350</xdr:rowOff>
    </xdr:to>
    <xdr:graphicFrame>
      <xdr:nvGraphicFramePr>
        <xdr:cNvPr id="1" name="グラフ 3"/>
        <xdr:cNvGraphicFramePr/>
      </xdr:nvGraphicFramePr>
      <xdr:xfrm>
        <a:off x="142875" y="7048500"/>
        <a:ext cx="3619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40</xdr:row>
      <xdr:rowOff>95250</xdr:rowOff>
    </xdr:from>
    <xdr:to>
      <xdr:col>10</xdr:col>
      <xdr:colOff>885825</xdr:colOff>
      <xdr:row>59</xdr:row>
      <xdr:rowOff>142875</xdr:rowOff>
    </xdr:to>
    <xdr:graphicFrame>
      <xdr:nvGraphicFramePr>
        <xdr:cNvPr id="2" name="グラフ 4"/>
        <xdr:cNvGraphicFramePr/>
      </xdr:nvGraphicFramePr>
      <xdr:xfrm>
        <a:off x="3771900" y="7048500"/>
        <a:ext cx="3848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628650</xdr:colOff>
      <xdr:row>40</xdr:row>
      <xdr:rowOff>171450</xdr:rowOff>
    </xdr:from>
    <xdr:to>
      <xdr:col>4</xdr:col>
      <xdr:colOff>342900</xdr:colOff>
      <xdr:row>42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1600200" y="7124700"/>
          <a:ext cx="1114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事業所数</a:t>
          </a:r>
        </a:p>
      </xdr:txBody>
    </xdr:sp>
    <xdr:clientData/>
  </xdr:twoCellAnchor>
  <xdr:twoCellAnchor>
    <xdr:from>
      <xdr:col>7</xdr:col>
      <xdr:colOff>733425</xdr:colOff>
      <xdr:row>40</xdr:row>
      <xdr:rowOff>171450</xdr:rowOff>
    </xdr:from>
    <xdr:to>
      <xdr:col>9</xdr:col>
      <xdr:colOff>381000</xdr:colOff>
      <xdr:row>42</xdr:row>
      <xdr:rowOff>38100</xdr:rowOff>
    </xdr:to>
    <xdr:sp>
      <xdr:nvSpPr>
        <xdr:cNvPr id="4" name="Rectangle 6"/>
        <xdr:cNvSpPr>
          <a:spLocks/>
        </xdr:cNvSpPr>
      </xdr:nvSpPr>
      <xdr:spPr>
        <a:xfrm>
          <a:off x="5334000" y="7124700"/>
          <a:ext cx="1123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従業員数</a:t>
          </a:r>
        </a:p>
      </xdr:txBody>
    </xdr:sp>
    <xdr:clientData/>
  </xdr:twoCellAnchor>
  <xdr:twoCellAnchor>
    <xdr:from>
      <xdr:col>3</xdr:col>
      <xdr:colOff>66675</xdr:colOff>
      <xdr:row>45</xdr:row>
      <xdr:rowOff>123825</xdr:rowOff>
    </xdr:from>
    <xdr:to>
      <xdr:col>4</xdr:col>
      <xdr:colOff>9525</xdr:colOff>
      <xdr:row>46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1714500" y="8029575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8</xdr:col>
      <xdr:colOff>38100</xdr:colOff>
      <xdr:row>45</xdr:row>
      <xdr:rowOff>123825</xdr:rowOff>
    </xdr:from>
    <xdr:to>
      <xdr:col>9</xdr:col>
      <xdr:colOff>152400</xdr:colOff>
      <xdr:row>46</xdr:row>
      <xdr:rowOff>152400</xdr:rowOff>
    </xdr:to>
    <xdr:sp>
      <xdr:nvSpPr>
        <xdr:cNvPr id="6" name="Rectangle 8"/>
        <xdr:cNvSpPr>
          <a:spLocks/>
        </xdr:cNvSpPr>
      </xdr:nvSpPr>
      <xdr:spPr>
        <a:xfrm>
          <a:off x="5553075" y="80295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3</xdr:col>
      <xdr:colOff>95250</xdr:colOff>
      <xdr:row>56</xdr:row>
      <xdr:rowOff>38100</xdr:rowOff>
    </xdr:from>
    <xdr:to>
      <xdr:col>4</xdr:col>
      <xdr:colOff>47625</xdr:colOff>
      <xdr:row>57</xdr:row>
      <xdr:rowOff>76200</xdr:rowOff>
    </xdr:to>
    <xdr:sp>
      <xdr:nvSpPr>
        <xdr:cNvPr id="7" name="Rectangle 9"/>
        <xdr:cNvSpPr>
          <a:spLocks/>
        </xdr:cNvSpPr>
      </xdr:nvSpPr>
      <xdr:spPr>
        <a:xfrm>
          <a:off x="1743075" y="1003935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xdr:txBody>
    </xdr:sp>
    <xdr:clientData/>
  </xdr:twoCellAnchor>
  <xdr:twoCellAnchor>
    <xdr:from>
      <xdr:col>6</xdr:col>
      <xdr:colOff>228600</xdr:colOff>
      <xdr:row>40</xdr:row>
      <xdr:rowOff>0</xdr:rowOff>
    </xdr:from>
    <xdr:to>
      <xdr:col>6</xdr:col>
      <xdr:colOff>428625</xdr:colOff>
      <xdr:row>41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171950" y="6953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O45" sqref="O45"/>
    </sheetView>
  </sheetViews>
  <sheetFormatPr defaultColWidth="8.59765625" defaultRowHeight="15"/>
  <cols>
    <col min="1" max="1" width="1.59765625" style="3" customWidth="1"/>
    <col min="2" max="2" width="8.59765625" style="17" customWidth="1"/>
    <col min="3" max="3" width="7.09765625" style="3" customWidth="1"/>
    <col min="4" max="4" width="7.59765625" style="3" customWidth="1"/>
    <col min="5" max="5" width="10.59765625" style="3" customWidth="1"/>
    <col min="6" max="6" width="5.8984375" style="3" customWidth="1"/>
    <col min="7" max="7" width="6.8984375" style="3" customWidth="1"/>
    <col min="8" max="8" width="9.59765625" style="3" customWidth="1"/>
    <col min="9" max="9" width="5.8984375" style="3" customWidth="1"/>
    <col min="10" max="10" width="6.8984375" style="3" customWidth="1"/>
    <col min="11" max="11" width="9.59765625" style="3" customWidth="1"/>
    <col min="12" max="16384" width="8.59765625" style="3" customWidth="1"/>
  </cols>
  <sheetData>
    <row r="1" spans="1:2" ht="30" customHeight="1">
      <c r="A1" s="1" t="s">
        <v>12</v>
      </c>
      <c r="B1" s="2"/>
    </row>
    <row r="2" spans="1:2" ht="7.5" customHeight="1">
      <c r="A2" s="1"/>
      <c r="B2" s="2"/>
    </row>
    <row r="3" spans="2:11" ht="22.5" customHeight="1">
      <c r="B3" s="35" t="s">
        <v>23</v>
      </c>
      <c r="K3" s="37" t="s">
        <v>19</v>
      </c>
    </row>
    <row r="4" spans="2:11" s="6" customFormat="1" ht="18.75" customHeight="1">
      <c r="B4" s="39" t="s">
        <v>13</v>
      </c>
      <c r="C4" s="41" t="s">
        <v>7</v>
      </c>
      <c r="D4" s="42"/>
      <c r="E4" s="42"/>
      <c r="F4" s="43" t="s">
        <v>0</v>
      </c>
      <c r="G4" s="43"/>
      <c r="H4" s="43"/>
      <c r="I4" s="43" t="s">
        <v>1</v>
      </c>
      <c r="J4" s="43"/>
      <c r="K4" s="43"/>
    </row>
    <row r="5" spans="2:11" s="7" customFormat="1" ht="18.75" customHeight="1">
      <c r="B5" s="40"/>
      <c r="C5" s="8" t="s">
        <v>22</v>
      </c>
      <c r="D5" s="9" t="s">
        <v>2</v>
      </c>
      <c r="E5" s="10" t="s">
        <v>3</v>
      </c>
      <c r="F5" s="11" t="s">
        <v>22</v>
      </c>
      <c r="G5" s="9" t="s">
        <v>2</v>
      </c>
      <c r="H5" s="12" t="s">
        <v>3</v>
      </c>
      <c r="I5" s="11" t="s">
        <v>22</v>
      </c>
      <c r="J5" s="9" t="s">
        <v>2</v>
      </c>
      <c r="K5" s="10" t="s">
        <v>3</v>
      </c>
    </row>
    <row r="6" spans="2:11" s="13" customFormat="1" ht="15" customHeight="1" hidden="1">
      <c r="B6" s="14" t="s">
        <v>14</v>
      </c>
      <c r="C6" s="18">
        <f aca="true" t="shared" si="0" ref="C6:K6">SUM(C7:C10)</f>
        <v>1298</v>
      </c>
      <c r="D6" s="19">
        <f t="shared" si="0"/>
        <v>5771</v>
      </c>
      <c r="E6" s="20">
        <f t="shared" si="0"/>
        <v>13227661</v>
      </c>
      <c r="F6" s="21">
        <f t="shared" si="0"/>
        <v>135</v>
      </c>
      <c r="G6" s="19">
        <f t="shared" si="0"/>
        <v>845</v>
      </c>
      <c r="H6" s="22">
        <f t="shared" si="0"/>
        <v>4016838</v>
      </c>
      <c r="I6" s="20">
        <f t="shared" si="0"/>
        <v>1163</v>
      </c>
      <c r="J6" s="19">
        <f t="shared" si="0"/>
        <v>4926</v>
      </c>
      <c r="K6" s="22">
        <f t="shared" si="0"/>
        <v>9210823</v>
      </c>
    </row>
    <row r="7" spans="2:11" s="4" customFormat="1" ht="15" customHeight="1" hidden="1">
      <c r="B7" s="15" t="s">
        <v>8</v>
      </c>
      <c r="C7" s="23">
        <f aca="true" t="shared" si="1" ref="C7:E10">+F7+I7</f>
        <v>485</v>
      </c>
      <c r="D7" s="24">
        <f t="shared" si="1"/>
        <v>1936</v>
      </c>
      <c r="E7" s="25">
        <f t="shared" si="1"/>
        <v>3861564</v>
      </c>
      <c r="F7" s="26">
        <v>53</v>
      </c>
      <c r="G7" s="27">
        <v>299</v>
      </c>
      <c r="H7" s="28">
        <v>1175309</v>
      </c>
      <c r="I7" s="26">
        <v>432</v>
      </c>
      <c r="J7" s="27">
        <v>1637</v>
      </c>
      <c r="K7" s="28">
        <v>2686255</v>
      </c>
    </row>
    <row r="8" spans="2:11" s="4" customFormat="1" ht="15" customHeight="1" hidden="1">
      <c r="B8" s="15" t="s">
        <v>9</v>
      </c>
      <c r="C8" s="23">
        <f t="shared" si="1"/>
        <v>417</v>
      </c>
      <c r="D8" s="24">
        <f t="shared" si="1"/>
        <v>1920</v>
      </c>
      <c r="E8" s="25">
        <f t="shared" si="1"/>
        <v>4969461</v>
      </c>
      <c r="F8" s="26">
        <v>47</v>
      </c>
      <c r="G8" s="27">
        <v>323</v>
      </c>
      <c r="H8" s="28">
        <v>2187922</v>
      </c>
      <c r="I8" s="26">
        <v>370</v>
      </c>
      <c r="J8" s="27">
        <v>1597</v>
      </c>
      <c r="K8" s="28">
        <v>2781539</v>
      </c>
    </row>
    <row r="9" spans="2:11" s="4" customFormat="1" ht="15" customHeight="1" hidden="1">
      <c r="B9" s="15" t="s">
        <v>10</v>
      </c>
      <c r="C9" s="23">
        <f t="shared" si="1"/>
        <v>269</v>
      </c>
      <c r="D9" s="24">
        <f t="shared" si="1"/>
        <v>1326</v>
      </c>
      <c r="E9" s="25">
        <f t="shared" si="1"/>
        <v>2928948</v>
      </c>
      <c r="F9" s="26">
        <v>24</v>
      </c>
      <c r="G9" s="27">
        <v>136</v>
      </c>
      <c r="H9" s="28">
        <v>311208</v>
      </c>
      <c r="I9" s="26">
        <v>245</v>
      </c>
      <c r="J9" s="27">
        <v>1190</v>
      </c>
      <c r="K9" s="28">
        <v>2617740</v>
      </c>
    </row>
    <row r="10" spans="2:11" s="4" customFormat="1" ht="15" customHeight="1" hidden="1">
      <c r="B10" s="16" t="s">
        <v>11</v>
      </c>
      <c r="C10" s="29">
        <f t="shared" si="1"/>
        <v>127</v>
      </c>
      <c r="D10" s="30">
        <f t="shared" si="1"/>
        <v>589</v>
      </c>
      <c r="E10" s="31">
        <f t="shared" si="1"/>
        <v>1467688</v>
      </c>
      <c r="F10" s="32">
        <v>11</v>
      </c>
      <c r="G10" s="33">
        <v>87</v>
      </c>
      <c r="H10" s="34">
        <v>342399</v>
      </c>
      <c r="I10" s="32">
        <v>116</v>
      </c>
      <c r="J10" s="33">
        <v>502</v>
      </c>
      <c r="K10" s="34">
        <v>1125289</v>
      </c>
    </row>
    <row r="11" spans="2:11" s="13" customFormat="1" ht="15" customHeight="1">
      <c r="B11" s="14" t="s">
        <v>15</v>
      </c>
      <c r="C11" s="18">
        <f aca="true" t="shared" si="2" ref="C11:K11">SUM(C12:C15)</f>
        <v>1193</v>
      </c>
      <c r="D11" s="19">
        <f t="shared" si="2"/>
        <v>5576</v>
      </c>
      <c r="E11" s="20">
        <f t="shared" si="2"/>
        <v>13706289</v>
      </c>
      <c r="F11" s="21">
        <f t="shared" si="2"/>
        <v>122</v>
      </c>
      <c r="G11" s="19">
        <f t="shared" si="2"/>
        <v>828</v>
      </c>
      <c r="H11" s="22">
        <f t="shared" si="2"/>
        <v>4472723</v>
      </c>
      <c r="I11" s="20">
        <f t="shared" si="2"/>
        <v>1071</v>
      </c>
      <c r="J11" s="19">
        <f t="shared" si="2"/>
        <v>4748</v>
      </c>
      <c r="K11" s="22">
        <f t="shared" si="2"/>
        <v>9233566</v>
      </c>
    </row>
    <row r="12" spans="2:11" s="4" customFormat="1" ht="15" customHeight="1">
      <c r="B12" s="15" t="s">
        <v>8</v>
      </c>
      <c r="C12" s="23">
        <f aca="true" t="shared" si="3" ref="C12:E15">+F12+I12</f>
        <v>434</v>
      </c>
      <c r="D12" s="24">
        <f t="shared" si="3"/>
        <v>1745</v>
      </c>
      <c r="E12" s="25">
        <f t="shared" si="3"/>
        <v>3506780</v>
      </c>
      <c r="F12" s="26">
        <v>37</v>
      </c>
      <c r="G12" s="27">
        <v>251</v>
      </c>
      <c r="H12" s="28">
        <v>974197</v>
      </c>
      <c r="I12" s="26">
        <v>397</v>
      </c>
      <c r="J12" s="27">
        <v>1494</v>
      </c>
      <c r="K12" s="28">
        <v>2532583</v>
      </c>
    </row>
    <row r="13" spans="2:11" s="4" customFormat="1" ht="15" customHeight="1">
      <c r="B13" s="15" t="s">
        <v>9</v>
      </c>
      <c r="C13" s="23">
        <f t="shared" si="3"/>
        <v>388</v>
      </c>
      <c r="D13" s="24">
        <f t="shared" si="3"/>
        <v>1806</v>
      </c>
      <c r="E13" s="25">
        <f t="shared" si="3"/>
        <v>5548892</v>
      </c>
      <c r="F13" s="26">
        <v>50</v>
      </c>
      <c r="G13" s="27">
        <v>381</v>
      </c>
      <c r="H13" s="28">
        <v>2748280</v>
      </c>
      <c r="I13" s="26">
        <v>338</v>
      </c>
      <c r="J13" s="27">
        <v>1425</v>
      </c>
      <c r="K13" s="28">
        <v>2800612</v>
      </c>
    </row>
    <row r="14" spans="2:11" s="4" customFormat="1" ht="15" customHeight="1">
      <c r="B14" s="15" t="s">
        <v>10</v>
      </c>
      <c r="C14" s="23">
        <f t="shared" si="3"/>
        <v>248</v>
      </c>
      <c r="D14" s="24">
        <f t="shared" si="3"/>
        <v>1397</v>
      </c>
      <c r="E14" s="25">
        <f t="shared" si="3"/>
        <v>2761120</v>
      </c>
      <c r="F14" s="26">
        <v>21</v>
      </c>
      <c r="G14" s="27">
        <v>94</v>
      </c>
      <c r="H14" s="28">
        <v>281379</v>
      </c>
      <c r="I14" s="26">
        <v>227</v>
      </c>
      <c r="J14" s="27">
        <v>1303</v>
      </c>
      <c r="K14" s="28">
        <v>2479741</v>
      </c>
    </row>
    <row r="15" spans="2:11" s="4" customFormat="1" ht="15" customHeight="1">
      <c r="B15" s="16" t="s">
        <v>11</v>
      </c>
      <c r="C15" s="29">
        <f t="shared" si="3"/>
        <v>123</v>
      </c>
      <c r="D15" s="30">
        <f t="shared" si="3"/>
        <v>628</v>
      </c>
      <c r="E15" s="31">
        <f t="shared" si="3"/>
        <v>1889497</v>
      </c>
      <c r="F15" s="32">
        <v>14</v>
      </c>
      <c r="G15" s="33">
        <v>102</v>
      </c>
      <c r="H15" s="34">
        <v>468867</v>
      </c>
      <c r="I15" s="32">
        <v>109</v>
      </c>
      <c r="J15" s="33">
        <v>526</v>
      </c>
      <c r="K15" s="34">
        <v>1420630</v>
      </c>
    </row>
    <row r="16" spans="2:11" s="13" customFormat="1" ht="15" customHeight="1">
      <c r="B16" s="14" t="s">
        <v>6</v>
      </c>
      <c r="C16" s="18">
        <f aca="true" t="shared" si="4" ref="C16:K16">SUM(C17:C20)</f>
        <v>1238</v>
      </c>
      <c r="D16" s="19">
        <f t="shared" si="4"/>
        <v>6609</v>
      </c>
      <c r="E16" s="20">
        <f t="shared" si="4"/>
        <v>14284496</v>
      </c>
      <c r="F16" s="21">
        <f t="shared" si="4"/>
        <v>169</v>
      </c>
      <c r="G16" s="19">
        <f t="shared" si="4"/>
        <v>1232</v>
      </c>
      <c r="H16" s="22">
        <f t="shared" si="4"/>
        <v>5448779</v>
      </c>
      <c r="I16" s="20">
        <f t="shared" si="4"/>
        <v>1069</v>
      </c>
      <c r="J16" s="19">
        <f t="shared" si="4"/>
        <v>5377</v>
      </c>
      <c r="K16" s="22">
        <f t="shared" si="4"/>
        <v>8835717</v>
      </c>
    </row>
    <row r="17" spans="2:11" s="4" customFormat="1" ht="15" customHeight="1">
      <c r="B17" s="15" t="s">
        <v>8</v>
      </c>
      <c r="C17" s="23">
        <f aca="true" t="shared" si="5" ref="C17:E20">+F17+I17</f>
        <v>452</v>
      </c>
      <c r="D17" s="24">
        <f t="shared" si="5"/>
        <v>1924</v>
      </c>
      <c r="E17" s="25">
        <f t="shared" si="5"/>
        <v>3664229</v>
      </c>
      <c r="F17" s="26">
        <v>50</v>
      </c>
      <c r="G17" s="27">
        <v>287</v>
      </c>
      <c r="H17" s="28">
        <v>1067628</v>
      </c>
      <c r="I17" s="26">
        <v>402</v>
      </c>
      <c r="J17" s="27">
        <v>1637</v>
      </c>
      <c r="K17" s="28">
        <v>2596601</v>
      </c>
    </row>
    <row r="18" spans="2:11" s="4" customFormat="1" ht="15" customHeight="1">
      <c r="B18" s="15" t="s">
        <v>9</v>
      </c>
      <c r="C18" s="23">
        <f t="shared" si="5"/>
        <v>386</v>
      </c>
      <c r="D18" s="24">
        <f t="shared" si="5"/>
        <v>2192</v>
      </c>
      <c r="E18" s="25">
        <f t="shared" si="5"/>
        <v>5745127</v>
      </c>
      <c r="F18" s="26">
        <v>64</v>
      </c>
      <c r="G18" s="27">
        <v>626</v>
      </c>
      <c r="H18" s="28">
        <v>3245240</v>
      </c>
      <c r="I18" s="26">
        <v>322</v>
      </c>
      <c r="J18" s="27">
        <v>1566</v>
      </c>
      <c r="K18" s="28">
        <v>2499887</v>
      </c>
    </row>
    <row r="19" spans="2:11" s="4" customFormat="1" ht="15" customHeight="1">
      <c r="B19" s="15" t="s">
        <v>10</v>
      </c>
      <c r="C19" s="23">
        <f t="shared" si="5"/>
        <v>286</v>
      </c>
      <c r="D19" s="24">
        <f t="shared" si="5"/>
        <v>1709</v>
      </c>
      <c r="E19" s="25">
        <f t="shared" si="5"/>
        <v>3040659</v>
      </c>
      <c r="F19" s="26">
        <v>39</v>
      </c>
      <c r="G19" s="27">
        <v>198</v>
      </c>
      <c r="H19" s="28">
        <v>568765</v>
      </c>
      <c r="I19" s="26">
        <v>247</v>
      </c>
      <c r="J19" s="27">
        <v>1511</v>
      </c>
      <c r="K19" s="28">
        <v>2471894</v>
      </c>
    </row>
    <row r="20" spans="2:11" s="4" customFormat="1" ht="15" customHeight="1">
      <c r="B20" s="16" t="s">
        <v>11</v>
      </c>
      <c r="C20" s="29">
        <f t="shared" si="5"/>
        <v>114</v>
      </c>
      <c r="D20" s="30">
        <f t="shared" si="5"/>
        <v>784</v>
      </c>
      <c r="E20" s="31">
        <f t="shared" si="5"/>
        <v>1834481</v>
      </c>
      <c r="F20" s="32">
        <v>16</v>
      </c>
      <c r="G20" s="33">
        <v>121</v>
      </c>
      <c r="H20" s="34">
        <v>567146</v>
      </c>
      <c r="I20" s="32">
        <v>98</v>
      </c>
      <c r="J20" s="33">
        <v>663</v>
      </c>
      <c r="K20" s="34">
        <v>1267335</v>
      </c>
    </row>
    <row r="21" spans="2:11" s="13" customFormat="1" ht="15" customHeight="1">
      <c r="B21" s="14" t="s">
        <v>5</v>
      </c>
      <c r="C21" s="18">
        <f aca="true" t="shared" si="6" ref="C21:K21">SUM(C22:C25)</f>
        <v>1166</v>
      </c>
      <c r="D21" s="19">
        <f t="shared" si="6"/>
        <v>6892</v>
      </c>
      <c r="E21" s="20">
        <f t="shared" si="6"/>
        <v>13852597</v>
      </c>
      <c r="F21" s="21">
        <f t="shared" si="6"/>
        <v>159</v>
      </c>
      <c r="G21" s="19">
        <f t="shared" si="6"/>
        <v>1443</v>
      </c>
      <c r="H21" s="22">
        <f t="shared" si="6"/>
        <v>5508552</v>
      </c>
      <c r="I21" s="20">
        <f t="shared" si="6"/>
        <v>1007</v>
      </c>
      <c r="J21" s="19">
        <f t="shared" si="6"/>
        <v>5449</v>
      </c>
      <c r="K21" s="22">
        <f t="shared" si="6"/>
        <v>8344045</v>
      </c>
    </row>
    <row r="22" spans="2:11" s="4" customFormat="1" ht="15" customHeight="1">
      <c r="B22" s="15" t="s">
        <v>8</v>
      </c>
      <c r="C22" s="23">
        <f aca="true" t="shared" si="7" ref="C22:E25">+F22+I22</f>
        <v>418</v>
      </c>
      <c r="D22" s="24">
        <f t="shared" si="7"/>
        <v>1948</v>
      </c>
      <c r="E22" s="25">
        <f t="shared" si="7"/>
        <v>3018156</v>
      </c>
      <c r="F22" s="26">
        <v>40</v>
      </c>
      <c r="G22" s="27">
        <v>287</v>
      </c>
      <c r="H22" s="28">
        <v>886798</v>
      </c>
      <c r="I22" s="26">
        <v>378</v>
      </c>
      <c r="J22" s="27">
        <v>1661</v>
      </c>
      <c r="K22" s="28">
        <v>2131358</v>
      </c>
    </row>
    <row r="23" spans="2:11" s="4" customFormat="1" ht="15" customHeight="1">
      <c r="B23" s="15" t="s">
        <v>9</v>
      </c>
      <c r="C23" s="23">
        <f t="shared" si="7"/>
        <v>371</v>
      </c>
      <c r="D23" s="24">
        <f t="shared" si="7"/>
        <v>2135</v>
      </c>
      <c r="E23" s="25">
        <f t="shared" si="7"/>
        <v>5303807</v>
      </c>
      <c r="F23" s="26">
        <v>59</v>
      </c>
      <c r="G23" s="27">
        <v>519</v>
      </c>
      <c r="H23" s="28">
        <v>2718544</v>
      </c>
      <c r="I23" s="26">
        <v>312</v>
      </c>
      <c r="J23" s="27">
        <v>1616</v>
      </c>
      <c r="K23" s="28">
        <v>2585263</v>
      </c>
    </row>
    <row r="24" spans="2:11" s="4" customFormat="1" ht="15" customHeight="1">
      <c r="B24" s="15" t="s">
        <v>10</v>
      </c>
      <c r="C24" s="23">
        <f t="shared" si="7"/>
        <v>257</v>
      </c>
      <c r="D24" s="24">
        <f t="shared" si="7"/>
        <v>1904</v>
      </c>
      <c r="E24" s="25">
        <f t="shared" si="7"/>
        <v>3076610</v>
      </c>
      <c r="F24" s="26">
        <v>34</v>
      </c>
      <c r="G24" s="27">
        <v>356</v>
      </c>
      <c r="H24" s="28">
        <v>898580</v>
      </c>
      <c r="I24" s="26">
        <v>223</v>
      </c>
      <c r="J24" s="27">
        <v>1548</v>
      </c>
      <c r="K24" s="28">
        <v>2178030</v>
      </c>
    </row>
    <row r="25" spans="2:11" s="4" customFormat="1" ht="15" customHeight="1">
      <c r="B25" s="16" t="s">
        <v>11</v>
      </c>
      <c r="C25" s="29">
        <f t="shared" si="7"/>
        <v>120</v>
      </c>
      <c r="D25" s="30">
        <f t="shared" si="7"/>
        <v>905</v>
      </c>
      <c r="E25" s="31">
        <f t="shared" si="7"/>
        <v>2454024</v>
      </c>
      <c r="F25" s="32">
        <v>26</v>
      </c>
      <c r="G25" s="33">
        <v>281</v>
      </c>
      <c r="H25" s="34">
        <v>1004630</v>
      </c>
      <c r="I25" s="32">
        <v>94</v>
      </c>
      <c r="J25" s="33">
        <v>624</v>
      </c>
      <c r="K25" s="34">
        <v>1449394</v>
      </c>
    </row>
    <row r="26" spans="2:11" s="13" customFormat="1" ht="15" customHeight="1">
      <c r="B26" s="14" t="s">
        <v>4</v>
      </c>
      <c r="C26" s="18">
        <f aca="true" t="shared" si="8" ref="C26:K26">SUM(C27:C30)</f>
        <v>1143</v>
      </c>
      <c r="D26" s="19">
        <f t="shared" si="8"/>
        <v>6543</v>
      </c>
      <c r="E26" s="20">
        <f t="shared" si="8"/>
        <v>13225895</v>
      </c>
      <c r="F26" s="21">
        <f t="shared" si="8"/>
        <v>173</v>
      </c>
      <c r="G26" s="19">
        <f t="shared" si="8"/>
        <v>1310</v>
      </c>
      <c r="H26" s="22">
        <f t="shared" si="8"/>
        <v>5183386</v>
      </c>
      <c r="I26" s="20">
        <f t="shared" si="8"/>
        <v>970</v>
      </c>
      <c r="J26" s="19">
        <f t="shared" si="8"/>
        <v>5233</v>
      </c>
      <c r="K26" s="22">
        <f t="shared" si="8"/>
        <v>8042509</v>
      </c>
    </row>
    <row r="27" spans="2:11" s="4" customFormat="1" ht="15" customHeight="1">
      <c r="B27" s="15" t="s">
        <v>8</v>
      </c>
      <c r="C27" s="23">
        <f aca="true" t="shared" si="9" ref="C27:E30">+F27+I27</f>
        <v>388</v>
      </c>
      <c r="D27" s="24">
        <f t="shared" si="9"/>
        <v>1907</v>
      </c>
      <c r="E27" s="25">
        <f t="shared" si="9"/>
        <v>2948122</v>
      </c>
      <c r="F27" s="26">
        <v>43</v>
      </c>
      <c r="G27" s="27">
        <v>401</v>
      </c>
      <c r="H27" s="28">
        <v>1002848</v>
      </c>
      <c r="I27" s="26">
        <v>345</v>
      </c>
      <c r="J27" s="27">
        <v>1506</v>
      </c>
      <c r="K27" s="28">
        <v>1945274</v>
      </c>
    </row>
    <row r="28" spans="2:11" s="4" customFormat="1" ht="15" customHeight="1">
      <c r="B28" s="15" t="s">
        <v>9</v>
      </c>
      <c r="C28" s="23">
        <f t="shared" si="9"/>
        <v>378</v>
      </c>
      <c r="D28" s="24">
        <f t="shared" si="9"/>
        <v>2151</v>
      </c>
      <c r="E28" s="25">
        <f t="shared" si="9"/>
        <v>5508796</v>
      </c>
      <c r="F28" s="26">
        <v>68</v>
      </c>
      <c r="G28" s="27">
        <v>528</v>
      </c>
      <c r="H28" s="28">
        <v>3003063</v>
      </c>
      <c r="I28" s="26">
        <v>310</v>
      </c>
      <c r="J28" s="27">
        <v>1623</v>
      </c>
      <c r="K28" s="28">
        <v>2505733</v>
      </c>
    </row>
    <row r="29" spans="2:11" s="4" customFormat="1" ht="15" customHeight="1">
      <c r="B29" s="15" t="s">
        <v>10</v>
      </c>
      <c r="C29" s="23">
        <f t="shared" si="9"/>
        <v>258</v>
      </c>
      <c r="D29" s="24">
        <f t="shared" si="9"/>
        <v>1669</v>
      </c>
      <c r="E29" s="25">
        <f t="shared" si="9"/>
        <v>2691150</v>
      </c>
      <c r="F29" s="26">
        <v>32</v>
      </c>
      <c r="G29" s="27">
        <v>154</v>
      </c>
      <c r="H29" s="28">
        <v>477138</v>
      </c>
      <c r="I29" s="26">
        <v>226</v>
      </c>
      <c r="J29" s="27">
        <v>1515</v>
      </c>
      <c r="K29" s="28">
        <v>2214012</v>
      </c>
    </row>
    <row r="30" spans="2:11" s="4" customFormat="1" ht="15" customHeight="1">
      <c r="B30" s="16" t="s">
        <v>11</v>
      </c>
      <c r="C30" s="29">
        <f t="shared" si="9"/>
        <v>119</v>
      </c>
      <c r="D30" s="30">
        <f t="shared" si="9"/>
        <v>816</v>
      </c>
      <c r="E30" s="31">
        <f t="shared" si="9"/>
        <v>2077827</v>
      </c>
      <c r="F30" s="32">
        <v>30</v>
      </c>
      <c r="G30" s="33">
        <v>227</v>
      </c>
      <c r="H30" s="34">
        <v>700337</v>
      </c>
      <c r="I30" s="32">
        <v>89</v>
      </c>
      <c r="J30" s="33">
        <v>589</v>
      </c>
      <c r="K30" s="34">
        <v>1377490</v>
      </c>
    </row>
    <row r="31" spans="2:11" s="13" customFormat="1" ht="15" customHeight="1">
      <c r="B31" s="14" t="s">
        <v>17</v>
      </c>
      <c r="C31" s="18">
        <f aca="true" t="shared" si="10" ref="C31:K31">SUM(C32:C35)</f>
        <v>1046</v>
      </c>
      <c r="D31" s="19">
        <f t="shared" si="10"/>
        <v>6299</v>
      </c>
      <c r="E31" s="20">
        <f t="shared" si="10"/>
        <v>13076705</v>
      </c>
      <c r="F31" s="21">
        <f t="shared" si="10"/>
        <v>158</v>
      </c>
      <c r="G31" s="19">
        <f t="shared" si="10"/>
        <v>1142</v>
      </c>
      <c r="H31" s="22">
        <f t="shared" si="10"/>
        <v>4609738</v>
      </c>
      <c r="I31" s="20">
        <f t="shared" si="10"/>
        <v>888</v>
      </c>
      <c r="J31" s="19">
        <f t="shared" si="10"/>
        <v>5157</v>
      </c>
      <c r="K31" s="22">
        <f t="shared" si="10"/>
        <v>8466967</v>
      </c>
    </row>
    <row r="32" spans="2:11" s="4" customFormat="1" ht="15" customHeight="1">
      <c r="B32" s="15" t="s">
        <v>8</v>
      </c>
      <c r="C32" s="23">
        <v>356</v>
      </c>
      <c r="D32" s="24">
        <v>1788</v>
      </c>
      <c r="E32" s="25">
        <v>3003226</v>
      </c>
      <c r="F32" s="26">
        <v>43</v>
      </c>
      <c r="G32" s="27">
        <v>294</v>
      </c>
      <c r="H32" s="28">
        <v>846685</v>
      </c>
      <c r="I32" s="26">
        <v>313</v>
      </c>
      <c r="J32" s="27">
        <v>1494</v>
      </c>
      <c r="K32" s="28">
        <v>2156541</v>
      </c>
    </row>
    <row r="33" spans="2:11" s="4" customFormat="1" ht="15" customHeight="1">
      <c r="B33" s="15" t="s">
        <v>9</v>
      </c>
      <c r="C33" s="23">
        <v>340</v>
      </c>
      <c r="D33" s="24">
        <v>2079</v>
      </c>
      <c r="E33" s="25">
        <v>5182371</v>
      </c>
      <c r="F33" s="26">
        <v>61</v>
      </c>
      <c r="G33" s="27">
        <v>504</v>
      </c>
      <c r="H33" s="28">
        <v>2645289</v>
      </c>
      <c r="I33" s="26">
        <v>279</v>
      </c>
      <c r="J33" s="27">
        <v>1575</v>
      </c>
      <c r="K33" s="28">
        <v>2537082</v>
      </c>
    </row>
    <row r="34" spans="2:11" s="4" customFormat="1" ht="15" customHeight="1">
      <c r="B34" s="15" t="s">
        <v>10</v>
      </c>
      <c r="C34" s="23">
        <v>239</v>
      </c>
      <c r="D34" s="24">
        <v>1658</v>
      </c>
      <c r="E34" s="25">
        <v>3014226</v>
      </c>
      <c r="F34" s="26">
        <v>31</v>
      </c>
      <c r="G34" s="27">
        <v>154</v>
      </c>
      <c r="H34" s="28">
        <v>572375</v>
      </c>
      <c r="I34" s="26">
        <v>208</v>
      </c>
      <c r="J34" s="27">
        <v>1504</v>
      </c>
      <c r="K34" s="28">
        <v>2441851</v>
      </c>
    </row>
    <row r="35" spans="2:11" s="4" customFormat="1" ht="15" customHeight="1">
      <c r="B35" s="16" t="s">
        <v>11</v>
      </c>
      <c r="C35" s="29">
        <v>111</v>
      </c>
      <c r="D35" s="30">
        <v>774</v>
      </c>
      <c r="E35" s="31">
        <v>1876882</v>
      </c>
      <c r="F35" s="32">
        <v>23</v>
      </c>
      <c r="G35" s="33">
        <v>190</v>
      </c>
      <c r="H35" s="34">
        <v>545389</v>
      </c>
      <c r="I35" s="32">
        <v>88</v>
      </c>
      <c r="J35" s="33">
        <v>584</v>
      </c>
      <c r="K35" s="34">
        <v>1331493</v>
      </c>
    </row>
    <row r="36" spans="2:11" s="13" customFormat="1" ht="15" customHeight="1">
      <c r="B36" s="14" t="s">
        <v>20</v>
      </c>
      <c r="C36" s="18">
        <f aca="true" t="shared" si="11" ref="C36:K38">SUM(C37:C37)</f>
        <v>771</v>
      </c>
      <c r="D36" s="19">
        <f t="shared" si="11"/>
        <v>4730</v>
      </c>
      <c r="E36" s="20">
        <f t="shared" si="11"/>
        <v>10626200</v>
      </c>
      <c r="F36" s="21">
        <f t="shared" si="11"/>
        <v>118</v>
      </c>
      <c r="G36" s="19">
        <f t="shared" si="11"/>
        <v>1005</v>
      </c>
      <c r="H36" s="22">
        <f t="shared" si="11"/>
        <v>3292100</v>
      </c>
      <c r="I36" s="20">
        <f t="shared" si="11"/>
        <v>653</v>
      </c>
      <c r="J36" s="19">
        <f t="shared" si="11"/>
        <v>3725</v>
      </c>
      <c r="K36" s="22">
        <f t="shared" si="11"/>
        <v>7334100</v>
      </c>
    </row>
    <row r="37" spans="2:11" s="4" customFormat="1" ht="15" customHeight="1">
      <c r="B37" s="16" t="s">
        <v>21</v>
      </c>
      <c r="C37" s="29">
        <v>771</v>
      </c>
      <c r="D37" s="30">
        <v>4730</v>
      </c>
      <c r="E37" s="31">
        <v>10626200</v>
      </c>
      <c r="F37" s="32">
        <v>118</v>
      </c>
      <c r="G37" s="33">
        <v>1005</v>
      </c>
      <c r="H37" s="34">
        <v>3292100</v>
      </c>
      <c r="I37" s="32">
        <v>653</v>
      </c>
      <c r="J37" s="33">
        <v>3725</v>
      </c>
      <c r="K37" s="34">
        <v>7334100</v>
      </c>
    </row>
    <row r="38" spans="2:11" s="4" customFormat="1" ht="15" customHeight="1">
      <c r="B38" s="14" t="s">
        <v>25</v>
      </c>
      <c r="C38" s="18">
        <f t="shared" si="11"/>
        <v>736</v>
      </c>
      <c r="D38" s="19">
        <f>SUM(D39:D39)</f>
        <v>5031</v>
      </c>
      <c r="E38" s="20">
        <f t="shared" si="11"/>
        <v>11606678</v>
      </c>
      <c r="F38" s="21">
        <f t="shared" si="11"/>
        <v>116</v>
      </c>
      <c r="G38" s="19">
        <f t="shared" si="11"/>
        <v>1002</v>
      </c>
      <c r="H38" s="22">
        <f>SUM(H39:H39)</f>
        <v>4980645</v>
      </c>
      <c r="I38" s="20">
        <f t="shared" si="11"/>
        <v>620</v>
      </c>
      <c r="J38" s="19">
        <f t="shared" si="11"/>
        <v>4029</v>
      </c>
      <c r="K38" s="22">
        <f t="shared" si="11"/>
        <v>6626033</v>
      </c>
    </row>
    <row r="39" spans="2:11" s="4" customFormat="1" ht="15" customHeight="1">
      <c r="B39" s="16" t="s">
        <v>21</v>
      </c>
      <c r="C39" s="29">
        <f>SUM(F39+I39)</f>
        <v>736</v>
      </c>
      <c r="D39" s="30">
        <f>SUM(G39+J39)</f>
        <v>5031</v>
      </c>
      <c r="E39" s="31">
        <f>SUM(H39,K39)</f>
        <v>11606678</v>
      </c>
      <c r="F39" s="32">
        <v>116</v>
      </c>
      <c r="G39" s="33">
        <v>1002</v>
      </c>
      <c r="H39" s="34">
        <v>4980645</v>
      </c>
      <c r="I39" s="32">
        <v>620</v>
      </c>
      <c r="J39" s="33">
        <v>4029</v>
      </c>
      <c r="K39" s="34">
        <v>6626033</v>
      </c>
    </row>
    <row r="40" spans="2:11" s="4" customFormat="1" ht="15" customHeight="1">
      <c r="B40" s="38" t="s">
        <v>29</v>
      </c>
      <c r="K40" s="5"/>
    </row>
  </sheetData>
  <sheetProtection/>
  <mergeCells count="4">
    <mergeCell ref="B4:B5"/>
    <mergeCell ref="C4:E4"/>
    <mergeCell ref="F4:H4"/>
    <mergeCell ref="I4:K4"/>
  </mergeCells>
  <printOptions/>
  <pageMargins left="0.5905511811023623" right="0.5905511811023623" top="0.7874015748031497" bottom="0.7874015748031497" header="0.3937007874015748" footer="0.3937007874015748"/>
  <pageSetup fitToHeight="0" horizontalDpi="600" verticalDpi="600" orientation="portrait" paperSize="9" r:id="rId2"/>
  <headerFooter alignWithMargins="0">
    <oddHeader>&amp;R&amp;"ＭＳ Ｐゴシック,標準"&amp;11 7.商      業</oddHeader>
    <oddFooter>&amp;C&amp;"ＭＳ Ｐゴシック,標準"&amp;11-45-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showGridLines="0" zoomScale="115" zoomScaleNormal="115" zoomScalePageLayoutView="0" workbookViewId="0" topLeftCell="A1">
      <selection activeCell="D4" sqref="D4:D7"/>
    </sheetView>
  </sheetViews>
  <sheetFormatPr defaultColWidth="8.59765625" defaultRowHeight="15"/>
  <cols>
    <col min="1" max="2" width="1.59765625" style="44" customWidth="1"/>
    <col min="3" max="3" width="6" style="46" bestFit="1" customWidth="1"/>
    <col min="4" max="4" width="8.69921875" style="46" customWidth="1"/>
    <col min="5" max="11" width="8.69921875" style="44" customWidth="1"/>
    <col min="12" max="12" width="4.69921875" style="44" bestFit="1" customWidth="1"/>
    <col min="13" max="13" width="5.09765625" style="44" customWidth="1"/>
    <col min="14" max="14" width="6.09765625" style="44" customWidth="1"/>
    <col min="15" max="15" width="6.3984375" style="44" bestFit="1" customWidth="1"/>
    <col min="16" max="16" width="5.3984375" style="45" customWidth="1"/>
    <col min="17" max="17" width="6.09765625" style="44" customWidth="1"/>
    <col min="18" max="16384" width="8.59765625" style="44" customWidth="1"/>
  </cols>
  <sheetData>
    <row r="1" spans="1:4" ht="30" customHeight="1">
      <c r="A1" s="142" t="s">
        <v>58</v>
      </c>
      <c r="B1" s="142"/>
      <c r="C1" s="141"/>
      <c r="D1" s="141"/>
    </row>
    <row r="2" spans="1:4" ht="7.5" customHeight="1">
      <c r="A2" s="142"/>
      <c r="B2" s="142"/>
      <c r="C2" s="141"/>
      <c r="D2" s="141"/>
    </row>
    <row r="3" spans="2:10" s="140" customFormat="1" ht="22.5" customHeight="1">
      <c r="B3" s="140" t="s">
        <v>57</v>
      </c>
      <c r="J3" s="113" t="s">
        <v>50</v>
      </c>
    </row>
    <row r="4" spans="2:10" s="115" customFormat="1" ht="15" customHeight="1">
      <c r="B4" s="112" t="s">
        <v>49</v>
      </c>
      <c r="C4" s="111"/>
      <c r="D4" s="110" t="s">
        <v>48</v>
      </c>
      <c r="E4" s="109" t="s">
        <v>0</v>
      </c>
      <c r="F4" s="139"/>
      <c r="G4" s="139"/>
      <c r="H4" s="139"/>
      <c r="I4" s="139"/>
      <c r="J4" s="138"/>
    </row>
    <row r="5" spans="2:10" s="115" customFormat="1" ht="15" customHeight="1">
      <c r="B5" s="101"/>
      <c r="C5" s="100"/>
      <c r="D5" s="99"/>
      <c r="E5" s="98" t="s">
        <v>56</v>
      </c>
      <c r="F5" s="137" t="s">
        <v>55</v>
      </c>
      <c r="G5" s="105" t="s">
        <v>44</v>
      </c>
      <c r="H5" s="103" t="s">
        <v>54</v>
      </c>
      <c r="I5" s="104" t="s">
        <v>53</v>
      </c>
      <c r="J5" s="102" t="s">
        <v>41</v>
      </c>
    </row>
    <row r="6" spans="2:10" s="115" customFormat="1" ht="15" customHeight="1">
      <c r="B6" s="101"/>
      <c r="C6" s="100"/>
      <c r="D6" s="99"/>
      <c r="E6" s="98"/>
      <c r="F6" s="136"/>
      <c r="G6" s="96"/>
      <c r="H6" s="94" t="s">
        <v>52</v>
      </c>
      <c r="I6" s="96"/>
      <c r="J6" s="93"/>
    </row>
    <row r="7" spans="2:10" s="132" customFormat="1" ht="15" customHeight="1">
      <c r="B7" s="92"/>
      <c r="C7" s="91"/>
      <c r="D7" s="90"/>
      <c r="E7" s="89"/>
      <c r="F7" s="135"/>
      <c r="G7" s="87"/>
      <c r="H7" s="85" t="s">
        <v>51</v>
      </c>
      <c r="I7" s="87"/>
      <c r="J7" s="84"/>
    </row>
    <row r="8" spans="2:10" s="132" customFormat="1" ht="15" customHeight="1">
      <c r="B8" s="71" t="s">
        <v>6</v>
      </c>
      <c r="C8" s="70"/>
      <c r="D8" s="69" t="s">
        <v>27</v>
      </c>
      <c r="E8" s="68">
        <f>+E11+E14+E17+E20</f>
        <v>169</v>
      </c>
      <c r="F8" s="67">
        <f>+F11+F14+F17+F20</f>
        <v>27</v>
      </c>
      <c r="G8" s="66">
        <f>+G11+G14+G17+G20</f>
        <v>42</v>
      </c>
      <c r="H8" s="66">
        <f>+H11+H14+H17+H20</f>
        <v>27</v>
      </c>
      <c r="I8" s="66">
        <f>+I11+I14+I17+I20</f>
        <v>43</v>
      </c>
      <c r="J8" s="64">
        <f>+J11+J14+J17+J20</f>
        <v>30</v>
      </c>
    </row>
    <row r="9" spans="2:10" s="132" customFormat="1" ht="15" customHeight="1">
      <c r="B9" s="63"/>
      <c r="C9" s="62"/>
      <c r="D9" s="61" t="s">
        <v>28</v>
      </c>
      <c r="E9" s="60">
        <f>+E12+E15+E18+E21</f>
        <v>1232</v>
      </c>
      <c r="F9" s="59">
        <f>+F12+F15+F18+F21</f>
        <v>205</v>
      </c>
      <c r="G9" s="58">
        <f>+G12+G15+G18+G21</f>
        <v>457</v>
      </c>
      <c r="H9" s="58">
        <f>+H12+H15+H18+H21</f>
        <v>136</v>
      </c>
      <c r="I9" s="58">
        <f>+I12+I15+I18+I21</f>
        <v>260</v>
      </c>
      <c r="J9" s="56">
        <f>+J12+J15+J18+J21</f>
        <v>174</v>
      </c>
    </row>
    <row r="10" spans="2:10" s="132" customFormat="1" ht="15" customHeight="1">
      <c r="B10" s="63"/>
      <c r="C10" s="62"/>
      <c r="D10" s="53" t="s">
        <v>31</v>
      </c>
      <c r="E10" s="52">
        <f>+E13+E16+E19+E22</f>
        <v>5448779</v>
      </c>
      <c r="F10" s="51" t="s">
        <v>33</v>
      </c>
      <c r="G10" s="50">
        <f>+G13+G16+G19+G22</f>
        <v>2210604</v>
      </c>
      <c r="H10" s="50">
        <f>+H13+H16+H19+H22</f>
        <v>599970</v>
      </c>
      <c r="I10" s="50">
        <f>+I13+I16+I19+I22</f>
        <v>1355965</v>
      </c>
      <c r="J10" s="134" t="s">
        <v>33</v>
      </c>
    </row>
    <row r="11" spans="2:10" s="132" customFormat="1" ht="12" customHeight="1" hidden="1">
      <c r="B11" s="63"/>
      <c r="C11" s="82" t="s">
        <v>36</v>
      </c>
      <c r="D11" s="78" t="s">
        <v>27</v>
      </c>
      <c r="E11" s="124">
        <v>50</v>
      </c>
      <c r="F11" s="67">
        <v>2</v>
      </c>
      <c r="G11" s="66">
        <v>25</v>
      </c>
      <c r="H11" s="66">
        <v>10</v>
      </c>
      <c r="I11" s="66">
        <v>5</v>
      </c>
      <c r="J11" s="123">
        <v>8</v>
      </c>
    </row>
    <row r="12" spans="2:10" s="132" customFormat="1" ht="12" customHeight="1" hidden="1">
      <c r="B12" s="63"/>
      <c r="C12" s="79"/>
      <c r="D12" s="75" t="s">
        <v>28</v>
      </c>
      <c r="E12" s="122">
        <v>287</v>
      </c>
      <c r="F12" s="59">
        <v>5</v>
      </c>
      <c r="G12" s="58">
        <v>161</v>
      </c>
      <c r="H12" s="58">
        <v>60</v>
      </c>
      <c r="I12" s="58">
        <v>21</v>
      </c>
      <c r="J12" s="121">
        <v>40</v>
      </c>
    </row>
    <row r="13" spans="2:10" s="132" customFormat="1" ht="12" customHeight="1" hidden="1">
      <c r="B13" s="63"/>
      <c r="C13" s="81"/>
      <c r="D13" s="72" t="s">
        <v>31</v>
      </c>
      <c r="E13" s="120">
        <v>1067628</v>
      </c>
      <c r="F13" s="51" t="s">
        <v>33</v>
      </c>
      <c r="G13" s="50">
        <v>658636</v>
      </c>
      <c r="H13" s="50">
        <v>281809</v>
      </c>
      <c r="I13" s="50">
        <v>57478</v>
      </c>
      <c r="J13" s="133" t="s">
        <v>33</v>
      </c>
    </row>
    <row r="14" spans="2:10" s="132" customFormat="1" ht="12" customHeight="1" hidden="1">
      <c r="B14" s="80"/>
      <c r="C14" s="82" t="s">
        <v>35</v>
      </c>
      <c r="D14" s="78" t="s">
        <v>27</v>
      </c>
      <c r="E14" s="124">
        <v>64</v>
      </c>
      <c r="F14" s="67">
        <v>20</v>
      </c>
      <c r="G14" s="66">
        <v>9</v>
      </c>
      <c r="H14" s="66">
        <v>4</v>
      </c>
      <c r="I14" s="66">
        <v>19</v>
      </c>
      <c r="J14" s="123">
        <v>12</v>
      </c>
    </row>
    <row r="15" spans="2:10" s="132" customFormat="1" ht="12" customHeight="1" hidden="1">
      <c r="B15" s="80"/>
      <c r="C15" s="79"/>
      <c r="D15" s="75" t="s">
        <v>28</v>
      </c>
      <c r="E15" s="122">
        <v>626</v>
      </c>
      <c r="F15" s="59">
        <v>191</v>
      </c>
      <c r="G15" s="58">
        <v>219</v>
      </c>
      <c r="H15" s="58">
        <v>38</v>
      </c>
      <c r="I15" s="58">
        <v>113</v>
      </c>
      <c r="J15" s="121">
        <v>65</v>
      </c>
    </row>
    <row r="16" spans="2:10" s="132" customFormat="1" ht="12" customHeight="1" hidden="1">
      <c r="B16" s="80"/>
      <c r="C16" s="81"/>
      <c r="D16" s="72" t="s">
        <v>31</v>
      </c>
      <c r="E16" s="120">
        <v>3245240</v>
      </c>
      <c r="F16" s="83">
        <v>539781</v>
      </c>
      <c r="G16" s="50">
        <v>1250354</v>
      </c>
      <c r="H16" s="50">
        <v>198726</v>
      </c>
      <c r="I16" s="50">
        <v>821253</v>
      </c>
      <c r="J16" s="119">
        <v>435126</v>
      </c>
    </row>
    <row r="17" spans="2:10" s="132" customFormat="1" ht="12" customHeight="1" hidden="1">
      <c r="B17" s="80"/>
      <c r="C17" s="82" t="s">
        <v>34</v>
      </c>
      <c r="D17" s="78" t="s">
        <v>27</v>
      </c>
      <c r="E17" s="124">
        <f>SUM(F17:J17)</f>
        <v>39</v>
      </c>
      <c r="F17" s="67">
        <v>4</v>
      </c>
      <c r="G17" s="66">
        <v>4</v>
      </c>
      <c r="H17" s="66">
        <v>10</v>
      </c>
      <c r="I17" s="66">
        <v>13</v>
      </c>
      <c r="J17" s="123">
        <v>8</v>
      </c>
    </row>
    <row r="18" spans="2:10" s="132" customFormat="1" ht="12" customHeight="1" hidden="1">
      <c r="B18" s="80"/>
      <c r="C18" s="79"/>
      <c r="D18" s="75" t="s">
        <v>28</v>
      </c>
      <c r="E18" s="122">
        <f>SUM(F18:J18)</f>
        <v>198</v>
      </c>
      <c r="F18" s="59">
        <v>8</v>
      </c>
      <c r="G18" s="58">
        <v>26</v>
      </c>
      <c r="H18" s="58">
        <v>29</v>
      </c>
      <c r="I18" s="58">
        <v>83</v>
      </c>
      <c r="J18" s="121">
        <v>52</v>
      </c>
    </row>
    <row r="19" spans="2:10" s="132" customFormat="1" ht="12" customHeight="1" hidden="1">
      <c r="B19" s="80"/>
      <c r="C19" s="81"/>
      <c r="D19" s="72" t="s">
        <v>31</v>
      </c>
      <c r="E19" s="120">
        <f>SUM(F19:J19)</f>
        <v>568765</v>
      </c>
      <c r="F19" s="83">
        <v>10314</v>
      </c>
      <c r="G19" s="50">
        <v>51614</v>
      </c>
      <c r="H19" s="50">
        <v>75085</v>
      </c>
      <c r="I19" s="50">
        <v>274562</v>
      </c>
      <c r="J19" s="119">
        <v>157190</v>
      </c>
    </row>
    <row r="20" spans="2:10" s="132" customFormat="1" ht="12" customHeight="1" hidden="1">
      <c r="B20" s="80"/>
      <c r="C20" s="79" t="s">
        <v>32</v>
      </c>
      <c r="D20" s="78" t="s">
        <v>27</v>
      </c>
      <c r="E20" s="124">
        <v>16</v>
      </c>
      <c r="F20" s="67">
        <v>1</v>
      </c>
      <c r="G20" s="66">
        <v>4</v>
      </c>
      <c r="H20" s="66">
        <v>3</v>
      </c>
      <c r="I20" s="66">
        <v>6</v>
      </c>
      <c r="J20" s="123">
        <v>2</v>
      </c>
    </row>
    <row r="21" spans="2:10" s="132" customFormat="1" ht="12" customHeight="1" hidden="1">
      <c r="B21" s="77"/>
      <c r="C21" s="76"/>
      <c r="D21" s="75" t="s">
        <v>28</v>
      </c>
      <c r="E21" s="122">
        <v>121</v>
      </c>
      <c r="F21" s="59">
        <v>1</v>
      </c>
      <c r="G21" s="58">
        <v>51</v>
      </c>
      <c r="H21" s="58">
        <v>9</v>
      </c>
      <c r="I21" s="58">
        <v>43</v>
      </c>
      <c r="J21" s="121">
        <v>17</v>
      </c>
    </row>
    <row r="22" spans="2:10" s="132" customFormat="1" ht="12" customHeight="1" hidden="1">
      <c r="B22" s="74"/>
      <c r="C22" s="73"/>
      <c r="D22" s="72" t="s">
        <v>31</v>
      </c>
      <c r="E22" s="120">
        <v>567146</v>
      </c>
      <c r="F22" s="51" t="s">
        <v>33</v>
      </c>
      <c r="G22" s="50">
        <v>250000</v>
      </c>
      <c r="H22" s="50">
        <v>44350</v>
      </c>
      <c r="I22" s="50">
        <v>202672</v>
      </c>
      <c r="J22" s="133" t="s">
        <v>33</v>
      </c>
    </row>
    <row r="23" spans="2:10" s="132" customFormat="1" ht="15" customHeight="1">
      <c r="B23" s="71" t="s">
        <v>5</v>
      </c>
      <c r="C23" s="70"/>
      <c r="D23" s="69" t="s">
        <v>27</v>
      </c>
      <c r="E23" s="68">
        <f>+E26+E29+E32+E35</f>
        <v>159</v>
      </c>
      <c r="F23" s="67">
        <f>+F26+F29+F32+F35</f>
        <v>27</v>
      </c>
      <c r="G23" s="66">
        <f>+G26+G29+G32+G35</f>
        <v>39</v>
      </c>
      <c r="H23" s="66">
        <f>+H26+H29+H32+H35</f>
        <v>23</v>
      </c>
      <c r="I23" s="66">
        <f>+I26+I29+I32+I35</f>
        <v>36</v>
      </c>
      <c r="J23" s="64">
        <f>+J26+J29+J32+J35</f>
        <v>32</v>
      </c>
    </row>
    <row r="24" spans="2:10" s="132" customFormat="1" ht="15" customHeight="1">
      <c r="B24" s="63"/>
      <c r="C24" s="62"/>
      <c r="D24" s="61" t="s">
        <v>28</v>
      </c>
      <c r="E24" s="60">
        <f>+E27+E30+E33+E36</f>
        <v>1443</v>
      </c>
      <c r="F24" s="59">
        <f>+F27+F30+F33+F36</f>
        <v>135</v>
      </c>
      <c r="G24" s="58">
        <f>+G27+G30+G33+G36</f>
        <v>443</v>
      </c>
      <c r="H24" s="58">
        <f>+H27+H30+H33+H36</f>
        <v>147</v>
      </c>
      <c r="I24" s="58">
        <f>+I27+I30+I33+I36</f>
        <v>356</v>
      </c>
      <c r="J24" s="56">
        <f>+J27+J30+J33+J36</f>
        <v>358</v>
      </c>
    </row>
    <row r="25" spans="2:10" s="132" customFormat="1" ht="15" customHeight="1">
      <c r="B25" s="63"/>
      <c r="C25" s="62"/>
      <c r="D25" s="53" t="s">
        <v>31</v>
      </c>
      <c r="E25" s="52">
        <f>+E28+E31+E34+E37</f>
        <v>5508552</v>
      </c>
      <c r="F25" s="51" t="s">
        <v>33</v>
      </c>
      <c r="G25" s="50">
        <f>+G28+G31+G34+G37</f>
        <v>2069678</v>
      </c>
      <c r="H25" s="49" t="s">
        <v>33</v>
      </c>
      <c r="I25" s="49" t="s">
        <v>33</v>
      </c>
      <c r="J25" s="48">
        <f>+J28+J31+J34+J37</f>
        <v>1137669</v>
      </c>
    </row>
    <row r="26" spans="2:10" s="132" customFormat="1" ht="15" customHeight="1" hidden="1">
      <c r="B26" s="63"/>
      <c r="C26" s="82" t="s">
        <v>36</v>
      </c>
      <c r="D26" s="78" t="s">
        <v>27</v>
      </c>
      <c r="E26" s="124">
        <v>40</v>
      </c>
      <c r="F26" s="67">
        <v>1</v>
      </c>
      <c r="G26" s="66">
        <v>21</v>
      </c>
      <c r="H26" s="66">
        <v>9</v>
      </c>
      <c r="I26" s="66">
        <v>4</v>
      </c>
      <c r="J26" s="123">
        <v>5</v>
      </c>
    </row>
    <row r="27" spans="2:10" s="132" customFormat="1" ht="15" customHeight="1" hidden="1">
      <c r="B27" s="63"/>
      <c r="C27" s="79"/>
      <c r="D27" s="75" t="s">
        <v>28</v>
      </c>
      <c r="E27" s="122">
        <v>287</v>
      </c>
      <c r="F27" s="59">
        <v>1</v>
      </c>
      <c r="G27" s="58">
        <v>158</v>
      </c>
      <c r="H27" s="58">
        <v>58</v>
      </c>
      <c r="I27" s="58">
        <v>27</v>
      </c>
      <c r="J27" s="121">
        <v>43</v>
      </c>
    </row>
    <row r="28" spans="2:10" s="132" customFormat="1" ht="15" customHeight="1" hidden="1">
      <c r="B28" s="63"/>
      <c r="C28" s="81"/>
      <c r="D28" s="72" t="s">
        <v>31</v>
      </c>
      <c r="E28" s="120">
        <v>886798</v>
      </c>
      <c r="F28" s="51" t="s">
        <v>33</v>
      </c>
      <c r="G28" s="50">
        <v>501168</v>
      </c>
      <c r="H28" s="50">
        <v>232356</v>
      </c>
      <c r="I28" s="49" t="s">
        <v>33</v>
      </c>
      <c r="J28" s="119">
        <v>92843</v>
      </c>
    </row>
    <row r="29" spans="2:10" s="132" customFormat="1" ht="15" customHeight="1" hidden="1">
      <c r="B29" s="80"/>
      <c r="C29" s="82" t="s">
        <v>35</v>
      </c>
      <c r="D29" s="78" t="s">
        <v>27</v>
      </c>
      <c r="E29" s="124">
        <f>SUM(F29:J29)</f>
        <v>59</v>
      </c>
      <c r="F29" s="67">
        <v>21</v>
      </c>
      <c r="G29" s="66">
        <v>8</v>
      </c>
      <c r="H29" s="66">
        <v>3</v>
      </c>
      <c r="I29" s="66">
        <v>16</v>
      </c>
      <c r="J29" s="123">
        <v>11</v>
      </c>
    </row>
    <row r="30" spans="2:10" s="132" customFormat="1" ht="15" customHeight="1" hidden="1">
      <c r="B30" s="80"/>
      <c r="C30" s="79"/>
      <c r="D30" s="75" t="s">
        <v>28</v>
      </c>
      <c r="E30" s="122">
        <f>SUM(F30:J30)</f>
        <v>519</v>
      </c>
      <c r="F30" s="59">
        <v>124</v>
      </c>
      <c r="G30" s="58">
        <v>198</v>
      </c>
      <c r="H30" s="58">
        <v>50</v>
      </c>
      <c r="I30" s="58">
        <v>76</v>
      </c>
      <c r="J30" s="121">
        <v>71</v>
      </c>
    </row>
    <row r="31" spans="2:10" s="132" customFormat="1" ht="15" customHeight="1" hidden="1">
      <c r="B31" s="80"/>
      <c r="C31" s="81"/>
      <c r="D31" s="72" t="s">
        <v>31</v>
      </c>
      <c r="E31" s="120">
        <f>SUM(F31:J31)</f>
        <v>2718544</v>
      </c>
      <c r="F31" s="83">
        <v>397411</v>
      </c>
      <c r="G31" s="50">
        <v>1238108</v>
      </c>
      <c r="H31" s="50">
        <v>133511</v>
      </c>
      <c r="I31" s="50">
        <v>500697</v>
      </c>
      <c r="J31" s="119">
        <v>448817</v>
      </c>
    </row>
    <row r="32" spans="2:10" s="132" customFormat="1" ht="15" customHeight="1" hidden="1">
      <c r="B32" s="80"/>
      <c r="C32" s="82" t="s">
        <v>34</v>
      </c>
      <c r="D32" s="78" t="s">
        <v>27</v>
      </c>
      <c r="E32" s="124">
        <f>SUM(F32:J32)</f>
        <v>34</v>
      </c>
      <c r="F32" s="67">
        <v>5</v>
      </c>
      <c r="G32" s="66">
        <v>5</v>
      </c>
      <c r="H32" s="66">
        <v>5</v>
      </c>
      <c r="I32" s="66">
        <v>9</v>
      </c>
      <c r="J32" s="123">
        <v>10</v>
      </c>
    </row>
    <row r="33" spans="2:10" s="132" customFormat="1" ht="15" customHeight="1" hidden="1">
      <c r="B33" s="80"/>
      <c r="C33" s="79"/>
      <c r="D33" s="75" t="s">
        <v>28</v>
      </c>
      <c r="E33" s="122">
        <f>SUM(F33:J33)</f>
        <v>356</v>
      </c>
      <c r="F33" s="59">
        <v>10</v>
      </c>
      <c r="G33" s="58">
        <v>35</v>
      </c>
      <c r="H33" s="58">
        <v>23</v>
      </c>
      <c r="I33" s="58">
        <v>82</v>
      </c>
      <c r="J33" s="121">
        <v>206</v>
      </c>
    </row>
    <row r="34" spans="2:10" s="132" customFormat="1" ht="15" customHeight="1" hidden="1">
      <c r="B34" s="80"/>
      <c r="C34" s="81"/>
      <c r="D34" s="72" t="s">
        <v>31</v>
      </c>
      <c r="E34" s="120">
        <f>SUM(F34:J34)</f>
        <v>898580</v>
      </c>
      <c r="F34" s="83">
        <v>12708</v>
      </c>
      <c r="G34" s="50">
        <v>64582</v>
      </c>
      <c r="H34" s="50">
        <v>83658</v>
      </c>
      <c r="I34" s="50">
        <v>235436</v>
      </c>
      <c r="J34" s="119">
        <v>502196</v>
      </c>
    </row>
    <row r="35" spans="2:10" s="132" customFormat="1" ht="15" customHeight="1" hidden="1">
      <c r="B35" s="80"/>
      <c r="C35" s="79" t="s">
        <v>32</v>
      </c>
      <c r="D35" s="78" t="s">
        <v>27</v>
      </c>
      <c r="E35" s="124">
        <v>26</v>
      </c>
      <c r="F35" s="67">
        <v>0</v>
      </c>
      <c r="G35" s="66">
        <v>5</v>
      </c>
      <c r="H35" s="66">
        <v>6</v>
      </c>
      <c r="I35" s="66">
        <v>7</v>
      </c>
      <c r="J35" s="123">
        <v>6</v>
      </c>
    </row>
    <row r="36" spans="2:10" s="132" customFormat="1" ht="15" customHeight="1" hidden="1">
      <c r="B36" s="77"/>
      <c r="C36" s="76"/>
      <c r="D36" s="75" t="s">
        <v>28</v>
      </c>
      <c r="E36" s="122">
        <v>281</v>
      </c>
      <c r="F36" s="59">
        <v>0</v>
      </c>
      <c r="G36" s="58">
        <v>52</v>
      </c>
      <c r="H36" s="58">
        <v>16</v>
      </c>
      <c r="I36" s="58">
        <v>171</v>
      </c>
      <c r="J36" s="121">
        <v>38</v>
      </c>
    </row>
    <row r="37" spans="2:10" s="132" customFormat="1" ht="15" customHeight="1" hidden="1">
      <c r="B37" s="74"/>
      <c r="C37" s="73"/>
      <c r="D37" s="72" t="s">
        <v>31</v>
      </c>
      <c r="E37" s="120">
        <v>1004630</v>
      </c>
      <c r="F37" s="83">
        <v>0</v>
      </c>
      <c r="G37" s="50">
        <v>265820</v>
      </c>
      <c r="H37" s="49" t="s">
        <v>33</v>
      </c>
      <c r="I37" s="50">
        <v>581332</v>
      </c>
      <c r="J37" s="119">
        <v>93813</v>
      </c>
    </row>
    <row r="38" spans="2:10" s="115" customFormat="1" ht="15" customHeight="1">
      <c r="B38" s="71" t="s">
        <v>4</v>
      </c>
      <c r="C38" s="70"/>
      <c r="D38" s="69" t="s">
        <v>27</v>
      </c>
      <c r="E38" s="68">
        <f>+E41+E44+E47+E50</f>
        <v>173</v>
      </c>
      <c r="F38" s="67">
        <f>+F41+F44+F47+F50</f>
        <v>33</v>
      </c>
      <c r="G38" s="66">
        <f>+G41+G44+G47+G50</f>
        <v>42</v>
      </c>
      <c r="H38" s="66">
        <f>+H41+H44+H47+H50</f>
        <v>31</v>
      </c>
      <c r="I38" s="66">
        <f>+I41+I44+I47+I50</f>
        <v>39</v>
      </c>
      <c r="J38" s="64">
        <f>+J41+J44+J47+J50</f>
        <v>28</v>
      </c>
    </row>
    <row r="39" spans="2:10" s="115" customFormat="1" ht="15" customHeight="1">
      <c r="B39" s="63"/>
      <c r="C39" s="62"/>
      <c r="D39" s="61" t="s">
        <v>28</v>
      </c>
      <c r="E39" s="60">
        <f>+E42+E45+E48+E51</f>
        <v>1310</v>
      </c>
      <c r="F39" s="59">
        <f>+F42+F45+F48+F51</f>
        <v>146</v>
      </c>
      <c r="G39" s="58">
        <f>+G42+G45+G48+G51</f>
        <v>546</v>
      </c>
      <c r="H39" s="58">
        <f>+H42+H45+H48+H51</f>
        <v>165</v>
      </c>
      <c r="I39" s="58">
        <f>+I42+I45+I48+I51</f>
        <v>255</v>
      </c>
      <c r="J39" s="56">
        <f>+J42+J45+J48+J51</f>
        <v>198</v>
      </c>
    </row>
    <row r="40" spans="2:10" s="115" customFormat="1" ht="15" customHeight="1">
      <c r="B40" s="63"/>
      <c r="C40" s="62"/>
      <c r="D40" s="53" t="s">
        <v>31</v>
      </c>
      <c r="E40" s="52">
        <f>+E43+E46+E49+E52</f>
        <v>5183386</v>
      </c>
      <c r="F40" s="51" t="s">
        <v>33</v>
      </c>
      <c r="G40" s="49" t="s">
        <v>33</v>
      </c>
      <c r="H40" s="50">
        <f>+H43+H46+H49+H52</f>
        <v>629482</v>
      </c>
      <c r="I40" s="49" t="s">
        <v>33</v>
      </c>
      <c r="J40" s="48">
        <f>+J43+J46+J49+J52</f>
        <v>623422</v>
      </c>
    </row>
    <row r="41" spans="2:10" s="115" customFormat="1" ht="15" customHeight="1" hidden="1">
      <c r="B41" s="63"/>
      <c r="C41" s="82" t="s">
        <v>36</v>
      </c>
      <c r="D41" s="78" t="s">
        <v>27</v>
      </c>
      <c r="E41" s="124">
        <v>43</v>
      </c>
      <c r="F41" s="67">
        <v>1</v>
      </c>
      <c r="G41" s="66">
        <v>24</v>
      </c>
      <c r="H41" s="66">
        <v>8</v>
      </c>
      <c r="I41" s="66">
        <v>3</v>
      </c>
      <c r="J41" s="123">
        <v>7</v>
      </c>
    </row>
    <row r="42" spans="2:10" s="115" customFormat="1" ht="15" customHeight="1" hidden="1">
      <c r="B42" s="63"/>
      <c r="C42" s="79"/>
      <c r="D42" s="75" t="s">
        <v>28</v>
      </c>
      <c r="E42" s="122">
        <v>401</v>
      </c>
      <c r="F42" s="59">
        <v>17</v>
      </c>
      <c r="G42" s="58">
        <v>279</v>
      </c>
      <c r="H42" s="58">
        <v>39</v>
      </c>
      <c r="I42" s="58">
        <v>8</v>
      </c>
      <c r="J42" s="121">
        <v>58</v>
      </c>
    </row>
    <row r="43" spans="2:10" s="115" customFormat="1" ht="15" customHeight="1" hidden="1">
      <c r="B43" s="63"/>
      <c r="C43" s="81"/>
      <c r="D43" s="72" t="s">
        <v>31</v>
      </c>
      <c r="E43" s="120">
        <v>1002848</v>
      </c>
      <c r="F43" s="51" t="s">
        <v>33</v>
      </c>
      <c r="G43" s="50">
        <v>550212</v>
      </c>
      <c r="H43" s="50">
        <v>136275</v>
      </c>
      <c r="I43" s="49" t="s">
        <v>33</v>
      </c>
      <c r="J43" s="119">
        <v>169173</v>
      </c>
    </row>
    <row r="44" spans="2:11" ht="15" customHeight="1" hidden="1">
      <c r="B44" s="80"/>
      <c r="C44" s="82" t="s">
        <v>35</v>
      </c>
      <c r="D44" s="78" t="s">
        <v>27</v>
      </c>
      <c r="E44" s="124">
        <v>68</v>
      </c>
      <c r="F44" s="67">
        <v>24</v>
      </c>
      <c r="G44" s="66">
        <v>11</v>
      </c>
      <c r="H44" s="131">
        <v>7</v>
      </c>
      <c r="I44" s="131">
        <v>17</v>
      </c>
      <c r="J44" s="130">
        <v>9</v>
      </c>
      <c r="K44" s="117"/>
    </row>
    <row r="45" spans="2:11" ht="15" customHeight="1" hidden="1">
      <c r="B45" s="80"/>
      <c r="C45" s="79"/>
      <c r="D45" s="75" t="s">
        <v>28</v>
      </c>
      <c r="E45" s="122">
        <v>528</v>
      </c>
      <c r="F45" s="59">
        <v>115</v>
      </c>
      <c r="G45" s="58">
        <v>198</v>
      </c>
      <c r="H45" s="129">
        <v>62</v>
      </c>
      <c r="I45" s="129">
        <v>77</v>
      </c>
      <c r="J45" s="128">
        <v>76</v>
      </c>
      <c r="K45" s="117"/>
    </row>
    <row r="46" spans="2:11" ht="15" customHeight="1" hidden="1">
      <c r="B46" s="80"/>
      <c r="C46" s="81"/>
      <c r="D46" s="72" t="s">
        <v>31</v>
      </c>
      <c r="E46" s="120">
        <v>3003063</v>
      </c>
      <c r="F46" s="83">
        <v>317056</v>
      </c>
      <c r="G46" s="50">
        <v>1481834</v>
      </c>
      <c r="H46" s="127">
        <v>198813</v>
      </c>
      <c r="I46" s="127">
        <v>737389</v>
      </c>
      <c r="J46" s="125">
        <v>267971</v>
      </c>
      <c r="K46" s="117"/>
    </row>
    <row r="47" spans="2:11" ht="15" customHeight="1" hidden="1">
      <c r="B47" s="80"/>
      <c r="C47" s="82" t="s">
        <v>34</v>
      </c>
      <c r="D47" s="78" t="s">
        <v>27</v>
      </c>
      <c r="E47" s="124">
        <v>32</v>
      </c>
      <c r="F47" s="67">
        <v>6</v>
      </c>
      <c r="G47" s="66">
        <v>4</v>
      </c>
      <c r="H47" s="131">
        <v>7</v>
      </c>
      <c r="I47" s="131">
        <v>9</v>
      </c>
      <c r="J47" s="130">
        <v>6</v>
      </c>
      <c r="K47" s="117"/>
    </row>
    <row r="48" spans="2:11" ht="15" customHeight="1" hidden="1">
      <c r="B48" s="80"/>
      <c r="C48" s="79"/>
      <c r="D48" s="75" t="s">
        <v>28</v>
      </c>
      <c r="E48" s="122">
        <v>154</v>
      </c>
      <c r="F48" s="59">
        <v>10</v>
      </c>
      <c r="G48" s="58">
        <v>29</v>
      </c>
      <c r="H48" s="129">
        <v>40</v>
      </c>
      <c r="I48" s="129">
        <v>39</v>
      </c>
      <c r="J48" s="128">
        <v>36</v>
      </c>
      <c r="K48" s="117"/>
    </row>
    <row r="49" spans="2:11" ht="15" customHeight="1" hidden="1">
      <c r="B49" s="80"/>
      <c r="C49" s="81"/>
      <c r="D49" s="72" t="s">
        <v>31</v>
      </c>
      <c r="E49" s="120">
        <v>477138</v>
      </c>
      <c r="F49" s="83">
        <v>17677</v>
      </c>
      <c r="G49" s="50">
        <v>49166</v>
      </c>
      <c r="H49" s="127">
        <v>208172</v>
      </c>
      <c r="I49" s="127">
        <v>111025</v>
      </c>
      <c r="J49" s="125">
        <v>91108</v>
      </c>
      <c r="K49" s="117"/>
    </row>
    <row r="50" spans="2:11" ht="15" customHeight="1" hidden="1">
      <c r="B50" s="80"/>
      <c r="C50" s="79" t="s">
        <v>32</v>
      </c>
      <c r="D50" s="78" t="s">
        <v>27</v>
      </c>
      <c r="E50" s="124">
        <v>30</v>
      </c>
      <c r="F50" s="67">
        <v>2</v>
      </c>
      <c r="G50" s="66">
        <v>3</v>
      </c>
      <c r="H50" s="66">
        <v>9</v>
      </c>
      <c r="I50" s="66">
        <v>10</v>
      </c>
      <c r="J50" s="123">
        <v>6</v>
      </c>
      <c r="K50" s="117"/>
    </row>
    <row r="51" spans="2:11" ht="15" customHeight="1" hidden="1">
      <c r="B51" s="77"/>
      <c r="C51" s="76"/>
      <c r="D51" s="75" t="s">
        <v>28</v>
      </c>
      <c r="E51" s="122">
        <v>227</v>
      </c>
      <c r="F51" s="59">
        <v>4</v>
      </c>
      <c r="G51" s="58">
        <v>40</v>
      </c>
      <c r="H51" s="58">
        <v>24</v>
      </c>
      <c r="I51" s="58">
        <v>131</v>
      </c>
      <c r="J51" s="121">
        <v>28</v>
      </c>
      <c r="K51" s="117"/>
    </row>
    <row r="52" spans="2:11" ht="15" customHeight="1" hidden="1">
      <c r="B52" s="74"/>
      <c r="C52" s="73"/>
      <c r="D52" s="72" t="s">
        <v>31</v>
      </c>
      <c r="E52" s="120">
        <v>700337</v>
      </c>
      <c r="F52" s="51" t="s">
        <v>33</v>
      </c>
      <c r="G52" s="49" t="s">
        <v>33</v>
      </c>
      <c r="H52" s="50">
        <v>86222</v>
      </c>
      <c r="I52" s="50">
        <v>407286</v>
      </c>
      <c r="J52" s="119">
        <v>95170</v>
      </c>
      <c r="K52" s="117"/>
    </row>
    <row r="53" spans="2:10" s="115" customFormat="1" ht="15" customHeight="1">
      <c r="B53" s="71" t="s">
        <v>17</v>
      </c>
      <c r="C53" s="70"/>
      <c r="D53" s="69" t="s">
        <v>27</v>
      </c>
      <c r="E53" s="68">
        <f>+E56+E59+E62+E65</f>
        <v>158</v>
      </c>
      <c r="F53" s="67">
        <f>+F56+F59+F62+F65</f>
        <v>25</v>
      </c>
      <c r="G53" s="66">
        <f>+G56+G59+G62+G65</f>
        <v>38</v>
      </c>
      <c r="H53" s="66">
        <f>+H56+H59+H62+H65</f>
        <v>29</v>
      </c>
      <c r="I53" s="66">
        <f>+I56+I59+I62+I65</f>
        <v>29</v>
      </c>
      <c r="J53" s="64">
        <f>+J56+J59+J62+J65</f>
        <v>37</v>
      </c>
    </row>
    <row r="54" spans="2:10" s="115" customFormat="1" ht="15" customHeight="1">
      <c r="B54" s="63"/>
      <c r="C54" s="62"/>
      <c r="D54" s="61" t="s">
        <v>28</v>
      </c>
      <c r="E54" s="60">
        <f>+E57+E60+E63+E66</f>
        <v>1142</v>
      </c>
      <c r="F54" s="59">
        <f>+F57+F60+F63+F66</f>
        <v>135</v>
      </c>
      <c r="G54" s="58">
        <f>+G57+G60+G63+G66</f>
        <v>389</v>
      </c>
      <c r="H54" s="58">
        <f>+H57+H60+H63+H66</f>
        <v>213</v>
      </c>
      <c r="I54" s="58">
        <f>+I57+I60+I63+I66</f>
        <v>210</v>
      </c>
      <c r="J54" s="56">
        <f>+J57+J60+J63+J66</f>
        <v>195</v>
      </c>
    </row>
    <row r="55" spans="2:10" s="115" customFormat="1" ht="15" customHeight="1">
      <c r="B55" s="63"/>
      <c r="C55" s="62"/>
      <c r="D55" s="53" t="s">
        <v>31</v>
      </c>
      <c r="E55" s="52">
        <f>+E58+E61+E64+E67</f>
        <v>4609738</v>
      </c>
      <c r="F55" s="51" t="s">
        <v>33</v>
      </c>
      <c r="G55" s="49">
        <v>1864362</v>
      </c>
      <c r="H55" s="50">
        <f>+H58+H61+H64+H67</f>
        <v>867239</v>
      </c>
      <c r="I55" s="49">
        <v>701490</v>
      </c>
      <c r="J55" s="48">
        <f>+J58+J61+J64+J67</f>
        <v>807830</v>
      </c>
    </row>
    <row r="56" spans="2:10" s="115" customFormat="1" ht="15" customHeight="1" hidden="1">
      <c r="B56" s="63"/>
      <c r="C56" s="82" t="s">
        <v>36</v>
      </c>
      <c r="D56" s="78" t="s">
        <v>27</v>
      </c>
      <c r="E56" s="124">
        <f>SUM(F56:J56)</f>
        <v>43</v>
      </c>
      <c r="F56" s="67">
        <v>2</v>
      </c>
      <c r="G56" s="66">
        <v>20</v>
      </c>
      <c r="H56" s="66">
        <v>9</v>
      </c>
      <c r="I56" s="66">
        <v>2</v>
      </c>
      <c r="J56" s="123">
        <v>10</v>
      </c>
    </row>
    <row r="57" spans="2:10" s="115" customFormat="1" ht="15" customHeight="1" hidden="1">
      <c r="B57" s="63"/>
      <c r="C57" s="79"/>
      <c r="D57" s="75" t="s">
        <v>28</v>
      </c>
      <c r="E57" s="122">
        <f>SUM(F57:J57)</f>
        <v>294</v>
      </c>
      <c r="F57" s="59">
        <v>19</v>
      </c>
      <c r="G57" s="58">
        <v>140</v>
      </c>
      <c r="H57" s="58">
        <v>59</v>
      </c>
      <c r="I57" s="58">
        <v>5</v>
      </c>
      <c r="J57" s="121">
        <v>71</v>
      </c>
    </row>
    <row r="58" spans="2:10" s="115" customFormat="1" ht="15" customHeight="1" hidden="1">
      <c r="B58" s="63"/>
      <c r="C58" s="81"/>
      <c r="D58" s="72" t="s">
        <v>31</v>
      </c>
      <c r="E58" s="120">
        <v>846685</v>
      </c>
      <c r="F58" s="51" t="s">
        <v>33</v>
      </c>
      <c r="G58" s="49">
        <v>426182</v>
      </c>
      <c r="H58" s="50">
        <v>186727</v>
      </c>
      <c r="I58" s="49" t="s">
        <v>33</v>
      </c>
      <c r="J58" s="119">
        <v>119069</v>
      </c>
    </row>
    <row r="59" spans="2:11" ht="15" customHeight="1" hidden="1">
      <c r="B59" s="80"/>
      <c r="C59" s="82" t="s">
        <v>35</v>
      </c>
      <c r="D59" s="78" t="s">
        <v>27</v>
      </c>
      <c r="E59" s="124">
        <v>61</v>
      </c>
      <c r="F59" s="67">
        <v>18</v>
      </c>
      <c r="G59" s="66">
        <v>11</v>
      </c>
      <c r="H59" s="131">
        <v>7</v>
      </c>
      <c r="I59" s="131">
        <v>12</v>
      </c>
      <c r="J59" s="130">
        <v>13</v>
      </c>
      <c r="K59" s="117"/>
    </row>
    <row r="60" spans="2:11" ht="15" customHeight="1" hidden="1">
      <c r="B60" s="80"/>
      <c r="C60" s="79"/>
      <c r="D60" s="75" t="s">
        <v>28</v>
      </c>
      <c r="E60" s="122">
        <v>504</v>
      </c>
      <c r="F60" s="59">
        <v>107</v>
      </c>
      <c r="G60" s="58">
        <v>171</v>
      </c>
      <c r="H60" s="129">
        <v>88</v>
      </c>
      <c r="I60" s="129">
        <v>80</v>
      </c>
      <c r="J60" s="128">
        <v>58</v>
      </c>
      <c r="K60" s="117"/>
    </row>
    <row r="61" spans="2:11" ht="15" customHeight="1" hidden="1">
      <c r="B61" s="80"/>
      <c r="C61" s="81"/>
      <c r="D61" s="72" t="s">
        <v>31</v>
      </c>
      <c r="E61" s="120">
        <v>2645289</v>
      </c>
      <c r="F61" s="83">
        <v>251181</v>
      </c>
      <c r="G61" s="50">
        <v>1279144</v>
      </c>
      <c r="H61" s="127">
        <v>270323</v>
      </c>
      <c r="I61" s="127">
        <v>340997</v>
      </c>
      <c r="J61" s="125">
        <v>503644</v>
      </c>
      <c r="K61" s="117"/>
    </row>
    <row r="62" spans="2:11" ht="15" customHeight="1" hidden="1">
      <c r="B62" s="80"/>
      <c r="C62" s="82" t="s">
        <v>34</v>
      </c>
      <c r="D62" s="78" t="s">
        <v>27</v>
      </c>
      <c r="E62" s="124">
        <v>31</v>
      </c>
      <c r="F62" s="67">
        <v>4</v>
      </c>
      <c r="G62" s="66">
        <v>5</v>
      </c>
      <c r="H62" s="131">
        <v>7</v>
      </c>
      <c r="I62" s="131">
        <v>7</v>
      </c>
      <c r="J62" s="130">
        <v>8</v>
      </c>
      <c r="K62" s="117"/>
    </row>
    <row r="63" spans="2:11" ht="15" customHeight="1" hidden="1">
      <c r="B63" s="80"/>
      <c r="C63" s="79"/>
      <c r="D63" s="75" t="s">
        <v>28</v>
      </c>
      <c r="E63" s="122">
        <v>154</v>
      </c>
      <c r="F63" s="59">
        <v>7</v>
      </c>
      <c r="G63" s="58">
        <v>39</v>
      </c>
      <c r="H63" s="129">
        <v>44</v>
      </c>
      <c r="I63" s="129">
        <v>34</v>
      </c>
      <c r="J63" s="128">
        <v>30</v>
      </c>
      <c r="K63" s="117"/>
    </row>
    <row r="64" spans="2:11" ht="15" customHeight="1" hidden="1">
      <c r="B64" s="80"/>
      <c r="C64" s="81"/>
      <c r="D64" s="72" t="s">
        <v>31</v>
      </c>
      <c r="E64" s="120">
        <v>572375</v>
      </c>
      <c r="F64" s="83">
        <v>7999</v>
      </c>
      <c r="G64" s="49" t="s">
        <v>33</v>
      </c>
      <c r="H64" s="127">
        <v>364970</v>
      </c>
      <c r="I64" s="126" t="s">
        <v>33</v>
      </c>
      <c r="J64" s="125">
        <v>67460</v>
      </c>
      <c r="K64" s="117"/>
    </row>
    <row r="65" spans="2:11" ht="15" customHeight="1" hidden="1">
      <c r="B65" s="80"/>
      <c r="C65" s="79" t="s">
        <v>32</v>
      </c>
      <c r="D65" s="78" t="s">
        <v>27</v>
      </c>
      <c r="E65" s="124">
        <v>23</v>
      </c>
      <c r="F65" s="67">
        <v>1</v>
      </c>
      <c r="G65" s="66">
        <v>2</v>
      </c>
      <c r="H65" s="66">
        <v>6</v>
      </c>
      <c r="I65" s="66">
        <v>8</v>
      </c>
      <c r="J65" s="123">
        <v>6</v>
      </c>
      <c r="K65" s="117"/>
    </row>
    <row r="66" spans="2:11" ht="15" customHeight="1" hidden="1">
      <c r="B66" s="77"/>
      <c r="C66" s="76"/>
      <c r="D66" s="75" t="s">
        <v>28</v>
      </c>
      <c r="E66" s="122">
        <v>190</v>
      </c>
      <c r="F66" s="59">
        <v>2</v>
      </c>
      <c r="G66" s="58">
        <v>39</v>
      </c>
      <c r="H66" s="58">
        <v>22</v>
      </c>
      <c r="I66" s="58">
        <v>91</v>
      </c>
      <c r="J66" s="121">
        <v>36</v>
      </c>
      <c r="K66" s="117"/>
    </row>
    <row r="67" spans="2:11" ht="15" customHeight="1" hidden="1">
      <c r="B67" s="74"/>
      <c r="C67" s="73"/>
      <c r="D67" s="72" t="s">
        <v>31</v>
      </c>
      <c r="E67" s="120">
        <v>545389</v>
      </c>
      <c r="F67" s="51" t="s">
        <v>33</v>
      </c>
      <c r="G67" s="49" t="s">
        <v>33</v>
      </c>
      <c r="H67" s="50">
        <v>45219</v>
      </c>
      <c r="I67" s="50">
        <v>277393</v>
      </c>
      <c r="J67" s="119">
        <v>117657</v>
      </c>
      <c r="K67" s="117"/>
    </row>
    <row r="68" spans="2:10" s="115" customFormat="1" ht="15" customHeight="1">
      <c r="B68" s="71" t="s">
        <v>20</v>
      </c>
      <c r="C68" s="70"/>
      <c r="D68" s="69" t="s">
        <v>27</v>
      </c>
      <c r="E68" s="68">
        <f>SUM(F68:J68)</f>
        <v>118</v>
      </c>
      <c r="F68" s="67">
        <v>16</v>
      </c>
      <c r="G68" s="66">
        <v>31</v>
      </c>
      <c r="H68" s="66">
        <v>23</v>
      </c>
      <c r="I68" s="66">
        <v>23</v>
      </c>
      <c r="J68" s="64">
        <v>25</v>
      </c>
    </row>
    <row r="69" spans="2:10" s="115" customFormat="1" ht="15" customHeight="1">
      <c r="B69" s="63"/>
      <c r="C69" s="62"/>
      <c r="D69" s="61" t="s">
        <v>28</v>
      </c>
      <c r="E69" s="60">
        <f>SUM(F69:J69)</f>
        <v>1005</v>
      </c>
      <c r="F69" s="59">
        <v>91</v>
      </c>
      <c r="G69" s="58">
        <v>322</v>
      </c>
      <c r="H69" s="58">
        <v>88</v>
      </c>
      <c r="I69" s="58">
        <v>369</v>
      </c>
      <c r="J69" s="56">
        <v>135</v>
      </c>
    </row>
    <row r="70" spans="2:10" s="115" customFormat="1" ht="15" customHeight="1">
      <c r="B70" s="55"/>
      <c r="C70" s="54"/>
      <c r="D70" s="53" t="s">
        <v>31</v>
      </c>
      <c r="E70" s="52">
        <f>SUM(F70:J70)</f>
        <v>3292200</v>
      </c>
      <c r="F70" s="51">
        <v>217700</v>
      </c>
      <c r="G70" s="49">
        <v>1458300</v>
      </c>
      <c r="H70" s="50">
        <v>327000</v>
      </c>
      <c r="I70" s="49">
        <v>732300</v>
      </c>
      <c r="J70" s="48">
        <v>556900</v>
      </c>
    </row>
    <row r="71" spans="2:10" s="115" customFormat="1" ht="15" customHeight="1">
      <c r="B71" s="71" t="s">
        <v>25</v>
      </c>
      <c r="C71" s="70"/>
      <c r="D71" s="69" t="s">
        <v>27</v>
      </c>
      <c r="E71" s="68">
        <f>SUM(F71:J71)</f>
        <v>116</v>
      </c>
      <c r="F71" s="67">
        <v>15</v>
      </c>
      <c r="G71" s="66">
        <v>31</v>
      </c>
      <c r="H71" s="66">
        <v>27</v>
      </c>
      <c r="I71" s="66">
        <v>23</v>
      </c>
      <c r="J71" s="64">
        <v>20</v>
      </c>
    </row>
    <row r="72" spans="2:10" s="115" customFormat="1" ht="15" customHeight="1">
      <c r="B72" s="63"/>
      <c r="C72" s="62"/>
      <c r="D72" s="61" t="s">
        <v>28</v>
      </c>
      <c r="E72" s="60">
        <f>SUM(F72:J72)</f>
        <v>1002</v>
      </c>
      <c r="F72" s="59">
        <v>91</v>
      </c>
      <c r="G72" s="58">
        <v>386</v>
      </c>
      <c r="H72" s="58">
        <v>135</v>
      </c>
      <c r="I72" s="58">
        <v>243</v>
      </c>
      <c r="J72" s="56">
        <v>147</v>
      </c>
    </row>
    <row r="73" spans="2:10" s="115" customFormat="1" ht="15" customHeight="1">
      <c r="B73" s="55"/>
      <c r="C73" s="54"/>
      <c r="D73" s="53" t="s">
        <v>31</v>
      </c>
      <c r="E73" s="52">
        <v>4980645</v>
      </c>
      <c r="F73" s="51">
        <v>474880</v>
      </c>
      <c r="G73" s="49">
        <v>1863533</v>
      </c>
      <c r="H73" s="50">
        <v>533894</v>
      </c>
      <c r="I73" s="49">
        <v>896344</v>
      </c>
      <c r="J73" s="48">
        <f>(E73-SUM(F73:I73))</f>
        <v>1211994</v>
      </c>
    </row>
    <row r="74" spans="2:17" ht="9" customHeight="1">
      <c r="B74" s="47"/>
      <c r="C74" s="116"/>
      <c r="D74" s="116"/>
      <c r="E74" s="117"/>
      <c r="F74" s="117"/>
      <c r="G74" s="117"/>
      <c r="H74" s="117"/>
      <c r="I74" s="117"/>
      <c r="J74" s="117"/>
      <c r="K74" s="117"/>
      <c r="P74" s="118"/>
      <c r="Q74" s="114"/>
    </row>
    <row r="75" spans="2:11" ht="12">
      <c r="B75" s="117"/>
      <c r="C75" s="116"/>
      <c r="D75" s="116"/>
      <c r="E75" s="115"/>
      <c r="F75" s="115"/>
      <c r="G75" s="115"/>
      <c r="H75" s="115"/>
      <c r="I75" s="115"/>
      <c r="J75" s="114"/>
      <c r="K75" s="113" t="s">
        <v>50</v>
      </c>
    </row>
    <row r="76" spans="2:11" ht="15" customHeight="1">
      <c r="B76" s="112" t="s">
        <v>49</v>
      </c>
      <c r="C76" s="111"/>
      <c r="D76" s="110" t="s">
        <v>48</v>
      </c>
      <c r="E76" s="109" t="s">
        <v>1</v>
      </c>
      <c r="F76" s="108"/>
      <c r="G76" s="108"/>
      <c r="H76" s="108"/>
      <c r="I76" s="108"/>
      <c r="J76" s="108"/>
      <c r="K76" s="107"/>
    </row>
    <row r="77" spans="2:11" ht="15" customHeight="1">
      <c r="B77" s="101"/>
      <c r="C77" s="100"/>
      <c r="D77" s="99"/>
      <c r="E77" s="98" t="s">
        <v>47</v>
      </c>
      <c r="F77" s="106" t="s">
        <v>46</v>
      </c>
      <c r="G77" s="103" t="s">
        <v>45</v>
      </c>
      <c r="H77" s="105" t="s">
        <v>44</v>
      </c>
      <c r="I77" s="104" t="s">
        <v>43</v>
      </c>
      <c r="J77" s="103" t="s">
        <v>42</v>
      </c>
      <c r="K77" s="102" t="s">
        <v>41</v>
      </c>
    </row>
    <row r="78" spans="2:11" ht="15" customHeight="1">
      <c r="B78" s="101"/>
      <c r="C78" s="100"/>
      <c r="D78" s="99"/>
      <c r="E78" s="98"/>
      <c r="F78" s="97"/>
      <c r="G78" s="94" t="s">
        <v>40</v>
      </c>
      <c r="H78" s="96"/>
      <c r="I78" s="95"/>
      <c r="J78" s="94" t="s">
        <v>39</v>
      </c>
      <c r="K78" s="93"/>
    </row>
    <row r="79" spans="2:11" ht="15" customHeight="1">
      <c r="B79" s="92"/>
      <c r="C79" s="91"/>
      <c r="D79" s="90"/>
      <c r="E79" s="89"/>
      <c r="F79" s="88"/>
      <c r="G79" s="85" t="s">
        <v>38</v>
      </c>
      <c r="H79" s="87"/>
      <c r="I79" s="86"/>
      <c r="J79" s="85" t="s">
        <v>37</v>
      </c>
      <c r="K79" s="84"/>
    </row>
    <row r="80" spans="2:11" ht="15" customHeight="1">
      <c r="B80" s="71" t="s">
        <v>6</v>
      </c>
      <c r="C80" s="70"/>
      <c r="D80" s="69" t="s">
        <v>27</v>
      </c>
      <c r="E80" s="68">
        <f>+E83+E86+E89+E92</f>
        <v>1069</v>
      </c>
      <c r="F80" s="67">
        <f>+F83+F86+F89+F92</f>
        <v>6</v>
      </c>
      <c r="G80" s="66">
        <f>+G83+G86+G89+G92</f>
        <v>127</v>
      </c>
      <c r="H80" s="66">
        <f>+H83+H86+H89+H92</f>
        <v>366</v>
      </c>
      <c r="I80" s="66">
        <f>+I83+I86+I89+I92</f>
        <v>84</v>
      </c>
      <c r="J80" s="65">
        <f>+J83+J86+J89+J92</f>
        <v>123</v>
      </c>
      <c r="K80" s="64">
        <f>+K83+K86+K89+K92</f>
        <v>363</v>
      </c>
    </row>
    <row r="81" spans="2:11" ht="15" customHeight="1">
      <c r="B81" s="63"/>
      <c r="C81" s="62"/>
      <c r="D81" s="61" t="s">
        <v>28</v>
      </c>
      <c r="E81" s="60">
        <f>+E84+E87+E90+E93</f>
        <v>5377</v>
      </c>
      <c r="F81" s="59">
        <f>+F84+F87+F90+F93</f>
        <v>487</v>
      </c>
      <c r="G81" s="58">
        <f>+G84+G87+G90+G93</f>
        <v>380</v>
      </c>
      <c r="H81" s="58">
        <f>+H84+H87+H90+H93</f>
        <v>1992</v>
      </c>
      <c r="I81" s="58">
        <f>+I84+I87+I90+I93</f>
        <v>492</v>
      </c>
      <c r="J81" s="57">
        <f>+J84+J87+J90+J93</f>
        <v>363</v>
      </c>
      <c r="K81" s="56">
        <f>+K84+K87+K90+K93</f>
        <v>1663</v>
      </c>
    </row>
    <row r="82" spans="2:11" ht="15" customHeight="1">
      <c r="B82" s="63"/>
      <c r="C82" s="62"/>
      <c r="D82" s="53" t="s">
        <v>31</v>
      </c>
      <c r="E82" s="52">
        <f>+E85+E88+E91+E94</f>
        <v>8835717</v>
      </c>
      <c r="F82" s="51" t="s">
        <v>33</v>
      </c>
      <c r="G82" s="49" t="s">
        <v>33</v>
      </c>
      <c r="H82" s="50">
        <f>+H85+H88+H91+H94</f>
        <v>2885586</v>
      </c>
      <c r="I82" s="50">
        <f>+I85+I88+I91+I94</f>
        <v>1135282</v>
      </c>
      <c r="J82" s="49">
        <f>+J85+J88+J91+J94</f>
        <v>530566</v>
      </c>
      <c r="K82" s="48">
        <f>+K85+K88+K91+K94</f>
        <v>2629307</v>
      </c>
    </row>
    <row r="83" spans="2:11" ht="12" hidden="1">
      <c r="B83" s="63"/>
      <c r="C83" s="82" t="s">
        <v>36</v>
      </c>
      <c r="D83" s="78" t="s">
        <v>27</v>
      </c>
      <c r="E83" s="68">
        <v>402</v>
      </c>
      <c r="F83" s="67">
        <v>2</v>
      </c>
      <c r="G83" s="66">
        <v>49</v>
      </c>
      <c r="H83" s="66">
        <v>142</v>
      </c>
      <c r="I83" s="66">
        <v>20</v>
      </c>
      <c r="J83" s="65">
        <v>50</v>
      </c>
      <c r="K83" s="64">
        <v>139</v>
      </c>
    </row>
    <row r="84" spans="2:11" ht="12" hidden="1">
      <c r="B84" s="63"/>
      <c r="C84" s="79"/>
      <c r="D84" s="75" t="s">
        <v>28</v>
      </c>
      <c r="E84" s="60">
        <v>1637</v>
      </c>
      <c r="F84" s="59">
        <v>4</v>
      </c>
      <c r="G84" s="58">
        <v>143</v>
      </c>
      <c r="H84" s="58">
        <v>654</v>
      </c>
      <c r="I84" s="58">
        <v>93</v>
      </c>
      <c r="J84" s="57">
        <v>140</v>
      </c>
      <c r="K84" s="56">
        <v>603</v>
      </c>
    </row>
    <row r="85" spans="2:11" ht="12" hidden="1">
      <c r="B85" s="63"/>
      <c r="C85" s="81"/>
      <c r="D85" s="72" t="s">
        <v>31</v>
      </c>
      <c r="E85" s="52">
        <v>2596601</v>
      </c>
      <c r="F85" s="51" t="s">
        <v>33</v>
      </c>
      <c r="G85" s="49" t="s">
        <v>33</v>
      </c>
      <c r="H85" s="50">
        <v>1056631</v>
      </c>
      <c r="I85" s="50">
        <v>179037</v>
      </c>
      <c r="J85" s="49">
        <v>188840</v>
      </c>
      <c r="K85" s="48">
        <v>918976</v>
      </c>
    </row>
    <row r="86" spans="2:11" ht="12" hidden="1">
      <c r="B86" s="80"/>
      <c r="C86" s="82" t="s">
        <v>35</v>
      </c>
      <c r="D86" s="78" t="s">
        <v>27</v>
      </c>
      <c r="E86" s="68">
        <v>322</v>
      </c>
      <c r="F86" s="67">
        <v>1</v>
      </c>
      <c r="G86" s="66">
        <v>41</v>
      </c>
      <c r="H86" s="66">
        <v>100</v>
      </c>
      <c r="I86" s="66">
        <v>28</v>
      </c>
      <c r="J86" s="65">
        <v>35</v>
      </c>
      <c r="K86" s="64">
        <v>117</v>
      </c>
    </row>
    <row r="87" spans="2:11" ht="12" hidden="1">
      <c r="B87" s="80"/>
      <c r="C87" s="79"/>
      <c r="D87" s="75" t="s">
        <v>28</v>
      </c>
      <c r="E87" s="60">
        <v>1566</v>
      </c>
      <c r="F87" s="59">
        <v>67</v>
      </c>
      <c r="G87" s="58">
        <v>116</v>
      </c>
      <c r="H87" s="58">
        <v>535</v>
      </c>
      <c r="I87" s="58">
        <v>196</v>
      </c>
      <c r="J87" s="57">
        <v>109</v>
      </c>
      <c r="K87" s="56">
        <v>543</v>
      </c>
    </row>
    <row r="88" spans="2:11" ht="12" hidden="1">
      <c r="B88" s="80"/>
      <c r="C88" s="81"/>
      <c r="D88" s="72" t="s">
        <v>31</v>
      </c>
      <c r="E88" s="52">
        <v>2499887</v>
      </c>
      <c r="F88" s="51" t="s">
        <v>33</v>
      </c>
      <c r="G88" s="49" t="s">
        <v>33</v>
      </c>
      <c r="H88" s="50">
        <v>679505</v>
      </c>
      <c r="I88" s="50">
        <v>455813</v>
      </c>
      <c r="J88" s="49">
        <v>176634</v>
      </c>
      <c r="K88" s="48">
        <v>831558</v>
      </c>
    </row>
    <row r="89" spans="2:11" ht="12" hidden="1">
      <c r="B89" s="80"/>
      <c r="C89" s="82" t="s">
        <v>34</v>
      </c>
      <c r="D89" s="78" t="s">
        <v>27</v>
      </c>
      <c r="E89" s="68">
        <v>247</v>
      </c>
      <c r="F89" s="67">
        <v>1</v>
      </c>
      <c r="G89" s="66">
        <v>30</v>
      </c>
      <c r="H89" s="66">
        <v>92</v>
      </c>
      <c r="I89" s="66">
        <v>23</v>
      </c>
      <c r="J89" s="65">
        <v>24</v>
      </c>
      <c r="K89" s="64">
        <v>77</v>
      </c>
    </row>
    <row r="90" spans="2:11" ht="12" hidden="1">
      <c r="B90" s="80"/>
      <c r="C90" s="79"/>
      <c r="D90" s="75" t="s">
        <v>28</v>
      </c>
      <c r="E90" s="60">
        <v>1511</v>
      </c>
      <c r="F90" s="59">
        <v>178</v>
      </c>
      <c r="G90" s="58">
        <v>109</v>
      </c>
      <c r="H90" s="58">
        <v>647</v>
      </c>
      <c r="I90" s="58">
        <v>128</v>
      </c>
      <c r="J90" s="57">
        <v>81</v>
      </c>
      <c r="K90" s="56">
        <v>368</v>
      </c>
    </row>
    <row r="91" spans="2:11" ht="12" hidden="1">
      <c r="B91" s="80"/>
      <c r="C91" s="81"/>
      <c r="D91" s="72" t="s">
        <v>31</v>
      </c>
      <c r="E91" s="52">
        <v>2471894</v>
      </c>
      <c r="F91" s="51" t="s">
        <v>33</v>
      </c>
      <c r="G91" s="49" t="s">
        <v>33</v>
      </c>
      <c r="H91" s="50">
        <v>846476</v>
      </c>
      <c r="I91" s="50">
        <v>287758</v>
      </c>
      <c r="J91" s="49">
        <v>138090</v>
      </c>
      <c r="K91" s="48">
        <v>622218</v>
      </c>
    </row>
    <row r="92" spans="2:11" ht="12" hidden="1">
      <c r="B92" s="80"/>
      <c r="C92" s="79" t="s">
        <v>32</v>
      </c>
      <c r="D92" s="78" t="s">
        <v>27</v>
      </c>
      <c r="E92" s="68">
        <v>98</v>
      </c>
      <c r="F92" s="67">
        <v>2</v>
      </c>
      <c r="G92" s="66">
        <v>7</v>
      </c>
      <c r="H92" s="66">
        <v>32</v>
      </c>
      <c r="I92" s="66">
        <v>13</v>
      </c>
      <c r="J92" s="65">
        <v>14</v>
      </c>
      <c r="K92" s="64">
        <v>30</v>
      </c>
    </row>
    <row r="93" spans="2:11" ht="12" hidden="1">
      <c r="B93" s="77"/>
      <c r="C93" s="76"/>
      <c r="D93" s="75" t="s">
        <v>28</v>
      </c>
      <c r="E93" s="60">
        <v>663</v>
      </c>
      <c r="F93" s="59">
        <v>238</v>
      </c>
      <c r="G93" s="58">
        <v>12</v>
      </c>
      <c r="H93" s="58">
        <v>156</v>
      </c>
      <c r="I93" s="58">
        <v>75</v>
      </c>
      <c r="J93" s="57">
        <v>33</v>
      </c>
      <c r="K93" s="56">
        <v>149</v>
      </c>
    </row>
    <row r="94" spans="2:11" ht="12" hidden="1">
      <c r="B94" s="74"/>
      <c r="C94" s="73"/>
      <c r="D94" s="72" t="s">
        <v>31</v>
      </c>
      <c r="E94" s="52">
        <v>1267335</v>
      </c>
      <c r="F94" s="51" t="s">
        <v>33</v>
      </c>
      <c r="G94" s="49" t="s">
        <v>33</v>
      </c>
      <c r="H94" s="50">
        <v>302974</v>
      </c>
      <c r="I94" s="50">
        <v>212674</v>
      </c>
      <c r="J94" s="49">
        <v>27002</v>
      </c>
      <c r="K94" s="48">
        <v>256555</v>
      </c>
    </row>
    <row r="95" spans="2:11" ht="15" customHeight="1">
      <c r="B95" s="71" t="s">
        <v>5</v>
      </c>
      <c r="C95" s="70"/>
      <c r="D95" s="69" t="s">
        <v>27</v>
      </c>
      <c r="E95" s="68">
        <f>+E98+E101+E104+E107</f>
        <v>1007</v>
      </c>
      <c r="F95" s="67">
        <f>+F98+F101+F104+F107</f>
        <v>5</v>
      </c>
      <c r="G95" s="66">
        <f>+G98+G101+G104+G107</f>
        <v>125</v>
      </c>
      <c r="H95" s="66">
        <f>+H98+H101+H104+H107</f>
        <v>371</v>
      </c>
      <c r="I95" s="66">
        <f>+I98+I101+I104+I107</f>
        <v>82</v>
      </c>
      <c r="J95" s="65">
        <f>+J98+J101+J104+J107</f>
        <v>103</v>
      </c>
      <c r="K95" s="64">
        <f>+K98+K101+K104+K107</f>
        <v>321</v>
      </c>
    </row>
    <row r="96" spans="2:11" ht="15" customHeight="1">
      <c r="B96" s="63"/>
      <c r="C96" s="62"/>
      <c r="D96" s="61" t="s">
        <v>28</v>
      </c>
      <c r="E96" s="60">
        <f>+E99+E102+E105+E108</f>
        <v>5449</v>
      </c>
      <c r="F96" s="59">
        <f>+F99+F102+F105+F108</f>
        <v>298</v>
      </c>
      <c r="G96" s="58">
        <f>+G99+G102+G105+G108</f>
        <v>383</v>
      </c>
      <c r="H96" s="58">
        <f>+H99+H102+H105+H108</f>
        <v>2397</v>
      </c>
      <c r="I96" s="58">
        <f>+I99+I102+I105+I108</f>
        <v>476</v>
      </c>
      <c r="J96" s="57">
        <f>+J99+J102+J105+J108</f>
        <v>345</v>
      </c>
      <c r="K96" s="56">
        <f>+K99+K102+K105+K108</f>
        <v>1550</v>
      </c>
    </row>
    <row r="97" spans="2:11" ht="15" customHeight="1">
      <c r="B97" s="63"/>
      <c r="C97" s="62"/>
      <c r="D97" s="53" t="s">
        <v>31</v>
      </c>
      <c r="E97" s="52">
        <f>+E100+E103+E106+E109</f>
        <v>8344045</v>
      </c>
      <c r="F97" s="51" t="s">
        <v>33</v>
      </c>
      <c r="G97" s="50">
        <f>+G100+G103+G106+G109</f>
        <v>489796</v>
      </c>
      <c r="H97" s="50">
        <f>+H100+H103+H106+H109</f>
        <v>3352603</v>
      </c>
      <c r="I97" s="50">
        <f>+I100+I103+I106+I109</f>
        <v>1105964</v>
      </c>
      <c r="J97" s="49" t="s">
        <v>33</v>
      </c>
      <c r="K97" s="48">
        <f>+K100+K103+K106+K109</f>
        <v>2268585</v>
      </c>
    </row>
    <row r="98" spans="2:11" ht="12" hidden="1">
      <c r="B98" s="63"/>
      <c r="C98" s="82" t="s">
        <v>36</v>
      </c>
      <c r="D98" s="78" t="s">
        <v>27</v>
      </c>
      <c r="E98" s="68">
        <v>378</v>
      </c>
      <c r="F98" s="67">
        <v>2</v>
      </c>
      <c r="G98" s="66">
        <v>47</v>
      </c>
      <c r="H98" s="66">
        <v>145</v>
      </c>
      <c r="I98" s="66">
        <v>20</v>
      </c>
      <c r="J98" s="65">
        <v>37</v>
      </c>
      <c r="K98" s="64">
        <v>127</v>
      </c>
    </row>
    <row r="99" spans="2:11" ht="12" hidden="1">
      <c r="B99" s="63"/>
      <c r="C99" s="79"/>
      <c r="D99" s="75" t="s">
        <v>28</v>
      </c>
      <c r="E99" s="60">
        <v>1661</v>
      </c>
      <c r="F99" s="59">
        <v>15</v>
      </c>
      <c r="G99" s="58">
        <v>146</v>
      </c>
      <c r="H99" s="58">
        <v>714</v>
      </c>
      <c r="I99" s="58">
        <v>96</v>
      </c>
      <c r="J99" s="57">
        <v>92</v>
      </c>
      <c r="K99" s="56">
        <v>598</v>
      </c>
    </row>
    <row r="100" spans="2:11" ht="12" hidden="1">
      <c r="B100" s="63"/>
      <c r="C100" s="81"/>
      <c r="D100" s="72" t="s">
        <v>31</v>
      </c>
      <c r="E100" s="52">
        <v>2131358</v>
      </c>
      <c r="F100" s="51" t="s">
        <v>33</v>
      </c>
      <c r="G100" s="50">
        <v>195712</v>
      </c>
      <c r="H100" s="50">
        <v>936245</v>
      </c>
      <c r="I100" s="50">
        <v>155719</v>
      </c>
      <c r="J100" s="49" t="s">
        <v>33</v>
      </c>
      <c r="K100" s="48">
        <v>690891</v>
      </c>
    </row>
    <row r="101" spans="2:11" ht="12" hidden="1">
      <c r="B101" s="80"/>
      <c r="C101" s="82" t="s">
        <v>35</v>
      </c>
      <c r="D101" s="78" t="s">
        <v>27</v>
      </c>
      <c r="E101" s="68">
        <f>SUM(F101:K101)</f>
        <v>312</v>
      </c>
      <c r="F101" s="67">
        <v>0</v>
      </c>
      <c r="G101" s="66">
        <v>42</v>
      </c>
      <c r="H101" s="66">
        <v>107</v>
      </c>
      <c r="I101" s="66">
        <v>26</v>
      </c>
      <c r="J101" s="65">
        <v>39</v>
      </c>
      <c r="K101" s="64">
        <v>98</v>
      </c>
    </row>
    <row r="102" spans="2:11" ht="12" hidden="1">
      <c r="B102" s="80"/>
      <c r="C102" s="79"/>
      <c r="D102" s="75" t="s">
        <v>28</v>
      </c>
      <c r="E102" s="60">
        <f>SUM(F102:K102)</f>
        <v>1616</v>
      </c>
      <c r="F102" s="59">
        <v>0</v>
      </c>
      <c r="G102" s="58">
        <v>126</v>
      </c>
      <c r="H102" s="58">
        <v>747</v>
      </c>
      <c r="I102" s="58">
        <v>149</v>
      </c>
      <c r="J102" s="57">
        <v>171</v>
      </c>
      <c r="K102" s="56">
        <v>423</v>
      </c>
    </row>
    <row r="103" spans="2:11" ht="12" hidden="1">
      <c r="B103" s="80"/>
      <c r="C103" s="81"/>
      <c r="D103" s="72" t="s">
        <v>31</v>
      </c>
      <c r="E103" s="52">
        <f>SUM(F103:K103)</f>
        <v>2585263</v>
      </c>
      <c r="F103" s="83">
        <v>0</v>
      </c>
      <c r="G103" s="50">
        <v>142311</v>
      </c>
      <c r="H103" s="50">
        <v>989676</v>
      </c>
      <c r="I103" s="50">
        <v>331561</v>
      </c>
      <c r="J103" s="49">
        <v>329192</v>
      </c>
      <c r="K103" s="48">
        <v>792523</v>
      </c>
    </row>
    <row r="104" spans="2:11" ht="12" hidden="1">
      <c r="B104" s="80"/>
      <c r="C104" s="82" t="s">
        <v>34</v>
      </c>
      <c r="D104" s="78" t="s">
        <v>27</v>
      </c>
      <c r="E104" s="68">
        <f>SUM(F104:K104)</f>
        <v>223</v>
      </c>
      <c r="F104" s="67">
        <v>2</v>
      </c>
      <c r="G104" s="66">
        <v>27</v>
      </c>
      <c r="H104" s="66">
        <v>86</v>
      </c>
      <c r="I104" s="66">
        <v>22</v>
      </c>
      <c r="J104" s="65">
        <v>16</v>
      </c>
      <c r="K104" s="64">
        <v>70</v>
      </c>
    </row>
    <row r="105" spans="2:11" ht="12" hidden="1">
      <c r="B105" s="80"/>
      <c r="C105" s="79"/>
      <c r="D105" s="75" t="s">
        <v>28</v>
      </c>
      <c r="E105" s="60">
        <f>SUM(F105:K105)</f>
        <v>1548</v>
      </c>
      <c r="F105" s="59">
        <v>279</v>
      </c>
      <c r="G105" s="58">
        <v>83</v>
      </c>
      <c r="H105" s="58">
        <v>600</v>
      </c>
      <c r="I105" s="58">
        <v>138</v>
      </c>
      <c r="J105" s="57">
        <v>59</v>
      </c>
      <c r="K105" s="56">
        <v>389</v>
      </c>
    </row>
    <row r="106" spans="2:11" ht="12" hidden="1">
      <c r="B106" s="80"/>
      <c r="C106" s="81"/>
      <c r="D106" s="72" t="s">
        <v>31</v>
      </c>
      <c r="E106" s="52">
        <v>2178030</v>
      </c>
      <c r="F106" s="51" t="s">
        <v>33</v>
      </c>
      <c r="G106" s="50">
        <v>120853</v>
      </c>
      <c r="H106" s="50">
        <v>556698</v>
      </c>
      <c r="I106" s="50">
        <v>354687</v>
      </c>
      <c r="J106" s="49" t="s">
        <v>33</v>
      </c>
      <c r="K106" s="48">
        <v>529483</v>
      </c>
    </row>
    <row r="107" spans="2:11" ht="12" hidden="1">
      <c r="B107" s="80"/>
      <c r="C107" s="79" t="s">
        <v>32</v>
      </c>
      <c r="D107" s="78" t="s">
        <v>27</v>
      </c>
      <c r="E107" s="68">
        <v>94</v>
      </c>
      <c r="F107" s="67">
        <v>1</v>
      </c>
      <c r="G107" s="66">
        <v>9</v>
      </c>
      <c r="H107" s="66">
        <v>33</v>
      </c>
      <c r="I107" s="66">
        <v>14</v>
      </c>
      <c r="J107" s="65">
        <v>11</v>
      </c>
      <c r="K107" s="64">
        <v>26</v>
      </c>
    </row>
    <row r="108" spans="2:11" ht="12" hidden="1">
      <c r="B108" s="77"/>
      <c r="C108" s="76"/>
      <c r="D108" s="75" t="s">
        <v>28</v>
      </c>
      <c r="E108" s="60">
        <v>624</v>
      </c>
      <c r="F108" s="59">
        <v>4</v>
      </c>
      <c r="G108" s="58">
        <v>28</v>
      </c>
      <c r="H108" s="58">
        <v>336</v>
      </c>
      <c r="I108" s="58">
        <v>93</v>
      </c>
      <c r="J108" s="57">
        <v>23</v>
      </c>
      <c r="K108" s="56">
        <v>140</v>
      </c>
    </row>
    <row r="109" spans="2:11" ht="12" hidden="1">
      <c r="B109" s="74"/>
      <c r="C109" s="73"/>
      <c r="D109" s="72" t="s">
        <v>31</v>
      </c>
      <c r="E109" s="52">
        <v>1449394</v>
      </c>
      <c r="F109" s="51" t="s">
        <v>33</v>
      </c>
      <c r="G109" s="50">
        <v>30920</v>
      </c>
      <c r="H109" s="50">
        <v>869984</v>
      </c>
      <c r="I109" s="50">
        <v>263997</v>
      </c>
      <c r="J109" s="49" t="s">
        <v>33</v>
      </c>
      <c r="K109" s="48">
        <v>255688</v>
      </c>
    </row>
    <row r="110" spans="2:11" ht="15" customHeight="1">
      <c r="B110" s="71" t="s">
        <v>4</v>
      </c>
      <c r="C110" s="70"/>
      <c r="D110" s="69" t="s">
        <v>27</v>
      </c>
      <c r="E110" s="68">
        <f>+E113+E116+E119+E122</f>
        <v>970</v>
      </c>
      <c r="F110" s="67">
        <f>+F113+F116+F119+F122</f>
        <v>7</v>
      </c>
      <c r="G110" s="66">
        <f>+G113+G116+G119+G122</f>
        <v>120</v>
      </c>
      <c r="H110" s="66">
        <f>+H113+H116+H119+H122</f>
        <v>343</v>
      </c>
      <c r="I110" s="66">
        <f>+I113+I116+I119+I122</f>
        <v>80</v>
      </c>
      <c r="J110" s="65">
        <f>+J113+J116+J119+J122</f>
        <v>107</v>
      </c>
      <c r="K110" s="64">
        <f>+K113+K116+K119+K122</f>
        <v>313</v>
      </c>
    </row>
    <row r="111" spans="2:11" ht="15" customHeight="1">
      <c r="B111" s="63"/>
      <c r="C111" s="62"/>
      <c r="D111" s="61" t="s">
        <v>28</v>
      </c>
      <c r="E111" s="60">
        <f>+E114+E117+E120+E123</f>
        <v>5233</v>
      </c>
      <c r="F111" s="59">
        <f>+F114+F117+F120+F123</f>
        <v>311</v>
      </c>
      <c r="G111" s="58">
        <f>+G114+G117+G120+G123</f>
        <v>326</v>
      </c>
      <c r="H111" s="58">
        <f>+H114+H117+H120+H123</f>
        <v>1842</v>
      </c>
      <c r="I111" s="58">
        <f>+I114+I117+I120+I123</f>
        <v>473</v>
      </c>
      <c r="J111" s="57">
        <f>+J114+J117+J120+J123</f>
        <v>300</v>
      </c>
      <c r="K111" s="56">
        <f>+K114+K117+K120+K123</f>
        <v>1490</v>
      </c>
    </row>
    <row r="112" spans="2:11" ht="15" customHeight="1">
      <c r="B112" s="63"/>
      <c r="C112" s="62"/>
      <c r="D112" s="53" t="s">
        <v>31</v>
      </c>
      <c r="E112" s="52">
        <f>+E115+E118+E121+E124</f>
        <v>8042509</v>
      </c>
      <c r="F112" s="51" t="s">
        <v>33</v>
      </c>
      <c r="G112" s="49" t="s">
        <v>33</v>
      </c>
      <c r="H112" s="50">
        <f>+H115+H118+H121+H124</f>
        <v>3375393</v>
      </c>
      <c r="I112" s="49" t="s">
        <v>33</v>
      </c>
      <c r="J112" s="49">
        <f>+J115+J118+J121+J124</f>
        <v>346837</v>
      </c>
      <c r="K112" s="48">
        <f>+K115+K118+K121+K124</f>
        <v>2341804</v>
      </c>
    </row>
    <row r="113" spans="2:11" ht="12" hidden="1">
      <c r="B113" s="63"/>
      <c r="C113" s="82" t="s">
        <v>36</v>
      </c>
      <c r="D113" s="78" t="s">
        <v>27</v>
      </c>
      <c r="E113" s="68">
        <v>345</v>
      </c>
      <c r="F113" s="67">
        <v>3</v>
      </c>
      <c r="G113" s="66">
        <v>44</v>
      </c>
      <c r="H113" s="66">
        <v>125</v>
      </c>
      <c r="I113" s="66">
        <v>19</v>
      </c>
      <c r="J113" s="65">
        <v>39</v>
      </c>
      <c r="K113" s="64">
        <v>115</v>
      </c>
    </row>
    <row r="114" spans="2:11" ht="12" hidden="1">
      <c r="B114" s="63"/>
      <c r="C114" s="79"/>
      <c r="D114" s="75" t="s">
        <v>28</v>
      </c>
      <c r="E114" s="60">
        <v>1506</v>
      </c>
      <c r="F114" s="59">
        <v>23</v>
      </c>
      <c r="G114" s="58">
        <v>125</v>
      </c>
      <c r="H114" s="58">
        <v>665</v>
      </c>
      <c r="I114" s="58">
        <v>87</v>
      </c>
      <c r="J114" s="57">
        <v>100</v>
      </c>
      <c r="K114" s="56">
        <v>506</v>
      </c>
    </row>
    <row r="115" spans="2:11" ht="12" hidden="1">
      <c r="B115" s="63"/>
      <c r="C115" s="81"/>
      <c r="D115" s="72" t="s">
        <v>31</v>
      </c>
      <c r="E115" s="52">
        <f>SUM(F115:K115)</f>
        <v>1945274</v>
      </c>
      <c r="F115" s="83">
        <v>21510</v>
      </c>
      <c r="G115" s="50">
        <v>178824</v>
      </c>
      <c r="H115" s="50">
        <v>863869</v>
      </c>
      <c r="I115" s="50">
        <v>146243</v>
      </c>
      <c r="J115" s="49">
        <v>106427</v>
      </c>
      <c r="K115" s="48">
        <v>628401</v>
      </c>
    </row>
    <row r="116" spans="2:11" ht="12" hidden="1">
      <c r="B116" s="80"/>
      <c r="C116" s="82" t="s">
        <v>35</v>
      </c>
      <c r="D116" s="78" t="s">
        <v>27</v>
      </c>
      <c r="E116" s="68">
        <v>310</v>
      </c>
      <c r="F116" s="67">
        <v>1</v>
      </c>
      <c r="G116" s="66">
        <v>42</v>
      </c>
      <c r="H116" s="66">
        <v>102</v>
      </c>
      <c r="I116" s="66">
        <v>26</v>
      </c>
      <c r="J116" s="65">
        <v>35</v>
      </c>
      <c r="K116" s="64">
        <v>104</v>
      </c>
    </row>
    <row r="117" spans="2:11" ht="12" hidden="1">
      <c r="B117" s="80"/>
      <c r="C117" s="79"/>
      <c r="D117" s="75" t="s">
        <v>28</v>
      </c>
      <c r="E117" s="60">
        <v>1623</v>
      </c>
      <c r="F117" s="59">
        <v>4</v>
      </c>
      <c r="G117" s="58">
        <v>96</v>
      </c>
      <c r="H117" s="58">
        <v>256</v>
      </c>
      <c r="I117" s="58">
        <v>177</v>
      </c>
      <c r="J117" s="57">
        <v>107</v>
      </c>
      <c r="K117" s="56">
        <v>492</v>
      </c>
    </row>
    <row r="118" spans="2:11" ht="12" hidden="1">
      <c r="B118" s="80"/>
      <c r="C118" s="81"/>
      <c r="D118" s="72" t="s">
        <v>31</v>
      </c>
      <c r="E118" s="52">
        <v>2505733</v>
      </c>
      <c r="F118" s="51" t="s">
        <v>33</v>
      </c>
      <c r="G118" s="50">
        <v>91090</v>
      </c>
      <c r="H118" s="50">
        <v>954211</v>
      </c>
      <c r="I118" s="49" t="s">
        <v>33</v>
      </c>
      <c r="J118" s="49">
        <v>138886</v>
      </c>
      <c r="K118" s="48">
        <v>942781</v>
      </c>
    </row>
    <row r="119" spans="2:11" ht="12" hidden="1">
      <c r="B119" s="80"/>
      <c r="C119" s="82" t="s">
        <v>34</v>
      </c>
      <c r="D119" s="78" t="s">
        <v>27</v>
      </c>
      <c r="E119" s="68">
        <v>226</v>
      </c>
      <c r="F119" s="67">
        <v>2</v>
      </c>
      <c r="G119" s="66">
        <v>26</v>
      </c>
      <c r="H119" s="66">
        <v>85</v>
      </c>
      <c r="I119" s="66">
        <v>22</v>
      </c>
      <c r="J119" s="65">
        <v>22</v>
      </c>
      <c r="K119" s="64">
        <v>69</v>
      </c>
    </row>
    <row r="120" spans="2:11" ht="12" hidden="1">
      <c r="B120" s="80"/>
      <c r="C120" s="79"/>
      <c r="D120" s="75" t="s">
        <v>28</v>
      </c>
      <c r="E120" s="60">
        <v>1515</v>
      </c>
      <c r="F120" s="59">
        <v>280</v>
      </c>
      <c r="G120" s="58">
        <v>72</v>
      </c>
      <c r="H120" s="58">
        <v>606</v>
      </c>
      <c r="I120" s="58">
        <v>118</v>
      </c>
      <c r="J120" s="57">
        <v>71</v>
      </c>
      <c r="K120" s="56">
        <v>368</v>
      </c>
    </row>
    <row r="121" spans="2:11" ht="12" hidden="1">
      <c r="B121" s="80"/>
      <c r="C121" s="81"/>
      <c r="D121" s="72" t="s">
        <v>31</v>
      </c>
      <c r="E121" s="52">
        <v>2214012</v>
      </c>
      <c r="F121" s="51" t="s">
        <v>33</v>
      </c>
      <c r="G121" s="49" t="s">
        <v>33</v>
      </c>
      <c r="H121" s="50">
        <v>699394</v>
      </c>
      <c r="I121" s="50">
        <v>258869</v>
      </c>
      <c r="J121" s="49">
        <v>78704</v>
      </c>
      <c r="K121" s="48">
        <v>554705</v>
      </c>
    </row>
    <row r="122" spans="2:11" ht="12" hidden="1">
      <c r="B122" s="80"/>
      <c r="C122" s="79" t="s">
        <v>32</v>
      </c>
      <c r="D122" s="78" t="s">
        <v>27</v>
      </c>
      <c r="E122" s="68">
        <v>89</v>
      </c>
      <c r="F122" s="67">
        <v>1</v>
      </c>
      <c r="G122" s="66">
        <v>8</v>
      </c>
      <c r="H122" s="66">
        <v>31</v>
      </c>
      <c r="I122" s="66">
        <v>13</v>
      </c>
      <c r="J122" s="65">
        <v>11</v>
      </c>
      <c r="K122" s="64">
        <v>25</v>
      </c>
    </row>
    <row r="123" spans="2:11" ht="12" hidden="1">
      <c r="B123" s="77"/>
      <c r="C123" s="76"/>
      <c r="D123" s="75" t="s">
        <v>28</v>
      </c>
      <c r="E123" s="60">
        <v>589</v>
      </c>
      <c r="F123" s="59">
        <v>4</v>
      </c>
      <c r="G123" s="58">
        <v>33</v>
      </c>
      <c r="H123" s="58">
        <v>315</v>
      </c>
      <c r="I123" s="58">
        <v>91</v>
      </c>
      <c r="J123" s="57">
        <v>22</v>
      </c>
      <c r="K123" s="56">
        <v>124</v>
      </c>
    </row>
    <row r="124" spans="2:11" ht="12" hidden="1">
      <c r="B124" s="74"/>
      <c r="C124" s="73"/>
      <c r="D124" s="72" t="s">
        <v>31</v>
      </c>
      <c r="E124" s="52">
        <v>1377490</v>
      </c>
      <c r="F124" s="51" t="s">
        <v>33</v>
      </c>
      <c r="G124" s="49" t="s">
        <v>33</v>
      </c>
      <c r="H124" s="50">
        <v>857919</v>
      </c>
      <c r="I124" s="50">
        <v>235694</v>
      </c>
      <c r="J124" s="49">
        <v>22820</v>
      </c>
      <c r="K124" s="48">
        <v>215917</v>
      </c>
    </row>
    <row r="125" spans="2:11" ht="15" customHeight="1">
      <c r="B125" s="71" t="s">
        <v>17</v>
      </c>
      <c r="C125" s="70"/>
      <c r="D125" s="69" t="s">
        <v>27</v>
      </c>
      <c r="E125" s="68">
        <f>+E128+E131+E134+E137</f>
        <v>888</v>
      </c>
      <c r="F125" s="67">
        <f>+F128+F131+F134+F137</f>
        <v>4</v>
      </c>
      <c r="G125" s="66">
        <f>+G128+G131+G134+G137</f>
        <v>108</v>
      </c>
      <c r="H125" s="66">
        <f>+H128+H131+H134+H137</f>
        <v>313</v>
      </c>
      <c r="I125" s="66">
        <f>+I128+I131+I134+I137</f>
        <v>75</v>
      </c>
      <c r="J125" s="65">
        <f>+J128+J131+J134+J137</f>
        <v>87</v>
      </c>
      <c r="K125" s="64">
        <f>+K128+K131+K134+K137</f>
        <v>301</v>
      </c>
    </row>
    <row r="126" spans="2:11" ht="15" customHeight="1">
      <c r="B126" s="63"/>
      <c r="C126" s="62"/>
      <c r="D126" s="61" t="s">
        <v>28</v>
      </c>
      <c r="E126" s="60">
        <f>+E129+E132+E135+E138</f>
        <v>5157</v>
      </c>
      <c r="F126" s="59">
        <f>+F129+F132+F135+F138</f>
        <v>278</v>
      </c>
      <c r="G126" s="58">
        <f>+G129+G132+G135+G138</f>
        <v>294</v>
      </c>
      <c r="H126" s="58">
        <f>+H129+H132+H135+H138</f>
        <v>2309</v>
      </c>
      <c r="I126" s="58">
        <f>+I129+I132+I135+I138</f>
        <v>453</v>
      </c>
      <c r="J126" s="57">
        <f>+J129+J132+J135+J138</f>
        <v>268</v>
      </c>
      <c r="K126" s="56">
        <f>+K129+K132+K135+K138</f>
        <v>1555</v>
      </c>
    </row>
    <row r="127" spans="2:11" ht="15" customHeight="1">
      <c r="B127" s="63"/>
      <c r="C127" s="62"/>
      <c r="D127" s="53" t="s">
        <v>31</v>
      </c>
      <c r="E127" s="52">
        <f>SUM(F127:K127)</f>
        <v>8466967</v>
      </c>
      <c r="F127" s="51">
        <v>516103</v>
      </c>
      <c r="G127" s="49">
        <v>360141</v>
      </c>
      <c r="H127" s="50">
        <v>3337688</v>
      </c>
      <c r="I127" s="49">
        <f>+I130+I133+I136+I139</f>
        <v>1129099</v>
      </c>
      <c r="J127" s="49">
        <f>+J130+J133+J136+J139</f>
        <v>345227</v>
      </c>
      <c r="K127" s="48">
        <f>+K130+K133+K136+K139</f>
        <v>2778709</v>
      </c>
    </row>
    <row r="128" spans="2:11" ht="12" hidden="1">
      <c r="B128" s="63"/>
      <c r="C128" s="82" t="s">
        <v>36</v>
      </c>
      <c r="D128" s="78" t="s">
        <v>27</v>
      </c>
      <c r="E128" s="68">
        <v>313</v>
      </c>
      <c r="F128" s="67">
        <v>2</v>
      </c>
      <c r="G128" s="66">
        <v>40</v>
      </c>
      <c r="H128" s="66">
        <v>117</v>
      </c>
      <c r="I128" s="66">
        <v>15</v>
      </c>
      <c r="J128" s="65">
        <v>28</v>
      </c>
      <c r="K128" s="64">
        <v>111</v>
      </c>
    </row>
    <row r="129" spans="2:11" ht="12" hidden="1">
      <c r="B129" s="63"/>
      <c r="C129" s="79"/>
      <c r="D129" s="75" t="s">
        <v>28</v>
      </c>
      <c r="E129" s="60">
        <v>1494</v>
      </c>
      <c r="F129" s="59">
        <v>40</v>
      </c>
      <c r="G129" s="58">
        <v>105</v>
      </c>
      <c r="H129" s="58">
        <v>717</v>
      </c>
      <c r="I129" s="58">
        <v>84</v>
      </c>
      <c r="J129" s="57">
        <v>65</v>
      </c>
      <c r="K129" s="56">
        <v>483</v>
      </c>
    </row>
    <row r="130" spans="2:11" ht="12" hidden="1">
      <c r="B130" s="63"/>
      <c r="C130" s="81"/>
      <c r="D130" s="72" t="s">
        <v>31</v>
      </c>
      <c r="E130" s="52">
        <v>2156541</v>
      </c>
      <c r="F130" s="51" t="s">
        <v>33</v>
      </c>
      <c r="G130" s="49" t="s">
        <v>33</v>
      </c>
      <c r="H130" s="50">
        <v>921834</v>
      </c>
      <c r="I130" s="50">
        <v>177367</v>
      </c>
      <c r="J130" s="49">
        <v>75320</v>
      </c>
      <c r="K130" s="48">
        <v>729851</v>
      </c>
    </row>
    <row r="131" spans="2:11" ht="12" hidden="1">
      <c r="B131" s="80"/>
      <c r="C131" s="82" t="s">
        <v>35</v>
      </c>
      <c r="D131" s="78" t="s">
        <v>27</v>
      </c>
      <c r="E131" s="68">
        <v>279</v>
      </c>
      <c r="F131" s="67">
        <v>1</v>
      </c>
      <c r="G131" s="66">
        <v>37</v>
      </c>
      <c r="H131" s="66">
        <v>87</v>
      </c>
      <c r="I131" s="66">
        <v>24</v>
      </c>
      <c r="J131" s="65">
        <v>32</v>
      </c>
      <c r="K131" s="64">
        <v>98</v>
      </c>
    </row>
    <row r="132" spans="2:11" ht="12" hidden="1">
      <c r="B132" s="80"/>
      <c r="C132" s="79"/>
      <c r="D132" s="75" t="s">
        <v>28</v>
      </c>
      <c r="E132" s="60">
        <v>1575</v>
      </c>
      <c r="F132" s="59">
        <v>4</v>
      </c>
      <c r="G132" s="58">
        <v>82</v>
      </c>
      <c r="H132" s="58">
        <v>693</v>
      </c>
      <c r="I132" s="58">
        <v>158</v>
      </c>
      <c r="J132" s="57">
        <v>98</v>
      </c>
      <c r="K132" s="56">
        <v>540</v>
      </c>
    </row>
    <row r="133" spans="2:11" ht="12" hidden="1">
      <c r="B133" s="80"/>
      <c r="C133" s="81"/>
      <c r="D133" s="72" t="s">
        <v>31</v>
      </c>
      <c r="E133" s="52">
        <v>2537082</v>
      </c>
      <c r="F133" s="51" t="s">
        <v>33</v>
      </c>
      <c r="G133" s="49" t="s">
        <v>33</v>
      </c>
      <c r="H133" s="50">
        <v>956955</v>
      </c>
      <c r="I133" s="49">
        <v>360440</v>
      </c>
      <c r="J133" s="49">
        <v>105872</v>
      </c>
      <c r="K133" s="48">
        <v>1029537</v>
      </c>
    </row>
    <row r="134" spans="2:11" ht="12" hidden="1">
      <c r="B134" s="80"/>
      <c r="C134" s="82" t="s">
        <v>34</v>
      </c>
      <c r="D134" s="78" t="s">
        <v>27</v>
      </c>
      <c r="E134" s="68">
        <v>208</v>
      </c>
      <c r="F134" s="67">
        <v>1</v>
      </c>
      <c r="G134" s="66">
        <v>23</v>
      </c>
      <c r="H134" s="66">
        <v>79</v>
      </c>
      <c r="I134" s="66">
        <v>22</v>
      </c>
      <c r="J134" s="65">
        <v>16</v>
      </c>
      <c r="K134" s="64">
        <v>67</v>
      </c>
    </row>
    <row r="135" spans="2:11" ht="12" hidden="1">
      <c r="B135" s="80"/>
      <c r="C135" s="79"/>
      <c r="D135" s="75" t="s">
        <v>28</v>
      </c>
      <c r="E135" s="60">
        <v>1504</v>
      </c>
      <c r="F135" s="59">
        <v>234</v>
      </c>
      <c r="G135" s="58">
        <v>75</v>
      </c>
      <c r="H135" s="58">
        <v>575</v>
      </c>
      <c r="I135" s="58">
        <v>125</v>
      </c>
      <c r="J135" s="57">
        <v>82</v>
      </c>
      <c r="K135" s="56">
        <v>413</v>
      </c>
    </row>
    <row r="136" spans="2:11" ht="12" hidden="1">
      <c r="B136" s="80"/>
      <c r="C136" s="81"/>
      <c r="D136" s="72" t="s">
        <v>31</v>
      </c>
      <c r="E136" s="52">
        <v>2441851</v>
      </c>
      <c r="F136" s="51" t="s">
        <v>33</v>
      </c>
      <c r="G136" s="49" t="s">
        <v>33</v>
      </c>
      <c r="H136" s="50">
        <v>654088</v>
      </c>
      <c r="I136" s="50">
        <v>348249</v>
      </c>
      <c r="J136" s="49">
        <v>147591</v>
      </c>
      <c r="K136" s="48">
        <v>784801</v>
      </c>
    </row>
    <row r="137" spans="2:11" ht="12" hidden="1">
      <c r="B137" s="80"/>
      <c r="C137" s="79" t="s">
        <v>32</v>
      </c>
      <c r="D137" s="78" t="s">
        <v>27</v>
      </c>
      <c r="E137" s="68">
        <v>88</v>
      </c>
      <c r="F137" s="67">
        <v>0</v>
      </c>
      <c r="G137" s="66">
        <v>8</v>
      </c>
      <c r="H137" s="66">
        <v>30</v>
      </c>
      <c r="I137" s="66">
        <v>14</v>
      </c>
      <c r="J137" s="65">
        <v>11</v>
      </c>
      <c r="K137" s="64">
        <v>25</v>
      </c>
    </row>
    <row r="138" spans="2:11" ht="12" hidden="1">
      <c r="B138" s="77"/>
      <c r="C138" s="76"/>
      <c r="D138" s="75" t="s">
        <v>28</v>
      </c>
      <c r="E138" s="60">
        <v>584</v>
      </c>
      <c r="F138" s="59">
        <v>0</v>
      </c>
      <c r="G138" s="58">
        <v>32</v>
      </c>
      <c r="H138" s="58">
        <v>324</v>
      </c>
      <c r="I138" s="58">
        <v>86</v>
      </c>
      <c r="J138" s="57">
        <v>23</v>
      </c>
      <c r="K138" s="56">
        <v>119</v>
      </c>
    </row>
    <row r="139" spans="2:11" ht="12" hidden="1">
      <c r="B139" s="74"/>
      <c r="C139" s="73"/>
      <c r="D139" s="72" t="s">
        <v>31</v>
      </c>
      <c r="E139" s="52">
        <v>1331493</v>
      </c>
      <c r="F139" s="51">
        <v>0</v>
      </c>
      <c r="G139" s="49">
        <v>32675</v>
      </c>
      <c r="H139" s="50">
        <v>804811</v>
      </c>
      <c r="I139" s="50">
        <v>243043</v>
      </c>
      <c r="J139" s="49">
        <v>16444</v>
      </c>
      <c r="K139" s="48">
        <v>234520</v>
      </c>
    </row>
    <row r="140" spans="2:11" ht="15" customHeight="1">
      <c r="B140" s="71" t="s">
        <v>20</v>
      </c>
      <c r="C140" s="70"/>
      <c r="D140" s="69" t="s">
        <v>27</v>
      </c>
      <c r="E140" s="68">
        <f>SUM(F140:K140)</f>
        <v>653</v>
      </c>
      <c r="F140" s="67">
        <v>3</v>
      </c>
      <c r="G140" s="66">
        <v>79</v>
      </c>
      <c r="H140" s="66">
        <v>222</v>
      </c>
      <c r="I140" s="66">
        <v>63</v>
      </c>
      <c r="J140" s="65">
        <v>61</v>
      </c>
      <c r="K140" s="64">
        <v>225</v>
      </c>
    </row>
    <row r="141" spans="2:11" ht="15" customHeight="1">
      <c r="B141" s="63"/>
      <c r="C141" s="62"/>
      <c r="D141" s="61" t="s">
        <v>28</v>
      </c>
      <c r="E141" s="60">
        <f>SUM(F141:K141)</f>
        <v>3725</v>
      </c>
      <c r="F141" s="59">
        <v>205</v>
      </c>
      <c r="G141" s="58">
        <v>202</v>
      </c>
      <c r="H141" s="58">
        <v>1525</v>
      </c>
      <c r="I141" s="58">
        <v>374</v>
      </c>
      <c r="J141" s="57">
        <v>154</v>
      </c>
      <c r="K141" s="56">
        <v>1265</v>
      </c>
    </row>
    <row r="142" spans="2:11" ht="15" customHeight="1">
      <c r="B142" s="55"/>
      <c r="C142" s="54"/>
      <c r="D142" s="53" t="s">
        <v>31</v>
      </c>
      <c r="E142" s="52">
        <v>7334100</v>
      </c>
      <c r="F142" s="51">
        <v>310500</v>
      </c>
      <c r="G142" s="49">
        <v>203100</v>
      </c>
      <c r="H142" s="50">
        <v>3035100</v>
      </c>
      <c r="I142" s="49">
        <v>889000</v>
      </c>
      <c r="J142" s="49">
        <v>152800</v>
      </c>
      <c r="K142" s="48">
        <f>(E142-SUM(F142:J142))</f>
        <v>2743600</v>
      </c>
    </row>
    <row r="143" spans="2:11" ht="15" customHeight="1">
      <c r="B143" s="71" t="s">
        <v>25</v>
      </c>
      <c r="C143" s="70"/>
      <c r="D143" s="69" t="s">
        <v>27</v>
      </c>
      <c r="E143" s="68">
        <f>SUM(F143:K143)</f>
        <v>620</v>
      </c>
      <c r="F143" s="67">
        <v>3</v>
      </c>
      <c r="G143" s="66">
        <v>74</v>
      </c>
      <c r="H143" s="66">
        <v>214</v>
      </c>
      <c r="I143" s="66">
        <v>56</v>
      </c>
      <c r="J143" s="65">
        <v>53</v>
      </c>
      <c r="K143" s="64">
        <v>220</v>
      </c>
    </row>
    <row r="144" spans="2:11" ht="15" customHeight="1">
      <c r="B144" s="63"/>
      <c r="C144" s="62"/>
      <c r="D144" s="61" t="s">
        <v>28</v>
      </c>
      <c r="E144" s="60">
        <f>SUM(F144:K144)</f>
        <v>4029</v>
      </c>
      <c r="F144" s="59">
        <v>403</v>
      </c>
      <c r="G144" s="58">
        <v>222</v>
      </c>
      <c r="H144" s="58">
        <v>1622</v>
      </c>
      <c r="I144" s="58">
        <v>347</v>
      </c>
      <c r="J144" s="57">
        <v>181</v>
      </c>
      <c r="K144" s="56">
        <v>1254</v>
      </c>
    </row>
    <row r="145" spans="2:11" ht="15" customHeight="1">
      <c r="B145" s="55"/>
      <c r="C145" s="54"/>
      <c r="D145" s="53" t="s">
        <v>31</v>
      </c>
      <c r="E145" s="52">
        <v>6626033</v>
      </c>
      <c r="F145" s="51">
        <v>889599</v>
      </c>
      <c r="G145" s="49">
        <v>216801</v>
      </c>
      <c r="H145" s="50">
        <v>2118168</v>
      </c>
      <c r="I145" s="49">
        <v>894262</v>
      </c>
      <c r="J145" s="49">
        <v>283434</v>
      </c>
      <c r="K145" s="48">
        <f>E145-SUM(F145:J145)</f>
        <v>2223769</v>
      </c>
    </row>
    <row r="146" ht="12">
      <c r="B146" s="47" t="s">
        <v>30</v>
      </c>
    </row>
  </sheetData>
  <sheetProtection/>
  <mergeCells count="28">
    <mergeCell ref="B110:C110"/>
    <mergeCell ref="B125:C125"/>
    <mergeCell ref="B68:C68"/>
    <mergeCell ref="B71:C71"/>
    <mergeCell ref="F77:F79"/>
    <mergeCell ref="H77:H79"/>
    <mergeCell ref="B140:C140"/>
    <mergeCell ref="B143:C143"/>
    <mergeCell ref="B76:C79"/>
    <mergeCell ref="D76:D79"/>
    <mergeCell ref="B80:C80"/>
    <mergeCell ref="B95:C95"/>
    <mergeCell ref="B8:C8"/>
    <mergeCell ref="B23:C23"/>
    <mergeCell ref="B4:C7"/>
    <mergeCell ref="D4:D7"/>
    <mergeCell ref="E4:J4"/>
    <mergeCell ref="E76:K76"/>
    <mergeCell ref="E5:E7"/>
    <mergeCell ref="F5:F7"/>
    <mergeCell ref="B38:C38"/>
    <mergeCell ref="B53:C53"/>
    <mergeCell ref="G5:G7"/>
    <mergeCell ref="I5:I7"/>
    <mergeCell ref="J5:J7"/>
    <mergeCell ref="E77:E79"/>
    <mergeCell ref="I77:I79"/>
    <mergeCell ref="K77:K7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SheetLayoutView="100" zoomScalePageLayoutView="0" workbookViewId="0" topLeftCell="A1">
      <selection activeCell="D3" sqref="D3"/>
    </sheetView>
  </sheetViews>
  <sheetFormatPr defaultColWidth="8.59765625" defaultRowHeight="15"/>
  <cols>
    <col min="1" max="1" width="1.59765625" style="117" customWidth="1"/>
    <col min="2" max="2" width="7.5" style="143" customWidth="1"/>
    <col min="3" max="12" width="7.5" style="117" customWidth="1"/>
    <col min="13" max="16384" width="8.59765625" style="117" customWidth="1"/>
  </cols>
  <sheetData>
    <row r="1" spans="1:3" ht="30" customHeight="1">
      <c r="A1" s="142" t="s">
        <v>94</v>
      </c>
      <c r="B1" s="204"/>
      <c r="C1" s="203"/>
    </row>
    <row r="2" spans="1:3" ht="7.5" customHeight="1">
      <c r="A2" s="142"/>
      <c r="B2" s="204"/>
      <c r="C2" s="203"/>
    </row>
    <row r="3" spans="2:10" ht="22.5" customHeight="1">
      <c r="B3" s="140" t="s">
        <v>93</v>
      </c>
      <c r="I3" s="202"/>
      <c r="J3" s="202"/>
    </row>
    <row r="4" spans="2:12" s="115" customFormat="1" ht="18.75" customHeight="1">
      <c r="B4" s="201" t="s">
        <v>92</v>
      </c>
      <c r="C4" s="197" t="s">
        <v>91</v>
      </c>
      <c r="D4" s="110" t="s">
        <v>90</v>
      </c>
      <c r="E4" s="200" t="s">
        <v>2</v>
      </c>
      <c r="F4" s="199"/>
      <c r="G4" s="198"/>
      <c r="H4" s="197" t="s">
        <v>89</v>
      </c>
      <c r="I4" s="197" t="s">
        <v>88</v>
      </c>
      <c r="J4" s="197" t="s">
        <v>87</v>
      </c>
      <c r="K4" s="196" t="s">
        <v>86</v>
      </c>
      <c r="L4" s="196" t="s">
        <v>85</v>
      </c>
    </row>
    <row r="5" spans="2:12" s="115" customFormat="1" ht="18.75" customHeight="1">
      <c r="B5" s="195"/>
      <c r="C5" s="194" t="s">
        <v>84</v>
      </c>
      <c r="D5" s="99"/>
      <c r="E5" s="193" t="s">
        <v>83</v>
      </c>
      <c r="F5" s="192" t="s">
        <v>82</v>
      </c>
      <c r="G5" s="191" t="s">
        <v>81</v>
      </c>
      <c r="H5" s="190" t="s">
        <v>80</v>
      </c>
      <c r="I5" s="151" t="s">
        <v>79</v>
      </c>
      <c r="J5" s="190" t="s">
        <v>78</v>
      </c>
      <c r="K5" s="190" t="s">
        <v>77</v>
      </c>
      <c r="L5" s="190" t="s">
        <v>76</v>
      </c>
    </row>
    <row r="6" spans="2:12" s="115" customFormat="1" ht="18.75" customHeight="1">
      <c r="B6" s="189"/>
      <c r="C6" s="188" t="s">
        <v>75</v>
      </c>
      <c r="D6" s="187"/>
      <c r="E6" s="186" t="s">
        <v>74</v>
      </c>
      <c r="F6" s="185" t="s">
        <v>74</v>
      </c>
      <c r="G6" s="183" t="s">
        <v>74</v>
      </c>
      <c r="H6" s="183" t="s">
        <v>73</v>
      </c>
      <c r="I6" s="183" t="s">
        <v>73</v>
      </c>
      <c r="J6" s="184" t="s">
        <v>72</v>
      </c>
      <c r="K6" s="183" t="s">
        <v>71</v>
      </c>
      <c r="L6" s="183" t="s">
        <v>70</v>
      </c>
    </row>
    <row r="7" spans="2:12" s="176" customFormat="1" ht="18.75" customHeight="1">
      <c r="B7" s="175" t="s">
        <v>69</v>
      </c>
      <c r="C7" s="171"/>
      <c r="D7" s="172">
        <f>SUM(D8:D11)</f>
        <v>70</v>
      </c>
      <c r="E7" s="174" t="s">
        <v>59</v>
      </c>
      <c r="F7" s="173" t="s">
        <v>59</v>
      </c>
      <c r="G7" s="172" t="s">
        <v>59</v>
      </c>
      <c r="H7" s="172" t="s">
        <v>59</v>
      </c>
      <c r="I7" s="172" t="s">
        <v>59</v>
      </c>
      <c r="J7" s="172" t="s">
        <v>59</v>
      </c>
      <c r="K7" s="172" t="s">
        <v>59</v>
      </c>
      <c r="L7" s="172" t="s">
        <v>59</v>
      </c>
    </row>
    <row r="8" spans="2:12" s="176" customFormat="1" ht="18.75" customHeight="1">
      <c r="B8" s="169" t="s">
        <v>64</v>
      </c>
      <c r="C8" s="164"/>
      <c r="D8" s="165">
        <v>8</v>
      </c>
      <c r="E8" s="168">
        <v>59</v>
      </c>
      <c r="F8" s="167">
        <v>18</v>
      </c>
      <c r="G8" s="166">
        <v>41</v>
      </c>
      <c r="H8" s="165">
        <v>225941</v>
      </c>
      <c r="I8" s="165">
        <v>500</v>
      </c>
      <c r="J8" s="165">
        <v>23879</v>
      </c>
      <c r="K8" s="165">
        <v>3300</v>
      </c>
      <c r="L8" s="165">
        <v>200</v>
      </c>
    </row>
    <row r="9" spans="2:12" s="176" customFormat="1" ht="18.75" customHeight="1">
      <c r="B9" s="169" t="s">
        <v>63</v>
      </c>
      <c r="C9" s="164"/>
      <c r="D9" s="165">
        <v>23</v>
      </c>
      <c r="E9" s="168">
        <v>259</v>
      </c>
      <c r="F9" s="167">
        <v>86</v>
      </c>
      <c r="G9" s="166">
        <v>173</v>
      </c>
      <c r="H9" s="165">
        <v>755863</v>
      </c>
      <c r="I9" s="165">
        <v>115</v>
      </c>
      <c r="J9" s="165">
        <v>70284</v>
      </c>
      <c r="K9" s="165">
        <v>14005</v>
      </c>
      <c r="L9" s="165">
        <v>1092</v>
      </c>
    </row>
    <row r="10" spans="2:12" s="176" customFormat="1" ht="18.75" customHeight="1">
      <c r="B10" s="169" t="s">
        <v>62</v>
      </c>
      <c r="C10" s="164"/>
      <c r="D10" s="165">
        <v>38</v>
      </c>
      <c r="E10" s="168">
        <v>432</v>
      </c>
      <c r="F10" s="167">
        <v>130</v>
      </c>
      <c r="G10" s="166">
        <v>302</v>
      </c>
      <c r="H10" s="165">
        <v>1159133</v>
      </c>
      <c r="I10" s="165">
        <v>5942</v>
      </c>
      <c r="J10" s="165">
        <v>98736</v>
      </c>
      <c r="K10" s="165">
        <v>14785</v>
      </c>
      <c r="L10" s="165">
        <v>1732</v>
      </c>
    </row>
    <row r="11" spans="2:12" s="176" customFormat="1" ht="18.75" customHeight="1">
      <c r="B11" s="163" t="s">
        <v>61</v>
      </c>
      <c r="C11" s="158"/>
      <c r="D11" s="159">
        <v>1</v>
      </c>
      <c r="E11" s="162" t="s">
        <v>59</v>
      </c>
      <c r="F11" s="161" t="s">
        <v>59</v>
      </c>
      <c r="G11" s="160" t="s">
        <v>59</v>
      </c>
      <c r="H11" s="159" t="s">
        <v>59</v>
      </c>
      <c r="I11" s="159" t="s">
        <v>59</v>
      </c>
      <c r="J11" s="159" t="s">
        <v>59</v>
      </c>
      <c r="K11" s="159" t="s">
        <v>59</v>
      </c>
      <c r="L11" s="159" t="s">
        <v>59</v>
      </c>
    </row>
    <row r="12" spans="2:12" s="176" customFormat="1" ht="18.75" customHeight="1">
      <c r="B12" s="175" t="s">
        <v>68</v>
      </c>
      <c r="C12" s="172">
        <f>SUM(C13:C16)</f>
        <v>21</v>
      </c>
      <c r="D12" s="172">
        <f>SUM(D13:D16)</f>
        <v>86</v>
      </c>
      <c r="E12" s="174" t="s">
        <v>59</v>
      </c>
      <c r="F12" s="173" t="s">
        <v>59</v>
      </c>
      <c r="G12" s="172" t="s">
        <v>59</v>
      </c>
      <c r="H12" s="172" t="s">
        <v>59</v>
      </c>
      <c r="I12" s="172">
        <f>SUM(I13:I16)</f>
        <v>4427</v>
      </c>
      <c r="J12" s="172" t="s">
        <v>59</v>
      </c>
      <c r="K12" s="172" t="s">
        <v>59</v>
      </c>
      <c r="L12" s="172" t="s">
        <v>59</v>
      </c>
    </row>
    <row r="13" spans="2:12" s="176" customFormat="1" ht="18.75" customHeight="1">
      <c r="B13" s="169" t="s">
        <v>64</v>
      </c>
      <c r="C13" s="166">
        <v>4</v>
      </c>
      <c r="D13" s="165">
        <v>24</v>
      </c>
      <c r="E13" s="168">
        <v>188</v>
      </c>
      <c r="F13" s="167">
        <v>44</v>
      </c>
      <c r="G13" s="166">
        <v>144</v>
      </c>
      <c r="H13" s="165">
        <v>631073</v>
      </c>
      <c r="I13" s="165">
        <v>3009</v>
      </c>
      <c r="J13" s="165">
        <v>59390</v>
      </c>
      <c r="K13" s="165">
        <v>8502</v>
      </c>
      <c r="L13" s="165">
        <v>125</v>
      </c>
    </row>
    <row r="14" spans="2:12" s="176" customFormat="1" ht="18.75" customHeight="1">
      <c r="B14" s="169" t="s">
        <v>63</v>
      </c>
      <c r="C14" s="166">
        <v>9</v>
      </c>
      <c r="D14" s="165">
        <v>20</v>
      </c>
      <c r="E14" s="168">
        <v>247</v>
      </c>
      <c r="F14" s="167">
        <v>82</v>
      </c>
      <c r="G14" s="166">
        <v>165</v>
      </c>
      <c r="H14" s="165">
        <v>837025</v>
      </c>
      <c r="I14" s="165">
        <v>75</v>
      </c>
      <c r="J14" s="165">
        <v>108894</v>
      </c>
      <c r="K14" s="165">
        <v>14979</v>
      </c>
      <c r="L14" s="165">
        <v>1181</v>
      </c>
    </row>
    <row r="15" spans="2:12" s="176" customFormat="1" ht="18.75" customHeight="1">
      <c r="B15" s="169" t="s">
        <v>62</v>
      </c>
      <c r="C15" s="166">
        <v>7</v>
      </c>
      <c r="D15" s="165">
        <v>41</v>
      </c>
      <c r="E15" s="168">
        <v>489</v>
      </c>
      <c r="F15" s="167">
        <v>136</v>
      </c>
      <c r="G15" s="166">
        <v>353</v>
      </c>
      <c r="H15" s="165">
        <v>1127981</v>
      </c>
      <c r="I15" s="165">
        <v>1343</v>
      </c>
      <c r="J15" s="165">
        <v>93677</v>
      </c>
      <c r="K15" s="165">
        <v>15780</v>
      </c>
      <c r="L15" s="165">
        <v>1640</v>
      </c>
    </row>
    <row r="16" spans="2:12" s="176" customFormat="1" ht="18.75" customHeight="1">
      <c r="B16" s="163" t="s">
        <v>61</v>
      </c>
      <c r="C16" s="160">
        <v>1</v>
      </c>
      <c r="D16" s="159">
        <v>1</v>
      </c>
      <c r="E16" s="162" t="s">
        <v>59</v>
      </c>
      <c r="F16" s="161" t="s">
        <v>59</v>
      </c>
      <c r="G16" s="160" t="s">
        <v>59</v>
      </c>
      <c r="H16" s="159" t="s">
        <v>59</v>
      </c>
      <c r="I16" s="159" t="s">
        <v>60</v>
      </c>
      <c r="J16" s="159" t="s">
        <v>59</v>
      </c>
      <c r="K16" s="159" t="s">
        <v>59</v>
      </c>
      <c r="L16" s="159" t="s">
        <v>59</v>
      </c>
    </row>
    <row r="17" spans="2:12" s="170" customFormat="1" ht="18.75" customHeight="1">
      <c r="B17" s="175" t="s">
        <v>67</v>
      </c>
      <c r="C17" s="172">
        <f>SUM(C18:C21)</f>
        <v>27</v>
      </c>
      <c r="D17" s="172">
        <f>SUM(D18:D21)</f>
        <v>94</v>
      </c>
      <c r="E17" s="174">
        <f>SUM(E18:E21)</f>
        <v>1413</v>
      </c>
      <c r="F17" s="182"/>
      <c r="G17" s="181"/>
      <c r="H17" s="172" t="s">
        <v>59</v>
      </c>
      <c r="I17" s="171"/>
      <c r="J17" s="171"/>
      <c r="K17" s="172" t="s">
        <v>59</v>
      </c>
      <c r="L17" s="171"/>
    </row>
    <row r="18" spans="2:12" s="176" customFormat="1" ht="18.75" customHeight="1">
      <c r="B18" s="169" t="s">
        <v>64</v>
      </c>
      <c r="C18" s="166">
        <v>7</v>
      </c>
      <c r="D18" s="165">
        <v>25</v>
      </c>
      <c r="E18" s="168">
        <v>212</v>
      </c>
      <c r="F18" s="180"/>
      <c r="G18" s="179"/>
      <c r="H18" s="165">
        <v>694891</v>
      </c>
      <c r="I18" s="164"/>
      <c r="J18" s="164"/>
      <c r="K18" s="165">
        <v>10666</v>
      </c>
      <c r="L18" s="164"/>
    </row>
    <row r="19" spans="2:12" s="176" customFormat="1" ht="18.75" customHeight="1">
      <c r="B19" s="169" t="s">
        <v>63</v>
      </c>
      <c r="C19" s="166">
        <v>11</v>
      </c>
      <c r="D19" s="165">
        <v>22</v>
      </c>
      <c r="E19" s="168">
        <v>355</v>
      </c>
      <c r="F19" s="180"/>
      <c r="G19" s="179"/>
      <c r="H19" s="165">
        <v>780382</v>
      </c>
      <c r="I19" s="164"/>
      <c r="J19" s="164"/>
      <c r="K19" s="165">
        <v>20134</v>
      </c>
      <c r="L19" s="164"/>
    </row>
    <row r="20" spans="2:12" s="176" customFormat="1" ht="18.75" customHeight="1">
      <c r="B20" s="169" t="s">
        <v>62</v>
      </c>
      <c r="C20" s="166">
        <v>8</v>
      </c>
      <c r="D20" s="165">
        <v>46</v>
      </c>
      <c r="E20" s="168">
        <v>612</v>
      </c>
      <c r="F20" s="180"/>
      <c r="G20" s="179"/>
      <c r="H20" s="165">
        <v>1036936</v>
      </c>
      <c r="I20" s="164"/>
      <c r="J20" s="164"/>
      <c r="K20" s="165">
        <v>18431</v>
      </c>
      <c r="L20" s="164"/>
    </row>
    <row r="21" spans="2:12" s="176" customFormat="1" ht="18.75" customHeight="1">
      <c r="B21" s="163" t="s">
        <v>61</v>
      </c>
      <c r="C21" s="160">
        <v>1</v>
      </c>
      <c r="D21" s="159">
        <v>1</v>
      </c>
      <c r="E21" s="162">
        <v>234</v>
      </c>
      <c r="F21" s="178"/>
      <c r="G21" s="177"/>
      <c r="H21" s="159" t="s">
        <v>59</v>
      </c>
      <c r="I21" s="158"/>
      <c r="J21" s="158"/>
      <c r="K21" s="159" t="s">
        <v>59</v>
      </c>
      <c r="L21" s="158"/>
    </row>
    <row r="22" spans="2:12" s="170" customFormat="1" ht="18.75" customHeight="1">
      <c r="B22" s="175" t="s">
        <v>66</v>
      </c>
      <c r="C22" s="172">
        <f>SUM(C23:C26)</f>
        <v>11</v>
      </c>
      <c r="D22" s="172">
        <f>SUM(D23:D26)</f>
        <v>75</v>
      </c>
      <c r="E22" s="174">
        <f>SUM(E23:E26)</f>
        <v>1191</v>
      </c>
      <c r="F22" s="173">
        <f>SUM(F23:F26)</f>
        <v>363</v>
      </c>
      <c r="G22" s="172">
        <f>SUM(G23:G26)</f>
        <v>828</v>
      </c>
      <c r="H22" s="172" t="s">
        <v>59</v>
      </c>
      <c r="I22" s="172" t="s">
        <v>59</v>
      </c>
      <c r="J22" s="172" t="s">
        <v>59</v>
      </c>
      <c r="K22" s="172" t="s">
        <v>59</v>
      </c>
      <c r="L22" s="172" t="s">
        <v>59</v>
      </c>
    </row>
    <row r="23" spans="2:12" s="157" customFormat="1" ht="18.75" customHeight="1">
      <c r="B23" s="169" t="s">
        <v>64</v>
      </c>
      <c r="C23" s="166">
        <v>2</v>
      </c>
      <c r="D23" s="165">
        <v>20</v>
      </c>
      <c r="E23" s="168">
        <f>SUM(F23:G23)</f>
        <v>176</v>
      </c>
      <c r="F23" s="167">
        <v>55</v>
      </c>
      <c r="G23" s="166">
        <v>121</v>
      </c>
      <c r="H23" s="165" t="s">
        <v>59</v>
      </c>
      <c r="I23" s="165" t="s">
        <v>59</v>
      </c>
      <c r="J23" s="165" t="s">
        <v>59</v>
      </c>
      <c r="K23" s="165" t="s">
        <v>59</v>
      </c>
      <c r="L23" s="165" t="s">
        <v>59</v>
      </c>
    </row>
    <row r="24" spans="2:12" s="157" customFormat="1" ht="18.75" customHeight="1">
      <c r="B24" s="169" t="s">
        <v>63</v>
      </c>
      <c r="C24" s="166">
        <v>5</v>
      </c>
      <c r="D24" s="165">
        <v>14</v>
      </c>
      <c r="E24" s="168">
        <v>213</v>
      </c>
      <c r="F24" s="167">
        <v>69</v>
      </c>
      <c r="G24" s="166">
        <v>144</v>
      </c>
      <c r="H24" s="165">
        <v>524388</v>
      </c>
      <c r="I24" s="165">
        <v>2451</v>
      </c>
      <c r="J24" s="165">
        <v>56275</v>
      </c>
      <c r="K24" s="165">
        <v>13643</v>
      </c>
      <c r="L24" s="165">
        <v>955</v>
      </c>
    </row>
    <row r="25" spans="2:12" s="157" customFormat="1" ht="18.75" customHeight="1">
      <c r="B25" s="169" t="s">
        <v>62</v>
      </c>
      <c r="C25" s="166">
        <v>3</v>
      </c>
      <c r="D25" s="165">
        <v>40</v>
      </c>
      <c r="E25" s="168">
        <v>612</v>
      </c>
      <c r="F25" s="167">
        <v>164</v>
      </c>
      <c r="G25" s="166">
        <v>448</v>
      </c>
      <c r="H25" s="165">
        <v>866104</v>
      </c>
      <c r="I25" s="165">
        <v>6314</v>
      </c>
      <c r="J25" s="165">
        <v>71394</v>
      </c>
      <c r="K25" s="165">
        <v>18668</v>
      </c>
      <c r="L25" s="165">
        <v>1715</v>
      </c>
    </row>
    <row r="26" spans="2:12" s="157" customFormat="1" ht="18.75" customHeight="1">
      <c r="B26" s="163" t="s">
        <v>61</v>
      </c>
      <c r="C26" s="160">
        <v>1</v>
      </c>
      <c r="D26" s="159">
        <v>1</v>
      </c>
      <c r="E26" s="162">
        <v>190</v>
      </c>
      <c r="F26" s="161">
        <v>75</v>
      </c>
      <c r="G26" s="160">
        <v>115</v>
      </c>
      <c r="H26" s="159" t="s">
        <v>59</v>
      </c>
      <c r="I26" s="159" t="s">
        <v>60</v>
      </c>
      <c r="J26" s="159" t="s">
        <v>59</v>
      </c>
      <c r="K26" s="159" t="s">
        <v>59</v>
      </c>
      <c r="L26" s="159" t="s">
        <v>59</v>
      </c>
    </row>
    <row r="27" spans="2:12" s="170" customFormat="1" ht="18.75" customHeight="1">
      <c r="B27" s="175" t="s">
        <v>65</v>
      </c>
      <c r="C27" s="172">
        <f>SUM(C28:C31)</f>
        <v>11</v>
      </c>
      <c r="D27" s="172">
        <f>SUM(D28:D31)</f>
        <v>75</v>
      </c>
      <c r="E27" s="174">
        <f>SUM(E28:E31)</f>
        <v>1264</v>
      </c>
      <c r="F27" s="173">
        <f>SUM(F28:F31)</f>
        <v>375</v>
      </c>
      <c r="G27" s="172">
        <f>SUM(G28:G31)</f>
        <v>889</v>
      </c>
      <c r="H27" s="172" t="s">
        <v>59</v>
      </c>
      <c r="I27" s="172" t="s">
        <v>59</v>
      </c>
      <c r="J27" s="171"/>
      <c r="K27" s="172" t="s">
        <v>59</v>
      </c>
      <c r="L27" s="171"/>
    </row>
    <row r="28" spans="2:12" s="157" customFormat="1" ht="18.75" customHeight="1">
      <c r="B28" s="169" t="s">
        <v>64</v>
      </c>
      <c r="C28" s="166">
        <v>3</v>
      </c>
      <c r="D28" s="165">
        <v>19</v>
      </c>
      <c r="E28" s="168">
        <v>230</v>
      </c>
      <c r="F28" s="167">
        <v>63</v>
      </c>
      <c r="G28" s="166">
        <v>167</v>
      </c>
      <c r="H28" s="165">
        <v>495840</v>
      </c>
      <c r="I28" s="165">
        <v>693</v>
      </c>
      <c r="J28" s="164"/>
      <c r="K28" s="165">
        <v>8503</v>
      </c>
      <c r="L28" s="164"/>
    </row>
    <row r="29" spans="2:12" s="157" customFormat="1" ht="18.75" customHeight="1">
      <c r="B29" s="169" t="s">
        <v>63</v>
      </c>
      <c r="C29" s="166">
        <v>4</v>
      </c>
      <c r="D29" s="165">
        <v>16</v>
      </c>
      <c r="E29" s="168">
        <v>270</v>
      </c>
      <c r="F29" s="167">
        <v>72</v>
      </c>
      <c r="G29" s="166">
        <v>198</v>
      </c>
      <c r="H29" s="165">
        <v>443994</v>
      </c>
      <c r="I29" s="165">
        <v>1601</v>
      </c>
      <c r="J29" s="164"/>
      <c r="K29" s="165">
        <v>7671</v>
      </c>
      <c r="L29" s="164"/>
    </row>
    <row r="30" spans="2:12" s="157" customFormat="1" ht="18.75" customHeight="1">
      <c r="B30" s="169" t="s">
        <v>62</v>
      </c>
      <c r="C30" s="166">
        <v>3</v>
      </c>
      <c r="D30" s="165">
        <v>39</v>
      </c>
      <c r="E30" s="168">
        <v>598</v>
      </c>
      <c r="F30" s="167">
        <v>177</v>
      </c>
      <c r="G30" s="166">
        <v>421</v>
      </c>
      <c r="H30" s="165">
        <v>954556</v>
      </c>
      <c r="I30" s="165">
        <v>4494</v>
      </c>
      <c r="J30" s="164"/>
      <c r="K30" s="165">
        <v>17933</v>
      </c>
      <c r="L30" s="164"/>
    </row>
    <row r="31" spans="2:12" s="157" customFormat="1" ht="18.75" customHeight="1">
      <c r="B31" s="163" t="s">
        <v>61</v>
      </c>
      <c r="C31" s="160">
        <v>1</v>
      </c>
      <c r="D31" s="159">
        <v>1</v>
      </c>
      <c r="E31" s="162">
        <v>166</v>
      </c>
      <c r="F31" s="161">
        <v>63</v>
      </c>
      <c r="G31" s="160">
        <v>103</v>
      </c>
      <c r="H31" s="159" t="s">
        <v>59</v>
      </c>
      <c r="I31" s="159" t="s">
        <v>60</v>
      </c>
      <c r="J31" s="158"/>
      <c r="K31" s="159" t="s">
        <v>59</v>
      </c>
      <c r="L31" s="158"/>
    </row>
    <row r="32" spans="2:12" s="115" customFormat="1" ht="15" customHeight="1">
      <c r="B32" s="115" t="s">
        <v>29</v>
      </c>
      <c r="L32" s="114"/>
    </row>
    <row r="34" spans="2:3" s="153" customFormat="1" ht="17.25">
      <c r="B34" s="156"/>
      <c r="C34" s="155"/>
    </row>
    <row r="35" spans="2:10" s="153" customFormat="1" ht="17.25">
      <c r="B35" s="154"/>
      <c r="I35" s="155"/>
      <c r="J35" s="155"/>
    </row>
    <row r="36" s="153" customFormat="1" ht="11.25">
      <c r="B36" s="154"/>
    </row>
    <row r="37" s="144" customFormat="1" ht="13.5" customHeight="1">
      <c r="B37" s="146"/>
    </row>
    <row r="38" spans="2:12" s="144" customFormat="1" ht="11.25">
      <c r="B38" s="146"/>
      <c r="D38" s="151"/>
      <c r="H38" s="151"/>
      <c r="K38" s="152"/>
      <c r="L38" s="152"/>
    </row>
    <row r="39" spans="2:12" s="144" customFormat="1" ht="11.25">
      <c r="B39" s="146"/>
      <c r="E39" s="151"/>
      <c r="F39" s="151"/>
      <c r="G39" s="151"/>
      <c r="H39" s="151"/>
      <c r="I39" s="151"/>
      <c r="J39" s="151"/>
      <c r="K39" s="151"/>
      <c r="L39" s="151"/>
    </row>
    <row r="40" spans="2:12" s="144" customFormat="1" ht="11.25">
      <c r="B40" s="149"/>
      <c r="C40" s="148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2:12" s="144" customFormat="1" ht="11.25">
      <c r="B41" s="149"/>
      <c r="C41" s="148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2:12" s="144" customFormat="1" ht="11.25">
      <c r="B42" s="149"/>
      <c r="C42" s="148"/>
      <c r="D42" s="145"/>
      <c r="E42" s="145"/>
      <c r="F42" s="145"/>
      <c r="G42" s="145"/>
      <c r="H42" s="150"/>
      <c r="I42" s="145"/>
      <c r="J42" s="145"/>
      <c r="K42" s="145"/>
      <c r="L42" s="145"/>
    </row>
    <row r="43" spans="2:12" s="144" customFormat="1" ht="11.25">
      <c r="B43" s="149"/>
      <c r="C43" s="148"/>
      <c r="D43" s="145"/>
      <c r="E43" s="145"/>
      <c r="F43" s="145"/>
      <c r="G43" s="145"/>
      <c r="H43" s="150"/>
      <c r="I43" s="145"/>
      <c r="J43" s="145"/>
      <c r="K43" s="145"/>
      <c r="L43" s="145"/>
    </row>
    <row r="44" spans="2:12" s="144" customFormat="1" ht="11.25">
      <c r="B44" s="149"/>
      <c r="C44" s="148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2:12" s="144" customFormat="1" ht="11.25">
      <c r="B45" s="149"/>
      <c r="C45" s="148"/>
      <c r="D45" s="145"/>
      <c r="E45" s="145"/>
      <c r="F45" s="145"/>
      <c r="G45" s="145"/>
      <c r="H45" s="147"/>
      <c r="I45" s="145"/>
      <c r="J45" s="145"/>
      <c r="K45" s="147"/>
      <c r="L45" s="147"/>
    </row>
    <row r="46" spans="2:12" s="144" customFormat="1" ht="11.25">
      <c r="B46" s="146"/>
      <c r="L46" s="145"/>
    </row>
  </sheetData>
  <sheetProtection/>
  <mergeCells count="11">
    <mergeCell ref="F17:F21"/>
    <mergeCell ref="G17:G21"/>
    <mergeCell ref="I17:I21"/>
    <mergeCell ref="J17:J21"/>
    <mergeCell ref="L17:L21"/>
    <mergeCell ref="L27:L31"/>
    <mergeCell ref="B4:B6"/>
    <mergeCell ref="D4:D5"/>
    <mergeCell ref="E4:G4"/>
    <mergeCell ref="J27:J31"/>
    <mergeCell ref="C7:C11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&amp;R&amp;"ＭＳ Ｐゴシック,標準"&amp;11 7.商      業</oddHeader>
    <oddFooter>&amp;C&amp;"ＭＳ Ｐゴシック,標準"&amp;11-47-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5" zoomScaleNormal="115" zoomScaleSheetLayoutView="100" zoomScalePageLayoutView="0" workbookViewId="0" topLeftCell="A1">
      <selection activeCell="H11" sqref="H11"/>
    </sheetView>
  </sheetViews>
  <sheetFormatPr defaultColWidth="8.59765625" defaultRowHeight="15"/>
  <cols>
    <col min="1" max="1" width="1.59765625" style="117" customWidth="1"/>
    <col min="2" max="6" width="7.5" style="117" customWidth="1"/>
    <col min="7" max="11" width="8.69921875" style="117" customWidth="1"/>
    <col min="12" max="16384" width="8.59765625" style="117" customWidth="1"/>
  </cols>
  <sheetData>
    <row r="1" ht="30" customHeight="1">
      <c r="A1" s="142" t="s">
        <v>102</v>
      </c>
    </row>
    <row r="2" ht="9" customHeight="1">
      <c r="A2" s="142"/>
    </row>
    <row r="3" ht="22.5" customHeight="1">
      <c r="B3" s="140" t="s">
        <v>93</v>
      </c>
    </row>
    <row r="4" spans="2:11" s="115" customFormat="1" ht="15" customHeight="1">
      <c r="B4" s="110" t="s">
        <v>92</v>
      </c>
      <c r="C4" s="201" t="s">
        <v>90</v>
      </c>
      <c r="D4" s="200" t="s">
        <v>2</v>
      </c>
      <c r="E4" s="199"/>
      <c r="F4" s="198"/>
      <c r="G4" s="197" t="s">
        <v>89</v>
      </c>
      <c r="H4" s="233" t="s">
        <v>88</v>
      </c>
      <c r="I4" s="196" t="s">
        <v>101</v>
      </c>
      <c r="J4" s="196" t="s">
        <v>86</v>
      </c>
      <c r="K4" s="196" t="s">
        <v>85</v>
      </c>
    </row>
    <row r="5" spans="2:11" s="115" customFormat="1" ht="15" customHeight="1">
      <c r="B5" s="99"/>
      <c r="C5" s="232"/>
      <c r="D5" s="190" t="s">
        <v>83</v>
      </c>
      <c r="E5" s="231" t="s">
        <v>82</v>
      </c>
      <c r="F5" s="191" t="s">
        <v>81</v>
      </c>
      <c r="G5" s="190" t="s">
        <v>80</v>
      </c>
      <c r="H5" s="151" t="s">
        <v>79</v>
      </c>
      <c r="I5" s="190" t="s">
        <v>100</v>
      </c>
      <c r="J5" s="190" t="s">
        <v>77</v>
      </c>
      <c r="K5" s="190" t="s">
        <v>76</v>
      </c>
    </row>
    <row r="6" spans="2:11" s="144" customFormat="1" ht="15" customHeight="1">
      <c r="B6" s="190"/>
      <c r="C6" s="230"/>
      <c r="D6" s="184" t="s">
        <v>74</v>
      </c>
      <c r="E6" s="229" t="s">
        <v>74</v>
      </c>
      <c r="F6" s="228" t="s">
        <v>74</v>
      </c>
      <c r="G6" s="228" t="s">
        <v>73</v>
      </c>
      <c r="H6" s="228" t="s">
        <v>73</v>
      </c>
      <c r="I6" s="228" t="s">
        <v>73</v>
      </c>
      <c r="J6" s="228" t="s">
        <v>71</v>
      </c>
      <c r="K6" s="228" t="s">
        <v>70</v>
      </c>
    </row>
    <row r="7" spans="2:11" s="205" customFormat="1" ht="15" customHeight="1">
      <c r="B7" s="224" t="s">
        <v>99</v>
      </c>
      <c r="C7" s="221">
        <f>+C8+C9+C10+C11</f>
        <v>32</v>
      </c>
      <c r="D7" s="174">
        <f>+D8+D9+D10+D11</f>
        <v>181</v>
      </c>
      <c r="E7" s="227">
        <f>+E8+E9+E10+E11</f>
        <v>79</v>
      </c>
      <c r="F7" s="172">
        <f>+F8+F9+F10+F11</f>
        <v>102</v>
      </c>
      <c r="G7" s="172">
        <f>+G8+G9+G10+G11</f>
        <v>300147</v>
      </c>
      <c r="H7" s="172">
        <v>178</v>
      </c>
      <c r="I7" s="172">
        <f>+I8+I9+I10+I11</f>
        <v>23929</v>
      </c>
      <c r="J7" s="172">
        <f>+J8+J9+J10+J11</f>
        <v>3843</v>
      </c>
      <c r="K7" s="172">
        <f>+K8+K9+K10+K11</f>
        <v>232</v>
      </c>
    </row>
    <row r="8" spans="2:11" s="176" customFormat="1" ht="15" customHeight="1">
      <c r="B8" s="220" t="s">
        <v>64</v>
      </c>
      <c r="C8" s="165">
        <v>10</v>
      </c>
      <c r="D8" s="165">
        <v>55</v>
      </c>
      <c r="E8" s="226">
        <v>19</v>
      </c>
      <c r="F8" s="166">
        <v>36</v>
      </c>
      <c r="G8" s="165">
        <v>92874</v>
      </c>
      <c r="H8" s="165"/>
      <c r="I8" s="165">
        <v>8641</v>
      </c>
      <c r="J8" s="165">
        <v>1064</v>
      </c>
      <c r="K8" s="165">
        <v>104</v>
      </c>
    </row>
    <row r="9" spans="2:11" s="176" customFormat="1" ht="15" customHeight="1">
      <c r="B9" s="220" t="s">
        <v>63</v>
      </c>
      <c r="C9" s="165">
        <v>8</v>
      </c>
      <c r="D9" s="165">
        <v>53</v>
      </c>
      <c r="E9" s="226">
        <v>24</v>
      </c>
      <c r="F9" s="166">
        <v>29</v>
      </c>
      <c r="G9" s="165">
        <v>81190</v>
      </c>
      <c r="H9" s="165">
        <v>57</v>
      </c>
      <c r="I9" s="165">
        <v>3023</v>
      </c>
      <c r="J9" s="165">
        <v>719</v>
      </c>
      <c r="K9" s="165">
        <v>52</v>
      </c>
    </row>
    <row r="10" spans="2:11" s="176" customFormat="1" ht="15" customHeight="1">
      <c r="B10" s="220" t="s">
        <v>62</v>
      </c>
      <c r="C10" s="165">
        <v>11</v>
      </c>
      <c r="D10" s="165">
        <v>61</v>
      </c>
      <c r="E10" s="226">
        <v>31</v>
      </c>
      <c r="F10" s="166">
        <v>30</v>
      </c>
      <c r="G10" s="165">
        <v>98473</v>
      </c>
      <c r="H10" s="165">
        <v>121</v>
      </c>
      <c r="I10" s="165">
        <v>10215</v>
      </c>
      <c r="J10" s="165">
        <v>1752</v>
      </c>
      <c r="K10" s="165">
        <v>36</v>
      </c>
    </row>
    <row r="11" spans="2:11" s="176" customFormat="1" ht="15" customHeight="1">
      <c r="B11" s="216" t="s">
        <v>61</v>
      </c>
      <c r="C11" s="159">
        <v>3</v>
      </c>
      <c r="D11" s="159">
        <v>12</v>
      </c>
      <c r="E11" s="225">
        <v>5</v>
      </c>
      <c r="F11" s="160">
        <v>7</v>
      </c>
      <c r="G11" s="159">
        <v>27610</v>
      </c>
      <c r="H11" s="159"/>
      <c r="I11" s="159">
        <v>2050</v>
      </c>
      <c r="J11" s="159">
        <v>308</v>
      </c>
      <c r="K11" s="159">
        <v>40</v>
      </c>
    </row>
    <row r="12" spans="2:11" s="205" customFormat="1" ht="15" customHeight="1">
      <c r="B12" s="224" t="s">
        <v>98</v>
      </c>
      <c r="C12" s="221">
        <f>+C13+C14+C15+C16</f>
        <v>23</v>
      </c>
      <c r="D12" s="174">
        <f>+D13+D14+D15+D16</f>
        <v>174</v>
      </c>
      <c r="E12" s="227">
        <f>+E13+E14+E15+E16</f>
        <v>80</v>
      </c>
      <c r="F12" s="172">
        <f>+F13+F14+F15+F16</f>
        <v>94</v>
      </c>
      <c r="G12" s="172">
        <f>+G13+G14+G15+G16</f>
        <v>273127</v>
      </c>
      <c r="H12" s="172">
        <v>1480</v>
      </c>
      <c r="I12" s="172">
        <f>+I13+I14+I15+I16</f>
        <v>13758</v>
      </c>
      <c r="J12" s="172">
        <f>+J13+J14+J15+J16</f>
        <v>2216</v>
      </c>
      <c r="K12" s="172">
        <f>+K13+K14+K15+K16</f>
        <v>203</v>
      </c>
    </row>
    <row r="13" spans="2:11" s="176" customFormat="1" ht="15" customHeight="1">
      <c r="B13" s="220" t="s">
        <v>64</v>
      </c>
      <c r="C13" s="165">
        <v>4</v>
      </c>
      <c r="D13" s="165">
        <v>32</v>
      </c>
      <c r="E13" s="226">
        <v>15</v>
      </c>
      <c r="F13" s="166">
        <v>17</v>
      </c>
      <c r="G13" s="165">
        <v>70365</v>
      </c>
      <c r="H13" s="165">
        <v>560</v>
      </c>
      <c r="I13" s="165">
        <v>4520</v>
      </c>
      <c r="J13" s="165">
        <v>499</v>
      </c>
      <c r="K13" s="165">
        <v>28</v>
      </c>
    </row>
    <row r="14" spans="2:11" s="176" customFormat="1" ht="15" customHeight="1">
      <c r="B14" s="220" t="s">
        <v>63</v>
      </c>
      <c r="C14" s="165">
        <v>8</v>
      </c>
      <c r="D14" s="165">
        <v>68</v>
      </c>
      <c r="E14" s="226">
        <v>38</v>
      </c>
      <c r="F14" s="166">
        <v>30</v>
      </c>
      <c r="G14" s="165">
        <v>116287</v>
      </c>
      <c r="H14" s="165">
        <v>891</v>
      </c>
      <c r="I14" s="165">
        <v>4540</v>
      </c>
      <c r="J14" s="165">
        <v>965</v>
      </c>
      <c r="K14" s="165">
        <v>118</v>
      </c>
    </row>
    <row r="15" spans="2:11" s="176" customFormat="1" ht="15" customHeight="1">
      <c r="B15" s="220" t="s">
        <v>62</v>
      </c>
      <c r="C15" s="165">
        <v>7</v>
      </c>
      <c r="D15" s="165">
        <v>45</v>
      </c>
      <c r="E15" s="226">
        <v>19</v>
      </c>
      <c r="F15" s="166">
        <v>26</v>
      </c>
      <c r="G15" s="165">
        <v>63226</v>
      </c>
      <c r="H15" s="165">
        <v>29</v>
      </c>
      <c r="I15" s="165">
        <v>3108</v>
      </c>
      <c r="J15" s="165">
        <v>480</v>
      </c>
      <c r="K15" s="165">
        <v>30</v>
      </c>
    </row>
    <row r="16" spans="2:11" s="176" customFormat="1" ht="15" customHeight="1">
      <c r="B16" s="216" t="s">
        <v>61</v>
      </c>
      <c r="C16" s="159">
        <v>4</v>
      </c>
      <c r="D16" s="159">
        <v>29</v>
      </c>
      <c r="E16" s="225">
        <v>8</v>
      </c>
      <c r="F16" s="160">
        <v>21</v>
      </c>
      <c r="G16" s="159">
        <v>23249</v>
      </c>
      <c r="H16" s="159"/>
      <c r="I16" s="159">
        <v>1590</v>
      </c>
      <c r="J16" s="159">
        <v>272</v>
      </c>
      <c r="K16" s="159">
        <v>27</v>
      </c>
    </row>
    <row r="17" spans="2:11" s="176" customFormat="1" ht="15" customHeight="1">
      <c r="B17" s="224" t="s">
        <v>97</v>
      </c>
      <c r="C17" s="221">
        <f>+C18+C19+C20+C21</f>
        <v>21</v>
      </c>
      <c r="D17" s="174">
        <f>+D18+D19+D20+D21</f>
        <v>211</v>
      </c>
      <c r="E17" s="223"/>
      <c r="F17" s="222"/>
      <c r="G17" s="172" t="s">
        <v>59</v>
      </c>
      <c r="H17" s="171"/>
      <c r="I17" s="171"/>
      <c r="J17" s="172" t="s">
        <v>59</v>
      </c>
      <c r="K17" s="171"/>
    </row>
    <row r="18" spans="2:11" s="176" customFormat="1" ht="15" customHeight="1">
      <c r="B18" s="220" t="s">
        <v>64</v>
      </c>
      <c r="C18" s="165">
        <v>5</v>
      </c>
      <c r="D18" s="165">
        <v>61</v>
      </c>
      <c r="E18" s="219"/>
      <c r="F18" s="218"/>
      <c r="G18" s="166">
        <v>67148</v>
      </c>
      <c r="H18" s="164"/>
      <c r="I18" s="164"/>
      <c r="J18" s="166">
        <v>566</v>
      </c>
      <c r="K18" s="164"/>
    </row>
    <row r="19" spans="2:11" s="176" customFormat="1" ht="15" customHeight="1">
      <c r="B19" s="220" t="s">
        <v>63</v>
      </c>
      <c r="C19" s="165">
        <v>7</v>
      </c>
      <c r="D19" s="165">
        <v>93</v>
      </c>
      <c r="E19" s="219"/>
      <c r="F19" s="218"/>
      <c r="G19" s="166">
        <v>94466</v>
      </c>
      <c r="H19" s="164"/>
      <c r="I19" s="164"/>
      <c r="J19" s="166">
        <v>710</v>
      </c>
      <c r="K19" s="164"/>
    </row>
    <row r="20" spans="2:11" s="176" customFormat="1" ht="15" customHeight="1">
      <c r="B20" s="220" t="s">
        <v>62</v>
      </c>
      <c r="C20" s="165">
        <v>7</v>
      </c>
      <c r="D20" s="165">
        <v>52</v>
      </c>
      <c r="E20" s="219"/>
      <c r="F20" s="218"/>
      <c r="G20" s="166">
        <v>81337</v>
      </c>
      <c r="H20" s="164"/>
      <c r="I20" s="164"/>
      <c r="J20" s="166">
        <v>661</v>
      </c>
      <c r="K20" s="164"/>
    </row>
    <row r="21" spans="2:11" s="176" customFormat="1" ht="15" customHeight="1">
      <c r="B21" s="216" t="s">
        <v>61</v>
      </c>
      <c r="C21" s="165">
        <v>2</v>
      </c>
      <c r="D21" s="159">
        <v>5</v>
      </c>
      <c r="E21" s="215"/>
      <c r="F21" s="214"/>
      <c r="G21" s="166" t="s">
        <v>59</v>
      </c>
      <c r="H21" s="158"/>
      <c r="I21" s="158"/>
      <c r="J21" s="166" t="s">
        <v>59</v>
      </c>
      <c r="K21" s="158"/>
    </row>
    <row r="22" spans="2:11" s="205" customFormat="1" ht="15" customHeight="1">
      <c r="B22" s="224" t="s">
        <v>66</v>
      </c>
      <c r="C22" s="221">
        <f>+C23+C24+C25+C26</f>
        <v>23</v>
      </c>
      <c r="D22" s="174">
        <f>+D23+D24+D25+D26</f>
        <v>315</v>
      </c>
      <c r="E22" s="227">
        <f>+E23+E24+E25+E26</f>
        <v>143</v>
      </c>
      <c r="F22" s="172">
        <f>+F23+F24+F25+F26</f>
        <v>172</v>
      </c>
      <c r="G22" s="172">
        <f>+G23+G24+G25+G26</f>
        <v>313882</v>
      </c>
      <c r="H22" s="172">
        <v>6340</v>
      </c>
      <c r="I22" s="172">
        <f>+I23+I24+I25+I26</f>
        <v>11507</v>
      </c>
      <c r="J22" s="172">
        <f>+J23+J24+J25+J26</f>
        <v>2650</v>
      </c>
      <c r="K22" s="172">
        <f>+K23+K24+K25+K26</f>
        <v>336</v>
      </c>
    </row>
    <row r="23" spans="2:11" s="176" customFormat="1" ht="15" customHeight="1">
      <c r="B23" s="220" t="s">
        <v>64</v>
      </c>
      <c r="C23" s="165">
        <v>7</v>
      </c>
      <c r="D23" s="165">
        <v>88</v>
      </c>
      <c r="E23" s="226">
        <v>33</v>
      </c>
      <c r="F23" s="166">
        <v>55</v>
      </c>
      <c r="G23" s="217">
        <v>78169</v>
      </c>
      <c r="H23" s="217">
        <v>158</v>
      </c>
      <c r="I23" s="217">
        <v>3451</v>
      </c>
      <c r="J23" s="217">
        <v>786</v>
      </c>
      <c r="K23" s="217">
        <v>74</v>
      </c>
    </row>
    <row r="24" spans="2:11" s="176" customFormat="1" ht="15" customHeight="1">
      <c r="B24" s="220" t="s">
        <v>63</v>
      </c>
      <c r="C24" s="165">
        <v>9</v>
      </c>
      <c r="D24" s="165">
        <v>140</v>
      </c>
      <c r="E24" s="226">
        <v>75</v>
      </c>
      <c r="F24" s="166">
        <v>65</v>
      </c>
      <c r="G24" s="217">
        <v>128950</v>
      </c>
      <c r="H24" s="217">
        <v>5836</v>
      </c>
      <c r="I24" s="217">
        <v>4441</v>
      </c>
      <c r="J24" s="217">
        <v>1114</v>
      </c>
      <c r="K24" s="217">
        <v>170</v>
      </c>
    </row>
    <row r="25" spans="2:11" s="176" customFormat="1" ht="15" customHeight="1">
      <c r="B25" s="220" t="s">
        <v>62</v>
      </c>
      <c r="C25" s="165">
        <v>4</v>
      </c>
      <c r="D25" s="165">
        <v>45</v>
      </c>
      <c r="E25" s="226">
        <v>16</v>
      </c>
      <c r="F25" s="166">
        <v>29</v>
      </c>
      <c r="G25" s="217">
        <v>56974</v>
      </c>
      <c r="H25" s="217">
        <v>346</v>
      </c>
      <c r="I25" s="217">
        <v>1814</v>
      </c>
      <c r="J25" s="217">
        <v>390</v>
      </c>
      <c r="K25" s="217">
        <v>43</v>
      </c>
    </row>
    <row r="26" spans="2:11" s="176" customFormat="1" ht="15" customHeight="1">
      <c r="B26" s="216" t="s">
        <v>61</v>
      </c>
      <c r="C26" s="159">
        <v>3</v>
      </c>
      <c r="D26" s="159">
        <v>42</v>
      </c>
      <c r="E26" s="225">
        <v>19</v>
      </c>
      <c r="F26" s="160">
        <v>23</v>
      </c>
      <c r="G26" s="213">
        <v>49789</v>
      </c>
      <c r="H26" s="213"/>
      <c r="I26" s="213">
        <v>1801</v>
      </c>
      <c r="J26" s="213">
        <v>360</v>
      </c>
      <c r="K26" s="213">
        <v>49</v>
      </c>
    </row>
    <row r="27" spans="2:11" s="205" customFormat="1" ht="15" customHeight="1">
      <c r="B27" s="224" t="s">
        <v>65</v>
      </c>
      <c r="C27" s="221">
        <f>+C28+C29+C30+C31</f>
        <v>26</v>
      </c>
      <c r="D27" s="174">
        <f>+D28+D29+D30+D31</f>
        <v>350</v>
      </c>
      <c r="E27" s="227">
        <f>+E28+E29+E30+E31</f>
        <v>120</v>
      </c>
      <c r="F27" s="172">
        <f>+F28+F29+F30+F31</f>
        <v>230</v>
      </c>
      <c r="G27" s="172" t="s">
        <v>59</v>
      </c>
      <c r="H27" s="172">
        <v>6340</v>
      </c>
      <c r="I27" s="171"/>
      <c r="J27" s="172" t="s">
        <v>59</v>
      </c>
      <c r="K27" s="171"/>
    </row>
    <row r="28" spans="2:11" s="176" customFormat="1" ht="15" customHeight="1">
      <c r="B28" s="220" t="s">
        <v>64</v>
      </c>
      <c r="C28" s="165">
        <v>5</v>
      </c>
      <c r="D28" s="165">
        <v>56</v>
      </c>
      <c r="E28" s="226">
        <v>16</v>
      </c>
      <c r="F28" s="166">
        <v>40</v>
      </c>
      <c r="G28" s="217">
        <v>65488</v>
      </c>
      <c r="H28" s="217">
        <v>208</v>
      </c>
      <c r="I28" s="164"/>
      <c r="J28" s="217">
        <v>560</v>
      </c>
      <c r="K28" s="164"/>
    </row>
    <row r="29" spans="2:11" s="176" customFormat="1" ht="15" customHeight="1">
      <c r="B29" s="220" t="s">
        <v>63</v>
      </c>
      <c r="C29" s="165">
        <v>8</v>
      </c>
      <c r="D29" s="165">
        <v>109</v>
      </c>
      <c r="E29" s="226">
        <v>52</v>
      </c>
      <c r="F29" s="166">
        <v>57</v>
      </c>
      <c r="G29" s="217">
        <v>133480</v>
      </c>
      <c r="H29" s="217">
        <v>555</v>
      </c>
      <c r="I29" s="164"/>
      <c r="J29" s="217">
        <v>900</v>
      </c>
      <c r="K29" s="164"/>
    </row>
    <row r="30" spans="2:11" s="176" customFormat="1" ht="15" customHeight="1">
      <c r="B30" s="220" t="s">
        <v>62</v>
      </c>
      <c r="C30" s="165">
        <v>9</v>
      </c>
      <c r="D30" s="165">
        <v>131</v>
      </c>
      <c r="E30" s="226">
        <v>33</v>
      </c>
      <c r="F30" s="166">
        <v>98</v>
      </c>
      <c r="G30" s="217" t="s">
        <v>59</v>
      </c>
      <c r="H30" s="217">
        <v>229</v>
      </c>
      <c r="I30" s="164"/>
      <c r="J30" s="217" t="s">
        <v>59</v>
      </c>
      <c r="K30" s="164"/>
    </row>
    <row r="31" spans="2:11" s="176" customFormat="1" ht="15" customHeight="1">
      <c r="B31" s="216" t="s">
        <v>61</v>
      </c>
      <c r="C31" s="159">
        <v>4</v>
      </c>
      <c r="D31" s="159">
        <v>54</v>
      </c>
      <c r="E31" s="225">
        <v>19</v>
      </c>
      <c r="F31" s="160">
        <v>35</v>
      </c>
      <c r="G31" s="213">
        <v>57647</v>
      </c>
      <c r="H31" s="213" t="s">
        <v>60</v>
      </c>
      <c r="I31" s="158"/>
      <c r="J31" s="213">
        <v>465</v>
      </c>
      <c r="K31" s="158"/>
    </row>
    <row r="32" spans="2:11" s="205" customFormat="1" ht="15" customHeight="1">
      <c r="B32" s="224" t="s">
        <v>96</v>
      </c>
      <c r="C32" s="221">
        <f>+C33+C34+C35+C36</f>
        <v>30</v>
      </c>
      <c r="D32" s="174">
        <f>+D33+D34+D35+D36</f>
        <v>374</v>
      </c>
      <c r="E32" s="223"/>
      <c r="F32" s="222"/>
      <c r="G32" s="221">
        <v>423161</v>
      </c>
      <c r="H32" s="171"/>
      <c r="I32" s="171"/>
      <c r="J32" s="172">
        <v>3381</v>
      </c>
      <c r="K32" s="171"/>
    </row>
    <row r="33" spans="2:11" s="176" customFormat="1" ht="15" customHeight="1">
      <c r="B33" s="220" t="s">
        <v>64</v>
      </c>
      <c r="C33" s="165">
        <v>7</v>
      </c>
      <c r="D33" s="165">
        <v>77</v>
      </c>
      <c r="E33" s="219"/>
      <c r="F33" s="218"/>
      <c r="G33" s="217">
        <v>93296</v>
      </c>
      <c r="H33" s="164"/>
      <c r="I33" s="164"/>
      <c r="J33" s="217">
        <v>807</v>
      </c>
      <c r="K33" s="164"/>
    </row>
    <row r="34" spans="2:11" s="176" customFormat="1" ht="15" customHeight="1">
      <c r="B34" s="220" t="s">
        <v>63</v>
      </c>
      <c r="C34" s="165">
        <v>9</v>
      </c>
      <c r="D34" s="165">
        <v>137</v>
      </c>
      <c r="E34" s="219"/>
      <c r="F34" s="218"/>
      <c r="G34" s="217">
        <v>133657</v>
      </c>
      <c r="H34" s="164"/>
      <c r="I34" s="164"/>
      <c r="J34" s="217">
        <v>1069</v>
      </c>
      <c r="K34" s="164"/>
    </row>
    <row r="35" spans="2:11" s="176" customFormat="1" ht="15" customHeight="1">
      <c r="B35" s="220" t="s">
        <v>62</v>
      </c>
      <c r="C35" s="165">
        <v>9</v>
      </c>
      <c r="D35" s="165">
        <v>107</v>
      </c>
      <c r="E35" s="219"/>
      <c r="F35" s="218"/>
      <c r="G35" s="217" t="s">
        <v>59</v>
      </c>
      <c r="H35" s="164"/>
      <c r="I35" s="164"/>
      <c r="J35" s="217" t="s">
        <v>59</v>
      </c>
      <c r="K35" s="164"/>
    </row>
    <row r="36" spans="2:11" s="176" customFormat="1" ht="15" customHeight="1">
      <c r="B36" s="216" t="s">
        <v>61</v>
      </c>
      <c r="C36" s="159">
        <v>5</v>
      </c>
      <c r="D36" s="159">
        <v>53</v>
      </c>
      <c r="E36" s="215"/>
      <c r="F36" s="214"/>
      <c r="G36" s="213" t="s">
        <v>59</v>
      </c>
      <c r="H36" s="158"/>
      <c r="I36" s="158"/>
      <c r="J36" s="213" t="s">
        <v>59</v>
      </c>
      <c r="K36" s="158"/>
    </row>
    <row r="37" spans="2:11" s="205" customFormat="1" ht="15" customHeight="1">
      <c r="B37" s="212" t="s">
        <v>95</v>
      </c>
      <c r="C37" s="208">
        <v>30</v>
      </c>
      <c r="D37" s="211">
        <v>372</v>
      </c>
      <c r="E37" s="210"/>
      <c r="F37" s="209"/>
      <c r="G37" s="208">
        <v>469336</v>
      </c>
      <c r="H37" s="206"/>
      <c r="I37" s="206"/>
      <c r="J37" s="207">
        <v>3463</v>
      </c>
      <c r="K37" s="206"/>
    </row>
    <row r="38" spans="2:11" ht="15" customHeight="1">
      <c r="B38" s="115" t="s">
        <v>29</v>
      </c>
      <c r="K38" s="114"/>
    </row>
    <row r="39" ht="12.75" customHeight="1"/>
  </sheetData>
  <sheetProtection/>
  <mergeCells count="15">
    <mergeCell ref="K32:K36"/>
    <mergeCell ref="K17:K21"/>
    <mergeCell ref="I27:I31"/>
    <mergeCell ref="K27:K31"/>
    <mergeCell ref="I17:I21"/>
    <mergeCell ref="H32:H36"/>
    <mergeCell ref="E32:E36"/>
    <mergeCell ref="F32:F36"/>
    <mergeCell ref="I32:I36"/>
    <mergeCell ref="B4:B5"/>
    <mergeCell ref="C4:C5"/>
    <mergeCell ref="H17:H21"/>
    <mergeCell ref="D4:F4"/>
    <mergeCell ref="E17:E21"/>
    <mergeCell ref="F17:F2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showGridLines="0" zoomScalePageLayoutView="0" workbookViewId="0" topLeftCell="A1">
      <selection activeCell="O45" sqref="O45:O46"/>
    </sheetView>
  </sheetViews>
  <sheetFormatPr defaultColWidth="6.5" defaultRowHeight="15"/>
  <cols>
    <col min="1" max="1" width="1.59765625" style="234" customWidth="1"/>
    <col min="2" max="3" width="2.09765625" style="234" customWidth="1"/>
    <col min="4" max="4" width="13.59765625" style="234" customWidth="1"/>
    <col min="5" max="5" width="7.09765625" style="234" customWidth="1"/>
    <col min="6" max="6" width="6.8984375" style="234" customWidth="1"/>
    <col min="7" max="7" width="7.59765625" style="234" customWidth="1"/>
    <col min="8" max="8" width="6.8984375" style="234" customWidth="1"/>
    <col min="9" max="9" width="10.59765625" style="235" customWidth="1"/>
    <col min="10" max="10" width="6.8984375" style="234" customWidth="1"/>
    <col min="11" max="11" width="7.59765625" style="235" customWidth="1"/>
    <col min="12" max="12" width="6.8984375" style="234" customWidth="1"/>
    <col min="13" max="16384" width="6.5" style="234" customWidth="1"/>
  </cols>
  <sheetData>
    <row r="1" spans="1:4" ht="30" customHeight="1">
      <c r="A1" s="142" t="s">
        <v>135</v>
      </c>
      <c r="B1" s="142"/>
      <c r="C1" s="142"/>
      <c r="D1" s="318"/>
    </row>
    <row r="2" spans="1:4" ht="7.5" customHeight="1">
      <c r="A2" s="142"/>
      <c r="B2" s="142"/>
      <c r="C2" s="142"/>
      <c r="D2" s="318"/>
    </row>
    <row r="3" spans="2:12" s="313" customFormat="1" ht="22.5" customHeight="1">
      <c r="B3" s="317" t="s">
        <v>134</v>
      </c>
      <c r="D3" s="316"/>
      <c r="E3" s="314"/>
      <c r="F3" s="314"/>
      <c r="G3" s="314"/>
      <c r="H3" s="314"/>
      <c r="I3" s="315"/>
      <c r="J3" s="314"/>
      <c r="K3" s="315"/>
      <c r="L3" s="314"/>
    </row>
    <row r="4" spans="2:12" s="239" customFormat="1" ht="22.5" customHeight="1">
      <c r="B4" s="312" t="s">
        <v>92</v>
      </c>
      <c r="C4" s="311"/>
      <c r="D4" s="310"/>
      <c r="E4" s="309" t="s">
        <v>90</v>
      </c>
      <c r="F4" s="309"/>
      <c r="G4" s="309" t="s">
        <v>133</v>
      </c>
      <c r="H4" s="309"/>
      <c r="I4" s="309" t="s">
        <v>132</v>
      </c>
      <c r="J4" s="309"/>
      <c r="K4" s="309" t="s">
        <v>131</v>
      </c>
      <c r="L4" s="309"/>
    </row>
    <row r="5" spans="2:12" s="239" customFormat="1" ht="22.5" customHeight="1">
      <c r="B5" s="308"/>
      <c r="C5" s="307"/>
      <c r="D5" s="306"/>
      <c r="E5" s="305"/>
      <c r="F5" s="303" t="s">
        <v>130</v>
      </c>
      <c r="G5" s="305"/>
      <c r="H5" s="303" t="s">
        <v>130</v>
      </c>
      <c r="I5" s="304"/>
      <c r="J5" s="303" t="s">
        <v>130</v>
      </c>
      <c r="K5" s="304"/>
      <c r="L5" s="303" t="s">
        <v>130</v>
      </c>
    </row>
    <row r="6" spans="2:12" s="239" customFormat="1" ht="18.75" customHeight="1" hidden="1">
      <c r="B6" s="272" t="s">
        <v>129</v>
      </c>
      <c r="C6" s="271"/>
      <c r="D6" s="270"/>
      <c r="E6" s="302">
        <f>+E7+E11+E16+E21</f>
        <v>406</v>
      </c>
      <c r="F6" s="300" t="s">
        <v>60</v>
      </c>
      <c r="G6" s="301">
        <f>+G7+G11+G16+G21</f>
        <v>2231</v>
      </c>
      <c r="H6" s="300" t="s">
        <v>60</v>
      </c>
      <c r="I6" s="301">
        <f>+I7+I11+I16+I21</f>
        <v>4505103</v>
      </c>
      <c r="J6" s="300" t="s">
        <v>60</v>
      </c>
      <c r="K6" s="301">
        <f>+K7+K11+K16+K21</f>
        <v>57059</v>
      </c>
      <c r="L6" s="300" t="s">
        <v>60</v>
      </c>
    </row>
    <row r="7" spans="2:12" s="239" customFormat="1" ht="18.75" customHeight="1" hidden="1">
      <c r="B7" s="251"/>
      <c r="C7" s="262" t="s">
        <v>125</v>
      </c>
      <c r="D7" s="299"/>
      <c r="E7" s="296">
        <f>SUM(E8:E10)</f>
        <v>117</v>
      </c>
      <c r="F7" s="295">
        <v>-25.5</v>
      </c>
      <c r="G7" s="296">
        <f>SUM(G8:G10)</f>
        <v>594</v>
      </c>
      <c r="H7" s="295">
        <v>-19.1</v>
      </c>
      <c r="I7" s="296">
        <f>SUM(I8:I10)</f>
        <v>1210150</v>
      </c>
      <c r="J7" s="295">
        <v>-15.8</v>
      </c>
      <c r="K7" s="296">
        <f>SUM(K8:K10)</f>
        <v>16793</v>
      </c>
      <c r="L7" s="295">
        <v>-5.6</v>
      </c>
    </row>
    <row r="8" spans="2:12" s="239" customFormat="1" ht="17.25" customHeight="1" hidden="1">
      <c r="B8" s="251"/>
      <c r="C8" s="294"/>
      <c r="D8" s="258" t="s">
        <v>118</v>
      </c>
      <c r="E8" s="293">
        <v>38</v>
      </c>
      <c r="F8" s="291">
        <v>15.2</v>
      </c>
      <c r="G8" s="293">
        <v>209</v>
      </c>
      <c r="H8" s="291">
        <v>-6.7</v>
      </c>
      <c r="I8" s="292">
        <v>294603</v>
      </c>
      <c r="J8" s="291">
        <v>-2.2</v>
      </c>
      <c r="K8" s="292">
        <v>5001</v>
      </c>
      <c r="L8" s="291">
        <v>-9.2</v>
      </c>
    </row>
    <row r="9" spans="2:12" s="239" customFormat="1" ht="21" hidden="1">
      <c r="B9" s="251"/>
      <c r="C9" s="294"/>
      <c r="D9" s="266" t="s">
        <v>117</v>
      </c>
      <c r="E9" s="293">
        <v>27</v>
      </c>
      <c r="F9" s="291">
        <v>-34.1</v>
      </c>
      <c r="G9" s="293">
        <v>179</v>
      </c>
      <c r="H9" s="291">
        <v>1.1</v>
      </c>
      <c r="I9" s="292">
        <v>630142</v>
      </c>
      <c r="J9" s="291">
        <v>3</v>
      </c>
      <c r="K9" s="292">
        <v>8272</v>
      </c>
      <c r="L9" s="291">
        <v>28.8</v>
      </c>
    </row>
    <row r="10" spans="2:12" s="239" customFormat="1" ht="17.25" customHeight="1" hidden="1">
      <c r="B10" s="251"/>
      <c r="C10" s="287"/>
      <c r="D10" s="244" t="s">
        <v>116</v>
      </c>
      <c r="E10" s="286">
        <v>52</v>
      </c>
      <c r="F10" s="284">
        <v>-37.3</v>
      </c>
      <c r="G10" s="286">
        <v>206</v>
      </c>
      <c r="H10" s="284">
        <v>-38.1</v>
      </c>
      <c r="I10" s="285">
        <v>285405</v>
      </c>
      <c r="J10" s="284">
        <v>-45.6</v>
      </c>
      <c r="K10" s="285">
        <v>3520</v>
      </c>
      <c r="L10" s="284">
        <v>-39.9</v>
      </c>
    </row>
    <row r="11" spans="2:12" s="239" customFormat="1" ht="18.75" customHeight="1" hidden="1">
      <c r="B11" s="251"/>
      <c r="C11" s="262" t="s">
        <v>124</v>
      </c>
      <c r="D11" s="299"/>
      <c r="E11" s="296">
        <f>SUM(E12:E15)</f>
        <v>114</v>
      </c>
      <c r="F11" s="298" t="s">
        <v>60</v>
      </c>
      <c r="G11" s="296">
        <f>SUM(G12:G15)</f>
        <v>593</v>
      </c>
      <c r="H11" s="298" t="s">
        <v>60</v>
      </c>
      <c r="I11" s="296">
        <f>SUM(I12:I15)</f>
        <v>1277965</v>
      </c>
      <c r="J11" s="298" t="s">
        <v>60</v>
      </c>
      <c r="K11" s="296">
        <f>SUM(K12:K15)</f>
        <v>14805</v>
      </c>
      <c r="L11" s="298" t="s">
        <v>60</v>
      </c>
    </row>
    <row r="12" spans="2:12" s="239" customFormat="1" ht="17.25" customHeight="1" hidden="1">
      <c r="B12" s="251"/>
      <c r="C12" s="294"/>
      <c r="D12" s="258" t="s">
        <v>114</v>
      </c>
      <c r="E12" s="293">
        <v>30</v>
      </c>
      <c r="F12" s="291">
        <v>-3.2</v>
      </c>
      <c r="G12" s="293">
        <v>99</v>
      </c>
      <c r="H12" s="291">
        <v>1</v>
      </c>
      <c r="I12" s="292">
        <v>128392</v>
      </c>
      <c r="J12" s="291">
        <v>27.3</v>
      </c>
      <c r="K12" s="292">
        <v>1691</v>
      </c>
      <c r="L12" s="291">
        <v>16.5</v>
      </c>
    </row>
    <row r="13" spans="2:12" s="239" customFormat="1" ht="17.25" customHeight="1" hidden="1">
      <c r="B13" s="251"/>
      <c r="C13" s="294"/>
      <c r="D13" s="257" t="s">
        <v>113</v>
      </c>
      <c r="E13" s="293">
        <v>39</v>
      </c>
      <c r="F13" s="291">
        <v>-13.3</v>
      </c>
      <c r="G13" s="293">
        <v>124</v>
      </c>
      <c r="H13" s="291">
        <v>-14.5</v>
      </c>
      <c r="I13" s="292">
        <v>144772</v>
      </c>
      <c r="J13" s="291">
        <v>-5</v>
      </c>
      <c r="K13" s="292">
        <v>1917</v>
      </c>
      <c r="L13" s="291">
        <v>-10.5</v>
      </c>
    </row>
    <row r="14" spans="2:12" s="239" customFormat="1" ht="17.25" customHeight="1" hidden="1">
      <c r="B14" s="251"/>
      <c r="C14" s="294"/>
      <c r="D14" s="258" t="s">
        <v>112</v>
      </c>
      <c r="E14" s="293">
        <v>14</v>
      </c>
      <c r="F14" s="291">
        <v>-12.5</v>
      </c>
      <c r="G14" s="293">
        <v>132</v>
      </c>
      <c r="H14" s="291">
        <v>-10.8</v>
      </c>
      <c r="I14" s="292">
        <v>293175</v>
      </c>
      <c r="J14" s="291">
        <v>-10.5</v>
      </c>
      <c r="K14" s="292">
        <v>5089</v>
      </c>
      <c r="L14" s="291">
        <v>-18.9</v>
      </c>
    </row>
    <row r="15" spans="2:12" s="239" customFormat="1" ht="17.25" customHeight="1" hidden="1">
      <c r="B15" s="251"/>
      <c r="C15" s="287"/>
      <c r="D15" s="263" t="s">
        <v>111</v>
      </c>
      <c r="E15" s="286">
        <v>31</v>
      </c>
      <c r="F15" s="297" t="s">
        <v>60</v>
      </c>
      <c r="G15" s="286">
        <v>238</v>
      </c>
      <c r="H15" s="297" t="s">
        <v>60</v>
      </c>
      <c r="I15" s="285">
        <v>711626</v>
      </c>
      <c r="J15" s="297" t="s">
        <v>60</v>
      </c>
      <c r="K15" s="285">
        <v>6108</v>
      </c>
      <c r="L15" s="297" t="s">
        <v>60</v>
      </c>
    </row>
    <row r="16" spans="2:12" s="239" customFormat="1" ht="18.75" customHeight="1" hidden="1">
      <c r="B16" s="251"/>
      <c r="C16" s="250" t="s">
        <v>123</v>
      </c>
      <c r="D16" s="290"/>
      <c r="E16" s="296">
        <f>SUM(E17:E20)</f>
        <v>136</v>
      </c>
      <c r="F16" s="295">
        <v>1.5</v>
      </c>
      <c r="G16" s="296">
        <f>SUM(G17:G20)</f>
        <v>932</v>
      </c>
      <c r="H16" s="295">
        <v>20.7</v>
      </c>
      <c r="I16" s="296">
        <f>SUM(I17:I20)</f>
        <v>1846783</v>
      </c>
      <c r="J16" s="295">
        <v>3.6</v>
      </c>
      <c r="K16" s="296">
        <f>SUM(K17:K20)</f>
        <v>22612</v>
      </c>
      <c r="L16" s="295">
        <v>-2.7</v>
      </c>
    </row>
    <row r="17" spans="2:12" s="239" customFormat="1" ht="17.25" customHeight="1" hidden="1">
      <c r="B17" s="251"/>
      <c r="C17" s="294"/>
      <c r="D17" s="258" t="s">
        <v>109</v>
      </c>
      <c r="E17" s="293">
        <v>56</v>
      </c>
      <c r="F17" s="291">
        <v>-5.1</v>
      </c>
      <c r="G17" s="293">
        <v>233</v>
      </c>
      <c r="H17" s="291">
        <v>32.4</v>
      </c>
      <c r="I17" s="292">
        <v>257077</v>
      </c>
      <c r="J17" s="291">
        <v>-7.4</v>
      </c>
      <c r="K17" s="292">
        <v>3470</v>
      </c>
      <c r="L17" s="291">
        <v>-27.5</v>
      </c>
    </row>
    <row r="18" spans="2:12" s="239" customFormat="1" ht="17.25" customHeight="1" hidden="1">
      <c r="B18" s="251"/>
      <c r="C18" s="294"/>
      <c r="D18" s="257" t="s">
        <v>108</v>
      </c>
      <c r="E18" s="293">
        <v>29</v>
      </c>
      <c r="F18" s="291">
        <v>3.6</v>
      </c>
      <c r="G18" s="293">
        <v>291</v>
      </c>
      <c r="H18" s="291">
        <v>11.9</v>
      </c>
      <c r="I18" s="292">
        <v>702538</v>
      </c>
      <c r="J18" s="291">
        <v>-9.3</v>
      </c>
      <c r="K18" s="292">
        <v>9597</v>
      </c>
      <c r="L18" s="291">
        <v>-0.7</v>
      </c>
    </row>
    <row r="19" spans="2:12" s="239" customFormat="1" ht="20.25" hidden="1">
      <c r="B19" s="251"/>
      <c r="C19" s="294"/>
      <c r="D19" s="256" t="s">
        <v>128</v>
      </c>
      <c r="E19" s="293">
        <v>24</v>
      </c>
      <c r="F19" s="291">
        <v>-4</v>
      </c>
      <c r="G19" s="293">
        <v>135</v>
      </c>
      <c r="H19" s="291">
        <v>35</v>
      </c>
      <c r="I19" s="292">
        <v>383248</v>
      </c>
      <c r="J19" s="291">
        <v>16</v>
      </c>
      <c r="K19" s="292">
        <v>3493</v>
      </c>
      <c r="L19" s="291">
        <v>19.6</v>
      </c>
    </row>
    <row r="20" spans="2:12" s="239" customFormat="1" ht="20.25" hidden="1">
      <c r="B20" s="251"/>
      <c r="C20" s="287"/>
      <c r="D20" s="252" t="s">
        <v>127</v>
      </c>
      <c r="E20" s="286">
        <v>27</v>
      </c>
      <c r="F20" s="284">
        <v>22.7</v>
      </c>
      <c r="G20" s="286">
        <v>273</v>
      </c>
      <c r="H20" s="284">
        <v>15.7</v>
      </c>
      <c r="I20" s="285">
        <v>503920</v>
      </c>
      <c r="J20" s="284">
        <v>26</v>
      </c>
      <c r="K20" s="285">
        <v>6052</v>
      </c>
      <c r="L20" s="284">
        <v>2.8</v>
      </c>
    </row>
    <row r="21" spans="2:12" s="239" customFormat="1" ht="18.75" customHeight="1" hidden="1">
      <c r="B21" s="251"/>
      <c r="C21" s="250" t="s">
        <v>122</v>
      </c>
      <c r="D21" s="290"/>
      <c r="E21" s="289">
        <f>+E22</f>
        <v>39</v>
      </c>
      <c r="F21" s="288">
        <f>+F22</f>
        <v>18.2</v>
      </c>
      <c r="G21" s="289">
        <f>+G22</f>
        <v>112</v>
      </c>
      <c r="H21" s="288">
        <f>+H22</f>
        <v>13.1</v>
      </c>
      <c r="I21" s="289">
        <f>+I22</f>
        <v>170205</v>
      </c>
      <c r="J21" s="288">
        <f>+J22</f>
        <v>-2.6</v>
      </c>
      <c r="K21" s="289">
        <f>+K22</f>
        <v>2849</v>
      </c>
      <c r="L21" s="288">
        <f>+L22</f>
        <v>0.1</v>
      </c>
    </row>
    <row r="22" spans="2:12" s="239" customFormat="1" ht="17.25" customHeight="1" hidden="1">
      <c r="B22" s="245"/>
      <c r="C22" s="287"/>
      <c r="D22" s="244" t="s">
        <v>104</v>
      </c>
      <c r="E22" s="286">
        <v>39</v>
      </c>
      <c r="F22" s="284">
        <v>18.2</v>
      </c>
      <c r="G22" s="286">
        <v>112</v>
      </c>
      <c r="H22" s="284">
        <v>13.1</v>
      </c>
      <c r="I22" s="285">
        <v>170205</v>
      </c>
      <c r="J22" s="284">
        <v>-2.6</v>
      </c>
      <c r="K22" s="285">
        <v>2849</v>
      </c>
      <c r="L22" s="284">
        <v>0.1</v>
      </c>
    </row>
    <row r="23" spans="2:12" s="239" customFormat="1" ht="18.75" customHeight="1" hidden="1">
      <c r="B23" s="272" t="s">
        <v>126</v>
      </c>
      <c r="C23" s="271"/>
      <c r="D23" s="270"/>
      <c r="E23" s="268">
        <f>+E24+E28+E33+E38</f>
        <v>369</v>
      </c>
      <c r="F23" s="267">
        <f>ROUND(E23/E6*100,1)-100</f>
        <v>-9.099999999999994</v>
      </c>
      <c r="G23" s="269">
        <f>+G24+G28+G33+G38</f>
        <v>2383</v>
      </c>
      <c r="H23" s="267">
        <f>ROUND(G23/G6*100,1)-100</f>
        <v>6.799999999999997</v>
      </c>
      <c r="I23" s="268">
        <f>+I24+I28+I33+I38</f>
        <v>3444924</v>
      </c>
      <c r="J23" s="267">
        <f>ROUND(I23/I6*100,1)-100</f>
        <v>-23.5</v>
      </c>
      <c r="K23" s="268">
        <f>+K24+K28+K33+K38</f>
        <v>56765</v>
      </c>
      <c r="L23" s="267">
        <f>ROUND(K23/K6*100,1)-100</f>
        <v>-0.5</v>
      </c>
    </row>
    <row r="24" spans="2:12" s="239" customFormat="1" ht="18.75" customHeight="1" hidden="1">
      <c r="B24" s="251"/>
      <c r="C24" s="280" t="s">
        <v>125</v>
      </c>
      <c r="D24" s="283"/>
      <c r="E24" s="262">
        <f>SUM(E25:E27)</f>
        <v>102</v>
      </c>
      <c r="F24" s="259">
        <f>ROUND(E24/E7*100,1)-100</f>
        <v>-12.799999999999997</v>
      </c>
      <c r="G24" s="261">
        <f>SUM(G25:G27)</f>
        <v>618</v>
      </c>
      <c r="H24" s="259">
        <f>ROUND(G24/G7*100,1)-100</f>
        <v>4</v>
      </c>
      <c r="I24" s="260">
        <f>SUM(I25:I27)</f>
        <v>945954</v>
      </c>
      <c r="J24" s="259">
        <f>ROUND(I24/I7*100,1)-100</f>
        <v>-21.799999999999997</v>
      </c>
      <c r="K24" s="260">
        <f>SUM(K25:K27)</f>
        <v>13200</v>
      </c>
      <c r="L24" s="259">
        <f>ROUND(K24/K7*100,1)-100</f>
        <v>-21.400000000000006</v>
      </c>
    </row>
    <row r="25" spans="2:12" s="239" customFormat="1" ht="18.75" customHeight="1" hidden="1">
      <c r="B25" s="251"/>
      <c r="C25" s="251"/>
      <c r="D25" s="276" t="s">
        <v>118</v>
      </c>
      <c r="E25" s="255">
        <v>34</v>
      </c>
      <c r="F25" s="253">
        <f>ROUND(E25/E8*100,1)-100</f>
        <v>-10.5</v>
      </c>
      <c r="G25" s="255">
        <v>219</v>
      </c>
      <c r="H25" s="253">
        <f>ROUND(G25/G8*100,1)-100</f>
        <v>4.799999999999997</v>
      </c>
      <c r="I25" s="254">
        <v>182098</v>
      </c>
      <c r="J25" s="253">
        <f>ROUND(I25/I8*100,1)-100</f>
        <v>-38.2</v>
      </c>
      <c r="K25" s="254">
        <v>4231</v>
      </c>
      <c r="L25" s="253">
        <f>ROUND(K25/K8*100,1)-100</f>
        <v>-15.400000000000006</v>
      </c>
    </row>
    <row r="26" spans="2:12" s="239" customFormat="1" ht="21" customHeight="1" hidden="1">
      <c r="B26" s="251"/>
      <c r="C26" s="251"/>
      <c r="D26" s="266" t="s">
        <v>117</v>
      </c>
      <c r="E26" s="255">
        <v>30</v>
      </c>
      <c r="F26" s="253">
        <f>ROUND(E26/E9*100,1)-100</f>
        <v>11.099999999999994</v>
      </c>
      <c r="G26" s="255">
        <v>211</v>
      </c>
      <c r="H26" s="253">
        <f>ROUND(G26/G9*100,1)-100</f>
        <v>17.900000000000006</v>
      </c>
      <c r="I26" s="254">
        <v>576429</v>
      </c>
      <c r="J26" s="253">
        <f>ROUND(I26/I9*100,1)-100</f>
        <v>-8.5</v>
      </c>
      <c r="K26" s="254">
        <v>6269</v>
      </c>
      <c r="L26" s="253">
        <f>ROUND(K26/K9*100,1)-100</f>
        <v>-24.200000000000003</v>
      </c>
    </row>
    <row r="27" spans="2:12" s="239" customFormat="1" ht="18.75" customHeight="1" hidden="1">
      <c r="B27" s="251"/>
      <c r="C27" s="245"/>
      <c r="D27" s="244" t="s">
        <v>116</v>
      </c>
      <c r="E27" s="242">
        <v>38</v>
      </c>
      <c r="F27" s="240">
        <f>ROUND(E27/E10*100,1)-100</f>
        <v>-26.900000000000006</v>
      </c>
      <c r="G27" s="242">
        <v>188</v>
      </c>
      <c r="H27" s="240">
        <f>ROUND(G27/G10*100,1)-100</f>
        <v>-8.700000000000003</v>
      </c>
      <c r="I27" s="241">
        <v>187427</v>
      </c>
      <c r="J27" s="240">
        <f>ROUND(I27/I10*100,1)-100</f>
        <v>-34.3</v>
      </c>
      <c r="K27" s="241">
        <v>2700</v>
      </c>
      <c r="L27" s="240">
        <f>ROUND(K27/K10*100,1)-100</f>
        <v>-23.299999999999997</v>
      </c>
    </row>
    <row r="28" spans="2:12" s="239" customFormat="1" ht="18.75" customHeight="1" hidden="1">
      <c r="B28" s="251"/>
      <c r="C28" s="251" t="s">
        <v>124</v>
      </c>
      <c r="D28" s="265"/>
      <c r="E28" s="262">
        <f>SUM(E29:E32)</f>
        <v>109</v>
      </c>
      <c r="F28" s="259">
        <f>ROUND(E28/E11*100,1)-100</f>
        <v>-4.400000000000006</v>
      </c>
      <c r="G28" s="261">
        <f>SUM(G29:G32)</f>
        <v>657</v>
      </c>
      <c r="H28" s="259">
        <f>ROUND(G28/G11*100,1)-100</f>
        <v>10.799999999999997</v>
      </c>
      <c r="I28" s="260">
        <f>SUM(I29:I32)</f>
        <v>1100968</v>
      </c>
      <c r="J28" s="259">
        <f>ROUND(I28/I11*100,1)-100</f>
        <v>-13.799999999999997</v>
      </c>
      <c r="K28" s="260">
        <f>SUM(K29:K32)</f>
        <v>16112</v>
      </c>
      <c r="L28" s="259">
        <f>ROUND(K28/K11*100,1)-100</f>
        <v>8.799999999999997</v>
      </c>
    </row>
    <row r="29" spans="2:12" s="239" customFormat="1" ht="18.75" customHeight="1" hidden="1">
      <c r="B29" s="251"/>
      <c r="C29" s="251"/>
      <c r="D29" s="258" t="s">
        <v>114</v>
      </c>
      <c r="E29" s="264">
        <v>25</v>
      </c>
      <c r="F29" s="253">
        <f>ROUND(E29/E12*100,1)-100</f>
        <v>-16.700000000000003</v>
      </c>
      <c r="G29" s="255">
        <v>71</v>
      </c>
      <c r="H29" s="253">
        <f>ROUND(G29/G12*100,1)-100</f>
        <v>-28.299999999999997</v>
      </c>
      <c r="I29" s="254">
        <v>50082</v>
      </c>
      <c r="J29" s="253">
        <f>ROUND(I29/I12*100,1)-100</f>
        <v>-61</v>
      </c>
      <c r="K29" s="254">
        <v>1115</v>
      </c>
      <c r="L29" s="253">
        <f>ROUND(K29/K12*100,1)-100</f>
        <v>-34.099999999999994</v>
      </c>
    </row>
    <row r="30" spans="2:12" s="239" customFormat="1" ht="18.75" customHeight="1" hidden="1">
      <c r="B30" s="251"/>
      <c r="C30" s="251"/>
      <c r="D30" s="257" t="s">
        <v>113</v>
      </c>
      <c r="E30" s="264">
        <v>38</v>
      </c>
      <c r="F30" s="253">
        <f>ROUND(E30/E13*100,1)-100</f>
        <v>-2.5999999999999943</v>
      </c>
      <c r="G30" s="255">
        <v>135</v>
      </c>
      <c r="H30" s="253">
        <f>ROUND(G30/G13*100,1)-100</f>
        <v>8.900000000000006</v>
      </c>
      <c r="I30" s="254">
        <v>95185</v>
      </c>
      <c r="J30" s="253">
        <f>ROUND(I30/I13*100,1)-100</f>
        <v>-34.3</v>
      </c>
      <c r="K30" s="254">
        <v>1893</v>
      </c>
      <c r="L30" s="253">
        <f>ROUND(K30/K13*100,1)-100</f>
        <v>-1.2999999999999972</v>
      </c>
    </row>
    <row r="31" spans="2:12" s="239" customFormat="1" ht="18.75" customHeight="1" hidden="1">
      <c r="B31" s="251"/>
      <c r="C31" s="251"/>
      <c r="D31" s="258" t="s">
        <v>112</v>
      </c>
      <c r="E31" s="264">
        <v>12</v>
      </c>
      <c r="F31" s="253">
        <f>ROUND(E31/E14*100,1)-100</f>
        <v>-14.299999999999997</v>
      </c>
      <c r="G31" s="255">
        <v>134</v>
      </c>
      <c r="H31" s="253">
        <f>ROUND(G31/G14*100,1)-100</f>
        <v>1.5</v>
      </c>
      <c r="I31" s="254">
        <v>251508</v>
      </c>
      <c r="J31" s="253">
        <f>ROUND(I31/I14*100,1)-100</f>
        <v>-14.200000000000003</v>
      </c>
      <c r="K31" s="254">
        <v>4937</v>
      </c>
      <c r="L31" s="253">
        <f>ROUND(K31/K14*100,1)-100</f>
        <v>-3</v>
      </c>
    </row>
    <row r="32" spans="2:12" s="239" customFormat="1" ht="18.75" customHeight="1" hidden="1">
      <c r="B32" s="251"/>
      <c r="C32" s="251"/>
      <c r="D32" s="263" t="s">
        <v>111</v>
      </c>
      <c r="E32" s="243">
        <v>34</v>
      </c>
      <c r="F32" s="240">
        <f>ROUND(E32/E15*100,1)-100</f>
        <v>9.700000000000003</v>
      </c>
      <c r="G32" s="242">
        <v>317</v>
      </c>
      <c r="H32" s="240">
        <f>ROUND(G32/G15*100,1)-100</f>
        <v>33.19999999999999</v>
      </c>
      <c r="I32" s="241">
        <v>704193</v>
      </c>
      <c r="J32" s="240">
        <f>ROUND(I32/I15*100,1)-100</f>
        <v>-1</v>
      </c>
      <c r="K32" s="241">
        <v>8167</v>
      </c>
      <c r="L32" s="240">
        <f>ROUND(K32/K15*100,1)-100</f>
        <v>33.69999999999999</v>
      </c>
    </row>
    <row r="33" spans="2:12" s="239" customFormat="1" ht="18.75" customHeight="1" hidden="1">
      <c r="B33" s="251"/>
      <c r="C33" s="282" t="s">
        <v>123</v>
      </c>
      <c r="D33" s="281"/>
      <c r="E33" s="280">
        <f>SUM(E34:E37)</f>
        <v>126</v>
      </c>
      <c r="F33" s="277">
        <f>SUM(F34:F37)</f>
        <v>-28.80000000000001</v>
      </c>
      <c r="G33" s="279">
        <f>SUM(G34:G37)</f>
        <v>1020</v>
      </c>
      <c r="H33" s="277">
        <f>ROUND(G33/G16*100,1)-100</f>
        <v>9.400000000000006</v>
      </c>
      <c r="I33" s="278">
        <f>SUM(I34:I37)</f>
        <v>1299913</v>
      </c>
      <c r="J33" s="277">
        <f>ROUND(I33/I16*100,1)-100</f>
        <v>-29.599999999999994</v>
      </c>
      <c r="K33" s="278">
        <f>SUM(K34:K37)</f>
        <v>25627</v>
      </c>
      <c r="L33" s="277">
        <f>ROUND(K33/K16*100,1)-100</f>
        <v>13.299999999999997</v>
      </c>
    </row>
    <row r="34" spans="2:12" s="239" customFormat="1" ht="18.75" customHeight="1" hidden="1">
      <c r="B34" s="251"/>
      <c r="C34" s="251"/>
      <c r="D34" s="276" t="s">
        <v>109</v>
      </c>
      <c r="E34" s="275">
        <v>51</v>
      </c>
      <c r="F34" s="273">
        <f>ROUND(E34/E17*100,1)-100</f>
        <v>-8.900000000000006</v>
      </c>
      <c r="G34" s="275">
        <v>181</v>
      </c>
      <c r="H34" s="273">
        <f>ROUND(G34/G17*100,1)-100</f>
        <v>-22.299999999999997</v>
      </c>
      <c r="I34" s="274">
        <v>120786</v>
      </c>
      <c r="J34" s="273">
        <f>ROUND(I34/I17*100,1)-100</f>
        <v>-53</v>
      </c>
      <c r="K34" s="274">
        <v>3357</v>
      </c>
      <c r="L34" s="273">
        <f>ROUND(K34/K17*100,1)-100</f>
        <v>-3.299999999999997</v>
      </c>
    </row>
    <row r="35" spans="2:12" s="239" customFormat="1" ht="18.75" customHeight="1" hidden="1">
      <c r="B35" s="251"/>
      <c r="C35" s="251"/>
      <c r="D35" s="257" t="s">
        <v>108</v>
      </c>
      <c r="E35" s="255">
        <v>29</v>
      </c>
      <c r="F35" s="253">
        <f>ROUND(E35/E18*100,1)-100</f>
        <v>0</v>
      </c>
      <c r="G35" s="255">
        <v>392</v>
      </c>
      <c r="H35" s="253">
        <f>ROUND(G35/G18*100,1)-100</f>
        <v>34.69999999999999</v>
      </c>
      <c r="I35" s="254">
        <v>720616</v>
      </c>
      <c r="J35" s="253">
        <f>ROUND(I35/I18*100,1)-100</f>
        <v>2.5999999999999943</v>
      </c>
      <c r="K35" s="254">
        <v>14620</v>
      </c>
      <c r="L35" s="253">
        <f>ROUND(K35/K18*100,1)-100</f>
        <v>52.30000000000001</v>
      </c>
    </row>
    <row r="36" spans="2:12" s="239" customFormat="1" ht="21" customHeight="1" hidden="1">
      <c r="B36" s="251"/>
      <c r="C36" s="251"/>
      <c r="D36" s="256" t="s">
        <v>107</v>
      </c>
      <c r="E36" s="255">
        <v>21</v>
      </c>
      <c r="F36" s="253">
        <f>ROUND(E36/E19*100,1)-100</f>
        <v>-12.5</v>
      </c>
      <c r="G36" s="255">
        <v>153</v>
      </c>
      <c r="H36" s="253">
        <f>ROUND(G36/G19*100,1)-100</f>
        <v>13.299999999999997</v>
      </c>
      <c r="I36" s="254">
        <v>254263</v>
      </c>
      <c r="J36" s="253">
        <f>ROUND(I36/I19*100,1)-100</f>
        <v>-33.7</v>
      </c>
      <c r="K36" s="254">
        <v>2830</v>
      </c>
      <c r="L36" s="253">
        <f>ROUND(K36/K19*100,1)-100</f>
        <v>-19</v>
      </c>
    </row>
    <row r="37" spans="2:12" s="239" customFormat="1" ht="21" customHeight="1" hidden="1">
      <c r="B37" s="251"/>
      <c r="C37" s="251"/>
      <c r="D37" s="252" t="s">
        <v>106</v>
      </c>
      <c r="E37" s="243">
        <v>25</v>
      </c>
      <c r="F37" s="240">
        <f>ROUND(E37/E20*100,1)-100</f>
        <v>-7.400000000000006</v>
      </c>
      <c r="G37" s="242">
        <v>294</v>
      </c>
      <c r="H37" s="240">
        <f>ROUND(G37/G20*100,1)-100</f>
        <v>7.700000000000003</v>
      </c>
      <c r="I37" s="241">
        <v>204248</v>
      </c>
      <c r="J37" s="240">
        <f>ROUND(I37/I20*100,1)-100</f>
        <v>-59.5</v>
      </c>
      <c r="K37" s="241">
        <v>4820</v>
      </c>
      <c r="L37" s="240">
        <f>ROUND(K37/K20*100,1)-100</f>
        <v>-20.400000000000006</v>
      </c>
    </row>
    <row r="38" spans="2:12" s="239" customFormat="1" ht="18.75" customHeight="1" hidden="1">
      <c r="B38" s="251"/>
      <c r="C38" s="250" t="s">
        <v>122</v>
      </c>
      <c r="D38" s="249"/>
      <c r="E38" s="247">
        <f>+E39</f>
        <v>32</v>
      </c>
      <c r="F38" s="248">
        <f>+F39</f>
        <v>-17.900000000000006</v>
      </c>
      <c r="G38" s="247">
        <f>+G39</f>
        <v>88</v>
      </c>
      <c r="H38" s="248">
        <f>+H39</f>
        <v>-21.400000000000006</v>
      </c>
      <c r="I38" s="247">
        <f>+I39</f>
        <v>98089</v>
      </c>
      <c r="J38" s="248">
        <f>+J39</f>
        <v>-42.4</v>
      </c>
      <c r="K38" s="247">
        <f>+K39</f>
        <v>1826</v>
      </c>
      <c r="L38" s="246">
        <f>+L39</f>
        <v>-35.900000000000006</v>
      </c>
    </row>
    <row r="39" spans="2:12" s="239" customFormat="1" ht="18.75" customHeight="1" hidden="1">
      <c r="B39" s="245"/>
      <c r="C39" s="245"/>
      <c r="D39" s="244" t="s">
        <v>104</v>
      </c>
      <c r="E39" s="243">
        <v>32</v>
      </c>
      <c r="F39" s="240">
        <f>ROUND(E39/E22*100,1)-100</f>
        <v>-17.900000000000006</v>
      </c>
      <c r="G39" s="242">
        <v>88</v>
      </c>
      <c r="H39" s="240">
        <f>ROUND(G39/G22*100,1)-100</f>
        <v>-21.400000000000006</v>
      </c>
      <c r="I39" s="241">
        <v>98089</v>
      </c>
      <c r="J39" s="240">
        <f>ROUND(I39/I22*100,1)-100</f>
        <v>-42.4</v>
      </c>
      <c r="K39" s="241">
        <v>1826</v>
      </c>
      <c r="L39" s="240">
        <f>ROUND(K39/K22*100,1)-100</f>
        <v>-35.900000000000006</v>
      </c>
    </row>
    <row r="40" spans="2:12" s="239" customFormat="1" ht="18.75" customHeight="1">
      <c r="B40" s="272" t="s">
        <v>121</v>
      </c>
      <c r="C40" s="271"/>
      <c r="D40" s="270"/>
      <c r="E40" s="268">
        <f>+E41+E45+E50+E55</f>
        <v>314</v>
      </c>
      <c r="F40" s="267">
        <f>ROUND(E40/E23*100,1)-100</f>
        <v>-14.900000000000006</v>
      </c>
      <c r="G40" s="269">
        <f>+G41+G45+G50+G55</f>
        <v>1964</v>
      </c>
      <c r="H40" s="267">
        <f>ROUND(G40/G23*100,1)-100</f>
        <v>-17.599999999999994</v>
      </c>
      <c r="I40" s="268">
        <f>+I41+I45+I50+I55</f>
        <v>3081859</v>
      </c>
      <c r="J40" s="267">
        <f>ROUND(I40/I23*100,1)-100</f>
        <v>-10.5</v>
      </c>
      <c r="K40" s="268">
        <f>+K41+K45+K50+K55</f>
        <v>50113</v>
      </c>
      <c r="L40" s="267">
        <f>ROUND(K40/K23*100,1)-100</f>
        <v>-11.700000000000003</v>
      </c>
    </row>
    <row r="41" spans="2:12" s="239" customFormat="1" ht="18.75" customHeight="1">
      <c r="B41" s="251"/>
      <c r="C41" s="262" t="s">
        <v>119</v>
      </c>
      <c r="D41" s="265"/>
      <c r="E41" s="262">
        <f>SUM(E42:E44)</f>
        <v>83</v>
      </c>
      <c r="F41" s="259">
        <f>ROUND(E41/E24*100,1)-100</f>
        <v>-18.599999999999994</v>
      </c>
      <c r="G41" s="261">
        <f>SUM(G42:G44)</f>
        <v>455</v>
      </c>
      <c r="H41" s="259">
        <f>ROUND(G41/G24*100,1)-100</f>
        <v>-26.400000000000006</v>
      </c>
      <c r="I41" s="260">
        <f>SUM(I42:I44)</f>
        <v>815166</v>
      </c>
      <c r="J41" s="259">
        <f>ROUND(I41/I24*100,1)-100</f>
        <v>-13.799999999999997</v>
      </c>
      <c r="K41" s="260">
        <f>SUM(K42:K44)</f>
        <v>10506</v>
      </c>
      <c r="L41" s="259">
        <f>ROUND(K41/K24*100,1)-100</f>
        <v>-20.400000000000006</v>
      </c>
    </row>
    <row r="42" spans="2:12" s="239" customFormat="1" ht="18.75" customHeight="1">
      <c r="B42" s="251"/>
      <c r="C42" s="251"/>
      <c r="D42" s="258" t="s">
        <v>118</v>
      </c>
      <c r="E42" s="255">
        <v>22</v>
      </c>
      <c r="F42" s="253">
        <f>ROUND(E42/E25*100,1)-100</f>
        <v>-35.3</v>
      </c>
      <c r="G42" s="255">
        <v>95</v>
      </c>
      <c r="H42" s="253">
        <f>ROUND(G42/G25*100,1)-100</f>
        <v>-56.6</v>
      </c>
      <c r="I42" s="254">
        <v>74210</v>
      </c>
      <c r="J42" s="253">
        <f>ROUND(I42/I25*100,1)-100</f>
        <v>-59.2</v>
      </c>
      <c r="K42" s="254">
        <v>2650</v>
      </c>
      <c r="L42" s="253">
        <f>ROUND(K42/K25*100,1)-100</f>
        <v>-37.4</v>
      </c>
    </row>
    <row r="43" spans="2:12" s="239" customFormat="1" ht="21" customHeight="1">
      <c r="B43" s="251"/>
      <c r="C43" s="251"/>
      <c r="D43" s="266" t="s">
        <v>117</v>
      </c>
      <c r="E43" s="255">
        <v>30</v>
      </c>
      <c r="F43" s="253">
        <f>ROUND(E43/E26*100,1)-100</f>
        <v>0</v>
      </c>
      <c r="G43" s="255">
        <v>241</v>
      </c>
      <c r="H43" s="253">
        <f>ROUND(G43/G26*100,1)-100</f>
        <v>14.200000000000003</v>
      </c>
      <c r="I43" s="254">
        <v>525806</v>
      </c>
      <c r="J43" s="253">
        <f>ROUND(I43/I26*100,1)-100</f>
        <v>-8.799999999999997</v>
      </c>
      <c r="K43" s="254">
        <v>5864</v>
      </c>
      <c r="L43" s="253">
        <f>ROUND(K43/K26*100,1)-100</f>
        <v>-6.5</v>
      </c>
    </row>
    <row r="44" spans="2:12" s="239" customFormat="1" ht="18.75" customHeight="1">
      <c r="B44" s="251"/>
      <c r="C44" s="245"/>
      <c r="D44" s="244" t="s">
        <v>116</v>
      </c>
      <c r="E44" s="242">
        <v>31</v>
      </c>
      <c r="F44" s="240">
        <f>ROUND(E44/E27*100,1)-100</f>
        <v>-18.400000000000006</v>
      </c>
      <c r="G44" s="242">
        <v>119</v>
      </c>
      <c r="H44" s="240">
        <f>ROUND(G44/G27*100,1)-100</f>
        <v>-36.7</v>
      </c>
      <c r="I44" s="241">
        <v>215150</v>
      </c>
      <c r="J44" s="240">
        <f>ROUND(I44/I27*100,1)-100</f>
        <v>14.799999999999997</v>
      </c>
      <c r="K44" s="241">
        <v>1992</v>
      </c>
      <c r="L44" s="240">
        <f>ROUND(K44/K27*100,1)-100</f>
        <v>-26.200000000000003</v>
      </c>
    </row>
    <row r="45" spans="2:12" s="239" customFormat="1" ht="18.75" customHeight="1">
      <c r="B45" s="251"/>
      <c r="C45" s="251" t="s">
        <v>115</v>
      </c>
      <c r="D45" s="265"/>
      <c r="E45" s="262">
        <f>SUM(E46:E49)</f>
        <v>93</v>
      </c>
      <c r="F45" s="259">
        <f>ROUND(E45/E28*100,1)-100</f>
        <v>-14.700000000000003</v>
      </c>
      <c r="G45" s="261">
        <f>SUM(G46:G49)</f>
        <v>505</v>
      </c>
      <c r="H45" s="259">
        <f>ROUND(G45/G28*100,1)-100</f>
        <v>-23.099999999999994</v>
      </c>
      <c r="I45" s="260">
        <f>SUM(I46:I49)</f>
        <v>876932</v>
      </c>
      <c r="J45" s="259">
        <f>ROUND(I45/I28*100,1)-100</f>
        <v>-20.299999999999997</v>
      </c>
      <c r="K45" s="260">
        <f>SUM(K46:K49)</f>
        <v>10614</v>
      </c>
      <c r="L45" s="259">
        <f>ROUND(K45/K28*100,1)-100</f>
        <v>-34.099999999999994</v>
      </c>
    </row>
    <row r="46" spans="2:12" s="239" customFormat="1" ht="18.75" customHeight="1">
      <c r="B46" s="251"/>
      <c r="C46" s="251"/>
      <c r="D46" s="258" t="s">
        <v>114</v>
      </c>
      <c r="E46" s="264">
        <v>24</v>
      </c>
      <c r="F46" s="253">
        <f>ROUND(E46/E29*100,1)-100</f>
        <v>-4</v>
      </c>
      <c r="G46" s="255">
        <v>59</v>
      </c>
      <c r="H46" s="253">
        <f>ROUND(G46/G29*100,1)-100</f>
        <v>-16.900000000000006</v>
      </c>
      <c r="I46" s="254">
        <v>39465</v>
      </c>
      <c r="J46" s="253">
        <f>ROUND(I46/I29*100,1)-100</f>
        <v>-21.200000000000003</v>
      </c>
      <c r="K46" s="254">
        <v>1129</v>
      </c>
      <c r="L46" s="253">
        <f>ROUND(K46/K29*100,1)-100</f>
        <v>1.2999999999999972</v>
      </c>
    </row>
    <row r="47" spans="2:12" s="239" customFormat="1" ht="18.75" customHeight="1">
      <c r="B47" s="251"/>
      <c r="C47" s="251"/>
      <c r="D47" s="257" t="s">
        <v>113</v>
      </c>
      <c r="E47" s="264">
        <v>31</v>
      </c>
      <c r="F47" s="253">
        <f>ROUND(E47/E30*100,1)-100</f>
        <v>-18.400000000000006</v>
      </c>
      <c r="G47" s="255">
        <v>92</v>
      </c>
      <c r="H47" s="253">
        <f>ROUND(G47/G30*100,1)-100</f>
        <v>-31.900000000000006</v>
      </c>
      <c r="I47" s="254">
        <v>62526</v>
      </c>
      <c r="J47" s="253">
        <f>ROUND(I47/I30*100,1)-100</f>
        <v>-34.3</v>
      </c>
      <c r="K47" s="254">
        <v>1569</v>
      </c>
      <c r="L47" s="253">
        <f>ROUND(K47/K30*100,1)-100</f>
        <v>-17.099999999999994</v>
      </c>
    </row>
    <row r="48" spans="2:12" s="239" customFormat="1" ht="18.75" customHeight="1">
      <c r="B48" s="251"/>
      <c r="C48" s="251"/>
      <c r="D48" s="258" t="s">
        <v>112</v>
      </c>
      <c r="E48" s="264">
        <v>6</v>
      </c>
      <c r="F48" s="253">
        <f>ROUND(E48/E31*100,1)-100</f>
        <v>-50</v>
      </c>
      <c r="G48" s="255">
        <v>39</v>
      </c>
      <c r="H48" s="253">
        <f>ROUND(G48/G31*100,1)-100</f>
        <v>-70.9</v>
      </c>
      <c r="I48" s="254">
        <v>63236</v>
      </c>
      <c r="J48" s="253">
        <f>ROUND(I48/I31*100,1)-100</f>
        <v>-74.9</v>
      </c>
      <c r="K48" s="254">
        <v>2477</v>
      </c>
      <c r="L48" s="253">
        <f>ROUND(K48/K31*100,1)-100</f>
        <v>-49.8</v>
      </c>
    </row>
    <row r="49" spans="2:12" s="239" customFormat="1" ht="18.75" customHeight="1">
      <c r="B49" s="251"/>
      <c r="C49" s="251"/>
      <c r="D49" s="263" t="s">
        <v>111</v>
      </c>
      <c r="E49" s="243">
        <v>32</v>
      </c>
      <c r="F49" s="240">
        <f>ROUND(E49/E32*100,1)-100</f>
        <v>-5.900000000000006</v>
      </c>
      <c r="G49" s="242">
        <v>315</v>
      </c>
      <c r="H49" s="240">
        <f>ROUND(G49/G32*100,1)-100</f>
        <v>-0.5999999999999943</v>
      </c>
      <c r="I49" s="241">
        <v>711705</v>
      </c>
      <c r="J49" s="240">
        <f>ROUND(I49/I32*100,1)-100</f>
        <v>1.0999999999999943</v>
      </c>
      <c r="K49" s="241">
        <v>5439</v>
      </c>
      <c r="L49" s="240">
        <f>ROUND(K49/K32*100,1)-100</f>
        <v>-33.400000000000006</v>
      </c>
    </row>
    <row r="50" spans="2:12" s="239" customFormat="1" ht="18.75" customHeight="1">
      <c r="B50" s="251"/>
      <c r="C50" s="250" t="s">
        <v>110</v>
      </c>
      <c r="D50" s="249"/>
      <c r="E50" s="262">
        <f>SUM(E51:E54)</f>
        <v>112</v>
      </c>
      <c r="F50" s="259">
        <f>SUM(F51:F54)</f>
        <v>-33.599999999999994</v>
      </c>
      <c r="G50" s="261">
        <f>SUM(G51:G54)</f>
        <v>928</v>
      </c>
      <c r="H50" s="259">
        <f>ROUND(G50/G33*100,1)-100</f>
        <v>-9</v>
      </c>
      <c r="I50" s="260">
        <f>SUM(I51:I54)</f>
        <v>1312616</v>
      </c>
      <c r="J50" s="259">
        <f>ROUND(I50/I33*100,1)-100</f>
        <v>1</v>
      </c>
      <c r="K50" s="260">
        <f>SUM(K51:K54)</f>
        <v>27751</v>
      </c>
      <c r="L50" s="259">
        <f>ROUND(K50/K33*100,1)-100</f>
        <v>8.299999999999997</v>
      </c>
    </row>
    <row r="51" spans="2:12" s="239" customFormat="1" ht="18.75" customHeight="1">
      <c r="B51" s="251"/>
      <c r="C51" s="251"/>
      <c r="D51" s="258" t="s">
        <v>109</v>
      </c>
      <c r="E51" s="255">
        <v>40</v>
      </c>
      <c r="F51" s="253">
        <f>ROUND(E51/E34*100,1)-100</f>
        <v>-21.599999999999994</v>
      </c>
      <c r="G51" s="255">
        <v>162</v>
      </c>
      <c r="H51" s="253">
        <f>ROUND(G51/G34*100,1)-100</f>
        <v>-10.5</v>
      </c>
      <c r="I51" s="254">
        <v>119116</v>
      </c>
      <c r="J51" s="253">
        <f>ROUND(I51/I34*100,1)-100</f>
        <v>-1.4000000000000057</v>
      </c>
      <c r="K51" s="254">
        <v>1944</v>
      </c>
      <c r="L51" s="253">
        <f>ROUND(K51/K34*100,1)-100</f>
        <v>-42.1</v>
      </c>
    </row>
    <row r="52" spans="2:12" s="239" customFormat="1" ht="18.75" customHeight="1">
      <c r="B52" s="251"/>
      <c r="C52" s="251"/>
      <c r="D52" s="257" t="s">
        <v>108</v>
      </c>
      <c r="E52" s="255">
        <v>29</v>
      </c>
      <c r="F52" s="253">
        <f>ROUND(E52/E35*100,1)-100</f>
        <v>0</v>
      </c>
      <c r="G52" s="255">
        <v>411</v>
      </c>
      <c r="H52" s="253">
        <f>ROUND(G52/G35*100,1)-100</f>
        <v>4.799999999999997</v>
      </c>
      <c r="I52" s="254">
        <v>598031</v>
      </c>
      <c r="J52" s="253">
        <f>ROUND(I52/I35*100,1)-100</f>
        <v>-17</v>
      </c>
      <c r="K52" s="254">
        <v>14089</v>
      </c>
      <c r="L52" s="253">
        <f>ROUND(K52/K35*100,1)-100</f>
        <v>-3.5999999999999943</v>
      </c>
    </row>
    <row r="53" spans="2:12" s="239" customFormat="1" ht="21" customHeight="1">
      <c r="B53" s="251"/>
      <c r="C53" s="251"/>
      <c r="D53" s="256" t="s">
        <v>107</v>
      </c>
      <c r="E53" s="255">
        <v>21</v>
      </c>
      <c r="F53" s="253">
        <f>ROUND(E53/E36*100,1)-100</f>
        <v>0</v>
      </c>
      <c r="G53" s="255">
        <v>142</v>
      </c>
      <c r="H53" s="253">
        <f>ROUND(G53/G36*100,1)-100</f>
        <v>-7.200000000000003</v>
      </c>
      <c r="I53" s="254">
        <v>259107</v>
      </c>
      <c r="J53" s="253">
        <f>ROUND(I53/I36*100,1)-100</f>
        <v>1.9000000000000057</v>
      </c>
      <c r="K53" s="254">
        <v>6512</v>
      </c>
      <c r="L53" s="253">
        <f>ROUND(K53/K36*100,1)-100</f>
        <v>130.1</v>
      </c>
    </row>
    <row r="54" spans="2:12" s="239" customFormat="1" ht="21" customHeight="1">
      <c r="B54" s="251"/>
      <c r="C54" s="251"/>
      <c r="D54" s="252" t="s">
        <v>106</v>
      </c>
      <c r="E54" s="243">
        <v>22</v>
      </c>
      <c r="F54" s="240">
        <f>ROUND(E54/E37*100,1)-100</f>
        <v>-12</v>
      </c>
      <c r="G54" s="242">
        <v>213</v>
      </c>
      <c r="H54" s="240">
        <f>ROUND(G54/G37*100,1)-100</f>
        <v>-27.599999999999994</v>
      </c>
      <c r="I54" s="241">
        <v>336362</v>
      </c>
      <c r="J54" s="240">
        <f>ROUND(I54/I37*100,1)-100</f>
        <v>64.69999999999999</v>
      </c>
      <c r="K54" s="241">
        <v>5206</v>
      </c>
      <c r="L54" s="240">
        <f>ROUND(K54/K37*100,1)-100</f>
        <v>8</v>
      </c>
    </row>
    <row r="55" spans="2:12" s="239" customFormat="1" ht="18.75" customHeight="1">
      <c r="B55" s="251"/>
      <c r="C55" s="250" t="s">
        <v>105</v>
      </c>
      <c r="D55" s="249"/>
      <c r="E55" s="247">
        <f>+E56</f>
        <v>26</v>
      </c>
      <c r="F55" s="248">
        <f>+F56</f>
        <v>-18.700000000000003</v>
      </c>
      <c r="G55" s="247">
        <f>+G56</f>
        <v>76</v>
      </c>
      <c r="H55" s="248">
        <f>+H56</f>
        <v>-13.599999999999994</v>
      </c>
      <c r="I55" s="247">
        <f>+I56</f>
        <v>77145</v>
      </c>
      <c r="J55" s="248">
        <f>+J56</f>
        <v>-21.400000000000006</v>
      </c>
      <c r="K55" s="247">
        <f>+K56</f>
        <v>1242</v>
      </c>
      <c r="L55" s="246">
        <f>+L56</f>
        <v>-32</v>
      </c>
    </row>
    <row r="56" spans="2:12" s="239" customFormat="1" ht="18.75" customHeight="1">
      <c r="B56" s="245"/>
      <c r="C56" s="245"/>
      <c r="D56" s="244" t="s">
        <v>104</v>
      </c>
      <c r="E56" s="243">
        <v>26</v>
      </c>
      <c r="F56" s="240">
        <f>ROUND(E56/E39*100,1)-100</f>
        <v>-18.700000000000003</v>
      </c>
      <c r="G56" s="242">
        <v>76</v>
      </c>
      <c r="H56" s="240">
        <f>ROUND(G56/G39*100,1)-100</f>
        <v>-13.599999999999994</v>
      </c>
      <c r="I56" s="241">
        <v>77145</v>
      </c>
      <c r="J56" s="240">
        <f>ROUND(I56/I39*100,1)-100</f>
        <v>-21.400000000000006</v>
      </c>
      <c r="K56" s="241">
        <v>1242</v>
      </c>
      <c r="L56" s="240">
        <f>ROUND(K56/K39*100,1)-100</f>
        <v>-32</v>
      </c>
    </row>
    <row r="57" spans="2:12" s="239" customFormat="1" ht="18.75" customHeight="1">
      <c r="B57" s="272" t="s">
        <v>120</v>
      </c>
      <c r="C57" s="271"/>
      <c r="D57" s="270"/>
      <c r="E57" s="268">
        <f>+E58+E62+E67+E72</f>
        <v>195</v>
      </c>
      <c r="F57" s="267">
        <f>ROUND(E57/E40*100,1)-100</f>
        <v>-37.9</v>
      </c>
      <c r="G57" s="269">
        <f>+G58+G62+G67+G72</f>
        <v>1386</v>
      </c>
      <c r="H57" s="267">
        <f>ROUND(G57/G40*100,1)-100</f>
        <v>-29.400000000000006</v>
      </c>
      <c r="I57" s="268">
        <f>+I58+I62+I67+I72</f>
        <v>2198400</v>
      </c>
      <c r="J57" s="267">
        <f>ROUND(I57/I40*100,1)-100</f>
        <v>-28.700000000000003</v>
      </c>
      <c r="K57" s="268">
        <f>+K58+K62+K67+K72</f>
        <v>43239</v>
      </c>
      <c r="L57" s="267">
        <f>ROUND(K57/K40*100,1)-100</f>
        <v>-13.700000000000003</v>
      </c>
    </row>
    <row r="58" spans="2:12" s="239" customFormat="1" ht="18.75" customHeight="1">
      <c r="B58" s="251"/>
      <c r="C58" s="262" t="s">
        <v>119</v>
      </c>
      <c r="D58" s="265"/>
      <c r="E58" s="262">
        <f>SUM(E59:E61)</f>
        <v>53</v>
      </c>
      <c r="F58" s="259">
        <f>ROUND(E58/E41*100,1)-100</f>
        <v>-36.1</v>
      </c>
      <c r="G58" s="261">
        <f>SUM(G59:G61)</f>
        <v>313</v>
      </c>
      <c r="H58" s="259">
        <f>ROUND(G58/G41*100,1)-100</f>
        <v>-31.200000000000003</v>
      </c>
      <c r="I58" s="260">
        <f>SUM(I59:I61)</f>
        <v>580800</v>
      </c>
      <c r="J58" s="259">
        <f>ROUND(I58/I41*100,1)-100</f>
        <v>-28.799999999999997</v>
      </c>
      <c r="K58" s="260">
        <f>SUM(K59:K61)</f>
        <v>6755</v>
      </c>
      <c r="L58" s="259">
        <f>ROUND(K58/K41*100,1)-100</f>
        <v>-35.7</v>
      </c>
    </row>
    <row r="59" spans="2:12" s="239" customFormat="1" ht="18.75" customHeight="1">
      <c r="B59" s="251"/>
      <c r="C59" s="251"/>
      <c r="D59" s="258" t="s">
        <v>118</v>
      </c>
      <c r="E59" s="255">
        <v>13</v>
      </c>
      <c r="F59" s="253">
        <f>ROUND(E59/E42*100,1)-100</f>
        <v>-40.9</v>
      </c>
      <c r="G59" s="255">
        <v>66</v>
      </c>
      <c r="H59" s="253">
        <f>ROUND(G59/G42*100,1)-100</f>
        <v>-30.5</v>
      </c>
      <c r="I59" s="254">
        <v>61300</v>
      </c>
      <c r="J59" s="253">
        <f>ROUND(I59/I42*100,1)-100</f>
        <v>-17.400000000000006</v>
      </c>
      <c r="K59" s="254">
        <v>916</v>
      </c>
      <c r="L59" s="253">
        <f>ROUND(K59/K42*100,1)-100</f>
        <v>-65.4</v>
      </c>
    </row>
    <row r="60" spans="2:12" s="239" customFormat="1" ht="21" customHeight="1">
      <c r="B60" s="251"/>
      <c r="C60" s="251"/>
      <c r="D60" s="266" t="s">
        <v>117</v>
      </c>
      <c r="E60" s="255">
        <v>21</v>
      </c>
      <c r="F60" s="253">
        <f>ROUND(E60/E43*100,1)-100</f>
        <v>-30</v>
      </c>
      <c r="G60" s="255">
        <v>175</v>
      </c>
      <c r="H60" s="253">
        <f>ROUND(G60/G43*100,1)-100</f>
        <v>-27.400000000000006</v>
      </c>
      <c r="I60" s="254">
        <v>396800</v>
      </c>
      <c r="J60" s="253">
        <f>ROUND(I60/I43*100,1)-100</f>
        <v>-24.5</v>
      </c>
      <c r="K60" s="254">
        <v>4396</v>
      </c>
      <c r="L60" s="253">
        <f>ROUND(K60/K43*100,1)-100</f>
        <v>-25</v>
      </c>
    </row>
    <row r="61" spans="2:12" s="239" customFormat="1" ht="18.75" customHeight="1">
      <c r="B61" s="251"/>
      <c r="C61" s="245"/>
      <c r="D61" s="244" t="s">
        <v>116</v>
      </c>
      <c r="E61" s="242">
        <v>19</v>
      </c>
      <c r="F61" s="240">
        <f>ROUND(E61/E44*100,1)-100</f>
        <v>-38.7</v>
      </c>
      <c r="G61" s="242">
        <v>72</v>
      </c>
      <c r="H61" s="240">
        <f>ROUND(G61/G44*100,1)-100</f>
        <v>-39.5</v>
      </c>
      <c r="I61" s="241">
        <v>122700</v>
      </c>
      <c r="J61" s="240">
        <f>ROUND(I61/I44*100,1)-100</f>
        <v>-43</v>
      </c>
      <c r="K61" s="241">
        <v>1443</v>
      </c>
      <c r="L61" s="240">
        <f>ROUND(K61/K44*100,1)-100</f>
        <v>-27.599999999999994</v>
      </c>
    </row>
    <row r="62" spans="2:12" s="239" customFormat="1" ht="18.75" customHeight="1">
      <c r="B62" s="251"/>
      <c r="C62" s="251" t="s">
        <v>115</v>
      </c>
      <c r="D62" s="265"/>
      <c r="E62" s="262">
        <f>SUM(E63:E66)</f>
        <v>64</v>
      </c>
      <c r="F62" s="259">
        <f>ROUND(E62/E45*100,1)-100</f>
        <v>-31.200000000000003</v>
      </c>
      <c r="G62" s="261">
        <f>SUM(G63:G66)</f>
        <v>416</v>
      </c>
      <c r="H62" s="259">
        <f>ROUND(G62/G45*100,1)-100</f>
        <v>-17.599999999999994</v>
      </c>
      <c r="I62" s="260">
        <f>SUM(I63:I66)</f>
        <v>668900</v>
      </c>
      <c r="J62" s="259">
        <f>ROUND(I62/I45*100,1)-100</f>
        <v>-23.700000000000003</v>
      </c>
      <c r="K62" s="260">
        <f>SUM(K63:K66)</f>
        <v>12367</v>
      </c>
      <c r="L62" s="259">
        <f>ROUND(K62/K45*100,1)-100</f>
        <v>16.5</v>
      </c>
    </row>
    <row r="63" spans="2:12" s="239" customFormat="1" ht="18.75" customHeight="1">
      <c r="B63" s="251"/>
      <c r="C63" s="251"/>
      <c r="D63" s="258" t="s">
        <v>114</v>
      </c>
      <c r="E63" s="264">
        <v>16</v>
      </c>
      <c r="F63" s="253">
        <f>ROUND(E63/E46*100,1)-100</f>
        <v>-33.3</v>
      </c>
      <c r="G63" s="255">
        <v>44</v>
      </c>
      <c r="H63" s="253">
        <f>ROUND(G63/G46*100,1)-100</f>
        <v>-25.400000000000006</v>
      </c>
      <c r="I63" s="254">
        <v>25100</v>
      </c>
      <c r="J63" s="253">
        <f>ROUND(I63/I46*100,1)-100</f>
        <v>-36.4</v>
      </c>
      <c r="K63" s="254">
        <v>780</v>
      </c>
      <c r="L63" s="253">
        <f>ROUND(K63/K46*100,1)-100</f>
        <v>-30.900000000000006</v>
      </c>
    </row>
    <row r="64" spans="2:12" s="239" customFormat="1" ht="18.75" customHeight="1">
      <c r="B64" s="251"/>
      <c r="C64" s="251"/>
      <c r="D64" s="257" t="s">
        <v>113</v>
      </c>
      <c r="E64" s="264">
        <v>21</v>
      </c>
      <c r="F64" s="253">
        <f>ROUND(E64/E47*100,1)-100</f>
        <v>-32.3</v>
      </c>
      <c r="G64" s="255">
        <v>67</v>
      </c>
      <c r="H64" s="253">
        <f>ROUND(G64/G47*100,1)-100</f>
        <v>-27.200000000000003</v>
      </c>
      <c r="I64" s="254">
        <v>43800</v>
      </c>
      <c r="J64" s="253">
        <f>ROUND(I64/I47*100,1)-100</f>
        <v>-29.900000000000006</v>
      </c>
      <c r="K64" s="254">
        <v>1125</v>
      </c>
      <c r="L64" s="253">
        <f>ROUND(K64/K47*100,1)-100</f>
        <v>-28.299999999999997</v>
      </c>
    </row>
    <row r="65" spans="2:12" s="239" customFormat="1" ht="18.75" customHeight="1">
      <c r="B65" s="251"/>
      <c r="C65" s="251"/>
      <c r="D65" s="258" t="s">
        <v>112</v>
      </c>
      <c r="E65" s="264">
        <v>4</v>
      </c>
      <c r="F65" s="253">
        <f>ROUND(E65/E48*100,1)-100</f>
        <v>-33.3</v>
      </c>
      <c r="G65" s="255">
        <v>55</v>
      </c>
      <c r="H65" s="253">
        <f>ROUND(G65/G48*100,1)-100</f>
        <v>41</v>
      </c>
      <c r="I65" s="254">
        <v>54700</v>
      </c>
      <c r="J65" s="253">
        <f>ROUND(I65/I48*100,1)-100</f>
        <v>-13.5</v>
      </c>
      <c r="K65" s="254">
        <v>3121</v>
      </c>
      <c r="L65" s="253">
        <f>ROUND(K65/K48*100,1)-100</f>
        <v>26</v>
      </c>
    </row>
    <row r="66" spans="2:12" s="239" customFormat="1" ht="18.75" customHeight="1">
      <c r="B66" s="251"/>
      <c r="C66" s="251"/>
      <c r="D66" s="263" t="s">
        <v>111</v>
      </c>
      <c r="E66" s="243">
        <v>23</v>
      </c>
      <c r="F66" s="240">
        <f>ROUND(E66/E49*100,1)-100</f>
        <v>-28.099999999999994</v>
      </c>
      <c r="G66" s="242">
        <v>250</v>
      </c>
      <c r="H66" s="240">
        <f>ROUND(G66/G49*100,1)-100</f>
        <v>-20.599999999999994</v>
      </c>
      <c r="I66" s="241">
        <v>545300</v>
      </c>
      <c r="J66" s="240">
        <f>ROUND(I66/I49*100,1)-100</f>
        <v>-23.400000000000006</v>
      </c>
      <c r="K66" s="241">
        <v>7341</v>
      </c>
      <c r="L66" s="240">
        <f>ROUND(K66/K49*100,1)-100</f>
        <v>35</v>
      </c>
    </row>
    <row r="67" spans="2:12" s="239" customFormat="1" ht="18.75" customHeight="1">
      <c r="B67" s="251"/>
      <c r="C67" s="250" t="s">
        <v>110</v>
      </c>
      <c r="D67" s="249"/>
      <c r="E67" s="262">
        <f>SUM(E68:E71)</f>
        <v>64</v>
      </c>
      <c r="F67" s="259">
        <f>SUM(F68:F71)</f>
        <v>-173.7</v>
      </c>
      <c r="G67" s="261">
        <f>SUM(G68:G71)</f>
        <v>617</v>
      </c>
      <c r="H67" s="259">
        <f>ROUND(G67/G50*100,1)-100</f>
        <v>-33.5</v>
      </c>
      <c r="I67" s="260">
        <f>SUM(I68:I71)</f>
        <v>900800</v>
      </c>
      <c r="J67" s="259">
        <f>ROUND(I67/I50*100,1)-100</f>
        <v>-31.400000000000006</v>
      </c>
      <c r="K67" s="260">
        <f>SUM(K68:K71)</f>
        <v>23390</v>
      </c>
      <c r="L67" s="259">
        <f>ROUND(K67/K50*100,1)-100</f>
        <v>-15.700000000000003</v>
      </c>
    </row>
    <row r="68" spans="2:12" s="239" customFormat="1" ht="18.75" customHeight="1">
      <c r="B68" s="251"/>
      <c r="C68" s="251"/>
      <c r="D68" s="258" t="s">
        <v>109</v>
      </c>
      <c r="E68" s="255">
        <v>24</v>
      </c>
      <c r="F68" s="253">
        <f>ROUND(E68/E51*100,1)-100</f>
        <v>-40</v>
      </c>
      <c r="G68" s="255">
        <v>85</v>
      </c>
      <c r="H68" s="253">
        <f>ROUND(G68/G51*100,1)-100</f>
        <v>-47.5</v>
      </c>
      <c r="I68" s="254">
        <v>50300</v>
      </c>
      <c r="J68" s="253">
        <f>ROUND(I68/I51*100,1)-100</f>
        <v>-57.8</v>
      </c>
      <c r="K68" s="254">
        <v>955</v>
      </c>
      <c r="L68" s="253">
        <f>ROUND(K68/K51*100,1)-100</f>
        <v>-50.9</v>
      </c>
    </row>
    <row r="69" spans="2:12" s="239" customFormat="1" ht="18.75" customHeight="1">
      <c r="B69" s="251"/>
      <c r="C69" s="251"/>
      <c r="D69" s="257" t="s">
        <v>108</v>
      </c>
      <c r="E69" s="255">
        <v>16</v>
      </c>
      <c r="F69" s="253">
        <f>ROUND(E69/E52*100,1)-100</f>
        <v>-44.8</v>
      </c>
      <c r="G69" s="255">
        <v>266</v>
      </c>
      <c r="H69" s="253">
        <f>ROUND(G69/G52*100,1)-100</f>
        <v>-35.3</v>
      </c>
      <c r="I69" s="254">
        <v>403500</v>
      </c>
      <c r="J69" s="253">
        <f>ROUND(I69/I52*100,1)-100</f>
        <v>-32.5</v>
      </c>
      <c r="K69" s="254">
        <v>13321</v>
      </c>
      <c r="L69" s="253">
        <f>ROUND(K69/K52*100,1)-100</f>
        <v>-5.5</v>
      </c>
    </row>
    <row r="70" spans="2:12" s="239" customFormat="1" ht="21" customHeight="1">
      <c r="B70" s="251"/>
      <c r="C70" s="251"/>
      <c r="D70" s="256" t="s">
        <v>107</v>
      </c>
      <c r="E70" s="255">
        <v>9</v>
      </c>
      <c r="F70" s="253">
        <f>ROUND(E70/E53*100,1)-100</f>
        <v>-57.1</v>
      </c>
      <c r="G70" s="255">
        <v>79</v>
      </c>
      <c r="H70" s="253">
        <f>ROUND(G70/G53*100,1)-100</f>
        <v>-44.4</v>
      </c>
      <c r="I70" s="254">
        <v>169700</v>
      </c>
      <c r="J70" s="253">
        <f>ROUND(I70/I53*100,1)-100</f>
        <v>-34.5</v>
      </c>
      <c r="K70" s="254">
        <v>4982</v>
      </c>
      <c r="L70" s="253">
        <f>ROUND(K70/K53*100,1)-100</f>
        <v>-23.5</v>
      </c>
    </row>
    <row r="71" spans="2:12" s="239" customFormat="1" ht="21" customHeight="1">
      <c r="B71" s="251"/>
      <c r="C71" s="251"/>
      <c r="D71" s="252" t="s">
        <v>106</v>
      </c>
      <c r="E71" s="243">
        <v>15</v>
      </c>
      <c r="F71" s="240">
        <f>ROUND(E71/E54*100,1)-100</f>
        <v>-31.799999999999997</v>
      </c>
      <c r="G71" s="242">
        <v>187</v>
      </c>
      <c r="H71" s="240">
        <f>ROUND(G71/G54*100,1)-100</f>
        <v>-12.200000000000003</v>
      </c>
      <c r="I71" s="241">
        <v>277300</v>
      </c>
      <c r="J71" s="240">
        <f>ROUND(I71/I54*100,1)-100</f>
        <v>-17.599999999999994</v>
      </c>
      <c r="K71" s="241">
        <v>4132</v>
      </c>
      <c r="L71" s="240">
        <f>ROUND(K71/K54*100,1)-100</f>
        <v>-20.599999999999994</v>
      </c>
    </row>
    <row r="72" spans="2:12" s="239" customFormat="1" ht="18.75" customHeight="1">
      <c r="B72" s="251"/>
      <c r="C72" s="250" t="s">
        <v>105</v>
      </c>
      <c r="D72" s="249"/>
      <c r="E72" s="247">
        <f>+E73</f>
        <v>14</v>
      </c>
      <c r="F72" s="248">
        <f>+F73</f>
        <v>-46.2</v>
      </c>
      <c r="G72" s="247">
        <f>+G73</f>
        <v>40</v>
      </c>
      <c r="H72" s="248">
        <f>+H73</f>
        <v>-47.4</v>
      </c>
      <c r="I72" s="247">
        <f>+I73</f>
        <v>47900</v>
      </c>
      <c r="J72" s="248">
        <f>+J73</f>
        <v>-37.9</v>
      </c>
      <c r="K72" s="247">
        <f>+K73</f>
        <v>727</v>
      </c>
      <c r="L72" s="246">
        <f>+L73</f>
        <v>-41.5</v>
      </c>
    </row>
    <row r="73" spans="2:12" s="239" customFormat="1" ht="18.75" customHeight="1">
      <c r="B73" s="245"/>
      <c r="C73" s="245"/>
      <c r="D73" s="244" t="s">
        <v>104</v>
      </c>
      <c r="E73" s="243">
        <v>14</v>
      </c>
      <c r="F73" s="240">
        <f>ROUND(E73/E56*100,1)-100</f>
        <v>-46.2</v>
      </c>
      <c r="G73" s="242">
        <v>40</v>
      </c>
      <c r="H73" s="240">
        <f>ROUND(G73/G56*100,1)-100</f>
        <v>-47.4</v>
      </c>
      <c r="I73" s="241">
        <v>47900</v>
      </c>
      <c r="J73" s="240">
        <f>ROUND(I73/I56*100,1)-100</f>
        <v>-37.9</v>
      </c>
      <c r="K73" s="241">
        <v>727</v>
      </c>
      <c r="L73" s="240">
        <f>ROUND(K73/K56*100,1)-100</f>
        <v>-41.5</v>
      </c>
    </row>
    <row r="74" spans="2:12" s="236" customFormat="1" ht="15" customHeight="1">
      <c r="B74" s="239" t="s">
        <v>103</v>
      </c>
      <c r="I74" s="238"/>
      <c r="K74" s="238"/>
      <c r="L74" s="237"/>
    </row>
  </sheetData>
  <sheetProtection/>
  <mergeCells count="9">
    <mergeCell ref="B57:D57"/>
    <mergeCell ref="K4:L4"/>
    <mergeCell ref="I4:J4"/>
    <mergeCell ref="G4:H4"/>
    <mergeCell ref="E4:F4"/>
    <mergeCell ref="B40:D40"/>
    <mergeCell ref="B23:D23"/>
    <mergeCell ref="B6:D6"/>
    <mergeCell ref="B4:D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zoomScalePageLayoutView="0" workbookViewId="0" topLeftCell="F1">
      <selection activeCell="L4" sqref="L4"/>
    </sheetView>
  </sheetViews>
  <sheetFormatPr defaultColWidth="8.59765625" defaultRowHeight="15"/>
  <cols>
    <col min="1" max="1" width="8.59765625" style="3" customWidth="1"/>
    <col min="2" max="2" width="5.09765625" style="3" customWidth="1"/>
    <col min="3" max="3" width="8.59765625" style="3" customWidth="1"/>
    <col min="4" max="4" width="5.8984375" style="3" customWidth="1"/>
    <col min="5" max="16384" width="8.59765625" style="3" customWidth="1"/>
  </cols>
  <sheetData>
    <row r="1" ht="30" customHeight="1"/>
    <row r="2" ht="18" customHeight="1">
      <c r="A2" s="3" t="s">
        <v>16</v>
      </c>
    </row>
    <row r="3" spans="1:12" s="6" customFormat="1" ht="15" customHeight="1">
      <c r="A3" s="6" t="s">
        <v>13</v>
      </c>
      <c r="F3" s="6" t="s">
        <v>27</v>
      </c>
      <c r="L3" s="6" t="s">
        <v>28</v>
      </c>
    </row>
    <row r="4" spans="3:20" s="7" customFormat="1" ht="15" customHeight="1">
      <c r="C4" s="4" t="s">
        <v>14</v>
      </c>
      <c r="D4" s="4" t="s">
        <v>15</v>
      </c>
      <c r="E4" s="4" t="s">
        <v>6</v>
      </c>
      <c r="F4" s="4" t="s">
        <v>5</v>
      </c>
      <c r="G4" s="4" t="s">
        <v>4</v>
      </c>
      <c r="H4" s="7" t="s">
        <v>18</v>
      </c>
      <c r="I4" s="7" t="s">
        <v>24</v>
      </c>
      <c r="J4" s="7" t="s">
        <v>26</v>
      </c>
      <c r="M4" s="4" t="s">
        <v>14</v>
      </c>
      <c r="N4" s="4" t="s">
        <v>15</v>
      </c>
      <c r="O4" s="4" t="s">
        <v>6</v>
      </c>
      <c r="P4" s="4" t="s">
        <v>5</v>
      </c>
      <c r="Q4" s="4" t="s">
        <v>4</v>
      </c>
      <c r="R4" s="7" t="s">
        <v>18</v>
      </c>
      <c r="S4" s="7" t="s">
        <v>24</v>
      </c>
      <c r="T4" s="7" t="s">
        <v>26</v>
      </c>
    </row>
    <row r="5" spans="2:20" s="13" customFormat="1" ht="15" customHeight="1">
      <c r="B5" s="6" t="s">
        <v>0</v>
      </c>
      <c r="C5" s="4">
        <v>135</v>
      </c>
      <c r="D5" s="4">
        <v>122</v>
      </c>
      <c r="E5" s="4">
        <v>169</v>
      </c>
      <c r="F5" s="4">
        <v>159</v>
      </c>
      <c r="G5" s="4">
        <v>173</v>
      </c>
      <c r="H5" s="4">
        <v>158</v>
      </c>
      <c r="I5" s="4">
        <v>118</v>
      </c>
      <c r="J5" s="32">
        <v>116</v>
      </c>
      <c r="L5" s="6" t="s">
        <v>0</v>
      </c>
      <c r="M5" s="4">
        <v>845</v>
      </c>
      <c r="N5" s="4">
        <v>828</v>
      </c>
      <c r="O5" s="4">
        <v>1232</v>
      </c>
      <c r="P5" s="4">
        <v>1443</v>
      </c>
      <c r="Q5" s="4">
        <v>1310</v>
      </c>
      <c r="R5" s="4">
        <v>1142</v>
      </c>
      <c r="S5" s="4">
        <v>1005</v>
      </c>
      <c r="T5" s="33">
        <v>1002</v>
      </c>
    </row>
    <row r="6" spans="2:20" s="4" customFormat="1" ht="15" customHeight="1">
      <c r="B6" s="6" t="s">
        <v>1</v>
      </c>
      <c r="C6" s="36">
        <v>1163</v>
      </c>
      <c r="D6" s="36">
        <v>1071</v>
      </c>
      <c r="E6" s="36">
        <v>1069</v>
      </c>
      <c r="F6" s="36">
        <v>1007</v>
      </c>
      <c r="G6" s="36">
        <v>970</v>
      </c>
      <c r="H6" s="4">
        <v>888</v>
      </c>
      <c r="I6" s="4">
        <v>653</v>
      </c>
      <c r="J6" s="32">
        <v>620</v>
      </c>
      <c r="L6" s="6" t="s">
        <v>1</v>
      </c>
      <c r="M6" s="4">
        <v>4926</v>
      </c>
      <c r="N6" s="4">
        <v>4748</v>
      </c>
      <c r="O6" s="4">
        <v>5377</v>
      </c>
      <c r="P6" s="4">
        <v>5449</v>
      </c>
      <c r="Q6" s="4">
        <v>5233</v>
      </c>
      <c r="R6" s="4">
        <v>5157</v>
      </c>
      <c r="S6" s="4">
        <v>3725</v>
      </c>
      <c r="T6" s="33">
        <v>4029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平尾　優頼</cp:lastModifiedBy>
  <cp:lastPrinted>2020-03-25T06:50:35Z</cp:lastPrinted>
  <dcterms:created xsi:type="dcterms:W3CDTF">1999-04-24T14:35:24Z</dcterms:created>
  <dcterms:modified xsi:type="dcterms:W3CDTF">2020-06-25T08:38:45Z</dcterms:modified>
  <cp:category/>
  <cp:version/>
  <cp:contentType/>
  <cp:contentStatus/>
</cp:coreProperties>
</file>