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05" windowWidth="19230" windowHeight="5850" activeTab="0"/>
  </bookViews>
  <sheets>
    <sheet name="D-1" sheetId="1" r:id="rId1"/>
    <sheet name="D-2" sheetId="2" r:id="rId2"/>
    <sheet name="D-3" sheetId="3" r:id="rId3"/>
    <sheet name="D-4" sheetId="4" r:id="rId4"/>
    <sheet name="D-5" sheetId="5" r:id="rId5"/>
    <sheet name="D-6" sheetId="6" r:id="rId6"/>
    <sheet name="D-7" sheetId="7" r:id="rId7"/>
    <sheet name="D-8" sheetId="8" r:id="rId8"/>
    <sheet name="D-9" sheetId="9" r:id="rId9"/>
    <sheet name="D-10" sheetId="10" r:id="rId10"/>
    <sheet name="Sheet1 (2)" sheetId="11" state="hidden" r:id="rId11"/>
    <sheet name="Sheet2" sheetId="12" state="hidden" r:id="rId12"/>
    <sheet name="Sheet1" sheetId="13" state="hidden" r:id="rId13"/>
  </sheets>
  <definedNames/>
  <calcPr fullCalcOnLoad="1"/>
</workbook>
</file>

<file path=xl/sharedStrings.xml><?xml version="1.0" encoding="utf-8"?>
<sst xmlns="http://schemas.openxmlformats.org/spreadsheetml/2006/main" count="929" uniqueCount="252">
  <si>
    <t>専業農家数</t>
  </si>
  <si>
    <t>総農家数</t>
  </si>
  <si>
    <t>第1種</t>
  </si>
  <si>
    <t>第2種</t>
  </si>
  <si>
    <t>総数</t>
  </si>
  <si>
    <t>平成12年</t>
  </si>
  <si>
    <t>平成17年</t>
  </si>
  <si>
    <t>平成 7年</t>
  </si>
  <si>
    <t>平成 2年</t>
  </si>
  <si>
    <t>単位：戸</t>
  </si>
  <si>
    <t>兼業農家数</t>
  </si>
  <si>
    <t>三国町</t>
  </si>
  <si>
    <t>丸岡町</t>
  </si>
  <si>
    <t>春江町</t>
  </si>
  <si>
    <t>坂井町</t>
  </si>
  <si>
    <t>昭和60年</t>
  </si>
  <si>
    <t>自給的農家数</t>
  </si>
  <si>
    <t>D-1．専兼業別農家数</t>
  </si>
  <si>
    <t>年次</t>
  </si>
  <si>
    <t>各年2月1日現在</t>
  </si>
  <si>
    <t>平成22年</t>
  </si>
  <si>
    <t>兼業農家数</t>
  </si>
  <si>
    <t>平成27年</t>
  </si>
  <si>
    <t>資料：農林水産省 「農林業センサス」</t>
  </si>
  <si>
    <t>資料：農林水産省 「農林業センサス」</t>
  </si>
  <si>
    <t>女</t>
  </si>
  <si>
    <t>男</t>
  </si>
  <si>
    <t>総数</t>
  </si>
  <si>
    <t>坂井町</t>
  </si>
  <si>
    <t>春江町</t>
  </si>
  <si>
    <t>丸岡町</t>
  </si>
  <si>
    <t>三国町</t>
  </si>
  <si>
    <t>割合</t>
  </si>
  <si>
    <t>平成27年</t>
  </si>
  <si>
    <t>平成22年</t>
  </si>
  <si>
    <t>平成17年</t>
  </si>
  <si>
    <t>平成12年</t>
  </si>
  <si>
    <t>75歳以上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</si>
  <si>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</si>
  <si>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</si>
  <si>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</si>
  <si>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</si>
  <si>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</si>
  <si>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</si>
  <si>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</si>
  <si>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</si>
  <si>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</si>
  <si>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</si>
  <si>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</si>
  <si>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</si>
  <si>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14歳以下</t>
  </si>
  <si>
    <t>人　　口　　　（人）</t>
  </si>
  <si>
    <t>区分</t>
  </si>
  <si>
    <t>年次</t>
  </si>
  <si>
    <t>各年2月1日現在</t>
  </si>
  <si>
    <t>D-2．農家世帯員人口（販売農家）</t>
  </si>
  <si>
    <t>人　　口　　（人）</t>
  </si>
  <si>
    <t>各年2月1日現在</t>
  </si>
  <si>
    <t>D-3．農業就業人口（販売農家）</t>
  </si>
  <si>
    <t>(割合)</t>
  </si>
  <si>
    <t>50ha以上</t>
  </si>
  <si>
    <t>30.0～50.0</t>
  </si>
  <si>
    <t>20.0～30.0</t>
  </si>
  <si>
    <t>10.0～20.0</t>
  </si>
  <si>
    <t>5.0～10.0</t>
  </si>
  <si>
    <t>3.0～5.0</t>
  </si>
  <si>
    <t>2.0～3.0</t>
  </si>
  <si>
    <t>1.5～2.0</t>
  </si>
  <si>
    <t>1.0～1.5</t>
  </si>
  <si>
    <t>0.5～1.0</t>
  </si>
  <si>
    <t>0.3～0.5</t>
  </si>
  <si>
    <t>0.3ha未満</t>
  </si>
  <si>
    <t>耕　　地　　面　　積</t>
  </si>
  <si>
    <t>年次</t>
  </si>
  <si>
    <t>単位：経営体</t>
  </si>
  <si>
    <t>D-4．経営耕地面積規模別経営体数</t>
  </si>
  <si>
    <t>30.0～50.0</t>
  </si>
  <si>
    <t>20.0～30.0</t>
  </si>
  <si>
    <t>10.0～20.0</t>
  </si>
  <si>
    <t>5.0～10.0</t>
  </si>
  <si>
    <t>3.0～5.0</t>
  </si>
  <si>
    <t>2.0～3.0</t>
  </si>
  <si>
    <t>1.5～2.0</t>
  </si>
  <si>
    <t>1.0～1.5</t>
  </si>
  <si>
    <t>0.5～1.0</t>
  </si>
  <si>
    <t>0.3～0.5</t>
  </si>
  <si>
    <t>資料：農林水産省 「農林業センサス」</t>
  </si>
  <si>
    <t>20ha以上</t>
  </si>
  <si>
    <t>15.0～20.0</t>
  </si>
  <si>
    <t>10.0～15.0</t>
  </si>
  <si>
    <t>7.5～10.0</t>
  </si>
  <si>
    <t>5.0～7.5</t>
  </si>
  <si>
    <t>4.0～5.0</t>
  </si>
  <si>
    <t>3.0～4.0</t>
  </si>
  <si>
    <t>2.5～3.0</t>
  </si>
  <si>
    <t>2.0～2.5</t>
  </si>
  <si>
    <t>0.1～0.3</t>
  </si>
  <si>
    <t>0.1ha未満</t>
  </si>
  <si>
    <t>所有耕地なし</t>
  </si>
  <si>
    <t>割合(%)</t>
  </si>
  <si>
    <t>平成27年</t>
  </si>
  <si>
    <t>平成22年</t>
  </si>
  <si>
    <t>平成17年</t>
  </si>
  <si>
    <t>平成12年</t>
  </si>
  <si>
    <t>単位：経営体</t>
  </si>
  <si>
    <t>各年2月1日現在</t>
  </si>
  <si>
    <t>D-5．所有耕地規模別経営体数</t>
  </si>
  <si>
    <t>資料：農林水産省 「農林業センサス」</t>
  </si>
  <si>
    <t>※平成22年調査から調査項目変更</t>
  </si>
  <si>
    <t>台　数</t>
  </si>
  <si>
    <t>経営体数</t>
  </si>
  <si>
    <t>坂井町</t>
  </si>
  <si>
    <t>春江町</t>
  </si>
  <si>
    <t>丸岡町</t>
  </si>
  <si>
    <t>コンバイン</t>
  </si>
  <si>
    <t>動力田植機</t>
  </si>
  <si>
    <t>トラクター</t>
  </si>
  <si>
    <t>農家数</t>
  </si>
  <si>
    <t>30馬力以上</t>
  </si>
  <si>
    <t>１５～３０馬力</t>
  </si>
  <si>
    <t>１５馬力未満</t>
  </si>
  <si>
    <t>総　計</t>
  </si>
  <si>
    <t>普通型
コンバイン</t>
  </si>
  <si>
    <t>自脱型
コンバイン</t>
  </si>
  <si>
    <t>動力田植機</t>
  </si>
  <si>
    <t>乗用型
スピード
スプレイヤー</t>
  </si>
  <si>
    <t>動力防除機</t>
  </si>
  <si>
    <t>乗　　用　　型　　ト　　ラ　　ク　　タ　　ー</t>
  </si>
  <si>
    <t>単位：台</t>
  </si>
  <si>
    <r>
      <t>各</t>
    </r>
    <r>
      <rPr>
        <sz val="10"/>
        <rFont val="ＭＳ 明朝"/>
        <family val="1"/>
      </rPr>
      <t>年2月1日現在</t>
    </r>
  </si>
  <si>
    <t>D-6．農機具所有経営体数、所有台数</t>
  </si>
  <si>
    <t>資料：農林水産省 「農林業センサス」</t>
  </si>
  <si>
    <t>-</t>
  </si>
  <si>
    <t>面積</t>
  </si>
  <si>
    <t>-</t>
  </si>
  <si>
    <t>農家数</t>
  </si>
  <si>
    <t>丸岡町</t>
  </si>
  <si>
    <t>三国町</t>
  </si>
  <si>
    <t>その他の
作物</t>
  </si>
  <si>
    <t>種苗・
苗木類</t>
  </si>
  <si>
    <t>花き類・
花木</t>
  </si>
  <si>
    <t>野菜類</t>
  </si>
  <si>
    <t>工芸農作物</t>
  </si>
  <si>
    <t>豆類</t>
  </si>
  <si>
    <t>いも類</t>
  </si>
  <si>
    <t>雑穀</t>
  </si>
  <si>
    <t>麦類</t>
  </si>
  <si>
    <t>稲</t>
  </si>
  <si>
    <t>実数</t>
  </si>
  <si>
    <t xml:space="preserve">単位：a </t>
  </si>
  <si>
    <r>
      <t>各年2月</t>
    </r>
    <r>
      <rPr>
        <sz val="10"/>
        <rFont val="ＭＳ 明朝"/>
        <family val="1"/>
      </rPr>
      <t>1</t>
    </r>
    <r>
      <rPr>
        <sz val="11"/>
        <rFont val="ＭＳ Ｐゴシック"/>
        <family val="3"/>
      </rPr>
      <t>日現在</t>
    </r>
  </si>
  <si>
    <t>D-7．販売目的の作物の類別作付農家数、面積</t>
  </si>
  <si>
    <t>資料：農業振興課</t>
  </si>
  <si>
    <t>坂井町</t>
  </si>
  <si>
    <t>春江町</t>
  </si>
  <si>
    <t>丸岡町</t>
  </si>
  <si>
    <t>三国町</t>
  </si>
  <si>
    <t>平成31年</t>
  </si>
  <si>
    <t>平成30年</t>
  </si>
  <si>
    <t>平成29年</t>
  </si>
  <si>
    <t>平成28年</t>
  </si>
  <si>
    <t>平成26年</t>
  </si>
  <si>
    <t>平成25年</t>
  </si>
  <si>
    <t>平成24年</t>
  </si>
  <si>
    <t>平成23年</t>
  </si>
  <si>
    <t>平成21年</t>
  </si>
  <si>
    <t>平成20年</t>
  </si>
  <si>
    <t>平成19年</t>
  </si>
  <si>
    <t>平成18年</t>
  </si>
  <si>
    <t>平成16年</t>
  </si>
  <si>
    <t>平成15年</t>
  </si>
  <si>
    <t>平成14年</t>
  </si>
  <si>
    <t>平成13年</t>
  </si>
  <si>
    <t>平成11年</t>
  </si>
  <si>
    <t>平成10年</t>
  </si>
  <si>
    <t>飼養頭数</t>
  </si>
  <si>
    <t>飼養戸数</t>
  </si>
  <si>
    <t>ブロイラー</t>
  </si>
  <si>
    <t>採卵鶏</t>
  </si>
  <si>
    <t>豚</t>
  </si>
  <si>
    <t>肉用牛</t>
  </si>
  <si>
    <t>乳用牛</t>
  </si>
  <si>
    <t>年次</t>
  </si>
  <si>
    <r>
      <t>各年3月</t>
    </r>
    <r>
      <rPr>
        <sz val="10"/>
        <rFont val="ＭＳ 明朝"/>
        <family val="1"/>
      </rPr>
      <t>31</t>
    </r>
    <r>
      <rPr>
        <sz val="11"/>
        <rFont val="ＭＳ Ｐゴシック"/>
        <family val="3"/>
      </rPr>
      <t>日現在</t>
    </r>
  </si>
  <si>
    <t>D-8．家畜・家きん飼養農家数、頭羽数</t>
  </si>
  <si>
    <t>資料：農業委員会事務局</t>
  </si>
  <si>
    <t>平成26年</t>
  </si>
  <si>
    <t>平成25年</t>
  </si>
  <si>
    <t>-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</si>
  <si>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</si>
  <si>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</si>
  <si>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</si>
  <si>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</si>
  <si>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</si>
  <si>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</si>
  <si>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</si>
  <si>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</si>
  <si>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</si>
  <si>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</si>
  <si>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</si>
  <si>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</si>
  <si>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</si>
  <si>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</si>
  <si>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</si>
  <si>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畑</t>
  </si>
  <si>
    <t>田</t>
  </si>
  <si>
    <t>件数</t>
  </si>
  <si>
    <t>5条</t>
  </si>
  <si>
    <t>4条</t>
  </si>
  <si>
    <t>農地転用
面積の
合計</t>
  </si>
  <si>
    <t>法第4条・5条以外の転用面積</t>
  </si>
  <si>
    <t>法第4条・5条の届出</t>
  </si>
  <si>
    <t>法第4条・5条の許可</t>
  </si>
  <si>
    <t>年次</t>
  </si>
  <si>
    <t>単位：ha</t>
  </si>
  <si>
    <t>D-9．農地転用実績</t>
  </si>
  <si>
    <t>資料：農業振興課</t>
  </si>
  <si>
    <t>土地改良</t>
  </si>
  <si>
    <t>市管理</t>
  </si>
  <si>
    <t>県管理</t>
  </si>
  <si>
    <t>令和元年</t>
  </si>
  <si>
    <t>平成30年</t>
  </si>
  <si>
    <t>平成29年</t>
  </si>
  <si>
    <t>平成28年</t>
  </si>
  <si>
    <t>市管理</t>
  </si>
  <si>
    <t>平成26年</t>
  </si>
  <si>
    <t>平成25年</t>
  </si>
  <si>
    <t>平成24年</t>
  </si>
  <si>
    <t>平成23年</t>
  </si>
  <si>
    <t>平成21年</t>
  </si>
  <si>
    <t>平成20年</t>
  </si>
  <si>
    <t>平成19年</t>
  </si>
  <si>
    <t>平成18年</t>
  </si>
  <si>
    <t>町管理</t>
  </si>
  <si>
    <t>（ｍ）</t>
  </si>
  <si>
    <t>（％）</t>
  </si>
  <si>
    <t>平　均</t>
  </si>
  <si>
    <t>箇所数</t>
  </si>
  <si>
    <t>総延長</t>
  </si>
  <si>
    <t>割合</t>
  </si>
  <si>
    <t>4.0ｍ以上</t>
  </si>
  <si>
    <t>1.8～4.0m</t>
  </si>
  <si>
    <t>舗装率</t>
  </si>
  <si>
    <t>舗装延長</t>
  </si>
  <si>
    <t>総延長</t>
  </si>
  <si>
    <t>年次</t>
  </si>
  <si>
    <t>橋     梁     部</t>
  </si>
  <si>
    <t>ト ン ネ ル 部</t>
  </si>
  <si>
    <t>幅          員</t>
  </si>
  <si>
    <t>計</t>
  </si>
  <si>
    <t>各年8月1日現在</t>
  </si>
  <si>
    <t>D-10．農道の状況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</si>
</sst>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,###,##0;&quot;-&quot;#,###,##0"/>
    <numFmt numFmtId="182" formatCode="#,###,##0;&quot; -&quot;###,##0"/>
    <numFmt numFmtId="183" formatCode="###,###,##0;&quot;-&quot;##,###,##0"/>
    <numFmt numFmtId="184" formatCode="\ ###,###,###,##0;&quot;-&quot;###,###,###,##0"/>
    <numFmt numFmtId="185" formatCode="###,###,###,##0;&quot;-&quot;##,###,###,##0"/>
    <numFmt numFmtId="186" formatCode="0_ "/>
    <numFmt numFmtId="187" formatCode="0_);[Red]\(0\)"/>
    <numFmt numFmtId="188" formatCode="\ ###,##0;&quot;-&quot;###,##0"/>
    <numFmt numFmtId="189" formatCode="#,##0_ "/>
    <numFmt numFmtId="190" formatCode="#,##0;&quot;△ &quot;#,##0"/>
    <numFmt numFmtId="191" formatCode="&quot;(&quot;0.0&quot;)&quot;;&quot;△ &quot;0.0"/>
    <numFmt numFmtId="192" formatCode="&quot;(&quot;0.0&quot;)&quot;;&quot;△ &quot;0.0&quot;)&quot;"/>
    <numFmt numFmtId="193" formatCode="&quot;(&quot;#,##0.0\);\(\$#,##0\)\&amp;&quot;)&quot;"/>
    <numFmt numFmtId="194" formatCode="0.0_ "/>
    <numFmt numFmtId="195" formatCode="#,##0.0;&quot;△ &quot;#,##0.0"/>
    <numFmt numFmtId="196" formatCode="#,##0.00;&quot;△ &quot;#,##0.00"/>
    <numFmt numFmtId="197" formatCode="_ * #,##0.0_ ;_ * \-#,##0.0_ ;_ * &quot;-&quot;?_ ;_ @_ "/>
    <numFmt numFmtId="198" formatCode="0.0;&quot;△ &quot;0.0"/>
    <numFmt numFmtId="199" formatCode="#\ ##0"/>
    <numFmt numFmtId="200" formatCode="#\ ##0;\-#\ ##0;##\-"/>
    <numFmt numFmtId="201" formatCode="#,##0_);[Red]\(#,##0\)"/>
  </numFmts>
  <fonts count="61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10.45"/>
      <color indexed="8"/>
      <name val="ＭＳ Ｐ明朝"/>
      <family val="1"/>
    </font>
    <font>
      <b/>
      <sz val="11"/>
      <name val="ＭＳ Ｐゴシック"/>
      <family val="3"/>
    </font>
    <font>
      <sz val="11"/>
      <name val="明朝"/>
      <family val="1"/>
    </font>
    <font>
      <sz val="8"/>
      <color indexed="8"/>
      <name val="ＭＳ ゴシック"/>
      <family val="3"/>
    </font>
    <font>
      <sz val="9"/>
      <color indexed="63"/>
      <name val="ＭＳ Ｐゴシック"/>
      <family val="3"/>
    </font>
    <font>
      <sz val="14"/>
      <color indexed="63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 diagonalDown="1">
      <left style="thin"/>
      <right style="thin"/>
      <top style="hair"/>
      <bottom style="thin"/>
      <diagonal style="thin"/>
    </border>
    <border diagonalDown="1">
      <left style="hair"/>
      <right style="thin"/>
      <top style="hair"/>
      <bottom style="thin"/>
      <diagonal style="thin"/>
    </border>
    <border diagonalDown="1">
      <left style="hair"/>
      <right style="hair"/>
      <top style="hair"/>
      <bottom style="thin"/>
      <diagonal style="thin"/>
    </border>
    <border diagonalDown="1">
      <left style="thin"/>
      <right style="hair"/>
      <top style="hair"/>
      <bottom style="thin"/>
      <diagonal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 diagonalDown="1">
      <left style="thin"/>
      <right style="thin"/>
      <top style="thin"/>
      <bottom style="hair"/>
      <diagonal style="thin"/>
    </border>
    <border diagonalDown="1">
      <left style="hair"/>
      <right style="thin"/>
      <top style="thin"/>
      <bottom style="hair"/>
      <diagonal style="thin"/>
    </border>
    <border diagonalDown="1">
      <left style="hair"/>
      <right style="hair"/>
      <top style="thin"/>
      <bottom style="hair"/>
      <diagonal style="thin"/>
    </border>
    <border diagonalDown="1">
      <left style="thin"/>
      <right style="hair"/>
      <top style="thin"/>
      <bottom style="hair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hair"/>
      <right style="thin"/>
      <top style="thin"/>
      <bottom>
        <color indexed="63"/>
      </bottom>
      <diagonal style="thin"/>
    </border>
    <border diagonalDown="1">
      <left style="hair"/>
      <right style="hair"/>
      <top style="thin"/>
      <bottom>
        <color indexed="63"/>
      </bottom>
      <diagonal style="thin"/>
    </border>
    <border diagonalDown="1">
      <left style="thin"/>
      <right style="hair"/>
      <top style="thin"/>
      <bottom>
        <color indexed="63"/>
      </bottom>
      <diagonal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620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 locked="0"/>
    </xf>
    <xf numFmtId="183" fontId="7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/>
    </xf>
    <xf numFmtId="183" fontId="9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189" fontId="11" fillId="0" borderId="0" xfId="0" applyNumberFormat="1" applyFont="1" applyFill="1" applyAlignment="1">
      <alignment/>
    </xf>
    <xf numFmtId="190" fontId="11" fillId="0" borderId="10" xfId="0" applyNumberFormat="1" applyFont="1" applyFill="1" applyBorder="1" applyAlignment="1" quotePrefix="1">
      <alignment vertical="center"/>
    </xf>
    <xf numFmtId="189" fontId="10" fillId="0" borderId="0" xfId="0" applyNumberFormat="1" applyFont="1" applyFill="1" applyAlignment="1">
      <alignment/>
    </xf>
    <xf numFmtId="190" fontId="10" fillId="0" borderId="11" xfId="0" applyNumberFormat="1" applyFont="1" applyFill="1" applyBorder="1" applyAlignment="1" quotePrefix="1">
      <alignment vertical="center"/>
    </xf>
    <xf numFmtId="190" fontId="10" fillId="0" borderId="12" xfId="0" applyNumberFormat="1" applyFont="1" applyFill="1" applyBorder="1" applyAlignment="1" quotePrefix="1">
      <alignment vertical="center"/>
    </xf>
    <xf numFmtId="183" fontId="8" fillId="0" borderId="0" xfId="0" applyNumberFormat="1" applyFont="1" applyFill="1" applyAlignment="1">
      <alignment horizontal="right"/>
    </xf>
    <xf numFmtId="0" fontId="6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quotePrefix="1">
      <alignment horizontal="center" vertical="center"/>
    </xf>
    <xf numFmtId="189" fontId="11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89" fontId="10" fillId="0" borderId="11" xfId="0" applyNumberFormat="1" applyFont="1" applyFill="1" applyBorder="1" applyAlignment="1">
      <alignment horizontal="right" vertical="center"/>
    </xf>
    <xf numFmtId="189" fontId="10" fillId="0" borderId="12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10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distributed" vertical="center"/>
    </xf>
    <xf numFmtId="0" fontId="1" fillId="0" borderId="0" xfId="0" applyFont="1" applyFill="1" applyAlignment="1" quotePrefix="1">
      <alignment horizontal="left" vertical="center"/>
    </xf>
    <xf numFmtId="0" fontId="10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distributed" vertical="center"/>
    </xf>
    <xf numFmtId="190" fontId="11" fillId="0" borderId="14" xfId="0" applyNumberFormat="1" applyFont="1" applyFill="1" applyBorder="1" applyAlignment="1" quotePrefix="1">
      <alignment vertical="center"/>
    </xf>
    <xf numFmtId="190" fontId="10" fillId="0" borderId="15" xfId="0" applyNumberFormat="1" applyFont="1" applyFill="1" applyBorder="1" applyAlignment="1" quotePrefix="1">
      <alignment vertical="center"/>
    </xf>
    <xf numFmtId="190" fontId="10" fillId="0" borderId="16" xfId="0" applyNumberFormat="1" applyFont="1" applyFill="1" applyBorder="1" applyAlignment="1" quotePrefix="1">
      <alignment vertical="center"/>
    </xf>
    <xf numFmtId="0" fontId="8" fillId="0" borderId="17" xfId="0" applyFont="1" applyFill="1" applyBorder="1" applyAlignment="1">
      <alignment horizontal="distributed" vertical="center"/>
    </xf>
    <xf numFmtId="190" fontId="11" fillId="0" borderId="18" xfId="0" applyNumberFormat="1" applyFont="1" applyFill="1" applyBorder="1" applyAlignment="1" quotePrefix="1">
      <alignment vertical="center"/>
    </xf>
    <xf numFmtId="190" fontId="10" fillId="0" borderId="19" xfId="0" applyNumberFormat="1" applyFont="1" applyFill="1" applyBorder="1" applyAlignment="1" quotePrefix="1">
      <alignment vertical="center"/>
    </xf>
    <xf numFmtId="190" fontId="10" fillId="0" borderId="20" xfId="0" applyNumberFormat="1" applyFont="1" applyFill="1" applyBorder="1" applyAlignment="1" quotePrefix="1">
      <alignment vertical="center"/>
    </xf>
    <xf numFmtId="190" fontId="11" fillId="0" borderId="21" xfId="0" applyNumberFormat="1" applyFont="1" applyFill="1" applyBorder="1" applyAlignment="1" quotePrefix="1">
      <alignment horizontal="center" vertical="center"/>
    </xf>
    <xf numFmtId="190" fontId="11" fillId="0" borderId="22" xfId="0" applyNumberFormat="1" applyFont="1" applyFill="1" applyBorder="1" applyAlignment="1" quotePrefix="1">
      <alignment horizontal="center" vertical="center"/>
    </xf>
    <xf numFmtId="190" fontId="11" fillId="0" borderId="23" xfId="0" applyNumberFormat="1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 shrinkToFit="1"/>
    </xf>
    <xf numFmtId="0" fontId="8" fillId="0" borderId="12" xfId="0" applyFont="1" applyFill="1" applyBorder="1" applyAlignment="1">
      <alignment horizontal="distributed" vertical="center" shrinkToFit="1"/>
    </xf>
    <xf numFmtId="0" fontId="1" fillId="0" borderId="0" xfId="63" applyFont="1" applyFill="1" applyAlignment="1">
      <alignment vertical="center" shrinkToFit="1"/>
      <protection/>
    </xf>
    <xf numFmtId="190" fontId="1" fillId="0" borderId="0" xfId="63" applyNumberFormat="1" applyFont="1" applyFill="1" applyAlignment="1">
      <alignment vertical="center" shrinkToFit="1"/>
      <protection/>
    </xf>
    <xf numFmtId="0" fontId="1" fillId="0" borderId="0" xfId="63" applyFont="1" applyFill="1" applyAlignment="1">
      <alignment horizontal="center" vertical="center" shrinkToFit="1"/>
      <protection/>
    </xf>
    <xf numFmtId="190" fontId="10" fillId="0" borderId="0" xfId="63" applyNumberFormat="1" applyFont="1" applyFill="1" applyAlignment="1">
      <alignment horizontal="right" vertical="center"/>
      <protection/>
    </xf>
    <xf numFmtId="0" fontId="10" fillId="0" borderId="0" xfId="63" applyFont="1" applyFill="1" applyAlignment="1">
      <alignment horizontal="left" vertical="center"/>
      <protection/>
    </xf>
    <xf numFmtId="190" fontId="32" fillId="0" borderId="25" xfId="63" applyNumberFormat="1" applyFont="1" applyFill="1" applyBorder="1" applyAlignment="1">
      <alignment vertical="center" shrinkToFit="1"/>
      <protection/>
    </xf>
    <xf numFmtId="190" fontId="32" fillId="0" borderId="26" xfId="63" applyNumberFormat="1" applyFont="1" applyFill="1" applyBorder="1" applyAlignment="1">
      <alignment vertical="center" shrinkToFit="1"/>
      <protection/>
    </xf>
    <xf numFmtId="190" fontId="32" fillId="0" borderId="27" xfId="63" applyNumberFormat="1" applyFont="1" applyFill="1" applyBorder="1" applyAlignment="1">
      <alignment vertical="center" shrinkToFit="1"/>
      <protection/>
    </xf>
    <xf numFmtId="190" fontId="32" fillId="0" borderId="28" xfId="63" applyNumberFormat="1" applyFont="1" applyFill="1" applyBorder="1" applyAlignment="1">
      <alignment vertical="center" shrinkToFit="1"/>
      <protection/>
    </xf>
    <xf numFmtId="0" fontId="10" fillId="0" borderId="28" xfId="63" applyFont="1" applyFill="1" applyBorder="1" applyAlignment="1">
      <alignment horizontal="center" vertical="center" shrinkToFit="1"/>
      <protection/>
    </xf>
    <xf numFmtId="0" fontId="10" fillId="0" borderId="16" xfId="63" applyFont="1" applyFill="1" applyBorder="1" applyAlignment="1">
      <alignment vertical="center" shrinkToFit="1"/>
      <protection/>
    </xf>
    <xf numFmtId="190" fontId="32" fillId="0" borderId="29" xfId="63" applyNumberFormat="1" applyFont="1" applyFill="1" applyBorder="1" applyAlignment="1">
      <alignment vertical="center" shrinkToFit="1"/>
      <protection/>
    </xf>
    <xf numFmtId="190" fontId="32" fillId="0" borderId="30" xfId="63" applyNumberFormat="1" applyFont="1" applyFill="1" applyBorder="1" applyAlignment="1">
      <alignment vertical="center" shrinkToFit="1"/>
      <protection/>
    </xf>
    <xf numFmtId="190" fontId="32" fillId="0" borderId="31" xfId="63" applyNumberFormat="1" applyFont="1" applyFill="1" applyBorder="1" applyAlignment="1">
      <alignment vertical="center" shrinkToFit="1"/>
      <protection/>
    </xf>
    <xf numFmtId="190" fontId="32" fillId="0" borderId="32" xfId="63" applyNumberFormat="1" applyFont="1" applyFill="1" applyBorder="1" applyAlignment="1">
      <alignment vertical="center" shrinkToFit="1"/>
      <protection/>
    </xf>
    <xf numFmtId="0" fontId="10" fillId="0" borderId="32" xfId="63" applyFont="1" applyFill="1" applyBorder="1" applyAlignment="1">
      <alignment horizontal="center" vertical="center" shrinkToFit="1"/>
      <protection/>
    </xf>
    <xf numFmtId="0" fontId="10" fillId="0" borderId="15" xfId="63" applyFont="1" applyFill="1" applyBorder="1" applyAlignment="1">
      <alignment vertical="center" shrinkToFit="1"/>
      <protection/>
    </xf>
    <xf numFmtId="190" fontId="32" fillId="0" borderId="33" xfId="63" applyNumberFormat="1" applyFont="1" applyFill="1" applyBorder="1" applyAlignment="1">
      <alignment vertical="center" shrinkToFit="1"/>
      <protection/>
    </xf>
    <xf numFmtId="190" fontId="32" fillId="0" borderId="34" xfId="63" applyNumberFormat="1" applyFont="1" applyFill="1" applyBorder="1" applyAlignment="1">
      <alignment vertical="center" shrinkToFit="1"/>
      <protection/>
    </xf>
    <xf numFmtId="190" fontId="32" fillId="0" borderId="35" xfId="63" applyNumberFormat="1" applyFont="1" applyFill="1" applyBorder="1" applyAlignment="1">
      <alignment vertical="center" shrinkToFit="1"/>
      <protection/>
    </xf>
    <xf numFmtId="190" fontId="32" fillId="0" borderId="36" xfId="63" applyNumberFormat="1" applyFont="1" applyFill="1" applyBorder="1" applyAlignment="1">
      <alignment vertical="center" shrinkToFit="1"/>
      <protection/>
    </xf>
    <xf numFmtId="0" fontId="10" fillId="0" borderId="36" xfId="63" applyFont="1" applyFill="1" applyBorder="1" applyAlignment="1">
      <alignment horizontal="center" vertical="center" shrinkToFit="1"/>
      <protection/>
    </xf>
    <xf numFmtId="0" fontId="10" fillId="0" borderId="14" xfId="63" applyFont="1" applyFill="1" applyBorder="1" applyAlignment="1">
      <alignment vertical="center" shrinkToFit="1"/>
      <protection/>
    </xf>
    <xf numFmtId="190" fontId="10" fillId="0" borderId="25" xfId="63" applyNumberFormat="1" applyFont="1" applyFill="1" applyBorder="1" applyAlignment="1">
      <alignment vertical="center" shrinkToFit="1"/>
      <protection/>
    </xf>
    <xf numFmtId="190" fontId="10" fillId="0" borderId="26" xfId="63" applyNumberFormat="1" applyFont="1" applyFill="1" applyBorder="1" applyAlignment="1">
      <alignment vertical="center" shrinkToFit="1"/>
      <protection/>
    </xf>
    <xf numFmtId="190" fontId="10" fillId="0" borderId="27" xfId="63" applyNumberFormat="1" applyFont="1" applyFill="1" applyBorder="1" applyAlignment="1">
      <alignment vertical="center" shrinkToFit="1"/>
      <protection/>
    </xf>
    <xf numFmtId="190" fontId="10" fillId="0" borderId="28" xfId="63" applyNumberFormat="1" applyFont="1" applyFill="1" applyBorder="1" applyAlignment="1">
      <alignment vertical="center" shrinkToFit="1"/>
      <protection/>
    </xf>
    <xf numFmtId="0" fontId="10" fillId="0" borderId="37" xfId="63" applyFont="1" applyFill="1" applyBorder="1" applyAlignment="1">
      <alignment vertical="center" shrinkToFit="1"/>
      <protection/>
    </xf>
    <xf numFmtId="190" fontId="10" fillId="0" borderId="29" xfId="63" applyNumberFormat="1" applyFont="1" applyFill="1" applyBorder="1" applyAlignment="1">
      <alignment vertical="center" shrinkToFit="1"/>
      <protection/>
    </xf>
    <xf numFmtId="190" fontId="10" fillId="0" borderId="30" xfId="63" applyNumberFormat="1" applyFont="1" applyFill="1" applyBorder="1" applyAlignment="1">
      <alignment vertical="center" shrinkToFit="1"/>
      <protection/>
    </xf>
    <xf numFmtId="190" fontId="10" fillId="0" borderId="31" xfId="63" applyNumberFormat="1" applyFont="1" applyFill="1" applyBorder="1" applyAlignment="1">
      <alignment vertical="center" shrinkToFit="1"/>
      <protection/>
    </xf>
    <xf numFmtId="190" fontId="10" fillId="0" borderId="32" xfId="63" applyNumberFormat="1" applyFont="1" applyFill="1" applyBorder="1" applyAlignment="1">
      <alignment vertical="center" shrinkToFit="1"/>
      <protection/>
    </xf>
    <xf numFmtId="0" fontId="10" fillId="0" borderId="38" xfId="63" applyFont="1" applyFill="1" applyBorder="1" applyAlignment="1">
      <alignment vertical="center" shrinkToFit="1"/>
      <protection/>
    </xf>
    <xf numFmtId="191" fontId="32" fillId="0" borderId="25" xfId="63" applyNumberFormat="1" applyFont="1" applyFill="1" applyBorder="1" applyAlignment="1">
      <alignment vertical="center" shrinkToFit="1"/>
      <protection/>
    </xf>
    <xf numFmtId="191" fontId="32" fillId="0" borderId="26" xfId="63" applyNumberFormat="1" applyFont="1" applyFill="1" applyBorder="1" applyAlignment="1">
      <alignment vertical="center" shrinkToFit="1"/>
      <protection/>
    </xf>
    <xf numFmtId="191" fontId="32" fillId="0" borderId="27" xfId="63" applyNumberFormat="1" applyFont="1" applyFill="1" applyBorder="1" applyAlignment="1">
      <alignment vertical="center" shrinkToFit="1"/>
      <protection/>
    </xf>
    <xf numFmtId="191" fontId="32" fillId="0" borderId="28" xfId="63" applyNumberFormat="1" applyFont="1" applyFill="1" applyBorder="1" applyAlignment="1">
      <alignment vertical="center" shrinkToFit="1"/>
      <protection/>
    </xf>
    <xf numFmtId="0" fontId="10" fillId="0" borderId="0" xfId="63" applyFont="1" applyFill="1" applyBorder="1" applyAlignment="1">
      <alignment vertical="center" shrinkToFit="1"/>
      <protection/>
    </xf>
    <xf numFmtId="190" fontId="10" fillId="0" borderId="33" xfId="63" applyNumberFormat="1" applyFont="1" applyFill="1" applyBorder="1" applyAlignment="1">
      <alignment vertical="center" shrinkToFit="1"/>
      <protection/>
    </xf>
    <xf numFmtId="190" fontId="10" fillId="0" borderId="34" xfId="63" applyNumberFormat="1" applyFont="1" applyFill="1" applyBorder="1" applyAlignment="1">
      <alignment vertical="center" shrinkToFit="1"/>
      <protection/>
    </xf>
    <xf numFmtId="190" fontId="10" fillId="0" borderId="35" xfId="63" applyNumberFormat="1" applyFont="1" applyFill="1" applyBorder="1" applyAlignment="1">
      <alignment vertical="center" shrinkToFit="1"/>
      <protection/>
    </xf>
    <xf numFmtId="190" fontId="10" fillId="0" borderId="36" xfId="63" applyNumberFormat="1" applyFont="1" applyFill="1" applyBorder="1" applyAlignment="1">
      <alignment vertical="center" shrinkToFit="1"/>
      <protection/>
    </xf>
    <xf numFmtId="0" fontId="11" fillId="0" borderId="39" xfId="63" applyFont="1" applyFill="1" applyBorder="1" applyAlignment="1">
      <alignment horizontal="center" vertical="center"/>
      <protection/>
    </xf>
    <xf numFmtId="0" fontId="11" fillId="0" borderId="14" xfId="63" applyFont="1" applyFill="1" applyBorder="1" applyAlignment="1">
      <alignment horizontal="center" vertical="center"/>
      <protection/>
    </xf>
    <xf numFmtId="190" fontId="10" fillId="0" borderId="17" xfId="63" applyNumberFormat="1" applyFont="1" applyFill="1" applyBorder="1" applyAlignment="1">
      <alignment horizontal="center" vertical="center" shrinkToFit="1"/>
      <protection/>
    </xf>
    <xf numFmtId="190" fontId="10" fillId="0" borderId="40" xfId="63" applyNumberFormat="1" applyFont="1" applyFill="1" applyBorder="1" applyAlignment="1">
      <alignment horizontal="center" vertical="center" shrinkToFit="1"/>
      <protection/>
    </xf>
    <xf numFmtId="190" fontId="10" fillId="0" borderId="41" xfId="63" applyNumberFormat="1" applyFont="1" applyFill="1" applyBorder="1" applyAlignment="1">
      <alignment horizontal="center" vertical="center" shrinkToFit="1"/>
      <protection/>
    </xf>
    <xf numFmtId="190" fontId="10" fillId="0" borderId="12" xfId="63" applyNumberFormat="1" applyFont="1" applyFill="1" applyBorder="1" applyAlignment="1">
      <alignment horizontal="center" vertical="center" shrinkToFit="1"/>
      <protection/>
    </xf>
    <xf numFmtId="0" fontId="10" fillId="0" borderId="24" xfId="63" applyFont="1" applyFill="1" applyBorder="1" applyAlignment="1">
      <alignment horizontal="center" vertical="center" shrinkToFit="1"/>
      <protection/>
    </xf>
    <xf numFmtId="0" fontId="10" fillId="0" borderId="24" xfId="63" applyFont="1" applyFill="1" applyBorder="1" applyAlignment="1">
      <alignment horizontal="distributed" vertical="center" shrinkToFit="1"/>
      <protection/>
    </xf>
    <xf numFmtId="190" fontId="1" fillId="0" borderId="42" xfId="63" applyNumberFormat="1" applyFont="1" applyFill="1" applyBorder="1" applyAlignment="1">
      <alignment horizontal="center" vertical="center" shrinkToFit="1"/>
      <protection/>
    </xf>
    <xf numFmtId="190" fontId="1" fillId="0" borderId="43" xfId="63" applyNumberFormat="1" applyFont="1" applyFill="1" applyBorder="1" applyAlignment="1">
      <alignment horizontal="center" vertical="center" shrinkToFit="1"/>
      <protection/>
    </xf>
    <xf numFmtId="190" fontId="1" fillId="0" borderId="14" xfId="63" applyNumberFormat="1" applyFont="1" applyFill="1" applyBorder="1" applyAlignment="1">
      <alignment horizontal="center" vertical="center" shrinkToFit="1"/>
      <protection/>
    </xf>
    <xf numFmtId="0" fontId="1" fillId="0" borderId="0" xfId="63" applyFont="1" applyFill="1" applyAlignment="1">
      <alignment vertical="center"/>
      <protection/>
    </xf>
    <xf numFmtId="0" fontId="6" fillId="0" borderId="0" xfId="63" applyFont="1" applyFill="1" applyAlignment="1" applyProtection="1">
      <alignment vertical="center"/>
      <protection locked="0"/>
    </xf>
    <xf numFmtId="0" fontId="10" fillId="0" borderId="0" xfId="63" applyFont="1" applyFill="1" applyAlignment="1">
      <alignment horizontal="right" vertical="center"/>
      <protection/>
    </xf>
    <xf numFmtId="192" fontId="32" fillId="0" borderId="25" xfId="63" applyNumberFormat="1" applyFont="1" applyFill="1" applyBorder="1" applyAlignment="1">
      <alignment vertical="center" shrinkToFit="1"/>
      <protection/>
    </xf>
    <xf numFmtId="192" fontId="32" fillId="0" borderId="26" xfId="63" applyNumberFormat="1" applyFont="1" applyFill="1" applyBorder="1" applyAlignment="1">
      <alignment vertical="center" shrinkToFit="1"/>
      <protection/>
    </xf>
    <xf numFmtId="192" fontId="32" fillId="0" borderId="28" xfId="63" applyNumberFormat="1" applyFont="1" applyFill="1" applyBorder="1" applyAlignment="1">
      <alignment vertical="center" shrinkToFit="1"/>
      <protection/>
    </xf>
    <xf numFmtId="190" fontId="11" fillId="0" borderId="33" xfId="63" applyNumberFormat="1" applyFont="1" applyFill="1" applyBorder="1" applyAlignment="1">
      <alignment vertical="center" shrinkToFit="1"/>
      <protection/>
    </xf>
    <xf numFmtId="190" fontId="11" fillId="0" borderId="34" xfId="63" applyNumberFormat="1" applyFont="1" applyFill="1" applyBorder="1" applyAlignment="1">
      <alignment vertical="center" shrinkToFit="1"/>
      <protection/>
    </xf>
    <xf numFmtId="190" fontId="11" fillId="0" borderId="36" xfId="63" applyNumberFormat="1" applyFont="1" applyFill="1" applyBorder="1" applyAlignment="1">
      <alignment vertical="center" shrinkToFit="1"/>
      <protection/>
    </xf>
    <xf numFmtId="0" fontId="10" fillId="0" borderId="0" xfId="63" applyFont="1" applyFill="1" applyAlignment="1">
      <alignment vertical="center" shrinkToFit="1"/>
      <protection/>
    </xf>
    <xf numFmtId="0" fontId="1" fillId="0" borderId="39" xfId="63" applyFont="1" applyFill="1" applyBorder="1" applyAlignment="1">
      <alignment horizontal="center" vertical="center" shrinkToFit="1"/>
      <protection/>
    </xf>
    <xf numFmtId="0" fontId="1" fillId="0" borderId="44" xfId="63" applyFont="1" applyFill="1" applyBorder="1" applyAlignment="1">
      <alignment horizontal="center" vertical="center" shrinkToFit="1"/>
      <protection/>
    </xf>
    <xf numFmtId="0" fontId="1" fillId="0" borderId="14" xfId="63" applyFont="1" applyFill="1" applyBorder="1" applyAlignment="1">
      <alignment horizontal="center" vertical="center" shrinkToFit="1"/>
      <protection/>
    </xf>
    <xf numFmtId="0" fontId="10" fillId="0" borderId="0" xfId="63" applyFont="1">
      <alignment vertical="center"/>
      <protection/>
    </xf>
    <xf numFmtId="38" fontId="10" fillId="0" borderId="25" xfId="51" applyFont="1" applyFill="1" applyBorder="1" applyAlignment="1">
      <alignment vertical="center" shrinkToFit="1"/>
    </xf>
    <xf numFmtId="38" fontId="10" fillId="0" borderId="26" xfId="51" applyFont="1" applyFill="1" applyBorder="1" applyAlignment="1">
      <alignment vertical="center" shrinkToFit="1"/>
    </xf>
    <xf numFmtId="38" fontId="10" fillId="0" borderId="27" xfId="51" applyFont="1" applyFill="1" applyBorder="1" applyAlignment="1">
      <alignment vertical="center" shrinkToFit="1"/>
    </xf>
    <xf numFmtId="38" fontId="10" fillId="0" borderId="28" xfId="51" applyFont="1" applyFill="1" applyBorder="1" applyAlignment="1">
      <alignment vertical="center" shrinkToFit="1"/>
    </xf>
    <xf numFmtId="0" fontId="10" fillId="0" borderId="25" xfId="63" applyFont="1" applyFill="1" applyBorder="1" applyAlignment="1">
      <alignment horizontal="right" vertical="center" shrinkToFit="1"/>
      <protection/>
    </xf>
    <xf numFmtId="0" fontId="10" fillId="0" borderId="16" xfId="63" applyFont="1" applyBorder="1">
      <alignment vertical="center"/>
      <protection/>
    </xf>
    <xf numFmtId="38" fontId="10" fillId="0" borderId="29" xfId="51" applyFont="1" applyFill="1" applyBorder="1" applyAlignment="1">
      <alignment vertical="center" shrinkToFit="1"/>
    </xf>
    <xf numFmtId="38" fontId="10" fillId="0" borderId="30" xfId="51" applyFont="1" applyFill="1" applyBorder="1" applyAlignment="1">
      <alignment vertical="center" shrinkToFit="1"/>
    </xf>
    <xf numFmtId="38" fontId="10" fillId="0" borderId="31" xfId="51" applyFont="1" applyFill="1" applyBorder="1" applyAlignment="1">
      <alignment vertical="center" shrinkToFit="1"/>
    </xf>
    <xf numFmtId="38" fontId="10" fillId="0" borderId="32" xfId="51" applyFont="1" applyFill="1" applyBorder="1" applyAlignment="1">
      <alignment vertical="center" shrinkToFit="1"/>
    </xf>
    <xf numFmtId="0" fontId="10" fillId="0" borderId="29" xfId="63" applyFont="1" applyFill="1" applyBorder="1" applyAlignment="1">
      <alignment horizontal="right" vertical="center" shrinkToFit="1"/>
      <protection/>
    </xf>
    <xf numFmtId="0" fontId="10" fillId="0" borderId="15" xfId="63" applyFont="1" applyBorder="1">
      <alignment vertical="center"/>
      <protection/>
    </xf>
    <xf numFmtId="193" fontId="32" fillId="0" borderId="19" xfId="63" applyNumberFormat="1" applyFont="1" applyFill="1" applyBorder="1" applyAlignment="1">
      <alignment vertical="center" shrinkToFit="1"/>
      <protection/>
    </xf>
    <xf numFmtId="193" fontId="32" fillId="0" borderId="45" xfId="63" applyNumberFormat="1" applyFont="1" applyFill="1" applyBorder="1" applyAlignment="1">
      <alignment vertical="center" shrinkToFit="1"/>
      <protection/>
    </xf>
    <xf numFmtId="193" fontId="32" fillId="0" borderId="46" xfId="63" applyNumberFormat="1" applyFont="1" applyFill="1" applyBorder="1" applyAlignment="1">
      <alignment vertical="center" shrinkToFit="1"/>
      <protection/>
    </xf>
    <xf numFmtId="193" fontId="32" fillId="0" borderId="11" xfId="51" applyNumberFormat="1" applyFont="1" applyFill="1" applyBorder="1" applyAlignment="1">
      <alignment horizontal="right" vertical="center" shrinkToFit="1"/>
    </xf>
    <xf numFmtId="194" fontId="32" fillId="0" borderId="38" xfId="63" applyNumberFormat="1" applyFont="1" applyFill="1" applyBorder="1" applyAlignment="1">
      <alignment horizontal="distributed" vertical="center" shrinkToFit="1"/>
      <protection/>
    </xf>
    <xf numFmtId="0" fontId="11" fillId="0" borderId="15" xfId="63" applyFont="1" applyFill="1" applyBorder="1" applyAlignment="1">
      <alignment vertical="center" shrinkToFit="1"/>
      <protection/>
    </xf>
    <xf numFmtId="38" fontId="11" fillId="0" borderId="18" xfId="51" applyFont="1" applyFill="1" applyBorder="1" applyAlignment="1">
      <alignment vertical="center" shrinkToFit="1"/>
    </xf>
    <xf numFmtId="38" fontId="11" fillId="0" borderId="47" xfId="51" applyFont="1" applyFill="1" applyBorder="1" applyAlignment="1">
      <alignment vertical="center" shrinkToFit="1"/>
    </xf>
    <xf numFmtId="38" fontId="11" fillId="0" borderId="48" xfId="51" applyFont="1" applyFill="1" applyBorder="1" applyAlignment="1">
      <alignment vertical="center" shrinkToFit="1"/>
    </xf>
    <xf numFmtId="38" fontId="11" fillId="0" borderId="10" xfId="51" applyFont="1" applyFill="1" applyBorder="1" applyAlignment="1">
      <alignment vertical="center" shrinkToFit="1"/>
    </xf>
    <xf numFmtId="0" fontId="11" fillId="0" borderId="39" xfId="63" applyFont="1" applyFill="1" applyBorder="1" applyAlignment="1">
      <alignment horizontal="center" vertical="center"/>
      <protection/>
    </xf>
    <xf numFmtId="0" fontId="11" fillId="0" borderId="14" xfId="63" applyFont="1" applyFill="1" applyBorder="1" applyAlignment="1">
      <alignment horizontal="left" vertical="center"/>
      <protection/>
    </xf>
    <xf numFmtId="38" fontId="10" fillId="0" borderId="49" xfId="51" applyFont="1" applyFill="1" applyBorder="1" applyAlignment="1">
      <alignment vertical="center" shrinkToFit="1"/>
    </xf>
    <xf numFmtId="38" fontId="10" fillId="0" borderId="50" xfId="51" applyFont="1" applyFill="1" applyBorder="1" applyAlignment="1">
      <alignment vertical="center" shrinkToFit="1"/>
    </xf>
    <xf numFmtId="38" fontId="10" fillId="0" borderId="51" xfId="51" applyFont="1" applyFill="1" applyBorder="1" applyAlignment="1">
      <alignment vertical="center" shrinkToFit="1"/>
    </xf>
    <xf numFmtId="38" fontId="10" fillId="0" borderId="52" xfId="51" applyFont="1" applyFill="1" applyBorder="1" applyAlignment="1">
      <alignment vertical="center" shrinkToFit="1"/>
    </xf>
    <xf numFmtId="0" fontId="10" fillId="0" borderId="49" xfId="63" applyFont="1" applyFill="1" applyBorder="1" applyAlignment="1">
      <alignment horizontal="right" vertical="center" shrinkToFit="1"/>
      <protection/>
    </xf>
    <xf numFmtId="193" fontId="32" fillId="0" borderId="49" xfId="63" applyNumberFormat="1" applyFont="1" applyFill="1" applyBorder="1" applyAlignment="1">
      <alignment vertical="center" shrinkToFit="1"/>
      <protection/>
    </xf>
    <xf numFmtId="193" fontId="32" fillId="0" borderId="50" xfId="63" applyNumberFormat="1" applyFont="1" applyFill="1" applyBorder="1" applyAlignment="1">
      <alignment vertical="center" shrinkToFit="1"/>
      <protection/>
    </xf>
    <xf numFmtId="193" fontId="32" fillId="0" borderId="51" xfId="63" applyNumberFormat="1" applyFont="1" applyFill="1" applyBorder="1" applyAlignment="1">
      <alignment vertical="center" shrinkToFit="1"/>
      <protection/>
    </xf>
    <xf numFmtId="193" fontId="32" fillId="0" borderId="52" xfId="51" applyNumberFormat="1" applyFont="1" applyFill="1" applyBorder="1" applyAlignment="1">
      <alignment horizontal="right" vertical="center" shrinkToFit="1"/>
    </xf>
    <xf numFmtId="194" fontId="32" fillId="0" borderId="53" xfId="63" applyNumberFormat="1" applyFont="1" applyFill="1" applyBorder="1" applyAlignment="1">
      <alignment horizontal="distributed" vertical="center" shrinkToFit="1"/>
      <protection/>
    </xf>
    <xf numFmtId="0" fontId="10" fillId="0" borderId="17" xfId="63" applyFont="1" applyFill="1" applyBorder="1" applyAlignment="1">
      <alignment horizontal="center" vertical="center" shrinkToFit="1"/>
      <protection/>
    </xf>
    <xf numFmtId="0" fontId="10" fillId="0" borderId="40" xfId="63" applyFont="1" applyFill="1" applyBorder="1" applyAlignment="1">
      <alignment horizontal="center" vertical="center" shrinkToFit="1"/>
      <protection/>
    </xf>
    <xf numFmtId="0" fontId="10" fillId="0" borderId="41" xfId="63" applyFont="1" applyFill="1" applyBorder="1" applyAlignment="1">
      <alignment horizontal="center" vertical="center" shrinkToFit="1"/>
      <protection/>
    </xf>
    <xf numFmtId="0" fontId="11" fillId="0" borderId="12" xfId="63" applyFont="1" applyFill="1" applyBorder="1" applyAlignment="1">
      <alignment horizontal="center" vertical="center" shrinkToFit="1"/>
      <protection/>
    </xf>
    <xf numFmtId="0" fontId="10" fillId="0" borderId="54" xfId="63" applyFont="1" applyFill="1" applyBorder="1" applyAlignment="1">
      <alignment horizontal="distributed" vertical="center" shrinkToFit="1"/>
      <protection/>
    </xf>
    <xf numFmtId="0" fontId="10" fillId="0" borderId="16" xfId="63" applyFont="1" applyFill="1" applyBorder="1" applyAlignment="1">
      <alignment horizontal="distributed" vertical="center" shrinkToFit="1"/>
      <protection/>
    </xf>
    <xf numFmtId="0" fontId="10" fillId="0" borderId="39" xfId="63" applyFont="1" applyBorder="1" applyAlignment="1">
      <alignment horizontal="center" vertical="center"/>
      <protection/>
    </xf>
    <xf numFmtId="0" fontId="10" fillId="0" borderId="44" xfId="63" applyFont="1" applyBorder="1" applyAlignment="1">
      <alignment horizontal="center" vertical="center"/>
      <protection/>
    </xf>
    <xf numFmtId="0" fontId="10" fillId="0" borderId="14" xfId="63" applyFont="1" applyBorder="1" applyAlignment="1">
      <alignment horizontal="center" vertical="center"/>
      <protection/>
    </xf>
    <xf numFmtId="0" fontId="10" fillId="0" borderId="39" xfId="63" applyFont="1" applyFill="1" applyBorder="1" applyAlignment="1">
      <alignment horizontal="distributed" vertical="center" shrinkToFit="1"/>
      <protection/>
    </xf>
    <xf numFmtId="0" fontId="10" fillId="0" borderId="14" xfId="63" applyFont="1" applyFill="1" applyBorder="1" applyAlignment="1">
      <alignment horizontal="distributed" vertical="center" shrinkToFit="1"/>
      <protection/>
    </xf>
    <xf numFmtId="0" fontId="10" fillId="0" borderId="0" xfId="63" applyFont="1" applyAlignment="1">
      <alignment horizontal="right"/>
      <protection/>
    </xf>
    <xf numFmtId="0" fontId="1" fillId="0" borderId="0" xfId="63" applyFont="1">
      <alignment vertical="center"/>
      <protection/>
    </xf>
    <xf numFmtId="0" fontId="1" fillId="0" borderId="0" xfId="63">
      <alignment vertical="center"/>
      <protection/>
    </xf>
    <xf numFmtId="194" fontId="10" fillId="0" borderId="0" xfId="63" applyNumberFormat="1" applyFont="1" applyFill="1" applyAlignment="1">
      <alignment vertical="center" shrinkToFit="1"/>
      <protection/>
    </xf>
    <xf numFmtId="0" fontId="1" fillId="0" borderId="0" xfId="63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vertical="center"/>
      <protection/>
    </xf>
    <xf numFmtId="190" fontId="10" fillId="0" borderId="25" xfId="68" applyNumberFormat="1" applyFont="1" applyBorder="1" applyAlignment="1">
      <alignment horizontal="right" vertical="center"/>
      <protection/>
    </xf>
    <xf numFmtId="190" fontId="10" fillId="0" borderId="26" xfId="68" applyNumberFormat="1" applyFont="1" applyBorder="1" applyAlignment="1">
      <alignment horizontal="right" vertical="center"/>
      <protection/>
    </xf>
    <xf numFmtId="190" fontId="10" fillId="0" borderId="27" xfId="68" applyNumberFormat="1" applyFont="1" applyBorder="1" applyAlignment="1">
      <alignment horizontal="right" vertical="center"/>
      <protection/>
    </xf>
    <xf numFmtId="191" fontId="10" fillId="0" borderId="25" xfId="63" applyNumberFormat="1" applyFont="1" applyFill="1" applyBorder="1" applyAlignment="1">
      <alignment vertical="center" shrinkToFit="1"/>
      <protection/>
    </xf>
    <xf numFmtId="38" fontId="11" fillId="0" borderId="27" xfId="51" applyFont="1" applyFill="1" applyBorder="1" applyAlignment="1">
      <alignment vertical="center" shrinkToFit="1"/>
    </xf>
    <xf numFmtId="190" fontId="10" fillId="0" borderId="29" xfId="68" applyNumberFormat="1" applyFont="1" applyBorder="1" applyAlignment="1">
      <alignment horizontal="right" vertical="center"/>
      <protection/>
    </xf>
    <xf numFmtId="190" fontId="10" fillId="0" borderId="30" xfId="68" applyNumberFormat="1" applyFont="1" applyBorder="1" applyAlignment="1">
      <alignment horizontal="right" vertical="center"/>
      <protection/>
    </xf>
    <xf numFmtId="190" fontId="10" fillId="0" borderId="31" xfId="68" applyNumberFormat="1" applyFont="1" applyBorder="1" applyAlignment="1">
      <alignment horizontal="right" vertical="center"/>
      <protection/>
    </xf>
    <xf numFmtId="191" fontId="10" fillId="0" borderId="29" xfId="63" applyNumberFormat="1" applyFont="1" applyFill="1" applyBorder="1" applyAlignment="1">
      <alignment vertical="center" shrinkToFit="1"/>
      <protection/>
    </xf>
    <xf numFmtId="38" fontId="11" fillId="0" borderId="51" xfId="51" applyFont="1" applyFill="1" applyBorder="1" applyAlignment="1">
      <alignment vertical="center" shrinkToFit="1"/>
    </xf>
    <xf numFmtId="191" fontId="10" fillId="0" borderId="55" xfId="63" applyNumberFormat="1" applyFont="1" applyFill="1" applyBorder="1" applyAlignment="1">
      <alignment vertical="center" shrinkToFit="1"/>
      <protection/>
    </xf>
    <xf numFmtId="190" fontId="10" fillId="0" borderId="31" xfId="68" applyNumberFormat="1" applyFont="1" applyBorder="1" applyAlignment="1">
      <alignment horizontal="right" vertical="center" shrinkToFit="1"/>
      <protection/>
    </xf>
    <xf numFmtId="190" fontId="10" fillId="0" borderId="30" xfId="68" applyNumberFormat="1" applyFont="1" applyBorder="1" applyAlignment="1">
      <alignment horizontal="right" vertical="center" shrinkToFit="1"/>
      <protection/>
    </xf>
    <xf numFmtId="190" fontId="10" fillId="0" borderId="29" xfId="68" applyNumberFormat="1" applyFont="1" applyBorder="1" applyAlignment="1">
      <alignment horizontal="right" vertical="center" shrinkToFit="1"/>
      <protection/>
    </xf>
    <xf numFmtId="191" fontId="10" fillId="0" borderId="49" xfId="63" applyNumberFormat="1" applyFont="1" applyFill="1" applyBorder="1" applyAlignment="1">
      <alignment vertical="center" shrinkToFit="1"/>
      <protection/>
    </xf>
    <xf numFmtId="191" fontId="10" fillId="0" borderId="56" xfId="63" applyNumberFormat="1" applyFont="1" applyFill="1" applyBorder="1" applyAlignment="1">
      <alignment vertical="center" shrinkToFit="1"/>
      <protection/>
    </xf>
    <xf numFmtId="0" fontId="10" fillId="0" borderId="52" xfId="63" applyFont="1" applyFill="1" applyBorder="1" applyAlignment="1">
      <alignment horizontal="center" vertical="center" shrinkToFit="1"/>
      <protection/>
    </xf>
    <xf numFmtId="190" fontId="10" fillId="0" borderId="33" xfId="68" applyNumberFormat="1" applyFont="1" applyBorder="1" applyAlignment="1">
      <alignment horizontal="right" vertical="center" shrinkToFit="1"/>
      <protection/>
    </xf>
    <xf numFmtId="190" fontId="10" fillId="0" borderId="34" xfId="68" applyNumberFormat="1" applyFont="1" applyBorder="1" applyAlignment="1">
      <alignment horizontal="right" vertical="center" shrinkToFit="1"/>
      <protection/>
    </xf>
    <xf numFmtId="190" fontId="10" fillId="0" borderId="35" xfId="68" applyNumberFormat="1" applyFont="1" applyBorder="1" applyAlignment="1">
      <alignment horizontal="right" vertical="center" shrinkToFit="1"/>
      <protection/>
    </xf>
    <xf numFmtId="38" fontId="10" fillId="0" borderId="17" xfId="51" applyFont="1" applyFill="1" applyBorder="1" applyAlignment="1">
      <alignment vertical="center" shrinkToFit="1"/>
    </xf>
    <xf numFmtId="38" fontId="10" fillId="0" borderId="40" xfId="51" applyFont="1" applyFill="1" applyBorder="1" applyAlignment="1">
      <alignment vertical="center" shrinkToFit="1"/>
    </xf>
    <xf numFmtId="38" fontId="10" fillId="0" borderId="41" xfId="51" applyFont="1" applyFill="1" applyBorder="1" applyAlignment="1">
      <alignment vertical="center" shrinkToFit="1"/>
    </xf>
    <xf numFmtId="191" fontId="10" fillId="0" borderId="17" xfId="51" applyNumberFormat="1" applyFont="1" applyFill="1" applyBorder="1" applyAlignment="1">
      <alignment vertical="center" shrinkToFit="1"/>
    </xf>
    <xf numFmtId="38" fontId="11" fillId="0" borderId="41" xfId="51" applyFont="1" applyFill="1" applyBorder="1" applyAlignment="1">
      <alignment vertical="center" shrinkToFit="1"/>
    </xf>
    <xf numFmtId="191" fontId="10" fillId="0" borderId="43" xfId="51" applyNumberFormat="1" applyFont="1" applyFill="1" applyBorder="1" applyAlignment="1">
      <alignment vertical="center" shrinkToFit="1"/>
    </xf>
    <xf numFmtId="0" fontId="10" fillId="0" borderId="24" xfId="63" applyFont="1" applyFill="1" applyBorder="1" applyAlignment="1">
      <alignment horizontal="distributed" vertical="center" shrinkToFit="1"/>
      <protection/>
    </xf>
    <xf numFmtId="0" fontId="10" fillId="0" borderId="18" xfId="63" applyFont="1" applyFill="1" applyBorder="1" applyAlignment="1">
      <alignment horizontal="center" vertical="center" shrinkToFit="1"/>
      <protection/>
    </xf>
    <xf numFmtId="0" fontId="10" fillId="0" borderId="47" xfId="63" applyFont="1" applyFill="1" applyBorder="1" applyAlignment="1">
      <alignment horizontal="center" vertical="center" shrinkToFit="1"/>
      <protection/>
    </xf>
    <xf numFmtId="0" fontId="10" fillId="0" borderId="48" xfId="63" applyFont="1" applyFill="1" applyBorder="1" applyAlignment="1">
      <alignment horizontal="center" vertical="center" shrinkToFit="1"/>
      <protection/>
    </xf>
    <xf numFmtId="194" fontId="10" fillId="0" borderId="17" xfId="63" applyNumberFormat="1" applyFont="1" applyFill="1" applyBorder="1" applyAlignment="1">
      <alignment horizontal="distributed" vertical="center" shrinkToFit="1"/>
      <protection/>
    </xf>
    <xf numFmtId="0" fontId="11" fillId="0" borderId="41" xfId="63" applyFont="1" applyFill="1" applyBorder="1" applyAlignment="1">
      <alignment horizontal="distributed" vertical="center" shrinkToFit="1"/>
      <protection/>
    </xf>
    <xf numFmtId="194" fontId="10" fillId="0" borderId="43" xfId="63" applyNumberFormat="1" applyFont="1" applyFill="1" applyBorder="1" applyAlignment="1">
      <alignment horizontal="distributed" vertical="center" shrinkToFit="1"/>
      <protection/>
    </xf>
    <xf numFmtId="0" fontId="11" fillId="0" borderId="42" xfId="63" applyFont="1" applyFill="1" applyBorder="1" applyAlignment="1">
      <alignment horizontal="center" vertical="center" shrinkToFit="1"/>
      <protection/>
    </xf>
    <xf numFmtId="0" fontId="11" fillId="0" borderId="43" xfId="63" applyFont="1" applyFill="1" applyBorder="1" applyAlignment="1">
      <alignment horizontal="center" vertical="center" shrinkToFit="1"/>
      <protection/>
    </xf>
    <xf numFmtId="0" fontId="11" fillId="0" borderId="13" xfId="63" applyFont="1" applyFill="1" applyBorder="1" applyAlignment="1">
      <alignment horizontal="center" vertical="center" shrinkToFit="1"/>
      <protection/>
    </xf>
    <xf numFmtId="0" fontId="11" fillId="0" borderId="24" xfId="63" applyFont="1" applyFill="1" applyBorder="1" applyAlignment="1">
      <alignment horizontal="center" vertical="center" shrinkToFit="1"/>
      <protection/>
    </xf>
    <xf numFmtId="0" fontId="1" fillId="0" borderId="0" xfId="63" applyFont="1" applyFill="1" applyAlignment="1" quotePrefix="1">
      <alignment vertical="center"/>
      <protection/>
    </xf>
    <xf numFmtId="0" fontId="10" fillId="0" borderId="0" xfId="63" applyFont="1" applyFill="1" applyAlignment="1">
      <alignment vertical="center"/>
      <protection/>
    </xf>
    <xf numFmtId="190" fontId="10" fillId="0" borderId="57" xfId="66" applyNumberFormat="1" applyFont="1" applyFill="1" applyBorder="1" applyAlignment="1">
      <alignment horizontal="right" vertical="center"/>
      <protection/>
    </xf>
    <xf numFmtId="190" fontId="10" fillId="0" borderId="58" xfId="66" applyNumberFormat="1" applyFont="1" applyFill="1" applyBorder="1" applyAlignment="1">
      <alignment horizontal="right" vertical="center"/>
      <protection/>
    </xf>
    <xf numFmtId="190" fontId="10" fillId="0" borderId="28" xfId="66" applyNumberFormat="1" applyFont="1" applyFill="1" applyBorder="1" applyAlignment="1">
      <alignment vertical="center"/>
      <protection/>
    </xf>
    <xf numFmtId="190" fontId="10" fillId="0" borderId="59" xfId="66" applyNumberFormat="1" applyFont="1" applyFill="1" applyBorder="1" applyAlignment="1">
      <alignment vertical="center"/>
      <protection/>
    </xf>
    <xf numFmtId="190" fontId="10" fillId="0" borderId="60" xfId="66" applyNumberFormat="1" applyFont="1" applyFill="1" applyBorder="1" applyAlignment="1">
      <alignment vertical="center"/>
      <protection/>
    </xf>
    <xf numFmtId="190" fontId="10" fillId="0" borderId="61" xfId="66" applyNumberFormat="1" applyFont="1" applyFill="1" applyBorder="1" applyAlignment="1">
      <alignment vertical="center"/>
      <protection/>
    </xf>
    <xf numFmtId="190" fontId="10" fillId="0" borderId="62" xfId="66" applyNumberFormat="1" applyFont="1" applyFill="1" applyBorder="1" applyAlignment="1">
      <alignment vertical="center"/>
      <protection/>
    </xf>
    <xf numFmtId="190" fontId="10" fillId="0" borderId="57" xfId="63" applyNumberFormat="1" applyFont="1" applyFill="1" applyBorder="1" applyAlignment="1">
      <alignment vertical="center"/>
      <protection/>
    </xf>
    <xf numFmtId="0" fontId="10" fillId="0" borderId="28" xfId="63" applyNumberFormat="1" applyFont="1" applyFill="1" applyBorder="1" applyAlignment="1">
      <alignment horizontal="center" vertical="center" shrinkToFit="1"/>
      <protection/>
    </xf>
    <xf numFmtId="49" fontId="10" fillId="0" borderId="12" xfId="65" applyNumberFormat="1" applyFont="1" applyBorder="1" applyAlignment="1">
      <alignment horizontal="center" vertical="center" shrinkToFit="1"/>
      <protection/>
    </xf>
    <xf numFmtId="0" fontId="10" fillId="0" borderId="12" xfId="63" applyFont="1" applyFill="1" applyBorder="1" applyAlignment="1">
      <alignment vertical="center" shrinkToFit="1"/>
      <protection/>
    </xf>
    <xf numFmtId="190" fontId="10" fillId="0" borderId="63" xfId="66" applyNumberFormat="1" applyFont="1" applyFill="1" applyBorder="1" applyAlignment="1">
      <alignment horizontal="right" vertical="center"/>
      <protection/>
    </xf>
    <xf numFmtId="190" fontId="10" fillId="0" borderId="64" xfId="66" applyNumberFormat="1" applyFont="1" applyFill="1" applyBorder="1" applyAlignment="1">
      <alignment horizontal="right" vertical="center"/>
      <protection/>
    </xf>
    <xf numFmtId="190" fontId="10" fillId="0" borderId="36" xfId="66" applyNumberFormat="1" applyFont="1" applyFill="1" applyBorder="1" applyAlignment="1">
      <alignment vertical="center"/>
      <protection/>
    </xf>
    <xf numFmtId="190" fontId="10" fillId="0" borderId="65" xfId="66" applyNumberFormat="1" applyFont="1" applyFill="1" applyBorder="1" applyAlignment="1">
      <alignment vertical="center"/>
      <protection/>
    </xf>
    <xf numFmtId="190" fontId="10" fillId="0" borderId="66" xfId="66" applyNumberFormat="1" applyFont="1" applyFill="1" applyBorder="1" applyAlignment="1">
      <alignment vertical="center"/>
      <protection/>
    </xf>
    <xf numFmtId="190" fontId="10" fillId="0" borderId="67" xfId="66" applyNumberFormat="1" applyFont="1" applyFill="1" applyBorder="1" applyAlignment="1">
      <alignment vertical="center"/>
      <protection/>
    </xf>
    <xf numFmtId="190" fontId="10" fillId="0" borderId="68" xfId="66" applyNumberFormat="1" applyFont="1" applyFill="1" applyBorder="1" applyAlignment="1">
      <alignment vertical="center"/>
      <protection/>
    </xf>
    <xf numFmtId="190" fontId="10" fillId="0" borderId="63" xfId="63" applyNumberFormat="1" applyFont="1" applyFill="1" applyBorder="1" applyAlignment="1">
      <alignment vertical="center"/>
      <protection/>
    </xf>
    <xf numFmtId="0" fontId="10" fillId="0" borderId="36" xfId="63" applyNumberFormat="1" applyFont="1" applyFill="1" applyBorder="1" applyAlignment="1">
      <alignment horizontal="center" vertical="center" shrinkToFit="1"/>
      <protection/>
    </xf>
    <xf numFmtId="49" fontId="10" fillId="0" borderId="10" xfId="65" applyNumberFormat="1" applyFont="1" applyBorder="1" applyAlignment="1">
      <alignment horizontal="center" vertical="center" shrinkToFit="1"/>
      <protection/>
    </xf>
    <xf numFmtId="49" fontId="10" fillId="0" borderId="11" xfId="65" applyNumberFormat="1" applyFont="1" applyBorder="1" applyAlignment="1">
      <alignment horizontal="center" vertical="center" shrinkToFit="1"/>
      <protection/>
    </xf>
    <xf numFmtId="0" fontId="10" fillId="0" borderId="11" xfId="63" applyFont="1" applyFill="1" applyBorder="1" applyAlignment="1">
      <alignment vertical="center" shrinkToFit="1"/>
      <protection/>
    </xf>
    <xf numFmtId="190" fontId="11" fillId="0" borderId="57" xfId="66" applyNumberFormat="1" applyFont="1" applyFill="1" applyBorder="1" applyAlignment="1">
      <alignment horizontal="right" vertical="center"/>
      <protection/>
    </xf>
    <xf numFmtId="190" fontId="11" fillId="0" borderId="58" xfId="66" applyNumberFormat="1" applyFont="1" applyFill="1" applyBorder="1" applyAlignment="1">
      <alignment horizontal="right" vertical="center"/>
      <protection/>
    </xf>
    <xf numFmtId="190" fontId="11" fillId="0" borderId="28" xfId="66" applyNumberFormat="1" applyFont="1" applyFill="1" applyBorder="1" applyAlignment="1">
      <alignment vertical="center"/>
      <protection/>
    </xf>
    <xf numFmtId="190" fontId="11" fillId="0" borderId="59" xfId="66" applyNumberFormat="1" applyFont="1" applyFill="1" applyBorder="1" applyAlignment="1">
      <alignment vertical="center"/>
      <protection/>
    </xf>
    <xf numFmtId="190" fontId="11" fillId="0" borderId="60" xfId="66" applyNumberFormat="1" applyFont="1" applyFill="1" applyBorder="1" applyAlignment="1">
      <alignment vertical="center"/>
      <protection/>
    </xf>
    <xf numFmtId="190" fontId="11" fillId="0" borderId="61" xfId="66" applyNumberFormat="1" applyFont="1" applyFill="1" applyBorder="1" applyAlignment="1">
      <alignment vertical="center"/>
      <protection/>
    </xf>
    <xf numFmtId="190" fontId="11" fillId="0" borderId="62" xfId="66" applyNumberFormat="1" applyFont="1" applyFill="1" applyBorder="1" applyAlignment="1">
      <alignment vertical="center"/>
      <protection/>
    </xf>
    <xf numFmtId="190" fontId="11" fillId="0" borderId="57" xfId="63" applyNumberFormat="1" applyFont="1" applyFill="1" applyBorder="1" applyAlignment="1">
      <alignment vertical="center"/>
      <protection/>
    </xf>
    <xf numFmtId="0" fontId="11" fillId="0" borderId="38" xfId="63" applyFont="1" applyBorder="1" applyAlignment="1">
      <alignment horizontal="center" vertical="center"/>
      <protection/>
    </xf>
    <xf numFmtId="0" fontId="11" fillId="0" borderId="15" xfId="63" applyFont="1" applyBorder="1" applyAlignment="1">
      <alignment horizontal="center" vertical="center"/>
      <protection/>
    </xf>
    <xf numFmtId="190" fontId="11" fillId="0" borderId="63" xfId="66" applyNumberFormat="1" applyFont="1" applyFill="1" applyBorder="1" applyAlignment="1">
      <alignment horizontal="right" vertical="center"/>
      <protection/>
    </xf>
    <xf numFmtId="190" fontId="11" fillId="0" borderId="64" xfId="66" applyNumberFormat="1" applyFont="1" applyFill="1" applyBorder="1" applyAlignment="1">
      <alignment horizontal="right" vertical="center"/>
      <protection/>
    </xf>
    <xf numFmtId="190" fontId="11" fillId="0" borderId="36" xfId="66" applyNumberFormat="1" applyFont="1" applyFill="1" applyBorder="1" applyAlignment="1">
      <alignment vertical="center"/>
      <protection/>
    </xf>
    <xf numFmtId="190" fontId="11" fillId="0" borderId="65" xfId="66" applyNumberFormat="1" applyFont="1" applyFill="1" applyBorder="1" applyAlignment="1">
      <alignment vertical="center"/>
      <protection/>
    </xf>
    <xf numFmtId="190" fontId="11" fillId="0" borderId="66" xfId="66" applyNumberFormat="1" applyFont="1" applyFill="1" applyBorder="1" applyAlignment="1">
      <alignment vertical="center"/>
      <protection/>
    </xf>
    <xf numFmtId="190" fontId="11" fillId="0" borderId="67" xfId="66" applyNumberFormat="1" applyFont="1" applyFill="1" applyBorder="1" applyAlignment="1">
      <alignment vertical="center"/>
      <protection/>
    </xf>
    <xf numFmtId="190" fontId="11" fillId="0" borderId="68" xfId="66" applyNumberFormat="1" applyFont="1" applyFill="1" applyBorder="1" applyAlignment="1">
      <alignment vertical="center"/>
      <protection/>
    </xf>
    <xf numFmtId="190" fontId="11" fillId="0" borderId="63" xfId="63" applyNumberFormat="1" applyFont="1" applyFill="1" applyBorder="1" applyAlignment="1">
      <alignment vertical="center"/>
      <protection/>
    </xf>
    <xf numFmtId="190" fontId="10" fillId="0" borderId="42" xfId="66" applyNumberFormat="1" applyFont="1" applyFill="1" applyBorder="1" applyAlignment="1">
      <alignment horizontal="center" vertical="center"/>
      <protection/>
    </xf>
    <xf numFmtId="190" fontId="10" fillId="0" borderId="13" xfId="66" applyNumberFormat="1" applyFont="1" applyFill="1" applyBorder="1" applyAlignment="1">
      <alignment horizontal="center" vertical="center"/>
      <protection/>
    </xf>
    <xf numFmtId="190" fontId="10" fillId="0" borderId="11" xfId="66" applyNumberFormat="1" applyFont="1" applyFill="1" applyBorder="1" applyAlignment="1">
      <alignment vertical="center" shrinkToFit="1"/>
      <protection/>
    </xf>
    <xf numFmtId="190" fontId="10" fillId="0" borderId="69" xfId="66" applyNumberFormat="1" applyFont="1" applyFill="1" applyBorder="1" applyAlignment="1">
      <alignment vertical="center"/>
      <protection/>
    </xf>
    <xf numFmtId="190" fontId="10" fillId="0" borderId="70" xfId="66" applyNumberFormat="1" applyFont="1" applyFill="1" applyBorder="1" applyAlignment="1">
      <alignment vertical="center"/>
      <protection/>
    </xf>
    <xf numFmtId="190" fontId="10" fillId="0" borderId="71" xfId="66" applyNumberFormat="1" applyFont="1" applyFill="1" applyBorder="1" applyAlignment="1">
      <alignment vertical="center"/>
      <protection/>
    </xf>
    <xf numFmtId="190" fontId="10" fillId="0" borderId="72" xfId="66" applyNumberFormat="1" applyFont="1" applyFill="1" applyBorder="1" applyAlignment="1">
      <alignment vertical="center"/>
      <protection/>
    </xf>
    <xf numFmtId="190" fontId="10" fillId="0" borderId="38" xfId="63" applyNumberFormat="1" applyFont="1" applyFill="1" applyBorder="1" applyAlignment="1">
      <alignment horizontal="center" vertical="center"/>
      <protection/>
    </xf>
    <xf numFmtId="0" fontId="10" fillId="0" borderId="11" xfId="63" applyNumberFormat="1" applyFont="1" applyFill="1" applyBorder="1" applyAlignment="1">
      <alignment horizontal="center" vertical="center" shrinkToFit="1"/>
      <protection/>
    </xf>
    <xf numFmtId="0" fontId="11" fillId="0" borderId="39" xfId="63" applyFont="1" applyBorder="1" applyAlignment="1">
      <alignment horizontal="center" vertical="center"/>
      <protection/>
    </xf>
    <xf numFmtId="0" fontId="11" fillId="0" borderId="14" xfId="63" applyFont="1" applyBorder="1" applyAlignment="1">
      <alignment horizontal="center" vertical="center"/>
      <protection/>
    </xf>
    <xf numFmtId="190" fontId="10" fillId="0" borderId="25" xfId="66" applyNumberFormat="1" applyFont="1" applyFill="1" applyBorder="1" applyAlignment="1">
      <alignment vertical="center"/>
      <protection/>
    </xf>
    <xf numFmtId="190" fontId="10" fillId="0" borderId="26" xfId="66" applyNumberFormat="1" applyFont="1" applyFill="1" applyBorder="1" applyAlignment="1">
      <alignment vertical="center"/>
      <protection/>
    </xf>
    <xf numFmtId="190" fontId="10" fillId="0" borderId="27" xfId="66" applyNumberFormat="1" applyFont="1" applyFill="1" applyBorder="1" applyAlignment="1">
      <alignment vertical="center"/>
      <protection/>
    </xf>
    <xf numFmtId="190" fontId="10" fillId="0" borderId="33" xfId="66" applyNumberFormat="1" applyFont="1" applyFill="1" applyBorder="1" applyAlignment="1">
      <alignment vertical="center"/>
      <protection/>
    </xf>
    <xf numFmtId="190" fontId="10" fillId="0" borderId="34" xfId="66" applyNumberFormat="1" applyFont="1" applyFill="1" applyBorder="1" applyAlignment="1">
      <alignment vertical="center"/>
      <protection/>
    </xf>
    <xf numFmtId="190" fontId="10" fillId="0" borderId="35" xfId="66" applyNumberFormat="1" applyFont="1" applyFill="1" applyBorder="1" applyAlignment="1">
      <alignment vertical="center"/>
      <protection/>
    </xf>
    <xf numFmtId="190" fontId="11" fillId="0" borderId="25" xfId="66" applyNumberFormat="1" applyFont="1" applyFill="1" applyBorder="1" applyAlignment="1">
      <alignment vertical="center"/>
      <protection/>
    </xf>
    <xf numFmtId="190" fontId="11" fillId="0" borderId="26" xfId="66" applyNumberFormat="1" applyFont="1" applyFill="1" applyBorder="1" applyAlignment="1">
      <alignment vertical="center"/>
      <protection/>
    </xf>
    <xf numFmtId="190" fontId="11" fillId="0" borderId="27" xfId="66" applyNumberFormat="1" applyFont="1" applyFill="1" applyBorder="1" applyAlignment="1">
      <alignment vertical="center"/>
      <protection/>
    </xf>
    <xf numFmtId="0" fontId="10" fillId="0" borderId="38" xfId="63" applyFont="1" applyBorder="1" applyAlignment="1">
      <alignment horizontal="center" vertical="center"/>
      <protection/>
    </xf>
    <xf numFmtId="190" fontId="11" fillId="0" borderId="33" xfId="66" applyNumberFormat="1" applyFont="1" applyFill="1" applyBorder="1" applyAlignment="1">
      <alignment vertical="center"/>
      <protection/>
    </xf>
    <xf numFmtId="190" fontId="11" fillId="0" borderId="34" xfId="66" applyNumberFormat="1" applyFont="1" applyFill="1" applyBorder="1" applyAlignment="1">
      <alignment vertical="center"/>
      <protection/>
    </xf>
    <xf numFmtId="190" fontId="11" fillId="0" borderId="35" xfId="66" applyNumberFormat="1" applyFont="1" applyFill="1" applyBorder="1" applyAlignment="1">
      <alignment vertical="center"/>
      <protection/>
    </xf>
    <xf numFmtId="0" fontId="32" fillId="0" borderId="12" xfId="63" applyNumberFormat="1" applyFont="1" applyFill="1" applyBorder="1" applyAlignment="1">
      <alignment horizontal="center" vertical="center" shrinkToFit="1"/>
      <protection/>
    </xf>
    <xf numFmtId="0" fontId="10" fillId="0" borderId="12" xfId="63" applyNumberFormat="1" applyFont="1" applyFill="1" applyBorder="1" applyAlignment="1">
      <alignment horizontal="center" vertical="center" shrinkToFit="1"/>
      <protection/>
    </xf>
    <xf numFmtId="0" fontId="34" fillId="0" borderId="16" xfId="63" applyNumberFormat="1" applyFont="1" applyFill="1" applyBorder="1" applyAlignment="1">
      <alignment horizontal="center" vertical="center" shrinkToFit="1"/>
      <protection/>
    </xf>
    <xf numFmtId="0" fontId="10" fillId="0" borderId="16" xfId="63" applyNumberFormat="1" applyFont="1" applyFill="1" applyBorder="1" applyAlignment="1">
      <alignment horizontal="center" vertical="center" shrinkToFit="1"/>
      <protection/>
    </xf>
    <xf numFmtId="0" fontId="10" fillId="0" borderId="17" xfId="63" applyNumberFormat="1" applyFont="1" applyFill="1" applyBorder="1" applyAlignment="1">
      <alignment horizontal="center" vertical="center" shrinkToFit="1"/>
      <protection/>
    </xf>
    <xf numFmtId="0" fontId="10" fillId="0" borderId="40" xfId="63" applyNumberFormat="1" applyFont="1" applyFill="1" applyBorder="1" applyAlignment="1">
      <alignment horizontal="center" vertical="center" shrinkToFit="1"/>
      <protection/>
    </xf>
    <xf numFmtId="0" fontId="10" fillId="0" borderId="41" xfId="63" applyNumberFormat="1" applyFont="1" applyFill="1" applyBorder="1" applyAlignment="1">
      <alignment horizontal="center" vertical="center" shrinkToFit="1"/>
      <protection/>
    </xf>
    <xf numFmtId="0" fontId="10" fillId="0" borderId="12" xfId="63" applyNumberFormat="1" applyFont="1" applyFill="1" applyBorder="1" applyAlignment="1">
      <alignment horizontal="center" vertical="center"/>
      <protection/>
    </xf>
    <xf numFmtId="0" fontId="10" fillId="0" borderId="24" xfId="63" applyFont="1" applyBorder="1" applyAlignment="1">
      <alignment horizontal="distributed" vertical="center" shrinkToFit="1"/>
      <protection/>
    </xf>
    <xf numFmtId="0" fontId="10" fillId="0" borderId="24" xfId="63" applyFont="1" applyBorder="1" applyAlignment="1">
      <alignment horizontal="distributed" vertical="center"/>
      <protection/>
    </xf>
    <xf numFmtId="0" fontId="32" fillId="0" borderId="10" xfId="63" applyNumberFormat="1" applyFont="1" applyFill="1" applyBorder="1" applyAlignment="1">
      <alignment horizontal="center" vertical="center" wrapText="1" shrinkToFit="1"/>
      <protection/>
    </xf>
    <xf numFmtId="0" fontId="10" fillId="0" borderId="10" xfId="63" applyNumberFormat="1" applyFont="1" applyFill="1" applyBorder="1" applyAlignment="1">
      <alignment horizontal="center" vertical="center" shrinkToFit="1"/>
      <protection/>
    </xf>
    <xf numFmtId="0" fontId="34" fillId="0" borderId="14" xfId="63" applyNumberFormat="1" applyFont="1" applyFill="1" applyBorder="1" applyAlignment="1">
      <alignment horizontal="center" vertical="center" wrapText="1" shrinkToFit="1"/>
      <protection/>
    </xf>
    <xf numFmtId="0" fontId="10" fillId="0" borderId="14" xfId="63" applyNumberFormat="1" applyFont="1" applyFill="1" applyBorder="1" applyAlignment="1">
      <alignment horizontal="center" vertical="center" shrinkToFit="1"/>
      <protection/>
    </xf>
    <xf numFmtId="0" fontId="10" fillId="0" borderId="43" xfId="63" applyNumberFormat="1" applyFont="1" applyFill="1" applyBorder="1" applyAlignment="1">
      <alignment horizontal="center" vertical="center"/>
      <protection/>
    </xf>
    <xf numFmtId="0" fontId="10" fillId="0" borderId="44" xfId="63" applyNumberFormat="1" applyFont="1" applyFill="1" applyBorder="1" applyAlignment="1">
      <alignment horizontal="center" vertical="center"/>
      <protection/>
    </xf>
    <xf numFmtId="0" fontId="10" fillId="0" borderId="0" xfId="63" applyFont="1" applyFill="1" applyAlignment="1">
      <alignment horizontal="right"/>
      <protection/>
    </xf>
    <xf numFmtId="38" fontId="10" fillId="0" borderId="0" xfId="51" applyFont="1" applyAlignment="1">
      <alignment vertical="center"/>
    </xf>
    <xf numFmtId="38" fontId="10" fillId="0" borderId="0" xfId="51" applyFont="1" applyAlignment="1">
      <alignment horizontal="center" vertical="center"/>
    </xf>
    <xf numFmtId="38" fontId="10" fillId="0" borderId="25" xfId="51" applyFont="1" applyBorder="1" applyAlignment="1">
      <alignment vertical="center"/>
    </xf>
    <xf numFmtId="38" fontId="10" fillId="0" borderId="26" xfId="51" applyFont="1" applyBorder="1" applyAlignment="1">
      <alignment horizontal="right" vertical="center"/>
    </xf>
    <xf numFmtId="38" fontId="10" fillId="0" borderId="26" xfId="51" applyFont="1" applyBorder="1" applyAlignment="1">
      <alignment vertical="center"/>
    </xf>
    <xf numFmtId="38" fontId="10" fillId="0" borderId="27" xfId="51" applyFont="1" applyBorder="1" applyAlignment="1">
      <alignment vertical="center"/>
    </xf>
    <xf numFmtId="38" fontId="10" fillId="0" borderId="28" xfId="51" applyFont="1" applyBorder="1" applyAlignment="1">
      <alignment vertical="center"/>
    </xf>
    <xf numFmtId="38" fontId="10" fillId="0" borderId="28" xfId="51" applyFont="1" applyBorder="1" applyAlignment="1">
      <alignment horizontal="center" vertical="center"/>
    </xf>
    <xf numFmtId="38" fontId="10" fillId="0" borderId="16" xfId="51" applyFont="1" applyBorder="1" applyAlignment="1">
      <alignment vertical="center"/>
    </xf>
    <xf numFmtId="38" fontId="10" fillId="0" borderId="12" xfId="51" applyFont="1" applyBorder="1" applyAlignment="1">
      <alignment vertical="center"/>
    </xf>
    <xf numFmtId="38" fontId="10" fillId="0" borderId="49" xfId="51" applyFont="1" applyBorder="1" applyAlignment="1">
      <alignment vertical="center"/>
    </xf>
    <xf numFmtId="38" fontId="10" fillId="0" borderId="50" xfId="51" applyFont="1" applyBorder="1" applyAlignment="1">
      <alignment horizontal="right" vertical="center"/>
    </xf>
    <xf numFmtId="38" fontId="10" fillId="0" borderId="50" xfId="51" applyFont="1" applyBorder="1" applyAlignment="1">
      <alignment vertical="center"/>
    </xf>
    <xf numFmtId="38" fontId="10" fillId="0" borderId="51" xfId="51" applyFont="1" applyBorder="1" applyAlignment="1">
      <alignment vertical="center"/>
    </xf>
    <xf numFmtId="38" fontId="10" fillId="0" borderId="52" xfId="51" applyFont="1" applyBorder="1" applyAlignment="1">
      <alignment vertical="center"/>
    </xf>
    <xf numFmtId="38" fontId="10" fillId="0" borderId="52" xfId="51" applyFont="1" applyBorder="1" applyAlignment="1">
      <alignment horizontal="center" vertical="center" shrinkToFit="1"/>
    </xf>
    <xf numFmtId="38" fontId="10" fillId="0" borderId="15" xfId="51" applyFont="1" applyBorder="1" applyAlignment="1">
      <alignment horizontal="right" vertical="center"/>
    </xf>
    <xf numFmtId="38" fontId="10" fillId="0" borderId="11" xfId="51" applyFont="1" applyBorder="1" applyAlignment="1">
      <alignment vertical="center"/>
    </xf>
    <xf numFmtId="38" fontId="10" fillId="0" borderId="33" xfId="51" applyFont="1" applyBorder="1" applyAlignment="1">
      <alignment vertical="center"/>
    </xf>
    <xf numFmtId="38" fontId="10" fillId="0" borderId="34" xfId="51" applyFont="1" applyBorder="1" applyAlignment="1">
      <alignment horizontal="right" vertical="center"/>
    </xf>
    <xf numFmtId="38" fontId="10" fillId="0" borderId="34" xfId="51" applyFont="1" applyBorder="1" applyAlignment="1">
      <alignment vertical="center"/>
    </xf>
    <xf numFmtId="38" fontId="10" fillId="0" borderId="35" xfId="51" applyFont="1" applyBorder="1" applyAlignment="1">
      <alignment vertical="center"/>
    </xf>
    <xf numFmtId="38" fontId="10" fillId="0" borderId="36" xfId="51" applyFont="1" applyBorder="1" applyAlignment="1">
      <alignment vertical="center"/>
    </xf>
    <xf numFmtId="38" fontId="10" fillId="0" borderId="36" xfId="51" applyFont="1" applyBorder="1" applyAlignment="1">
      <alignment horizontal="center" vertical="center" shrinkToFit="1"/>
    </xf>
    <xf numFmtId="38" fontId="10" fillId="0" borderId="14" xfId="51" applyFont="1" applyBorder="1" applyAlignment="1">
      <alignment horizontal="right" vertical="center"/>
    </xf>
    <xf numFmtId="38" fontId="10" fillId="0" borderId="73" xfId="51" applyFont="1" applyBorder="1" applyAlignment="1">
      <alignment horizontal="right" vertical="center"/>
    </xf>
    <xf numFmtId="38" fontId="10" fillId="0" borderId="37" xfId="51" applyFont="1" applyBorder="1" applyAlignment="1">
      <alignment vertical="center"/>
    </xf>
    <xf numFmtId="38" fontId="10" fillId="0" borderId="44" xfId="51" applyFont="1" applyBorder="1" applyAlignment="1">
      <alignment horizontal="right" vertical="center"/>
    </xf>
    <xf numFmtId="38" fontId="11" fillId="0" borderId="25" xfId="51" applyFont="1" applyBorder="1" applyAlignment="1">
      <alignment vertical="center"/>
    </xf>
    <xf numFmtId="38" fontId="11" fillId="0" borderId="26" xfId="51" applyFont="1" applyBorder="1" applyAlignment="1">
      <alignment horizontal="right" vertical="center"/>
    </xf>
    <xf numFmtId="38" fontId="11" fillId="0" borderId="26" xfId="51" applyFont="1" applyBorder="1" applyAlignment="1">
      <alignment vertical="center"/>
    </xf>
    <xf numFmtId="38" fontId="11" fillId="0" borderId="27" xfId="51" applyFont="1" applyBorder="1" applyAlignment="1">
      <alignment vertical="center"/>
    </xf>
    <xf numFmtId="38" fontId="11" fillId="0" borderId="28" xfId="51" applyFont="1" applyBorder="1" applyAlignment="1">
      <alignment vertical="center"/>
    </xf>
    <xf numFmtId="38" fontId="10" fillId="0" borderId="57" xfId="51" applyFont="1" applyBorder="1" applyAlignment="1">
      <alignment horizontal="center" vertical="center"/>
    </xf>
    <xf numFmtId="38" fontId="10" fillId="0" borderId="54" xfId="51" applyFont="1" applyBorder="1" applyAlignment="1">
      <alignment vertical="center"/>
    </xf>
    <xf numFmtId="38" fontId="10" fillId="0" borderId="15" xfId="51" applyFont="1" applyBorder="1" applyAlignment="1">
      <alignment vertical="center"/>
    </xf>
    <xf numFmtId="38" fontId="11" fillId="0" borderId="33" xfId="51" applyFont="1" applyBorder="1" applyAlignment="1">
      <alignment vertical="center"/>
    </xf>
    <xf numFmtId="38" fontId="11" fillId="0" borderId="34" xfId="51" applyFont="1" applyBorder="1" applyAlignment="1">
      <alignment horizontal="right" vertical="center"/>
    </xf>
    <xf numFmtId="38" fontId="11" fillId="0" borderId="34" xfId="51" applyFont="1" applyBorder="1" applyAlignment="1">
      <alignment vertical="center"/>
    </xf>
    <xf numFmtId="38" fontId="11" fillId="0" borderId="35" xfId="51" applyFont="1" applyBorder="1" applyAlignment="1">
      <alignment vertical="center"/>
    </xf>
    <xf numFmtId="38" fontId="11" fillId="0" borderId="36" xfId="51" applyFont="1" applyBorder="1" applyAlignment="1">
      <alignment vertical="center"/>
    </xf>
    <xf numFmtId="38" fontId="10" fillId="0" borderId="63" xfId="51" applyFont="1" applyBorder="1" applyAlignment="1">
      <alignment horizontal="center" vertical="center" shrinkToFit="1"/>
    </xf>
    <xf numFmtId="38" fontId="11" fillId="0" borderId="39" xfId="51" applyFont="1" applyBorder="1" applyAlignment="1">
      <alignment horizontal="center" vertical="center"/>
    </xf>
    <xf numFmtId="38" fontId="11" fillId="0" borderId="14" xfId="51" applyFont="1" applyBorder="1" applyAlignment="1">
      <alignment horizontal="center" vertical="center"/>
    </xf>
    <xf numFmtId="38" fontId="10" fillId="0" borderId="52" xfId="51" applyFont="1" applyBorder="1" applyAlignment="1">
      <alignment horizontal="center" vertical="center"/>
    </xf>
    <xf numFmtId="38" fontId="10" fillId="0" borderId="36" xfId="51" applyFont="1" applyBorder="1" applyAlignment="1">
      <alignment horizontal="center" vertical="center"/>
    </xf>
    <xf numFmtId="38" fontId="32" fillId="0" borderId="17" xfId="51" applyFont="1" applyBorder="1" applyAlignment="1">
      <alignment horizontal="center" vertical="center" wrapText="1" shrinkToFit="1"/>
    </xf>
    <xf numFmtId="38" fontId="10" fillId="0" borderId="47" xfId="51" applyFont="1" applyBorder="1" applyAlignment="1">
      <alignment horizontal="center" vertical="center" wrapText="1" shrinkToFit="1"/>
    </xf>
    <xf numFmtId="38" fontId="10" fillId="0" borderId="47" xfId="51" applyFont="1" applyBorder="1" applyAlignment="1">
      <alignment horizontal="center" vertical="center" shrinkToFit="1"/>
    </xf>
    <xf numFmtId="0" fontId="10" fillId="0" borderId="47" xfId="51" applyNumberFormat="1" applyFont="1" applyBorder="1" applyAlignment="1">
      <alignment horizontal="distributed" vertical="center" shrinkToFit="1"/>
    </xf>
    <xf numFmtId="0" fontId="10" fillId="0" borderId="48" xfId="51" applyNumberFormat="1" applyFont="1" applyBorder="1" applyAlignment="1">
      <alignment horizontal="distributed" vertical="center" shrinkToFit="1"/>
    </xf>
    <xf numFmtId="0" fontId="10" fillId="0" borderId="10" xfId="51" applyNumberFormat="1" applyFont="1" applyBorder="1" applyAlignment="1">
      <alignment horizontal="distributed" vertical="center" shrinkToFit="1"/>
    </xf>
    <xf numFmtId="0" fontId="10" fillId="0" borderId="24" xfId="51" applyNumberFormat="1" applyFont="1" applyBorder="1" applyAlignment="1">
      <alignment horizontal="distributed" vertical="center"/>
    </xf>
    <xf numFmtId="0" fontId="10" fillId="0" borderId="74" xfId="51" applyNumberFormat="1" applyFont="1" applyBorder="1" applyAlignment="1">
      <alignment horizontal="distributed" vertical="center"/>
    </xf>
    <xf numFmtId="0" fontId="10" fillId="0" borderId="41" xfId="51" applyNumberFormat="1" applyFont="1" applyBorder="1" applyAlignment="1">
      <alignment horizontal="distributed" vertical="center"/>
    </xf>
    <xf numFmtId="38" fontId="10" fillId="0" borderId="0" xfId="51" applyFont="1" applyAlignment="1">
      <alignment horizontal="right"/>
    </xf>
    <xf numFmtId="38" fontId="1" fillId="0" borderId="0" xfId="51" applyFont="1" applyAlignment="1">
      <alignment vertical="center"/>
    </xf>
    <xf numFmtId="0" fontId="1" fillId="0" borderId="0" xfId="63" applyFont="1" applyFill="1" applyBorder="1" applyAlignment="1">
      <alignment vertical="center" shrinkToFit="1"/>
      <protection/>
    </xf>
    <xf numFmtId="0" fontId="1" fillId="0" borderId="0" xfId="63" applyFont="1" applyFill="1" applyBorder="1" applyAlignment="1">
      <alignment vertical="center" textRotation="255" shrinkToFit="1"/>
      <protection/>
    </xf>
    <xf numFmtId="0" fontId="1" fillId="0" borderId="0" xfId="63" applyFont="1" applyFill="1" applyBorder="1" applyAlignment="1">
      <alignment horizontal="center" vertical="center" shrinkToFit="1"/>
      <protection/>
    </xf>
    <xf numFmtId="0" fontId="8" fillId="0" borderId="0" xfId="63" applyFont="1" applyFill="1" applyBorder="1" applyAlignment="1">
      <alignment vertical="center" textRotation="255" shrinkToFit="1"/>
      <protection/>
    </xf>
    <xf numFmtId="190" fontId="10" fillId="0" borderId="20" xfId="51" applyNumberFormat="1" applyFont="1" applyFill="1" applyBorder="1" applyAlignment="1">
      <alignment vertical="center" shrinkToFit="1"/>
    </xf>
    <xf numFmtId="190" fontId="10" fillId="0" borderId="75" xfId="51" applyNumberFormat="1" applyFont="1" applyFill="1" applyBorder="1" applyAlignment="1">
      <alignment vertical="center" shrinkToFit="1"/>
    </xf>
    <xf numFmtId="190" fontId="10" fillId="0" borderId="76" xfId="51" applyNumberFormat="1" applyFont="1" applyFill="1" applyBorder="1" applyAlignment="1">
      <alignment vertical="center" shrinkToFit="1"/>
    </xf>
    <xf numFmtId="0" fontId="10" fillId="0" borderId="12" xfId="63" applyFont="1" applyFill="1" applyBorder="1" applyAlignment="1">
      <alignment horizontal="right" vertical="center" shrinkToFit="1"/>
      <protection/>
    </xf>
    <xf numFmtId="190" fontId="10" fillId="0" borderId="19" xfId="51" applyNumberFormat="1" applyFont="1" applyFill="1" applyBorder="1" applyAlignment="1">
      <alignment vertical="center" shrinkToFit="1"/>
    </xf>
    <xf numFmtId="190" fontId="10" fillId="0" borderId="46" xfId="51" applyNumberFormat="1" applyFont="1" applyFill="1" applyBorder="1" applyAlignment="1">
      <alignment vertical="center" shrinkToFit="1"/>
    </xf>
    <xf numFmtId="190" fontId="10" fillId="0" borderId="77" xfId="51" applyNumberFormat="1" applyFont="1" applyFill="1" applyBorder="1" applyAlignment="1">
      <alignment vertical="center" shrinkToFit="1"/>
    </xf>
    <xf numFmtId="189" fontId="10" fillId="0" borderId="11" xfId="63" applyNumberFormat="1" applyFont="1" applyFill="1" applyBorder="1" applyAlignment="1">
      <alignment horizontal="right" vertical="center"/>
      <protection/>
    </xf>
    <xf numFmtId="190" fontId="11" fillId="0" borderId="18" xfId="51" applyNumberFormat="1" applyFont="1" applyFill="1" applyBorder="1" applyAlignment="1">
      <alignment vertical="center" shrinkToFit="1"/>
    </xf>
    <xf numFmtId="190" fontId="11" fillId="0" borderId="48" xfId="51" applyNumberFormat="1" applyFont="1" applyFill="1" applyBorder="1" applyAlignment="1">
      <alignment vertical="center" shrinkToFit="1"/>
    </xf>
    <xf numFmtId="190" fontId="11" fillId="0" borderId="78" xfId="51" applyNumberFormat="1" applyFont="1" applyFill="1" applyBorder="1" applyAlignment="1">
      <alignment vertical="center" shrinkToFit="1"/>
    </xf>
    <xf numFmtId="189" fontId="11" fillId="0" borderId="10" xfId="63" applyNumberFormat="1" applyFont="1" applyFill="1" applyBorder="1" applyAlignment="1">
      <alignment horizontal="center" vertical="center"/>
      <protection/>
    </xf>
    <xf numFmtId="189" fontId="10" fillId="0" borderId="0" xfId="63" applyNumberFormat="1" applyFont="1" applyFill="1" applyAlignment="1">
      <alignment vertical="center" shrinkToFit="1"/>
      <protection/>
    </xf>
    <xf numFmtId="189" fontId="10" fillId="0" borderId="12" xfId="63" applyNumberFormat="1" applyFont="1" applyFill="1" applyBorder="1" applyAlignment="1">
      <alignment horizontal="right" vertical="center"/>
      <protection/>
    </xf>
    <xf numFmtId="190" fontId="11" fillId="0" borderId="17" xfId="51" applyNumberFormat="1" applyFont="1" applyFill="1" applyBorder="1" applyAlignment="1">
      <alignment vertical="center" shrinkToFit="1"/>
    </xf>
    <xf numFmtId="190" fontId="11" fillId="0" borderId="41" xfId="51" applyNumberFormat="1" applyFont="1" applyFill="1" applyBorder="1" applyAlignment="1">
      <alignment vertical="center" shrinkToFit="1"/>
    </xf>
    <xf numFmtId="190" fontId="11" fillId="0" borderId="79" xfId="51" applyNumberFormat="1" applyFont="1" applyFill="1" applyBorder="1" applyAlignment="1">
      <alignment vertical="center" shrinkToFit="1"/>
    </xf>
    <xf numFmtId="189" fontId="11" fillId="0" borderId="24" xfId="63" applyNumberFormat="1" applyFont="1" applyFill="1" applyBorder="1" applyAlignment="1">
      <alignment horizontal="center" vertical="center"/>
      <protection/>
    </xf>
    <xf numFmtId="189" fontId="11" fillId="0" borderId="0" xfId="63" applyNumberFormat="1" applyFont="1" applyFill="1" applyAlignment="1">
      <alignment vertical="center" shrinkToFit="1"/>
      <protection/>
    </xf>
    <xf numFmtId="0" fontId="10" fillId="0" borderId="18" xfId="63" applyFont="1" applyFill="1" applyBorder="1" applyAlignment="1">
      <alignment horizontal="distributed" vertical="center" shrinkToFit="1"/>
      <protection/>
    </xf>
    <xf numFmtId="0" fontId="10" fillId="0" borderId="48" xfId="63" applyFont="1" applyFill="1" applyBorder="1" applyAlignment="1">
      <alignment horizontal="distributed" vertical="center" shrinkToFit="1"/>
      <protection/>
    </xf>
    <xf numFmtId="0" fontId="10" fillId="0" borderId="80" xfId="63" applyFont="1" applyFill="1" applyBorder="1" applyAlignment="1">
      <alignment horizontal="distributed" vertical="center" shrinkToFit="1"/>
      <protection/>
    </xf>
    <xf numFmtId="0" fontId="10" fillId="0" borderId="78" xfId="63" applyFont="1" applyFill="1" applyBorder="1" applyAlignment="1">
      <alignment horizontal="distributed" vertical="center" shrinkToFit="1"/>
      <protection/>
    </xf>
    <xf numFmtId="0" fontId="10" fillId="0" borderId="12" xfId="63" applyFont="1" applyFill="1" applyBorder="1" applyAlignment="1">
      <alignment horizontal="distributed" vertical="center" shrinkToFit="1"/>
      <protection/>
    </xf>
    <xf numFmtId="0" fontId="10" fillId="0" borderId="42" xfId="63" applyFont="1" applyFill="1" applyBorder="1" applyAlignment="1">
      <alignment horizontal="distributed" vertical="center"/>
      <protection/>
    </xf>
    <xf numFmtId="0" fontId="10" fillId="0" borderId="13" xfId="63" applyFont="1" applyFill="1" applyBorder="1" applyAlignment="1">
      <alignment horizontal="distributed" vertical="center"/>
      <protection/>
    </xf>
    <xf numFmtId="0" fontId="10" fillId="0" borderId="43" xfId="63" applyFont="1" applyFill="1" applyBorder="1" applyAlignment="1">
      <alignment horizontal="distributed" vertical="center"/>
      <protection/>
    </xf>
    <xf numFmtId="0" fontId="10" fillId="0" borderId="10" xfId="63" applyFont="1" applyFill="1" applyBorder="1" applyAlignment="1">
      <alignment horizontal="distributed" vertical="center" shrinkToFit="1"/>
      <protection/>
    </xf>
    <xf numFmtId="195" fontId="1" fillId="0" borderId="0" xfId="63" applyNumberFormat="1" applyFont="1" applyFill="1" applyAlignment="1">
      <alignment vertical="center" shrinkToFit="1"/>
      <protection/>
    </xf>
    <xf numFmtId="195" fontId="1" fillId="0" borderId="0" xfId="63" applyNumberFormat="1" applyFont="1" applyFill="1" applyBorder="1" applyAlignment="1">
      <alignment vertical="center" shrinkToFit="1"/>
      <protection/>
    </xf>
    <xf numFmtId="190" fontId="1" fillId="0" borderId="0" xfId="63" applyNumberFormat="1" applyFont="1" applyFill="1" applyBorder="1" applyAlignment="1">
      <alignment vertical="center" shrinkToFit="1"/>
      <protection/>
    </xf>
    <xf numFmtId="195" fontId="1" fillId="0" borderId="0" xfId="63" applyNumberFormat="1" applyFont="1" applyFill="1" applyBorder="1" applyAlignment="1">
      <alignment vertical="center" textRotation="255" shrinkToFit="1"/>
      <protection/>
    </xf>
    <xf numFmtId="190" fontId="1" fillId="0" borderId="0" xfId="63" applyNumberFormat="1" applyFont="1" applyFill="1" applyBorder="1" applyAlignment="1">
      <alignment vertical="center" textRotation="255" shrinkToFit="1"/>
      <protection/>
    </xf>
    <xf numFmtId="195" fontId="1" fillId="0" borderId="0" xfId="63" applyNumberFormat="1" applyFont="1" applyFill="1" applyBorder="1" applyAlignment="1">
      <alignment horizontal="center" vertical="center" shrinkToFit="1"/>
      <protection/>
    </xf>
    <xf numFmtId="190" fontId="1" fillId="0" borderId="0" xfId="63" applyNumberFormat="1" applyFont="1" applyFill="1" applyBorder="1" applyAlignment="1">
      <alignment horizontal="center" vertical="center" shrinkToFit="1"/>
      <protection/>
    </xf>
    <xf numFmtId="195" fontId="8" fillId="0" borderId="0" xfId="63" applyNumberFormat="1" applyFont="1" applyFill="1" applyBorder="1" applyAlignment="1">
      <alignment vertical="center" textRotation="255" shrinkToFit="1"/>
      <protection/>
    </xf>
    <xf numFmtId="190" fontId="8" fillId="0" borderId="0" xfId="63" applyNumberFormat="1" applyFont="1" applyFill="1" applyBorder="1" applyAlignment="1">
      <alignment vertical="center" textRotation="255" shrinkToFit="1"/>
      <protection/>
    </xf>
    <xf numFmtId="195" fontId="10" fillId="0" borderId="0" xfId="63" applyNumberFormat="1" applyFont="1" applyFill="1" applyAlignment="1">
      <alignment horizontal="right" vertical="center"/>
      <protection/>
    </xf>
    <xf numFmtId="196" fontId="11" fillId="0" borderId="12" xfId="51" applyNumberFormat="1" applyFont="1" applyFill="1" applyBorder="1" applyAlignment="1">
      <alignment vertical="center" shrinkToFit="1"/>
    </xf>
    <xf numFmtId="195" fontId="10" fillId="0" borderId="37" xfId="51" applyNumberFormat="1" applyFont="1" applyFill="1" applyBorder="1" applyAlignment="1">
      <alignment horizontal="right" vertical="center" shrinkToFit="1"/>
    </xf>
    <xf numFmtId="195" fontId="10" fillId="0" borderId="20" xfId="51" applyNumberFormat="1" applyFont="1" applyFill="1" applyBorder="1" applyAlignment="1">
      <alignment horizontal="right" vertical="center" shrinkToFit="1"/>
    </xf>
    <xf numFmtId="190" fontId="10" fillId="0" borderId="75" xfId="51" applyNumberFormat="1" applyFont="1" applyFill="1" applyBorder="1" applyAlignment="1">
      <alignment horizontal="right" vertical="center" shrinkToFit="1"/>
    </xf>
    <xf numFmtId="196" fontId="10" fillId="0" borderId="81" xfId="51" applyNumberFormat="1" applyFont="1" applyFill="1" applyBorder="1" applyAlignment="1">
      <alignment vertical="center" shrinkToFit="1"/>
    </xf>
    <xf numFmtId="195" fontId="10" fillId="0" borderId="76" xfId="51" applyNumberFormat="1" applyFont="1" applyFill="1" applyBorder="1" applyAlignment="1">
      <alignment vertical="center" shrinkToFit="1"/>
    </xf>
    <xf numFmtId="196" fontId="10" fillId="0" borderId="20" xfId="51" applyNumberFormat="1" applyFont="1" applyFill="1" applyBorder="1" applyAlignment="1">
      <alignment vertical="center" shrinkToFit="1"/>
    </xf>
    <xf numFmtId="195" fontId="10" fillId="0" borderId="75" xfId="51" applyNumberFormat="1" applyFont="1" applyFill="1" applyBorder="1" applyAlignment="1">
      <alignment vertical="center" shrinkToFit="1"/>
    </xf>
    <xf numFmtId="190" fontId="10" fillId="0" borderId="12" xfId="51" applyNumberFormat="1" applyFont="1" applyFill="1" applyBorder="1" applyAlignment="1">
      <alignment vertical="center" shrinkToFit="1"/>
    </xf>
    <xf numFmtId="189" fontId="10" fillId="0" borderId="12" xfId="63" applyNumberFormat="1" applyFont="1" applyFill="1" applyBorder="1" applyAlignment="1">
      <alignment horizontal="right" vertical="center" shrinkToFit="1"/>
      <protection/>
    </xf>
    <xf numFmtId="196" fontId="11" fillId="0" borderId="11" xfId="51" applyNumberFormat="1" applyFont="1" applyFill="1" applyBorder="1" applyAlignment="1">
      <alignment vertical="center" shrinkToFit="1"/>
    </xf>
    <xf numFmtId="195" fontId="10" fillId="0" borderId="0" xfId="51" applyNumberFormat="1" applyFont="1" applyFill="1" applyBorder="1" applyAlignment="1">
      <alignment horizontal="right" vertical="center" shrinkToFit="1"/>
    </xf>
    <xf numFmtId="195" fontId="10" fillId="0" borderId="19" xfId="51" applyNumberFormat="1" applyFont="1" applyFill="1" applyBorder="1" applyAlignment="1">
      <alignment horizontal="right" vertical="center" shrinkToFit="1"/>
    </xf>
    <xf numFmtId="190" fontId="10" fillId="0" borderId="46" xfId="51" applyNumberFormat="1" applyFont="1" applyFill="1" applyBorder="1" applyAlignment="1">
      <alignment horizontal="right" vertical="center" shrinkToFit="1"/>
    </xf>
    <xf numFmtId="196" fontId="10" fillId="0" borderId="82" xfId="51" applyNumberFormat="1" applyFont="1" applyFill="1" applyBorder="1" applyAlignment="1">
      <alignment vertical="center" shrinkToFit="1"/>
    </xf>
    <xf numFmtId="195" fontId="10" fillId="0" borderId="77" xfId="51" applyNumberFormat="1" applyFont="1" applyFill="1" applyBorder="1" applyAlignment="1">
      <alignment vertical="center" shrinkToFit="1"/>
    </xf>
    <xf numFmtId="196" fontId="10" fillId="0" borderId="19" xfId="51" applyNumberFormat="1" applyFont="1" applyFill="1" applyBorder="1" applyAlignment="1">
      <alignment vertical="center" shrinkToFit="1"/>
    </xf>
    <xf numFmtId="195" fontId="10" fillId="0" borderId="46" xfId="51" applyNumberFormat="1" applyFont="1" applyFill="1" applyBorder="1" applyAlignment="1">
      <alignment vertical="center" shrinkToFit="1"/>
    </xf>
    <xf numFmtId="190" fontId="10" fillId="0" borderId="11" xfId="51" applyNumberFormat="1" applyFont="1" applyFill="1" applyBorder="1" applyAlignment="1">
      <alignment vertical="center" shrinkToFit="1"/>
    </xf>
    <xf numFmtId="189" fontId="10" fillId="0" borderId="11" xfId="63" applyNumberFormat="1" applyFont="1" applyFill="1" applyBorder="1" applyAlignment="1">
      <alignment horizontal="right" vertical="center" shrinkToFit="1"/>
      <protection/>
    </xf>
    <xf numFmtId="196" fontId="10" fillId="0" borderId="19" xfId="51" applyNumberFormat="1" applyFont="1" applyFill="1" applyBorder="1" applyAlignment="1">
      <alignment horizontal="right" vertical="center" shrinkToFit="1"/>
    </xf>
    <xf numFmtId="196" fontId="11" fillId="0" borderId="10" xfId="51" applyNumberFormat="1" applyFont="1" applyFill="1" applyBorder="1" applyAlignment="1">
      <alignment vertical="center" shrinkToFit="1"/>
    </xf>
    <xf numFmtId="195" fontId="11" fillId="0" borderId="14" xfId="51" applyNumberFormat="1" applyFont="1" applyFill="1" applyBorder="1" applyAlignment="1">
      <alignment vertical="center" shrinkToFit="1"/>
    </xf>
    <xf numFmtId="195" fontId="11" fillId="0" borderId="18" xfId="51" applyNumberFormat="1" applyFont="1" applyFill="1" applyBorder="1" applyAlignment="1">
      <alignment vertical="center" shrinkToFit="1"/>
    </xf>
    <xf numFmtId="196" fontId="11" fillId="0" borderId="18" xfId="51" applyNumberFormat="1" applyFont="1" applyFill="1" applyBorder="1" applyAlignment="1">
      <alignment vertical="center" shrinkToFit="1"/>
    </xf>
    <xf numFmtId="195" fontId="11" fillId="0" borderId="48" xfId="51" applyNumberFormat="1" applyFont="1" applyFill="1" applyBorder="1" applyAlignment="1">
      <alignment vertical="center" shrinkToFit="1"/>
    </xf>
    <xf numFmtId="190" fontId="11" fillId="0" borderId="10" xfId="51" applyNumberFormat="1" applyFont="1" applyFill="1" applyBorder="1" applyAlignment="1">
      <alignment vertical="center" shrinkToFit="1"/>
    </xf>
    <xf numFmtId="189" fontId="11" fillId="0" borderId="10" xfId="63" applyNumberFormat="1" applyFont="1" applyFill="1" applyBorder="1" applyAlignment="1">
      <alignment horizontal="center" vertical="center" shrinkToFit="1"/>
      <protection/>
    </xf>
    <xf numFmtId="195" fontId="10" fillId="33" borderId="77" xfId="51" applyNumberFormat="1" applyFont="1" applyFill="1" applyBorder="1" applyAlignment="1">
      <alignment vertical="center" shrinkToFit="1"/>
    </xf>
    <xf numFmtId="189" fontId="10" fillId="0" borderId="15" xfId="63" applyNumberFormat="1" applyFont="1" applyFill="1" applyBorder="1" applyAlignment="1">
      <alignment horizontal="right" vertical="center" shrinkToFit="1"/>
      <protection/>
    </xf>
    <xf numFmtId="189" fontId="10" fillId="0" borderId="0" xfId="63" applyNumberFormat="1" applyFont="1" applyFill="1" applyAlignment="1">
      <alignment vertical="center"/>
      <protection/>
    </xf>
    <xf numFmtId="189" fontId="11" fillId="0" borderId="14" xfId="63" applyNumberFormat="1" applyFont="1" applyFill="1" applyBorder="1" applyAlignment="1">
      <alignment horizontal="center" vertical="center" shrinkToFit="1"/>
      <protection/>
    </xf>
    <xf numFmtId="189" fontId="10" fillId="0" borderId="16" xfId="63" applyNumberFormat="1" applyFont="1" applyFill="1" applyBorder="1" applyAlignment="1">
      <alignment horizontal="right" vertical="center" shrinkToFit="1"/>
      <protection/>
    </xf>
    <xf numFmtId="195" fontId="10" fillId="0" borderId="11" xfId="51" applyNumberFormat="1" applyFont="1" applyFill="1" applyBorder="1" applyAlignment="1">
      <alignment horizontal="right" vertical="center" shrinkToFit="1"/>
    </xf>
    <xf numFmtId="195" fontId="11" fillId="0" borderId="10" xfId="51" applyNumberFormat="1" applyFont="1" applyFill="1" applyBorder="1" applyAlignment="1">
      <alignment vertical="center" shrinkToFit="1"/>
    </xf>
    <xf numFmtId="195" fontId="10" fillId="0" borderId="81" xfId="51" applyNumberFormat="1" applyFont="1" applyFill="1" applyBorder="1" applyAlignment="1">
      <alignment vertical="center" shrinkToFit="1"/>
    </xf>
    <xf numFmtId="195" fontId="10" fillId="0" borderId="20" xfId="51" applyNumberFormat="1" applyFont="1" applyFill="1" applyBorder="1" applyAlignment="1">
      <alignment vertical="center" shrinkToFit="1"/>
    </xf>
    <xf numFmtId="195" fontId="10" fillId="0" borderId="82" xfId="51" applyNumberFormat="1" applyFont="1" applyFill="1" applyBorder="1" applyAlignment="1">
      <alignment vertical="center" shrinkToFit="1"/>
    </xf>
    <xf numFmtId="195" fontId="10" fillId="0" borderId="19" xfId="51" applyNumberFormat="1" applyFont="1" applyFill="1" applyBorder="1" applyAlignment="1">
      <alignment vertical="center" shrinkToFit="1"/>
    </xf>
    <xf numFmtId="195" fontId="10" fillId="0" borderId="12" xfId="51" applyNumberFormat="1" applyFont="1" applyFill="1" applyBorder="1" applyAlignment="1">
      <alignment vertical="center" shrinkToFit="1"/>
    </xf>
    <xf numFmtId="195" fontId="10" fillId="0" borderId="37" xfId="51" applyNumberFormat="1" applyFont="1" applyFill="1" applyBorder="1" applyAlignment="1">
      <alignment vertical="center" shrinkToFit="1"/>
    </xf>
    <xf numFmtId="195" fontId="10" fillId="0" borderId="11" xfId="51" applyNumberFormat="1" applyFont="1" applyFill="1" applyBorder="1" applyAlignment="1">
      <alignment vertical="center" shrinkToFit="1"/>
    </xf>
    <xf numFmtId="195" fontId="10" fillId="0" borderId="0" xfId="51" applyNumberFormat="1" applyFont="1" applyFill="1" applyBorder="1" applyAlignment="1">
      <alignment vertical="center" shrinkToFit="1"/>
    </xf>
    <xf numFmtId="195" fontId="11" fillId="0" borderId="24" xfId="51" applyNumberFormat="1" applyFont="1" applyFill="1" applyBorder="1" applyAlignment="1">
      <alignment vertical="center" shrinkToFit="1"/>
    </xf>
    <xf numFmtId="195" fontId="11" fillId="0" borderId="17" xfId="51" applyNumberFormat="1" applyFont="1" applyFill="1" applyBorder="1" applyAlignment="1">
      <alignment vertical="center" shrinkToFit="1"/>
    </xf>
    <xf numFmtId="195" fontId="11" fillId="0" borderId="41" xfId="51" applyNumberFormat="1" applyFont="1" applyFill="1" applyBorder="1" applyAlignment="1">
      <alignment vertical="center" shrinkToFit="1"/>
    </xf>
    <xf numFmtId="190" fontId="11" fillId="0" borderId="24" xfId="51" applyNumberFormat="1" applyFont="1" applyFill="1" applyBorder="1" applyAlignment="1">
      <alignment vertical="center" shrinkToFit="1"/>
    </xf>
    <xf numFmtId="189" fontId="11" fillId="0" borderId="13" xfId="63" applyNumberFormat="1" applyFont="1" applyFill="1" applyBorder="1" applyAlignment="1">
      <alignment horizontal="center" vertical="center" shrinkToFit="1"/>
      <protection/>
    </xf>
    <xf numFmtId="195" fontId="13" fillId="0" borderId="12" xfId="67" applyNumberFormat="1" applyFont="1" applyBorder="1" applyAlignment="1">
      <alignment horizontal="right" vertical="center"/>
      <protection/>
    </xf>
    <xf numFmtId="195" fontId="13" fillId="0" borderId="20" xfId="67" applyNumberFormat="1" applyFont="1" applyBorder="1" applyAlignment="1">
      <alignment horizontal="right" vertical="center"/>
      <protection/>
    </xf>
    <xf numFmtId="190" fontId="13" fillId="0" borderId="75" xfId="67" applyNumberFormat="1" applyFont="1" applyBorder="1" applyAlignment="1">
      <alignment horizontal="right" vertical="center"/>
      <protection/>
    </xf>
    <xf numFmtId="195" fontId="13" fillId="0" borderId="75" xfId="67" applyNumberFormat="1" applyFont="1" applyBorder="1" applyAlignment="1">
      <alignment horizontal="right" vertical="center"/>
      <protection/>
    </xf>
    <xf numFmtId="190" fontId="13" fillId="0" borderId="12" xfId="67" applyNumberFormat="1" applyFont="1" applyBorder="1" applyAlignment="1">
      <alignment horizontal="right" vertical="center"/>
      <protection/>
    </xf>
    <xf numFmtId="49" fontId="10" fillId="0" borderId="12" xfId="63" applyNumberFormat="1" applyFont="1" applyBorder="1" applyAlignment="1">
      <alignment horizontal="right" shrinkToFit="1"/>
      <protection/>
    </xf>
    <xf numFmtId="195" fontId="13" fillId="0" borderId="11" xfId="67" applyNumberFormat="1" applyFont="1" applyBorder="1" applyAlignment="1">
      <alignment horizontal="right" vertical="center"/>
      <protection/>
    </xf>
    <xf numFmtId="195" fontId="13" fillId="0" borderId="19" xfId="67" applyNumberFormat="1" applyFont="1" applyBorder="1" applyAlignment="1">
      <alignment horizontal="right" vertical="center"/>
      <protection/>
    </xf>
    <xf numFmtId="190" fontId="13" fillId="0" borderId="46" xfId="67" applyNumberFormat="1" applyFont="1" applyBorder="1" applyAlignment="1">
      <alignment horizontal="right" vertical="center"/>
      <protection/>
    </xf>
    <xf numFmtId="195" fontId="13" fillId="0" borderId="46" xfId="67" applyNumberFormat="1" applyFont="1" applyBorder="1" applyAlignment="1">
      <alignment horizontal="right" vertical="center"/>
      <protection/>
    </xf>
    <xf numFmtId="190" fontId="13" fillId="0" borderId="11" xfId="67" applyNumberFormat="1" applyFont="1" applyBorder="1" applyAlignment="1">
      <alignment horizontal="right" vertical="center"/>
      <protection/>
    </xf>
    <xf numFmtId="49" fontId="10" fillId="0" borderId="11" xfId="63" applyNumberFormat="1" applyFont="1" applyBorder="1" applyAlignment="1">
      <alignment horizontal="right" shrinkToFit="1"/>
      <protection/>
    </xf>
    <xf numFmtId="197" fontId="10" fillId="0" borderId="0" xfId="63" applyNumberFormat="1" applyFont="1" applyBorder="1">
      <alignment vertical="center"/>
      <protection/>
    </xf>
    <xf numFmtId="195" fontId="10" fillId="0" borderId="12" xfId="63" applyNumberFormat="1" applyFont="1" applyBorder="1">
      <alignment vertical="center"/>
      <protection/>
    </xf>
    <xf numFmtId="195" fontId="10" fillId="0" borderId="20" xfId="63" applyNumberFormat="1" applyFont="1" applyBorder="1">
      <alignment vertical="center"/>
      <protection/>
    </xf>
    <xf numFmtId="190" fontId="10" fillId="0" borderId="75" xfId="63" applyNumberFormat="1" applyFont="1" applyBorder="1">
      <alignment vertical="center"/>
      <protection/>
    </xf>
    <xf numFmtId="195" fontId="10" fillId="0" borderId="75" xfId="63" applyNumberFormat="1" applyFont="1" applyBorder="1">
      <alignment vertical="center"/>
      <protection/>
    </xf>
    <xf numFmtId="190" fontId="10" fillId="0" borderId="12" xfId="63" applyNumberFormat="1" applyFont="1" applyBorder="1">
      <alignment vertical="center"/>
      <protection/>
    </xf>
    <xf numFmtId="49" fontId="10" fillId="0" borderId="16" xfId="63" applyNumberFormat="1" applyFont="1" applyBorder="1" applyAlignment="1">
      <alignment horizontal="right" shrinkToFit="1"/>
      <protection/>
    </xf>
    <xf numFmtId="195" fontId="10" fillId="0" borderId="11" xfId="63" applyNumberFormat="1" applyFont="1" applyBorder="1">
      <alignment vertical="center"/>
      <protection/>
    </xf>
    <xf numFmtId="195" fontId="10" fillId="0" borderId="19" xfId="63" applyNumberFormat="1" applyFont="1" applyBorder="1">
      <alignment vertical="center"/>
      <protection/>
    </xf>
    <xf numFmtId="190" fontId="10" fillId="0" borderId="46" xfId="63" applyNumberFormat="1" applyFont="1" applyBorder="1">
      <alignment vertical="center"/>
      <protection/>
    </xf>
    <xf numFmtId="195" fontId="10" fillId="0" borderId="46" xfId="63" applyNumberFormat="1" applyFont="1" applyBorder="1">
      <alignment vertical="center"/>
      <protection/>
    </xf>
    <xf numFmtId="190" fontId="10" fillId="0" borderId="11" xfId="63" applyNumberFormat="1" applyFont="1" applyBorder="1">
      <alignment vertical="center"/>
      <protection/>
    </xf>
    <xf numFmtId="49" fontId="10" fillId="0" borderId="15" xfId="63" applyNumberFormat="1" applyFont="1" applyBorder="1" applyAlignment="1">
      <alignment horizontal="right" shrinkToFit="1"/>
      <protection/>
    </xf>
    <xf numFmtId="195" fontId="10" fillId="0" borderId="12" xfId="63" applyNumberFormat="1" applyFont="1" applyFill="1" applyBorder="1" applyAlignment="1">
      <alignment horizontal="distributed" vertical="center" wrapText="1"/>
      <protection/>
    </xf>
    <xf numFmtId="195" fontId="10" fillId="0" borderId="11" xfId="63" applyNumberFormat="1" applyFont="1" applyFill="1" applyBorder="1" applyAlignment="1">
      <alignment vertical="center" wrapText="1"/>
      <protection/>
    </xf>
    <xf numFmtId="195" fontId="10" fillId="0" borderId="18" xfId="63" applyNumberFormat="1" applyFont="1" applyFill="1" applyBorder="1" applyAlignment="1">
      <alignment horizontal="distributed" vertical="center" shrinkToFit="1"/>
      <protection/>
    </xf>
    <xf numFmtId="190" fontId="10" fillId="0" borderId="48" xfId="63" applyNumberFormat="1" applyFont="1" applyFill="1" applyBorder="1" applyAlignment="1">
      <alignment horizontal="distributed" vertical="center" shrinkToFit="1"/>
      <protection/>
    </xf>
    <xf numFmtId="195" fontId="10" fillId="0" borderId="18" xfId="63" applyNumberFormat="1" applyFont="1" applyFill="1" applyBorder="1" applyAlignment="1">
      <alignment horizontal="distributed" vertical="center" shrinkToFit="1"/>
      <protection/>
    </xf>
    <xf numFmtId="195" fontId="10" fillId="0" borderId="48" xfId="63" applyNumberFormat="1" applyFont="1" applyFill="1" applyBorder="1" applyAlignment="1">
      <alignment horizontal="distributed" vertical="center" shrinkToFit="1"/>
      <protection/>
    </xf>
    <xf numFmtId="190" fontId="10" fillId="0" borderId="11" xfId="63" applyNumberFormat="1" applyFont="1" applyFill="1" applyBorder="1" applyAlignment="1">
      <alignment horizontal="distributed" vertical="center" shrinkToFit="1"/>
      <protection/>
    </xf>
    <xf numFmtId="190" fontId="10" fillId="0" borderId="38" xfId="63" applyNumberFormat="1" applyFont="1" applyFill="1" applyBorder="1" applyAlignment="1">
      <alignment horizontal="distributed" vertical="center" shrinkToFit="1"/>
      <protection/>
    </xf>
    <xf numFmtId="195" fontId="10" fillId="0" borderId="11" xfId="63" applyNumberFormat="1" applyFont="1" applyFill="1" applyBorder="1" applyAlignment="1">
      <alignment horizontal="distributed" vertical="center" wrapText="1"/>
      <protection/>
    </xf>
    <xf numFmtId="195" fontId="10" fillId="0" borderId="17" xfId="63" applyNumberFormat="1" applyFont="1" applyFill="1" applyBorder="1" applyAlignment="1">
      <alignment horizontal="distributed" vertical="center" shrinkToFit="1"/>
      <protection/>
    </xf>
    <xf numFmtId="190" fontId="10" fillId="0" borderId="41" xfId="63" applyNumberFormat="1" applyFont="1" applyFill="1" applyBorder="1" applyAlignment="1">
      <alignment horizontal="distributed" vertical="center" shrinkToFit="1"/>
      <protection/>
    </xf>
    <xf numFmtId="195" fontId="10" fillId="0" borderId="42" xfId="63" applyNumberFormat="1" applyFont="1" applyFill="1" applyBorder="1" applyAlignment="1">
      <alignment horizontal="distributed" vertical="center"/>
      <protection/>
    </xf>
    <xf numFmtId="195" fontId="10" fillId="0" borderId="13" xfId="63" applyNumberFormat="1" applyFont="1" applyFill="1" applyBorder="1" applyAlignment="1">
      <alignment horizontal="distributed" vertical="center"/>
      <protection/>
    </xf>
    <xf numFmtId="190" fontId="10" fillId="0" borderId="10" xfId="63" applyNumberFormat="1" applyFont="1" applyFill="1" applyBorder="1" applyAlignment="1">
      <alignment horizontal="distributed" vertical="center" shrinkToFit="1"/>
      <protection/>
    </xf>
    <xf numFmtId="190" fontId="10" fillId="0" borderId="39" xfId="63" applyNumberFormat="1" applyFont="1" applyFill="1" applyBorder="1" applyAlignment="1">
      <alignment horizontal="distributed" vertical="center" shrinkToFit="1"/>
      <protection/>
    </xf>
    <xf numFmtId="0" fontId="10" fillId="0" borderId="11" xfId="63" applyFont="1" applyFill="1" applyBorder="1" applyAlignment="1">
      <alignment horizontal="distributed" vertical="center" shrinkToFit="1"/>
      <protection/>
    </xf>
    <xf numFmtId="0" fontId="10" fillId="0" borderId="24" xfId="63" applyFont="1" applyFill="1" applyBorder="1" applyAlignment="1">
      <alignment horizontal="distributed" vertical="center"/>
      <protection/>
    </xf>
    <xf numFmtId="190" fontId="10" fillId="0" borderId="43" xfId="63" applyNumberFormat="1" applyFont="1" applyFill="1" applyBorder="1" applyAlignment="1">
      <alignment horizontal="distributed" vertical="center"/>
      <protection/>
    </xf>
    <xf numFmtId="195" fontId="10" fillId="0" borderId="10" xfId="63" applyNumberFormat="1" applyFont="1" applyFill="1" applyBorder="1" applyAlignment="1">
      <alignment horizontal="distributed" vertical="center" wrapText="1"/>
      <protection/>
    </xf>
    <xf numFmtId="195" fontId="10" fillId="0" borderId="10" xfId="63" applyNumberFormat="1" applyFont="1" applyFill="1" applyBorder="1" applyAlignment="1">
      <alignment vertical="center" wrapText="1"/>
      <protection/>
    </xf>
    <xf numFmtId="195" fontId="10" fillId="0" borderId="0" xfId="63" applyNumberFormat="1" applyFont="1" applyFill="1" applyAlignment="1">
      <alignment horizontal="right" shrinkToFit="1"/>
      <protection/>
    </xf>
    <xf numFmtId="0" fontId="10" fillId="0" borderId="0" xfId="64" applyFont="1" applyFill="1">
      <alignment/>
      <protection/>
    </xf>
    <xf numFmtId="190" fontId="10" fillId="0" borderId="0" xfId="64" applyNumberFormat="1" applyFont="1" applyFill="1">
      <alignment/>
      <protection/>
    </xf>
    <xf numFmtId="198" fontId="10" fillId="0" borderId="0" xfId="64" applyNumberFormat="1" applyFont="1" applyFill="1">
      <alignment/>
      <protection/>
    </xf>
    <xf numFmtId="0" fontId="10" fillId="0" borderId="0" xfId="64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198" fontId="10" fillId="0" borderId="57" xfId="52" applyNumberFormat="1" applyFont="1" applyFill="1" applyBorder="1" applyAlignment="1">
      <alignment horizontal="right" vertical="center"/>
    </xf>
    <xf numFmtId="199" fontId="10" fillId="0" borderId="26" xfId="52" applyNumberFormat="1" applyFont="1" applyFill="1" applyBorder="1" applyAlignment="1">
      <alignment horizontal="right" vertical="center"/>
    </xf>
    <xf numFmtId="199" fontId="10" fillId="0" borderId="58" xfId="52" applyNumberFormat="1" applyFont="1" applyFill="1" applyBorder="1" applyAlignment="1">
      <alignment horizontal="right" vertical="center"/>
    </xf>
    <xf numFmtId="199" fontId="10" fillId="0" borderId="57" xfId="52" applyNumberFormat="1" applyFont="1" applyFill="1" applyBorder="1" applyAlignment="1">
      <alignment horizontal="right" vertical="center"/>
    </xf>
    <xf numFmtId="190" fontId="10" fillId="0" borderId="58" xfId="52" applyNumberFormat="1" applyFont="1" applyFill="1" applyBorder="1" applyAlignment="1">
      <alignment horizontal="right" vertical="center"/>
    </xf>
    <xf numFmtId="190" fontId="10" fillId="0" borderId="27" xfId="52" applyNumberFormat="1" applyFont="1" applyFill="1" applyBorder="1" applyAlignment="1">
      <alignment horizontal="right" vertical="center"/>
    </xf>
    <xf numFmtId="198" fontId="10" fillId="0" borderId="25" xfId="52" applyNumberFormat="1" applyFont="1" applyFill="1" applyBorder="1" applyAlignment="1">
      <alignment horizontal="right" vertical="center"/>
    </xf>
    <xf numFmtId="190" fontId="10" fillId="0" borderId="83" xfId="52" applyNumberFormat="1" applyFont="1" applyFill="1" applyBorder="1" applyAlignment="1">
      <alignment horizontal="right" vertical="center"/>
    </xf>
    <xf numFmtId="0" fontId="10" fillId="0" borderId="25" xfId="64" applyFont="1" applyFill="1" applyBorder="1" applyAlignment="1">
      <alignment vertical="center" shrinkToFit="1"/>
      <protection/>
    </xf>
    <xf numFmtId="0" fontId="10" fillId="0" borderId="16" xfId="64" applyFont="1" applyFill="1" applyBorder="1" applyAlignment="1">
      <alignment vertical="center"/>
      <protection/>
    </xf>
    <xf numFmtId="198" fontId="10" fillId="0" borderId="84" xfId="52" applyNumberFormat="1" applyFont="1" applyFill="1" applyBorder="1" applyAlignment="1">
      <alignment horizontal="right" vertical="center"/>
    </xf>
    <xf numFmtId="199" fontId="10" fillId="0" borderId="85" xfId="52" applyNumberFormat="1" applyFont="1" applyFill="1" applyBorder="1" applyAlignment="1">
      <alignment horizontal="right" vertical="center"/>
    </xf>
    <xf numFmtId="199" fontId="10" fillId="0" borderId="86" xfId="52" applyNumberFormat="1" applyFont="1" applyFill="1" applyBorder="1" applyAlignment="1">
      <alignment horizontal="right" vertical="center"/>
    </xf>
    <xf numFmtId="199" fontId="10" fillId="0" borderId="84" xfId="52" applyNumberFormat="1" applyFont="1" applyFill="1" applyBorder="1" applyAlignment="1">
      <alignment horizontal="right" vertical="center"/>
    </xf>
    <xf numFmtId="190" fontId="10" fillId="0" borderId="86" xfId="52" applyNumberFormat="1" applyFont="1" applyFill="1" applyBorder="1" applyAlignment="1">
      <alignment horizontal="right" vertical="center"/>
    </xf>
    <xf numFmtId="190" fontId="10" fillId="0" borderId="87" xfId="52" applyNumberFormat="1" applyFont="1" applyFill="1" applyBorder="1" applyAlignment="1">
      <alignment horizontal="right" vertical="center"/>
    </xf>
    <xf numFmtId="198" fontId="10" fillId="0" borderId="88" xfId="52" applyNumberFormat="1" applyFont="1" applyFill="1" applyBorder="1" applyAlignment="1">
      <alignment horizontal="right" vertical="center"/>
    </xf>
    <xf numFmtId="190" fontId="10" fillId="0" borderId="89" xfId="52" applyNumberFormat="1" applyFont="1" applyFill="1" applyBorder="1" applyAlignment="1">
      <alignment horizontal="right" vertical="center"/>
    </xf>
    <xf numFmtId="0" fontId="10" fillId="0" borderId="29" xfId="64" applyFont="1" applyFill="1" applyBorder="1" applyAlignment="1">
      <alignment vertical="center" shrinkToFit="1"/>
      <protection/>
    </xf>
    <xf numFmtId="0" fontId="10" fillId="0" borderId="15" xfId="64" applyFont="1" applyFill="1" applyBorder="1" applyAlignment="1">
      <alignment vertical="center"/>
      <protection/>
    </xf>
    <xf numFmtId="198" fontId="11" fillId="0" borderId="38" xfId="52" applyNumberFormat="1" applyFont="1" applyFill="1" applyBorder="1" applyAlignment="1">
      <alignment horizontal="right" vertical="center"/>
    </xf>
    <xf numFmtId="199" fontId="11" fillId="0" borderId="45" xfId="52" applyNumberFormat="1" applyFont="1" applyFill="1" applyBorder="1" applyAlignment="1">
      <alignment horizontal="right" vertical="center"/>
    </xf>
    <xf numFmtId="199" fontId="11" fillId="0" borderId="15" xfId="52" applyNumberFormat="1" applyFont="1" applyFill="1" applyBorder="1" applyAlignment="1">
      <alignment horizontal="right" vertical="center"/>
    </xf>
    <xf numFmtId="199" fontId="11" fillId="0" borderId="38" xfId="52" applyNumberFormat="1" applyFont="1" applyFill="1" applyBorder="1" applyAlignment="1">
      <alignment horizontal="right" vertical="center"/>
    </xf>
    <xf numFmtId="190" fontId="11" fillId="0" borderId="46" xfId="52" applyNumberFormat="1" applyFont="1" applyFill="1" applyBorder="1" applyAlignment="1">
      <alignment horizontal="right" vertical="center"/>
    </xf>
    <xf numFmtId="198" fontId="11" fillId="0" borderId="19" xfId="52" applyNumberFormat="1" applyFont="1" applyFill="1" applyBorder="1" applyAlignment="1">
      <alignment horizontal="right" vertical="center"/>
    </xf>
    <xf numFmtId="190" fontId="11" fillId="0" borderId="15" xfId="52" applyNumberFormat="1" applyFont="1" applyFill="1" applyBorder="1" applyAlignment="1">
      <alignment horizontal="right" vertical="center"/>
    </xf>
    <xf numFmtId="190" fontId="11" fillId="0" borderId="0" xfId="52" applyNumberFormat="1" applyFont="1" applyFill="1" applyBorder="1" applyAlignment="1">
      <alignment horizontal="right" vertical="center"/>
    </xf>
    <xf numFmtId="0" fontId="36" fillId="0" borderId="39" xfId="64" applyFont="1" applyBorder="1" applyAlignment="1">
      <alignment horizontal="center" vertical="center"/>
      <protection/>
    </xf>
    <xf numFmtId="0" fontId="11" fillId="0" borderId="14" xfId="64" applyFont="1" applyFill="1" applyBorder="1" applyAlignment="1">
      <alignment horizontal="center" vertical="center"/>
      <protection/>
    </xf>
    <xf numFmtId="0" fontId="10" fillId="0" borderId="75" xfId="64" applyFont="1" applyFill="1" applyBorder="1" applyAlignment="1">
      <alignment vertical="center"/>
      <protection/>
    </xf>
    <xf numFmtId="0" fontId="10" fillId="0" borderId="88" xfId="64" applyFont="1" applyFill="1" applyBorder="1" applyAlignment="1">
      <alignment vertical="center"/>
      <protection/>
    </xf>
    <xf numFmtId="0" fontId="10" fillId="0" borderId="46" xfId="64" applyFont="1" applyFill="1" applyBorder="1" applyAlignment="1">
      <alignment vertical="center"/>
      <protection/>
    </xf>
    <xf numFmtId="0" fontId="11" fillId="0" borderId="0" xfId="64" applyFont="1" applyFill="1" applyAlignment="1">
      <alignment vertical="center"/>
      <protection/>
    </xf>
    <xf numFmtId="0" fontId="11" fillId="0" borderId="38" xfId="64" applyFont="1" applyFill="1" applyBorder="1" applyAlignment="1">
      <alignment horizontal="center" vertical="center"/>
      <protection/>
    </xf>
    <xf numFmtId="0" fontId="11" fillId="0" borderId="15" xfId="64" applyFont="1" applyFill="1" applyBorder="1" applyAlignment="1">
      <alignment horizontal="center" vertical="center"/>
      <protection/>
    </xf>
    <xf numFmtId="198" fontId="11" fillId="0" borderId="39" xfId="52" applyNumberFormat="1" applyFont="1" applyFill="1" applyBorder="1" applyAlignment="1">
      <alignment horizontal="right" vertical="center"/>
    </xf>
    <xf numFmtId="199" fontId="11" fillId="0" borderId="47" xfId="52" applyNumberFormat="1" applyFont="1" applyFill="1" applyBorder="1" applyAlignment="1">
      <alignment horizontal="right" vertical="center"/>
    </xf>
    <xf numFmtId="199" fontId="11" fillId="0" borderId="14" xfId="52" applyNumberFormat="1" applyFont="1" applyFill="1" applyBorder="1" applyAlignment="1">
      <alignment horizontal="right" vertical="center"/>
    </xf>
    <xf numFmtId="199" fontId="11" fillId="0" borderId="39" xfId="52" applyNumberFormat="1" applyFont="1" applyFill="1" applyBorder="1" applyAlignment="1">
      <alignment horizontal="right" vertical="center"/>
    </xf>
    <xf numFmtId="190" fontId="11" fillId="0" borderId="14" xfId="52" applyNumberFormat="1" applyFont="1" applyFill="1" applyBorder="1" applyAlignment="1">
      <alignment horizontal="right" vertical="center"/>
    </xf>
    <xf numFmtId="190" fontId="11" fillId="0" borderId="48" xfId="52" applyNumberFormat="1" applyFont="1" applyFill="1" applyBorder="1" applyAlignment="1">
      <alignment horizontal="right" vertical="center"/>
    </xf>
    <xf numFmtId="198" fontId="11" fillId="0" borderId="18" xfId="52" applyNumberFormat="1" applyFont="1" applyFill="1" applyBorder="1" applyAlignment="1">
      <alignment horizontal="right" vertical="center"/>
    </xf>
    <xf numFmtId="190" fontId="11" fillId="0" borderId="44" xfId="52" applyNumberFormat="1" applyFont="1" applyFill="1" applyBorder="1" applyAlignment="1">
      <alignment horizontal="right" vertical="center"/>
    </xf>
    <xf numFmtId="0" fontId="11" fillId="0" borderId="39" xfId="64" applyFont="1" applyFill="1" applyBorder="1" applyAlignment="1">
      <alignment horizontal="center" vertical="center"/>
      <protection/>
    </xf>
    <xf numFmtId="198" fontId="10" fillId="0" borderId="54" xfId="52" applyNumberFormat="1" applyFont="1" applyFill="1" applyBorder="1" applyAlignment="1">
      <alignment horizontal="right" vertical="center"/>
    </xf>
    <xf numFmtId="200" fontId="10" fillId="0" borderId="73" xfId="52" applyNumberFormat="1" applyFont="1" applyFill="1" applyBorder="1" applyAlignment="1">
      <alignment horizontal="right" vertical="center"/>
    </xf>
    <xf numFmtId="200" fontId="10" fillId="0" borderId="16" xfId="52" applyNumberFormat="1" applyFont="1" applyFill="1" applyBorder="1" applyAlignment="1">
      <alignment horizontal="right" vertical="center"/>
    </xf>
    <xf numFmtId="200" fontId="10" fillId="0" borderId="54" xfId="52" applyNumberFormat="1" applyFont="1" applyFill="1" applyBorder="1" applyAlignment="1">
      <alignment horizontal="right" vertical="center"/>
    </xf>
    <xf numFmtId="199" fontId="10" fillId="0" borderId="73" xfId="52" applyNumberFormat="1" applyFont="1" applyFill="1" applyBorder="1" applyAlignment="1">
      <alignment horizontal="right" vertical="center"/>
    </xf>
    <xf numFmtId="190" fontId="10" fillId="0" borderId="16" xfId="52" applyNumberFormat="1" applyFont="1" applyFill="1" applyBorder="1" applyAlignment="1">
      <alignment horizontal="right" vertical="center"/>
    </xf>
    <xf numFmtId="190" fontId="10" fillId="0" borderId="75" xfId="52" applyNumberFormat="1" applyFont="1" applyFill="1" applyBorder="1" applyAlignment="1">
      <alignment horizontal="right" vertical="center"/>
    </xf>
    <xf numFmtId="198" fontId="10" fillId="0" borderId="20" xfId="52" applyNumberFormat="1" applyFont="1" applyFill="1" applyBorder="1" applyAlignment="1">
      <alignment horizontal="right" vertical="center"/>
    </xf>
    <xf numFmtId="190" fontId="10" fillId="0" borderId="37" xfId="52" applyNumberFormat="1" applyFont="1" applyFill="1" applyBorder="1" applyAlignment="1">
      <alignment horizontal="right" vertical="center"/>
    </xf>
    <xf numFmtId="0" fontId="10" fillId="0" borderId="20" xfId="64" applyFont="1" applyFill="1" applyBorder="1" applyAlignment="1">
      <alignment horizontal="right" vertical="center"/>
      <protection/>
    </xf>
    <xf numFmtId="198" fontId="10" fillId="0" borderId="38" xfId="52" applyNumberFormat="1" applyFont="1" applyFill="1" applyBorder="1" applyAlignment="1">
      <alignment horizontal="right" vertical="center"/>
    </xf>
    <xf numFmtId="200" fontId="10" fillId="0" borderId="45" xfId="52" applyNumberFormat="1" applyFont="1" applyFill="1" applyBorder="1" applyAlignment="1">
      <alignment horizontal="right" vertical="center"/>
    </xf>
    <xf numFmtId="200" fontId="10" fillId="0" borderId="15" xfId="52" applyNumberFormat="1" applyFont="1" applyFill="1" applyBorder="1" applyAlignment="1">
      <alignment horizontal="right" vertical="center"/>
    </xf>
    <xf numFmtId="200" fontId="10" fillId="0" borderId="38" xfId="52" applyNumberFormat="1" applyFont="1" applyFill="1" applyBorder="1" applyAlignment="1">
      <alignment horizontal="right" vertical="center"/>
    </xf>
    <xf numFmtId="199" fontId="10" fillId="0" borderId="45" xfId="52" applyNumberFormat="1" applyFont="1" applyFill="1" applyBorder="1" applyAlignment="1">
      <alignment horizontal="right" vertical="center"/>
    </xf>
    <xf numFmtId="190" fontId="10" fillId="0" borderId="15" xfId="52" applyNumberFormat="1" applyFont="1" applyFill="1" applyBorder="1" applyAlignment="1">
      <alignment horizontal="right" vertical="center"/>
    </xf>
    <xf numFmtId="190" fontId="10" fillId="0" borderId="46" xfId="52" applyNumberFormat="1" applyFont="1" applyFill="1" applyBorder="1" applyAlignment="1">
      <alignment horizontal="right" vertical="center"/>
    </xf>
    <xf numFmtId="198" fontId="10" fillId="0" borderId="19" xfId="52" applyNumberFormat="1" applyFont="1" applyFill="1" applyBorder="1" applyAlignment="1">
      <alignment horizontal="right" vertical="center"/>
    </xf>
    <xf numFmtId="190" fontId="10" fillId="0" borderId="0" xfId="52" applyNumberFormat="1" applyFont="1" applyFill="1" applyBorder="1" applyAlignment="1">
      <alignment horizontal="right" vertical="center"/>
    </xf>
    <xf numFmtId="0" fontId="10" fillId="0" borderId="19" xfId="64" applyFont="1" applyFill="1" applyBorder="1" applyAlignment="1">
      <alignment horizontal="right" vertical="center"/>
      <protection/>
    </xf>
    <xf numFmtId="0" fontId="10" fillId="0" borderId="88" xfId="64" applyFont="1" applyFill="1" applyBorder="1" applyAlignment="1">
      <alignment vertical="center" shrinkToFit="1"/>
      <protection/>
    </xf>
    <xf numFmtId="198" fontId="10" fillId="0" borderId="53" xfId="52" applyNumberFormat="1" applyFont="1" applyFill="1" applyBorder="1" applyAlignment="1">
      <alignment horizontal="right" vertical="center"/>
    </xf>
    <xf numFmtId="200" fontId="10" fillId="0" borderId="50" xfId="52" applyNumberFormat="1" applyFont="1" applyFill="1" applyBorder="1" applyAlignment="1">
      <alignment horizontal="right" vertical="center"/>
    </xf>
    <xf numFmtId="200" fontId="10" fillId="0" borderId="90" xfId="52" applyNumberFormat="1" applyFont="1" applyFill="1" applyBorder="1" applyAlignment="1">
      <alignment horizontal="right" vertical="center"/>
    </xf>
    <xf numFmtId="200" fontId="10" fillId="0" borderId="53" xfId="52" applyNumberFormat="1" applyFont="1" applyFill="1" applyBorder="1" applyAlignment="1">
      <alignment horizontal="right" vertical="center"/>
    </xf>
    <xf numFmtId="199" fontId="10" fillId="0" borderId="50" xfId="52" applyNumberFormat="1" applyFont="1" applyFill="1" applyBorder="1" applyAlignment="1">
      <alignment horizontal="right" vertical="center"/>
    </xf>
    <xf numFmtId="190" fontId="10" fillId="0" borderId="90" xfId="52" applyNumberFormat="1" applyFont="1" applyFill="1" applyBorder="1" applyAlignment="1">
      <alignment horizontal="right" vertical="center"/>
    </xf>
    <xf numFmtId="190" fontId="10" fillId="0" borderId="51" xfId="52" applyNumberFormat="1" applyFont="1" applyFill="1" applyBorder="1" applyAlignment="1">
      <alignment horizontal="right" vertical="center"/>
    </xf>
    <xf numFmtId="198" fontId="10" fillId="0" borderId="49" xfId="52" applyNumberFormat="1" applyFont="1" applyFill="1" applyBorder="1" applyAlignment="1">
      <alignment horizontal="right" vertical="center"/>
    </xf>
    <xf numFmtId="198" fontId="10" fillId="0" borderId="38" xfId="69" applyNumberFormat="1" applyFont="1" applyFill="1" applyBorder="1" applyAlignment="1">
      <alignment vertical="center"/>
      <protection/>
    </xf>
    <xf numFmtId="200" fontId="10" fillId="0" borderId="38" xfId="69" applyNumberFormat="1" applyFont="1" applyFill="1" applyBorder="1" applyAlignment="1">
      <alignment horizontal="right" vertical="center"/>
      <protection/>
    </xf>
    <xf numFmtId="0" fontId="10" fillId="0" borderId="45" xfId="69" applyNumberFormat="1" applyFont="1" applyFill="1" applyBorder="1" applyAlignment="1">
      <alignment horizontal="right" vertical="center"/>
      <protection/>
    </xf>
    <xf numFmtId="190" fontId="10" fillId="0" borderId="15" xfId="69" applyNumberFormat="1" applyFont="1" applyFill="1" applyBorder="1" applyAlignment="1">
      <alignment horizontal="right" vertical="center"/>
      <protection/>
    </xf>
    <xf numFmtId="200" fontId="10" fillId="0" borderId="52" xfId="52" applyNumberFormat="1" applyFont="1" applyFill="1" applyBorder="1" applyAlignment="1">
      <alignment horizontal="right" vertical="center"/>
    </xf>
    <xf numFmtId="200" fontId="10" fillId="0" borderId="11" xfId="52" applyNumberFormat="1" applyFont="1" applyFill="1" applyBorder="1" applyAlignment="1">
      <alignment horizontal="right" vertical="center"/>
    </xf>
    <xf numFmtId="200" fontId="10" fillId="0" borderId="11" xfId="69" applyNumberFormat="1" applyFont="1" applyFill="1" applyBorder="1" applyAlignment="1">
      <alignment horizontal="right" vertical="center"/>
      <protection/>
    </xf>
    <xf numFmtId="199" fontId="10" fillId="0" borderId="38" xfId="52" applyNumberFormat="1" applyFont="1" applyFill="1" applyBorder="1" applyAlignment="1">
      <alignment horizontal="right" vertical="center"/>
    </xf>
    <xf numFmtId="199" fontId="10" fillId="0" borderId="50" xfId="64" applyNumberFormat="1" applyFont="1" applyFill="1" applyBorder="1" applyAlignment="1">
      <alignment vertical="center"/>
      <protection/>
    </xf>
    <xf numFmtId="199" fontId="10" fillId="0" borderId="90" xfId="64" applyNumberFormat="1" applyFont="1" applyFill="1" applyBorder="1" applyAlignment="1">
      <alignment vertical="center"/>
      <protection/>
    </xf>
    <xf numFmtId="199" fontId="10" fillId="0" borderId="53" xfId="64" applyNumberFormat="1" applyFont="1" applyFill="1" applyBorder="1" applyAlignment="1">
      <alignment vertical="center"/>
      <protection/>
    </xf>
    <xf numFmtId="190" fontId="10" fillId="0" borderId="90" xfId="64" applyNumberFormat="1" applyFont="1" applyFill="1" applyBorder="1" applyAlignment="1">
      <alignment vertical="center"/>
      <protection/>
    </xf>
    <xf numFmtId="190" fontId="10" fillId="0" borderId="51" xfId="64" applyNumberFormat="1" applyFont="1" applyFill="1" applyBorder="1" applyAlignment="1">
      <alignment vertical="center"/>
      <protection/>
    </xf>
    <xf numFmtId="190" fontId="10" fillId="0" borderId="52" xfId="64" applyNumberFormat="1" applyFont="1" applyFill="1" applyBorder="1" applyAlignment="1">
      <alignment vertical="center"/>
      <protection/>
    </xf>
    <xf numFmtId="0" fontId="10" fillId="0" borderId="38" xfId="64" applyFont="1" applyFill="1" applyBorder="1" applyAlignment="1">
      <alignment horizontal="right" vertical="center"/>
      <protection/>
    </xf>
    <xf numFmtId="199" fontId="10" fillId="0" borderId="45" xfId="64" applyNumberFormat="1" applyFont="1" applyFill="1" applyBorder="1" applyAlignment="1">
      <alignment vertical="center"/>
      <protection/>
    </xf>
    <xf numFmtId="199" fontId="10" fillId="0" borderId="15" xfId="64" applyNumberFormat="1" applyFont="1" applyFill="1" applyBorder="1" applyAlignment="1">
      <alignment vertical="center"/>
      <protection/>
    </xf>
    <xf numFmtId="199" fontId="10" fillId="0" borderId="38" xfId="64" applyNumberFormat="1" applyFont="1" applyFill="1" applyBorder="1" applyAlignment="1">
      <alignment vertical="center"/>
      <protection/>
    </xf>
    <xf numFmtId="190" fontId="10" fillId="0" borderId="15" xfId="64" applyNumberFormat="1" applyFont="1" applyFill="1" applyBorder="1" applyAlignment="1">
      <alignment vertical="center"/>
      <protection/>
    </xf>
    <xf numFmtId="190" fontId="10" fillId="0" borderId="46" xfId="64" applyNumberFormat="1" applyFont="1" applyFill="1" applyBorder="1" applyAlignment="1">
      <alignment vertical="center"/>
      <protection/>
    </xf>
    <xf numFmtId="190" fontId="10" fillId="0" borderId="11" xfId="64" applyNumberFormat="1" applyFont="1" applyFill="1" applyBorder="1" applyAlignment="1">
      <alignment vertical="center"/>
      <protection/>
    </xf>
    <xf numFmtId="198" fontId="10" fillId="0" borderId="33" xfId="52" applyNumberFormat="1" applyFont="1" applyFill="1" applyBorder="1" applyAlignment="1">
      <alignment horizontal="right" vertical="center"/>
    </xf>
    <xf numFmtId="0" fontId="11" fillId="0" borderId="47" xfId="64" applyFont="1" applyFill="1" applyBorder="1" applyAlignment="1">
      <alignment vertical="center"/>
      <protection/>
    </xf>
    <xf numFmtId="0" fontId="11" fillId="0" borderId="14" xfId="64" applyFont="1" applyFill="1" applyBorder="1" applyAlignment="1">
      <alignment vertical="center"/>
      <protection/>
    </xf>
    <xf numFmtId="0" fontId="11" fillId="0" borderId="39" xfId="64" applyFont="1" applyFill="1" applyBorder="1" applyAlignment="1">
      <alignment vertical="center"/>
      <protection/>
    </xf>
    <xf numFmtId="190" fontId="11" fillId="0" borderId="14" xfId="64" applyNumberFormat="1" applyFont="1" applyFill="1" applyBorder="1" applyAlignment="1">
      <alignment vertical="center"/>
      <protection/>
    </xf>
    <xf numFmtId="190" fontId="11" fillId="0" borderId="48" xfId="52" applyNumberFormat="1" applyFont="1" applyFill="1" applyBorder="1" applyAlignment="1">
      <alignment vertical="center"/>
    </xf>
    <xf numFmtId="190" fontId="11" fillId="0" borderId="14" xfId="52" applyNumberFormat="1" applyFont="1" applyFill="1" applyBorder="1" applyAlignment="1">
      <alignment vertical="center"/>
    </xf>
    <xf numFmtId="198" fontId="10" fillId="0" borderId="18" xfId="52" applyNumberFormat="1" applyFont="1" applyFill="1" applyBorder="1" applyAlignment="1">
      <alignment horizontal="right" vertical="center"/>
    </xf>
    <xf numFmtId="190" fontId="11" fillId="0" borderId="10" xfId="52" applyNumberFormat="1" applyFont="1" applyFill="1" applyBorder="1" applyAlignment="1">
      <alignment vertical="center"/>
    </xf>
    <xf numFmtId="0" fontId="10" fillId="0" borderId="54" xfId="64" applyFont="1" applyFill="1" applyBorder="1" applyAlignment="1">
      <alignment horizontal="right"/>
      <protection/>
    </xf>
    <xf numFmtId="0" fontId="10" fillId="0" borderId="73" xfId="64" applyFont="1" applyFill="1" applyBorder="1" applyAlignment="1">
      <alignment horizontal="right"/>
      <protection/>
    </xf>
    <xf numFmtId="0" fontId="10" fillId="0" borderId="16" xfId="64" applyFont="1" applyFill="1" applyBorder="1" applyAlignment="1">
      <alignment horizontal="right"/>
      <protection/>
    </xf>
    <xf numFmtId="190" fontId="10" fillId="0" borderId="16" xfId="64" applyNumberFormat="1" applyFont="1" applyFill="1" applyBorder="1" applyAlignment="1">
      <alignment horizontal="right"/>
      <protection/>
    </xf>
    <xf numFmtId="198" fontId="10" fillId="0" borderId="54" xfId="64" applyNumberFormat="1" applyFont="1" applyFill="1" applyBorder="1" applyAlignment="1">
      <alignment horizontal="right"/>
      <protection/>
    </xf>
    <xf numFmtId="190" fontId="10" fillId="0" borderId="75" xfId="64" applyNumberFormat="1" applyFont="1" applyFill="1" applyBorder="1" applyAlignment="1">
      <alignment horizontal="right"/>
      <protection/>
    </xf>
    <xf numFmtId="198" fontId="10" fillId="0" borderId="20" xfId="64" applyNumberFormat="1" applyFont="1" applyFill="1" applyBorder="1" applyAlignment="1">
      <alignment horizontal="right"/>
      <protection/>
    </xf>
    <xf numFmtId="190" fontId="10" fillId="0" borderId="16" xfId="64" applyNumberFormat="1" applyFont="1" applyFill="1" applyBorder="1">
      <alignment/>
      <protection/>
    </xf>
    <xf numFmtId="0" fontId="10" fillId="0" borderId="12" xfId="64" applyFont="1" applyFill="1" applyBorder="1" applyAlignment="1">
      <alignment horizontal="right"/>
      <protection/>
    </xf>
    <xf numFmtId="0" fontId="10" fillId="0" borderId="54" xfId="64" applyFont="1" applyFill="1" applyBorder="1" applyAlignment="1">
      <alignment vertical="center"/>
      <protection/>
    </xf>
    <xf numFmtId="0" fontId="10" fillId="0" borderId="16" xfId="64" applyFont="1" applyFill="1" applyBorder="1">
      <alignment/>
      <protection/>
    </xf>
    <xf numFmtId="0" fontId="10" fillId="0" borderId="39" xfId="64" applyFont="1" applyFill="1" applyBorder="1" applyAlignment="1">
      <alignment horizontal="center" vertical="center" shrinkToFit="1"/>
      <protection/>
    </xf>
    <xf numFmtId="0" fontId="10" fillId="0" borderId="47" xfId="64" applyFont="1" applyFill="1" applyBorder="1" applyAlignment="1">
      <alignment horizontal="center" vertical="center" shrinkToFit="1"/>
      <protection/>
    </xf>
    <xf numFmtId="0" fontId="10" fillId="0" borderId="14" xfId="64" applyFont="1" applyFill="1" applyBorder="1" applyAlignment="1">
      <alignment horizontal="center" vertical="center" shrinkToFit="1"/>
      <protection/>
    </xf>
    <xf numFmtId="190" fontId="10" fillId="0" borderId="14" xfId="64" applyNumberFormat="1" applyFont="1" applyFill="1" applyBorder="1" applyAlignment="1">
      <alignment horizontal="center" vertical="center" shrinkToFit="1"/>
      <protection/>
    </xf>
    <xf numFmtId="198" fontId="10" fillId="0" borderId="39" xfId="64" applyNumberFormat="1" applyFont="1" applyFill="1" applyBorder="1" applyAlignment="1">
      <alignment horizontal="center" vertical="center" shrinkToFit="1"/>
      <protection/>
    </xf>
    <xf numFmtId="190" fontId="10" fillId="0" borderId="48" xfId="64" applyNumberFormat="1" applyFont="1" applyFill="1" applyBorder="1" applyAlignment="1">
      <alignment vertical="center" shrinkToFit="1"/>
      <protection/>
    </xf>
    <xf numFmtId="198" fontId="10" fillId="0" borderId="80" xfId="64" applyNumberFormat="1" applyFont="1" applyFill="1" applyBorder="1" applyAlignment="1">
      <alignment horizontal="center" vertical="center" shrinkToFit="1"/>
      <protection/>
    </xf>
    <xf numFmtId="190" fontId="10" fillId="0" borderId="14" xfId="64" applyNumberFormat="1" applyFont="1" applyFill="1" applyBorder="1" applyAlignment="1">
      <alignment vertical="center" shrinkToFit="1"/>
      <protection/>
    </xf>
    <xf numFmtId="198" fontId="10" fillId="0" borderId="18" xfId="64" applyNumberFormat="1" applyFont="1" applyFill="1" applyBorder="1" applyAlignment="1">
      <alignment horizontal="center" vertical="center" shrinkToFit="1"/>
      <protection/>
    </xf>
    <xf numFmtId="190" fontId="10" fillId="0" borderId="11" xfId="64" applyNumberFormat="1" applyFont="1" applyFill="1" applyBorder="1" applyAlignment="1">
      <alignment horizontal="center" vertical="center"/>
      <protection/>
    </xf>
    <xf numFmtId="0" fontId="10" fillId="0" borderId="38" xfId="64" applyFont="1" applyFill="1" applyBorder="1" applyAlignment="1">
      <alignment horizontal="distributed" vertical="center"/>
      <protection/>
    </xf>
    <xf numFmtId="0" fontId="10" fillId="0" borderId="15" xfId="64" applyFont="1" applyFill="1" applyBorder="1" applyAlignment="1">
      <alignment horizontal="distributed" vertical="center"/>
      <protection/>
    </xf>
    <xf numFmtId="0" fontId="10" fillId="0" borderId="42" xfId="64" applyFont="1" applyFill="1" applyBorder="1" applyAlignment="1">
      <alignment horizontal="center" vertical="center"/>
      <protection/>
    </xf>
    <xf numFmtId="0" fontId="10" fillId="0" borderId="43" xfId="64" applyFont="1" applyFill="1" applyBorder="1" applyAlignment="1">
      <alignment horizontal="center" vertical="center"/>
      <protection/>
    </xf>
    <xf numFmtId="0" fontId="10" fillId="0" borderId="13" xfId="64" applyFont="1" applyFill="1" applyBorder="1" applyAlignment="1">
      <alignment horizontal="center" vertical="center"/>
      <protection/>
    </xf>
    <xf numFmtId="190" fontId="10" fillId="0" borderId="39" xfId="64" applyNumberFormat="1" applyFont="1" applyFill="1" applyBorder="1" applyAlignment="1">
      <alignment horizontal="center" vertical="center"/>
      <protection/>
    </xf>
    <xf numFmtId="190" fontId="10" fillId="0" borderId="44" xfId="64" applyNumberFormat="1" applyFont="1" applyFill="1" applyBorder="1" applyAlignment="1">
      <alignment horizontal="center" vertical="center"/>
      <protection/>
    </xf>
    <xf numFmtId="190" fontId="10" fillId="0" borderId="14" xfId="64" applyNumberFormat="1" applyFont="1" applyFill="1" applyBorder="1" applyAlignment="1">
      <alignment horizontal="center" vertical="center"/>
      <protection/>
    </xf>
    <xf numFmtId="0" fontId="10" fillId="0" borderId="39" xfId="64" applyFont="1" applyFill="1" applyBorder="1" applyAlignment="1">
      <alignment vertical="center"/>
      <protection/>
    </xf>
    <xf numFmtId="0" fontId="10" fillId="0" borderId="14" xfId="64" applyFont="1" applyFill="1" applyBorder="1" applyAlignment="1">
      <alignment vertical="center"/>
      <protection/>
    </xf>
    <xf numFmtId="190" fontId="10" fillId="0" borderId="0" xfId="64" applyNumberFormat="1" applyFont="1" applyFill="1" applyBorder="1" applyAlignment="1">
      <alignment vertical="center"/>
      <protection/>
    </xf>
    <xf numFmtId="198" fontId="10" fillId="0" borderId="0" xfId="64" applyNumberFormat="1" applyFont="1" applyFill="1" applyBorder="1" applyAlignment="1">
      <alignment vertical="center"/>
      <protection/>
    </xf>
    <xf numFmtId="0" fontId="10" fillId="0" borderId="0" xfId="64" applyFont="1" applyFill="1" applyBorder="1" applyAlignment="1">
      <alignment vertical="center"/>
      <protection/>
    </xf>
    <xf numFmtId="0" fontId="1" fillId="0" borderId="37" xfId="64" applyFill="1" applyBorder="1" applyAlignment="1">
      <alignment vertical="center"/>
      <protection/>
    </xf>
    <xf numFmtId="0" fontId="6" fillId="0" borderId="0" xfId="64" applyFont="1" applyFill="1" applyAlignment="1">
      <alignment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12 一覧表（Excel)仕様" xfId="65"/>
    <cellStyle name="標準_hyoto" xfId="66"/>
    <cellStyle name="標準_p31～36　Ⅲ　市町村別実績一覧表（平成１２年）" xfId="67"/>
    <cellStyle name="標準_一覧表様式40100" xfId="68"/>
    <cellStyle name="標準_農道調査全国農業地域都道府県別一覧表（速報作成編集用）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02725"/>
          <c:w val="0.96225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専業農家数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Sheet2!$A$2:$A$8</c:f>
              <c:strCache>
                <c:ptCount val="7"/>
                <c:pt idx="0">
                  <c:v>昭和60年</c:v>
                </c:pt>
                <c:pt idx="1">
                  <c:v>平成 2年</c:v>
                </c:pt>
                <c:pt idx="2">
                  <c:v>平成 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</c:strCache>
            </c:strRef>
          </c:cat>
          <c:val>
            <c:numRef>
              <c:f>Sheet2!$B$2:$B$8</c:f>
              <c:numCache>
                <c:ptCount val="7"/>
                <c:pt idx="0">
                  <c:v>249</c:v>
                </c:pt>
                <c:pt idx="1">
                  <c:v>247</c:v>
                </c:pt>
                <c:pt idx="2">
                  <c:v>212</c:v>
                </c:pt>
                <c:pt idx="3">
                  <c:v>232</c:v>
                </c:pt>
                <c:pt idx="4">
                  <c:v>261</c:v>
                </c:pt>
                <c:pt idx="5">
                  <c:v>172</c:v>
                </c:pt>
                <c:pt idx="6">
                  <c:v>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兼業農家数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Sheet2!$A$2:$A$8</c:f>
              <c:strCache>
                <c:ptCount val="7"/>
                <c:pt idx="0">
                  <c:v>昭和60年</c:v>
                </c:pt>
                <c:pt idx="1">
                  <c:v>平成 2年</c:v>
                </c:pt>
                <c:pt idx="2">
                  <c:v>平成 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</c:strCache>
            </c:strRef>
          </c:cat>
          <c:val>
            <c:numRef>
              <c:f>Sheet2!$C$2:$C$8</c:f>
              <c:numCache>
                <c:ptCount val="7"/>
                <c:pt idx="0">
                  <c:v>5527</c:v>
                </c:pt>
                <c:pt idx="1">
                  <c:v>5164</c:v>
                </c:pt>
                <c:pt idx="2">
                  <c:v>4860</c:v>
                </c:pt>
                <c:pt idx="3">
                  <c:v>3989</c:v>
                </c:pt>
                <c:pt idx="4">
                  <c:v>3276</c:v>
                </c:pt>
                <c:pt idx="5">
                  <c:v>2500</c:v>
                </c:pt>
                <c:pt idx="6">
                  <c:v>1765</c:v>
                </c:pt>
              </c:numCache>
            </c:numRef>
          </c:val>
          <c:smooth val="0"/>
        </c:ser>
        <c:marker val="1"/>
        <c:axId val="49325210"/>
        <c:axId val="41273707"/>
      </c:lineChart>
      <c:catAx>
        <c:axId val="493252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273707"/>
        <c:crosses val="autoZero"/>
        <c:auto val="1"/>
        <c:lblOffset val="100"/>
        <c:tickLblSkip val="1"/>
        <c:noMultiLvlLbl val="0"/>
      </c:catAx>
      <c:valAx>
        <c:axId val="41273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325210"/>
        <c:crossesAt val="1"/>
        <c:crossBetween val="between"/>
        <c:dispUnits/>
        <c:majorUnit val="1000"/>
      </c:valAx>
      <c:spPr>
        <a:solidFill>
          <a:srgbClr val="FFFFCC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年代別農家世帯員人口の推移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65"/>
          <c:y val="0.11"/>
          <c:w val="0.836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v>平成12年</c:v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'D-2'!$F$5:$S$5</c:f>
              <c:strCache/>
            </c:strRef>
          </c:cat>
          <c:val>
            <c:numRef>
              <c:f>'D-2'!$F$6:$S$6</c:f>
              <c:numCache/>
            </c:numRef>
          </c:val>
        </c:ser>
        <c:ser>
          <c:idx val="1"/>
          <c:order val="1"/>
          <c:tx>
            <c:v>平成17年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'D-2'!$F$5:$S$5</c:f>
              <c:strCache/>
            </c:strRef>
          </c:cat>
          <c:val>
            <c:numRef>
              <c:f>'D-2'!$F$22:$S$22</c:f>
              <c:numCache/>
            </c:numRef>
          </c:val>
        </c:ser>
        <c:ser>
          <c:idx val="2"/>
          <c:order val="2"/>
          <c:tx>
            <c:v>平成22年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'D-2'!$F$5:$S$5</c:f>
              <c:strCache/>
            </c:strRef>
          </c:cat>
          <c:val>
            <c:numRef>
              <c:f>'D-2'!$F$38:$S$38</c:f>
              <c:numCache/>
            </c:numRef>
          </c:val>
        </c:ser>
        <c:ser>
          <c:idx val="3"/>
          <c:order val="3"/>
          <c:tx>
            <c:v>平成27年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'D-2'!$F$5:$S$5</c:f>
              <c:strCache/>
            </c:strRef>
          </c:cat>
          <c:val>
            <c:numRef>
              <c:f>'D-2'!$F$54:$S$54</c:f>
              <c:numCache/>
            </c:numRef>
          </c:val>
        </c:ser>
        <c:overlap val="-20"/>
        <c:gapWidth val="170"/>
        <c:axId val="35919044"/>
        <c:axId val="54835941"/>
      </c:barChart>
      <c:catAx>
        <c:axId val="35919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835941"/>
        <c:crosses val="autoZero"/>
        <c:auto val="1"/>
        <c:lblOffset val="100"/>
        <c:tickLblSkip val="1"/>
        <c:noMultiLvlLbl val="0"/>
      </c:catAx>
      <c:valAx>
        <c:axId val="548359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9190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"/>
          <c:y val="0.092"/>
          <c:w val="0.12375"/>
          <c:h val="0.28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農業就業人口の推移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65"/>
          <c:y val="0.1065"/>
          <c:w val="0.8307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v>平成12年</c:v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'D-3'!$F$5:$R$5</c:f>
              <c:strCache/>
            </c:strRef>
          </c:cat>
          <c:val>
            <c:numRef>
              <c:f>'D-3'!$F$6:$R$6</c:f>
              <c:numCache/>
            </c:numRef>
          </c:val>
        </c:ser>
        <c:ser>
          <c:idx val="1"/>
          <c:order val="1"/>
          <c:tx>
            <c:v>平成17年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'D-3'!$F$5:$R$5</c:f>
              <c:strCache/>
            </c:strRef>
          </c:cat>
          <c:val>
            <c:numRef>
              <c:f>'D-3'!$F$22:$R$22</c:f>
              <c:numCache/>
            </c:numRef>
          </c:val>
        </c:ser>
        <c:ser>
          <c:idx val="2"/>
          <c:order val="2"/>
          <c:tx>
            <c:v>平成22年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'D-3'!$F$5:$R$5</c:f>
              <c:strCache/>
            </c:strRef>
          </c:cat>
          <c:val>
            <c:numRef>
              <c:f>'D-3'!$F$38:$R$38</c:f>
              <c:numCache/>
            </c:numRef>
          </c:val>
        </c:ser>
        <c:ser>
          <c:idx val="3"/>
          <c:order val="3"/>
          <c:tx>
            <c:v>平成27年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'D-3'!$F$5:$R$5</c:f>
              <c:strCache/>
            </c:strRef>
          </c:cat>
          <c:val>
            <c:numRef>
              <c:f>'D-3'!$F$54:$R$54</c:f>
              <c:numCache/>
            </c:numRef>
          </c:val>
        </c:ser>
        <c:overlap val="-30"/>
        <c:axId val="23761422"/>
        <c:axId val="12526207"/>
      </c:barChart>
      <c:catAx>
        <c:axId val="23761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526207"/>
        <c:crosses val="autoZero"/>
        <c:auto val="1"/>
        <c:lblOffset val="100"/>
        <c:tickLblSkip val="1"/>
        <c:noMultiLvlLbl val="0"/>
      </c:catAx>
      <c:valAx>
        <c:axId val="12526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761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5"/>
          <c:y val="0.089"/>
          <c:w val="0.126"/>
          <c:h val="0.26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21325"/>
          <c:w val="0.8655"/>
          <c:h val="0.749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経営耕地面積規模別経営体数の推移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525"/>
          <c:y val="0.0865"/>
          <c:w val="0.861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v>平成12年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'D-4'!$E$5:$P$5</c:f>
              <c:strCache/>
            </c:strRef>
          </c:cat>
          <c:val>
            <c:numRef>
              <c:f>'D-4'!$E$6:$P$6</c:f>
              <c:numCache/>
            </c:numRef>
          </c:val>
        </c:ser>
        <c:ser>
          <c:idx val="1"/>
          <c:order val="1"/>
          <c:tx>
            <c:v>平成17年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'D-4'!$E$5:$P$5</c:f>
              <c:strCache/>
            </c:strRef>
          </c:cat>
          <c:val>
            <c:numRef>
              <c:f>'D-4'!$E$12:$P$12</c:f>
              <c:numCache/>
            </c:numRef>
          </c:val>
        </c:ser>
        <c:ser>
          <c:idx val="2"/>
          <c:order val="2"/>
          <c:tx>
            <c:v>平成22年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'D-4'!$E$5:$P$5</c:f>
              <c:strCache/>
            </c:strRef>
          </c:cat>
          <c:val>
            <c:numRef>
              <c:f>'D-4'!$E$18:$P$18</c:f>
              <c:numCache/>
            </c:numRef>
          </c:val>
        </c:ser>
        <c:ser>
          <c:idx val="3"/>
          <c:order val="3"/>
          <c:tx>
            <c:v>平成27年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'D-4'!$E$5:$P$5</c:f>
              <c:strCache/>
            </c:strRef>
          </c:cat>
          <c:val>
            <c:numRef>
              <c:f>'D-4'!$E$24:$P$24</c:f>
              <c:numCache/>
            </c:numRef>
          </c:val>
        </c:ser>
        <c:overlap val="-30"/>
        <c:axId val="45627000"/>
        <c:axId val="7989817"/>
      </c:barChart>
      <c:catAx>
        <c:axId val="456270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989817"/>
        <c:crosses val="autoZero"/>
        <c:auto val="1"/>
        <c:lblOffset val="100"/>
        <c:tickLblSkip val="1"/>
        <c:noMultiLvlLbl val="0"/>
      </c:catAx>
      <c:valAx>
        <c:axId val="7989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6270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875"/>
          <c:y val="0.0845"/>
          <c:w val="0.10325"/>
          <c:h val="0.2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0.45575</cdr:x>
      <cdr:y>0.75475</cdr:y>
    </cdr:from>
    <cdr:to>
      <cdr:x>0.58475</cdr:x>
      <cdr:y>0.8065</cdr:y>
    </cdr:to>
    <cdr:sp>
      <cdr:nvSpPr>
        <cdr:cNvPr id="1" name="Rectangle 1"/>
        <cdr:cNvSpPr>
          <a:spLocks/>
        </cdr:cNvSpPr>
      </cdr:nvSpPr>
      <cdr:spPr>
        <a:xfrm>
          <a:off x="3019425" y="2447925"/>
          <a:ext cx="857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専業農</a:t>
          </a:r>
          <a:r>
            <a:rPr lang="en-US" cap="none" sz="900" b="0" i="0" u="none" baseline="0">
              <a:solidFill>
                <a:srgbClr val="000000"/>
              </a:solidFill>
            </a:rPr>
            <a:t>家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43</xdr:row>
      <xdr:rowOff>57150</xdr:rowOff>
    </xdr:from>
    <xdr:to>
      <xdr:col>7</xdr:col>
      <xdr:colOff>723900</xdr:colOff>
      <xdr:row>63</xdr:row>
      <xdr:rowOff>66675</xdr:rowOff>
    </xdr:to>
    <xdr:graphicFrame>
      <xdr:nvGraphicFramePr>
        <xdr:cNvPr id="1" name="グラフ 1"/>
        <xdr:cNvGraphicFramePr/>
      </xdr:nvGraphicFramePr>
      <xdr:xfrm>
        <a:off x="628650" y="6696075"/>
        <a:ext cx="66294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942975</xdr:colOff>
      <xdr:row>42</xdr:row>
      <xdr:rowOff>123825</xdr:rowOff>
    </xdr:from>
    <xdr:to>
      <xdr:col>5</xdr:col>
      <xdr:colOff>476250</xdr:colOff>
      <xdr:row>44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3133725" y="6600825"/>
          <a:ext cx="17049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農家数の推移</a:t>
          </a:r>
        </a:p>
      </xdr:txBody>
    </xdr:sp>
    <xdr:clientData/>
  </xdr:twoCellAnchor>
  <xdr:twoCellAnchor>
    <xdr:from>
      <xdr:col>1</xdr:col>
      <xdr:colOff>676275</xdr:colOff>
      <xdr:row>43</xdr:row>
      <xdr:rowOff>95250</xdr:rowOff>
    </xdr:from>
    <xdr:to>
      <xdr:col>2</xdr:col>
      <xdr:colOff>66675</xdr:colOff>
      <xdr:row>44</xdr:row>
      <xdr:rowOff>95250</xdr:rowOff>
    </xdr:to>
    <xdr:sp>
      <xdr:nvSpPr>
        <xdr:cNvPr id="3" name="Rectangle 3"/>
        <xdr:cNvSpPr>
          <a:spLocks/>
        </xdr:cNvSpPr>
      </xdr:nvSpPr>
      <xdr:spPr>
        <a:xfrm>
          <a:off x="809625" y="673417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戸</a:t>
          </a:r>
        </a:p>
      </xdr:txBody>
    </xdr:sp>
    <xdr:clientData/>
  </xdr:twoCellAnchor>
  <xdr:twoCellAnchor>
    <xdr:from>
      <xdr:col>3</xdr:col>
      <xdr:colOff>1028700</xdr:colOff>
      <xdr:row>50</xdr:row>
      <xdr:rowOff>161925</xdr:rowOff>
    </xdr:from>
    <xdr:to>
      <xdr:col>4</xdr:col>
      <xdr:colOff>762000</xdr:colOff>
      <xdr:row>52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3219450" y="793432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兼業農</a:t>
          </a:r>
          <a:r>
            <a:rPr lang="en-US" cap="none" sz="900" b="0" i="0" u="none" baseline="0">
              <a:solidFill>
                <a:srgbClr val="000000"/>
              </a:solidFill>
            </a:rPr>
            <a:t>家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0.0535</cdr:x>
      <cdr:y>0.0945</cdr:y>
    </cdr:from>
    <cdr:to>
      <cdr:x>0.10125</cdr:x>
      <cdr:y>0.172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23850" y="2762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人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70</xdr:row>
      <xdr:rowOff>104775</xdr:rowOff>
    </xdr:from>
    <xdr:to>
      <xdr:col>17</xdr:col>
      <xdr:colOff>152400</xdr:colOff>
      <xdr:row>89</xdr:row>
      <xdr:rowOff>47625</xdr:rowOff>
    </xdr:to>
    <xdr:graphicFrame>
      <xdr:nvGraphicFramePr>
        <xdr:cNvPr id="1" name="グラフ 4"/>
        <xdr:cNvGraphicFramePr/>
      </xdr:nvGraphicFramePr>
      <xdr:xfrm>
        <a:off x="904875" y="6867525"/>
        <a:ext cx="61912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70</xdr:row>
      <xdr:rowOff>85725</xdr:rowOff>
    </xdr:from>
    <xdr:to>
      <xdr:col>16</xdr:col>
      <xdr:colOff>257175</xdr:colOff>
      <xdr:row>89</xdr:row>
      <xdr:rowOff>114300</xdr:rowOff>
    </xdr:to>
    <xdr:graphicFrame>
      <xdr:nvGraphicFramePr>
        <xdr:cNvPr id="1" name="グラフ 2"/>
        <xdr:cNvGraphicFramePr/>
      </xdr:nvGraphicFramePr>
      <xdr:xfrm>
        <a:off x="923925" y="6848475"/>
        <a:ext cx="60483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190500</xdr:colOff>
      <xdr:row>71</xdr:row>
      <xdr:rowOff>142875</xdr:rowOff>
    </xdr:from>
    <xdr:to>
      <xdr:col>4</xdr:col>
      <xdr:colOff>466725</xdr:colOff>
      <xdr:row>73</xdr:row>
      <xdr:rowOff>28575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257300" y="7067550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32</xdr:row>
      <xdr:rowOff>171450</xdr:rowOff>
    </xdr:from>
    <xdr:to>
      <xdr:col>8</xdr:col>
      <xdr:colOff>361950</xdr:colOff>
      <xdr:row>58</xdr:row>
      <xdr:rowOff>0</xdr:rowOff>
    </xdr:to>
    <xdr:graphicFrame>
      <xdr:nvGraphicFramePr>
        <xdr:cNvPr id="1" name="グラフ 1"/>
        <xdr:cNvGraphicFramePr/>
      </xdr:nvGraphicFramePr>
      <xdr:xfrm>
        <a:off x="142875" y="5962650"/>
        <a:ext cx="37909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31</xdr:row>
      <xdr:rowOff>19050</xdr:rowOff>
    </xdr:from>
    <xdr:to>
      <xdr:col>15</xdr:col>
      <xdr:colOff>314325</xdr:colOff>
      <xdr:row>57</xdr:row>
      <xdr:rowOff>47625</xdr:rowOff>
    </xdr:to>
    <xdr:graphicFrame>
      <xdr:nvGraphicFramePr>
        <xdr:cNvPr id="2" name="グラフ 1"/>
        <xdr:cNvGraphicFramePr/>
      </xdr:nvGraphicFramePr>
      <xdr:xfrm>
        <a:off x="219075" y="5619750"/>
        <a:ext cx="74009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190500</xdr:colOff>
      <xdr:row>32</xdr:row>
      <xdr:rowOff>66675</xdr:rowOff>
    </xdr:from>
    <xdr:to>
      <xdr:col>3</xdr:col>
      <xdr:colOff>485775</xdr:colOff>
      <xdr:row>33</xdr:row>
      <xdr:rowOff>76200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61975" y="58578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経営体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81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981950" y="0"/>
          <a:ext cx="0" cy="0"/>
        </a:xfrm>
        <a:prstGeom prst="leftBrace">
          <a:avLst>
            <a:gd name="adj1" fmla="val -2147483648"/>
            <a:gd name="adj2" fmla="val 5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9819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981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="85" zoomScaleNormal="85" zoomScalePageLayoutView="0" workbookViewId="0" topLeftCell="A1">
      <selection activeCell="N47" sqref="N47"/>
    </sheetView>
  </sheetViews>
  <sheetFormatPr defaultColWidth="9.00390625" defaultRowHeight="12.75"/>
  <cols>
    <col min="1" max="1" width="1.75390625" style="3" customWidth="1"/>
    <col min="2" max="2" width="12.75390625" style="16" customWidth="1"/>
    <col min="3" max="7" width="14.25390625" style="12" customWidth="1"/>
    <col min="8" max="8" width="14.25390625" style="3" customWidth="1"/>
    <col min="9" max="16384" width="9.125" style="3" customWidth="1"/>
  </cols>
  <sheetData>
    <row r="1" spans="1:7" ht="30" customHeight="1">
      <c r="A1" s="1" t="s">
        <v>17</v>
      </c>
      <c r="B1" s="13"/>
      <c r="C1" s="2"/>
      <c r="D1" s="2"/>
      <c r="E1" s="2"/>
      <c r="F1" s="2"/>
      <c r="G1" s="2"/>
    </row>
    <row r="2" spans="1:7" ht="7.5" customHeight="1">
      <c r="A2" s="1"/>
      <c r="B2" s="13"/>
      <c r="C2" s="2"/>
      <c r="D2" s="2"/>
      <c r="E2" s="2"/>
      <c r="F2" s="2"/>
      <c r="G2" s="2"/>
    </row>
    <row r="3" spans="2:8" ht="22.5" customHeight="1">
      <c r="B3" s="23" t="s">
        <v>19</v>
      </c>
      <c r="C3" s="4"/>
      <c r="D3" s="4"/>
      <c r="E3" s="4"/>
      <c r="F3" s="4"/>
      <c r="H3" s="21" t="s">
        <v>9</v>
      </c>
    </row>
    <row r="4" spans="2:8" s="6" customFormat="1" ht="15" customHeight="1">
      <c r="B4" s="38" t="s">
        <v>18</v>
      </c>
      <c r="C4" s="41" t="s">
        <v>1</v>
      </c>
      <c r="D4" s="41" t="s">
        <v>0</v>
      </c>
      <c r="E4" s="38" t="s">
        <v>10</v>
      </c>
      <c r="F4" s="40"/>
      <c r="G4" s="40"/>
      <c r="H4" s="36" t="s">
        <v>16</v>
      </c>
    </row>
    <row r="5" spans="2:8" s="6" customFormat="1" ht="15" customHeight="1">
      <c r="B5" s="39"/>
      <c r="C5" s="42"/>
      <c r="D5" s="42"/>
      <c r="E5" s="22" t="s">
        <v>4</v>
      </c>
      <c r="F5" s="25" t="s">
        <v>2</v>
      </c>
      <c r="G5" s="29" t="s">
        <v>3</v>
      </c>
      <c r="H5" s="37"/>
    </row>
    <row r="6" spans="2:8" s="7" customFormat="1" ht="15" customHeight="1">
      <c r="B6" s="15" t="s">
        <v>15</v>
      </c>
      <c r="C6" s="8">
        <f>SUM(C7:C10)</f>
        <v>5776</v>
      </c>
      <c r="D6" s="8">
        <f>SUM(D7:D10)</f>
        <v>249</v>
      </c>
      <c r="E6" s="8">
        <f>SUM(E7:E10)</f>
        <v>5527</v>
      </c>
      <c r="F6" s="26">
        <f>SUM(F7:F10)</f>
        <v>811</v>
      </c>
      <c r="G6" s="30">
        <f>SUM(G7:G10)</f>
        <v>4716</v>
      </c>
      <c r="H6" s="33"/>
    </row>
    <row r="7" spans="2:8" s="9" customFormat="1" ht="15" customHeight="1" hidden="1">
      <c r="B7" s="17" t="s">
        <v>11</v>
      </c>
      <c r="C7" s="10">
        <f>SUM(D7:E7)+H7</f>
        <v>1056</v>
      </c>
      <c r="D7" s="10">
        <v>90</v>
      </c>
      <c r="E7" s="10">
        <f>SUM(F7:G7)</f>
        <v>966</v>
      </c>
      <c r="F7" s="27">
        <v>241</v>
      </c>
      <c r="G7" s="31">
        <v>725</v>
      </c>
      <c r="H7" s="34"/>
    </row>
    <row r="8" spans="2:8" s="9" customFormat="1" ht="15" customHeight="1" hidden="1">
      <c r="B8" s="17" t="s">
        <v>12</v>
      </c>
      <c r="C8" s="10">
        <f>SUM(D8:E8)+H8</f>
        <v>2004</v>
      </c>
      <c r="D8" s="10">
        <v>52</v>
      </c>
      <c r="E8" s="10">
        <f>SUM(F8:G8)</f>
        <v>1952</v>
      </c>
      <c r="F8" s="27">
        <v>194</v>
      </c>
      <c r="G8" s="31">
        <v>1758</v>
      </c>
      <c r="H8" s="34"/>
    </row>
    <row r="9" spans="2:8" s="9" customFormat="1" ht="15" customHeight="1" hidden="1">
      <c r="B9" s="17" t="s">
        <v>13</v>
      </c>
      <c r="C9" s="10">
        <f>SUM(D9:E9)+H9</f>
        <v>1209</v>
      </c>
      <c r="D9" s="10">
        <v>40</v>
      </c>
      <c r="E9" s="10">
        <f>SUM(F9:G9)</f>
        <v>1169</v>
      </c>
      <c r="F9" s="27">
        <v>104</v>
      </c>
      <c r="G9" s="31">
        <v>1065</v>
      </c>
      <c r="H9" s="34"/>
    </row>
    <row r="10" spans="2:8" s="9" customFormat="1" ht="15" customHeight="1" hidden="1">
      <c r="B10" s="18" t="s">
        <v>14</v>
      </c>
      <c r="C10" s="10">
        <f>SUM(D10:E10)+H10</f>
        <v>1507</v>
      </c>
      <c r="D10" s="11">
        <v>67</v>
      </c>
      <c r="E10" s="10">
        <f>SUM(F10:G10)</f>
        <v>1440</v>
      </c>
      <c r="F10" s="28">
        <v>272</v>
      </c>
      <c r="G10" s="32">
        <v>1168</v>
      </c>
      <c r="H10" s="35"/>
    </row>
    <row r="11" spans="2:8" s="7" customFormat="1" ht="15" customHeight="1">
      <c r="B11" s="15" t="s">
        <v>8</v>
      </c>
      <c r="C11" s="8">
        <f>SUM(C12:C15)</f>
        <v>5411</v>
      </c>
      <c r="D11" s="8">
        <f>SUM(D12:D15)</f>
        <v>247</v>
      </c>
      <c r="E11" s="8">
        <f>SUM(E12:E15)</f>
        <v>5164</v>
      </c>
      <c r="F11" s="26">
        <f>SUM(F12:F15)</f>
        <v>502</v>
      </c>
      <c r="G11" s="30">
        <f>SUM(G12:G15)</f>
        <v>4662</v>
      </c>
      <c r="H11" s="33"/>
    </row>
    <row r="12" spans="2:8" s="9" customFormat="1" ht="15" customHeight="1" hidden="1">
      <c r="B12" s="17" t="s">
        <v>11</v>
      </c>
      <c r="C12" s="10">
        <f>SUM(D12:E12)+H12</f>
        <v>978</v>
      </c>
      <c r="D12" s="10">
        <v>84</v>
      </c>
      <c r="E12" s="10">
        <f>SUM(F12:G12)</f>
        <v>894</v>
      </c>
      <c r="F12" s="27">
        <v>198</v>
      </c>
      <c r="G12" s="31">
        <v>696</v>
      </c>
      <c r="H12" s="34"/>
    </row>
    <row r="13" spans="2:8" s="9" customFormat="1" ht="15" customHeight="1" hidden="1">
      <c r="B13" s="17" t="s">
        <v>12</v>
      </c>
      <c r="C13" s="10">
        <f>SUM(D13:E13)+H13</f>
        <v>1888</v>
      </c>
      <c r="D13" s="10">
        <v>56</v>
      </c>
      <c r="E13" s="10">
        <f>SUM(F13:G13)</f>
        <v>1832</v>
      </c>
      <c r="F13" s="27">
        <v>186</v>
      </c>
      <c r="G13" s="31">
        <v>1646</v>
      </c>
      <c r="H13" s="34"/>
    </row>
    <row r="14" spans="2:8" s="9" customFormat="1" ht="15" customHeight="1" hidden="1">
      <c r="B14" s="17" t="s">
        <v>13</v>
      </c>
      <c r="C14" s="10">
        <f>SUM(D14:E14)+H14</f>
        <v>1131</v>
      </c>
      <c r="D14" s="10">
        <v>35</v>
      </c>
      <c r="E14" s="10">
        <f>SUM(F14:G14)</f>
        <v>1096</v>
      </c>
      <c r="F14" s="27">
        <v>53</v>
      </c>
      <c r="G14" s="31">
        <v>1043</v>
      </c>
      <c r="H14" s="34"/>
    </row>
    <row r="15" spans="2:8" s="9" customFormat="1" ht="15" customHeight="1" hidden="1">
      <c r="B15" s="18" t="s">
        <v>14</v>
      </c>
      <c r="C15" s="10">
        <f>SUM(D15:E15)+H15</f>
        <v>1414</v>
      </c>
      <c r="D15" s="11">
        <v>72</v>
      </c>
      <c r="E15" s="10">
        <f>SUM(F15:G15)</f>
        <v>1342</v>
      </c>
      <c r="F15" s="28">
        <v>65</v>
      </c>
      <c r="G15" s="32">
        <v>1277</v>
      </c>
      <c r="H15" s="35"/>
    </row>
    <row r="16" spans="2:8" s="7" customFormat="1" ht="15" customHeight="1">
      <c r="B16" s="15" t="s">
        <v>7</v>
      </c>
      <c r="C16" s="8">
        <f>SUM(C17:C20)</f>
        <v>5072</v>
      </c>
      <c r="D16" s="8">
        <f>SUM(D17:D20)</f>
        <v>212</v>
      </c>
      <c r="E16" s="8">
        <f>SUM(E17:E20)</f>
        <v>4860</v>
      </c>
      <c r="F16" s="26">
        <f>SUM(F17:F20)</f>
        <v>534</v>
      </c>
      <c r="G16" s="30">
        <f>SUM(G17:G20)</f>
        <v>4326</v>
      </c>
      <c r="H16" s="33"/>
    </row>
    <row r="17" spans="2:8" s="9" customFormat="1" ht="15" customHeight="1">
      <c r="B17" s="17" t="s">
        <v>11</v>
      </c>
      <c r="C17" s="10">
        <f>SUM(D17:E17)+H17</f>
        <v>943</v>
      </c>
      <c r="D17" s="10">
        <v>61</v>
      </c>
      <c r="E17" s="10">
        <f>SUM(F17:G17)</f>
        <v>882</v>
      </c>
      <c r="F17" s="27">
        <v>198</v>
      </c>
      <c r="G17" s="31">
        <v>684</v>
      </c>
      <c r="H17" s="34"/>
    </row>
    <row r="18" spans="2:8" s="9" customFormat="1" ht="15" customHeight="1">
      <c r="B18" s="17" t="s">
        <v>12</v>
      </c>
      <c r="C18" s="10">
        <f>SUM(D18:E18)+H18</f>
        <v>1730</v>
      </c>
      <c r="D18" s="10">
        <v>54</v>
      </c>
      <c r="E18" s="10">
        <f>SUM(F18:G18)</f>
        <v>1676</v>
      </c>
      <c r="F18" s="27">
        <v>105</v>
      </c>
      <c r="G18" s="31">
        <v>1571</v>
      </c>
      <c r="H18" s="34"/>
    </row>
    <row r="19" spans="2:8" s="9" customFormat="1" ht="15" customHeight="1">
      <c r="B19" s="17" t="s">
        <v>13</v>
      </c>
      <c r="C19" s="10">
        <f>SUM(D19:E19)+H19</f>
        <v>1050</v>
      </c>
      <c r="D19" s="10">
        <v>33</v>
      </c>
      <c r="E19" s="10">
        <f>SUM(F19:G19)</f>
        <v>1017</v>
      </c>
      <c r="F19" s="27">
        <v>120</v>
      </c>
      <c r="G19" s="31">
        <v>897</v>
      </c>
      <c r="H19" s="34"/>
    </row>
    <row r="20" spans="2:8" s="9" customFormat="1" ht="15" customHeight="1">
      <c r="B20" s="18" t="s">
        <v>14</v>
      </c>
      <c r="C20" s="10">
        <f>SUM(D20:E20)+H20</f>
        <v>1349</v>
      </c>
      <c r="D20" s="11">
        <v>64</v>
      </c>
      <c r="E20" s="10">
        <f>SUM(F20:G20)</f>
        <v>1285</v>
      </c>
      <c r="F20" s="28">
        <v>111</v>
      </c>
      <c r="G20" s="32">
        <v>1174</v>
      </c>
      <c r="H20" s="35"/>
    </row>
    <row r="21" spans="2:8" s="7" customFormat="1" ht="15" customHeight="1">
      <c r="B21" s="15" t="s">
        <v>5</v>
      </c>
      <c r="C21" s="8">
        <f aca="true" t="shared" si="0" ref="C21:H21">SUM(C22:C25)</f>
        <v>4659</v>
      </c>
      <c r="D21" s="8">
        <f t="shared" si="0"/>
        <v>232</v>
      </c>
      <c r="E21" s="8">
        <f t="shared" si="0"/>
        <v>3989</v>
      </c>
      <c r="F21" s="26">
        <f t="shared" si="0"/>
        <v>344</v>
      </c>
      <c r="G21" s="30">
        <f t="shared" si="0"/>
        <v>3645</v>
      </c>
      <c r="H21" s="8">
        <f t="shared" si="0"/>
        <v>438</v>
      </c>
    </row>
    <row r="22" spans="2:8" s="9" customFormat="1" ht="15" customHeight="1">
      <c r="B22" s="17" t="s">
        <v>11</v>
      </c>
      <c r="C22" s="10">
        <f>SUM(D22:E22)+H22</f>
        <v>904</v>
      </c>
      <c r="D22" s="10">
        <v>64</v>
      </c>
      <c r="E22" s="10">
        <v>775</v>
      </c>
      <c r="F22" s="27">
        <v>113</v>
      </c>
      <c r="G22" s="31">
        <v>662</v>
      </c>
      <c r="H22" s="10">
        <v>65</v>
      </c>
    </row>
    <row r="23" spans="2:8" s="9" customFormat="1" ht="15" customHeight="1">
      <c r="B23" s="17" t="s">
        <v>12</v>
      </c>
      <c r="C23" s="10">
        <f>SUM(D23:E23)+H23</f>
        <v>1614</v>
      </c>
      <c r="D23" s="10">
        <v>65</v>
      </c>
      <c r="E23" s="10">
        <v>1316</v>
      </c>
      <c r="F23" s="27">
        <v>58</v>
      </c>
      <c r="G23" s="31">
        <v>1258</v>
      </c>
      <c r="H23" s="10">
        <v>233</v>
      </c>
    </row>
    <row r="24" spans="2:8" s="9" customFormat="1" ht="15" customHeight="1">
      <c r="B24" s="17" t="s">
        <v>13</v>
      </c>
      <c r="C24" s="10">
        <f>SUM(D24:E24)+H24</f>
        <v>984</v>
      </c>
      <c r="D24" s="10">
        <v>50</v>
      </c>
      <c r="E24" s="10">
        <v>845</v>
      </c>
      <c r="F24" s="27">
        <v>90</v>
      </c>
      <c r="G24" s="31">
        <v>755</v>
      </c>
      <c r="H24" s="10">
        <v>89</v>
      </c>
    </row>
    <row r="25" spans="2:8" s="9" customFormat="1" ht="15" customHeight="1">
      <c r="B25" s="18" t="s">
        <v>14</v>
      </c>
      <c r="C25" s="10">
        <f>SUM(D25:E25)+H25</f>
        <v>1157</v>
      </c>
      <c r="D25" s="11">
        <v>53</v>
      </c>
      <c r="E25" s="11">
        <v>1053</v>
      </c>
      <c r="F25" s="28">
        <v>83</v>
      </c>
      <c r="G25" s="32">
        <v>970</v>
      </c>
      <c r="H25" s="11">
        <v>51</v>
      </c>
    </row>
    <row r="26" spans="2:8" s="7" customFormat="1" ht="15" customHeight="1">
      <c r="B26" s="15" t="s">
        <v>6</v>
      </c>
      <c r="C26" s="8">
        <f aca="true" t="shared" si="1" ref="C26:H26">SUM(C27:C30)</f>
        <v>4024</v>
      </c>
      <c r="D26" s="8">
        <f t="shared" si="1"/>
        <v>261</v>
      </c>
      <c r="E26" s="8">
        <f t="shared" si="1"/>
        <v>3276</v>
      </c>
      <c r="F26" s="26">
        <f t="shared" si="1"/>
        <v>405</v>
      </c>
      <c r="G26" s="30">
        <f t="shared" si="1"/>
        <v>2871</v>
      </c>
      <c r="H26" s="8">
        <f t="shared" si="1"/>
        <v>487</v>
      </c>
    </row>
    <row r="27" spans="2:8" s="9" customFormat="1" ht="15" customHeight="1">
      <c r="B27" s="17" t="s">
        <v>11</v>
      </c>
      <c r="C27" s="10">
        <f>SUM(D27:E27)+H27</f>
        <v>834</v>
      </c>
      <c r="D27" s="10">
        <v>71</v>
      </c>
      <c r="E27" s="10">
        <v>677</v>
      </c>
      <c r="F27" s="27">
        <v>126</v>
      </c>
      <c r="G27" s="31">
        <v>551</v>
      </c>
      <c r="H27" s="10">
        <v>86</v>
      </c>
    </row>
    <row r="28" spans="2:8" s="9" customFormat="1" ht="15" customHeight="1">
      <c r="B28" s="17" t="s">
        <v>12</v>
      </c>
      <c r="C28" s="10">
        <f>SUM(D28:E28)+H28</f>
        <v>1400</v>
      </c>
      <c r="D28" s="10">
        <v>66</v>
      </c>
      <c r="E28" s="10">
        <v>1096</v>
      </c>
      <c r="F28" s="27">
        <v>87</v>
      </c>
      <c r="G28" s="31">
        <v>1009</v>
      </c>
      <c r="H28" s="10">
        <v>238</v>
      </c>
    </row>
    <row r="29" spans="2:8" s="9" customFormat="1" ht="15" customHeight="1">
      <c r="B29" s="17" t="s">
        <v>13</v>
      </c>
      <c r="C29" s="10">
        <f>SUM(D29:E29)+H29</f>
        <v>870</v>
      </c>
      <c r="D29" s="10">
        <v>71</v>
      </c>
      <c r="E29" s="10">
        <v>705</v>
      </c>
      <c r="F29" s="27">
        <v>87</v>
      </c>
      <c r="G29" s="31">
        <v>618</v>
      </c>
      <c r="H29" s="10">
        <v>94</v>
      </c>
    </row>
    <row r="30" spans="2:8" s="9" customFormat="1" ht="15" customHeight="1">
      <c r="B30" s="18" t="s">
        <v>14</v>
      </c>
      <c r="C30" s="11">
        <f>SUM(D30:E30)+H30</f>
        <v>920</v>
      </c>
      <c r="D30" s="11">
        <v>53</v>
      </c>
      <c r="E30" s="11">
        <v>798</v>
      </c>
      <c r="F30" s="28">
        <v>105</v>
      </c>
      <c r="G30" s="32">
        <v>693</v>
      </c>
      <c r="H30" s="11">
        <v>69</v>
      </c>
    </row>
    <row r="31" spans="2:8" s="7" customFormat="1" ht="15" customHeight="1">
      <c r="B31" s="15" t="s">
        <v>20</v>
      </c>
      <c r="C31" s="8">
        <v>3166</v>
      </c>
      <c r="D31" s="8">
        <f>SUM(D32:D35)</f>
        <v>172</v>
      </c>
      <c r="E31" s="8">
        <f>SUM(E32:E35)</f>
        <v>2500</v>
      </c>
      <c r="F31" s="26">
        <f>SUM(F32:F35)</f>
        <v>279</v>
      </c>
      <c r="G31" s="30">
        <f>SUM(G32:G35)</f>
        <v>2221</v>
      </c>
      <c r="H31" s="8">
        <f>SUM(H32:H35)</f>
        <v>494</v>
      </c>
    </row>
    <row r="32" spans="2:8" s="9" customFormat="1" ht="15" customHeight="1">
      <c r="B32" s="17" t="s">
        <v>11</v>
      </c>
      <c r="C32" s="10">
        <f>D32+E32+H32</f>
        <v>674</v>
      </c>
      <c r="D32" s="10">
        <v>68</v>
      </c>
      <c r="E32" s="10">
        <f aca="true" t="shared" si="2" ref="E32:E40">SUM(F32:G32)</f>
        <v>498</v>
      </c>
      <c r="F32" s="27">
        <v>83</v>
      </c>
      <c r="G32" s="31">
        <v>415</v>
      </c>
      <c r="H32" s="10">
        <v>108</v>
      </c>
    </row>
    <row r="33" spans="2:8" s="9" customFormat="1" ht="15" customHeight="1">
      <c r="B33" s="17" t="s">
        <v>12</v>
      </c>
      <c r="C33" s="10">
        <f>D33+E33+H33</f>
        <v>1200</v>
      </c>
      <c r="D33" s="10">
        <v>30</v>
      </c>
      <c r="E33" s="10">
        <f t="shared" si="2"/>
        <v>933</v>
      </c>
      <c r="F33" s="27">
        <v>95</v>
      </c>
      <c r="G33" s="31">
        <v>838</v>
      </c>
      <c r="H33" s="10">
        <v>237</v>
      </c>
    </row>
    <row r="34" spans="2:8" s="9" customFormat="1" ht="15" customHeight="1">
      <c r="B34" s="17" t="s">
        <v>13</v>
      </c>
      <c r="C34" s="10">
        <f>D34+E34+H34</f>
        <v>704</v>
      </c>
      <c r="D34" s="10">
        <v>42</v>
      </c>
      <c r="E34" s="10">
        <f t="shared" si="2"/>
        <v>583</v>
      </c>
      <c r="F34" s="27">
        <v>50</v>
      </c>
      <c r="G34" s="31">
        <v>533</v>
      </c>
      <c r="H34" s="10">
        <v>79</v>
      </c>
    </row>
    <row r="35" spans="2:8" s="9" customFormat="1" ht="15" customHeight="1">
      <c r="B35" s="18" t="s">
        <v>14</v>
      </c>
      <c r="C35" s="11">
        <f>D35+E35+H35</f>
        <v>588</v>
      </c>
      <c r="D35" s="11">
        <v>32</v>
      </c>
      <c r="E35" s="11">
        <f t="shared" si="2"/>
        <v>486</v>
      </c>
      <c r="F35" s="28">
        <v>51</v>
      </c>
      <c r="G35" s="32">
        <v>435</v>
      </c>
      <c r="H35" s="11">
        <v>70</v>
      </c>
    </row>
    <row r="36" spans="2:8" s="9" customFormat="1" ht="15" customHeight="1">
      <c r="B36" s="15" t="s">
        <v>22</v>
      </c>
      <c r="C36" s="8">
        <f>SUM(C37:C40)</f>
        <v>2581</v>
      </c>
      <c r="D36" s="8">
        <f>SUM(D37:D40)</f>
        <v>277</v>
      </c>
      <c r="E36" s="8">
        <f t="shared" si="2"/>
        <v>1765</v>
      </c>
      <c r="F36" s="26">
        <f>SUM(F37:F40)</f>
        <v>227</v>
      </c>
      <c r="G36" s="30">
        <f>SUM(G37:G40)</f>
        <v>1538</v>
      </c>
      <c r="H36" s="8">
        <f>SUM(H37:H40)</f>
        <v>539</v>
      </c>
    </row>
    <row r="37" spans="2:8" s="9" customFormat="1" ht="15" customHeight="1">
      <c r="B37" s="17" t="s">
        <v>11</v>
      </c>
      <c r="C37" s="10">
        <f>D37+E37+H37</f>
        <v>575</v>
      </c>
      <c r="D37" s="10">
        <v>74</v>
      </c>
      <c r="E37" s="10">
        <f t="shared" si="2"/>
        <v>364</v>
      </c>
      <c r="F37" s="27">
        <v>60</v>
      </c>
      <c r="G37" s="31">
        <v>304</v>
      </c>
      <c r="H37" s="10">
        <v>137</v>
      </c>
    </row>
    <row r="38" spans="2:8" s="9" customFormat="1" ht="15" customHeight="1">
      <c r="B38" s="17" t="s">
        <v>12</v>
      </c>
      <c r="C38" s="10">
        <f>D38+E38+H38</f>
        <v>965</v>
      </c>
      <c r="D38" s="10">
        <v>95</v>
      </c>
      <c r="E38" s="10">
        <f t="shared" si="2"/>
        <v>656</v>
      </c>
      <c r="F38" s="27">
        <v>68</v>
      </c>
      <c r="G38" s="31">
        <v>588</v>
      </c>
      <c r="H38" s="10">
        <v>214</v>
      </c>
    </row>
    <row r="39" spans="2:8" s="9" customFormat="1" ht="15" customHeight="1">
      <c r="B39" s="17" t="s">
        <v>13</v>
      </c>
      <c r="C39" s="10">
        <f>D39+E39+H39</f>
        <v>563</v>
      </c>
      <c r="D39" s="10">
        <v>64</v>
      </c>
      <c r="E39" s="10">
        <f t="shared" si="2"/>
        <v>409</v>
      </c>
      <c r="F39" s="27">
        <v>64</v>
      </c>
      <c r="G39" s="31">
        <v>345</v>
      </c>
      <c r="H39" s="10">
        <v>90</v>
      </c>
    </row>
    <row r="40" spans="2:8" s="9" customFormat="1" ht="15" customHeight="1">
      <c r="B40" s="18" t="s">
        <v>14</v>
      </c>
      <c r="C40" s="11">
        <f>D40+E40+H40</f>
        <v>478</v>
      </c>
      <c r="D40" s="11">
        <v>44</v>
      </c>
      <c r="E40" s="11">
        <f t="shared" si="2"/>
        <v>336</v>
      </c>
      <c r="F40" s="28">
        <v>35</v>
      </c>
      <c r="G40" s="32">
        <v>301</v>
      </c>
      <c r="H40" s="11">
        <v>98</v>
      </c>
    </row>
    <row r="41" spans="2:8" ht="15" customHeight="1">
      <c r="B41" s="24" t="s">
        <v>23</v>
      </c>
      <c r="H41" s="5"/>
    </row>
    <row r="42" ht="5.25" customHeight="1" hidden="1"/>
  </sheetData>
  <sheetProtection/>
  <mergeCells count="8">
    <mergeCell ref="H16:H20"/>
    <mergeCell ref="H4:H5"/>
    <mergeCell ref="B4:B5"/>
    <mergeCell ref="E4:G4"/>
    <mergeCell ref="C4:C5"/>
    <mergeCell ref="D4:D5"/>
    <mergeCell ref="H6:H10"/>
    <mergeCell ref="H11:H1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headerFooter alignWithMargins="0">
    <oddHeader>&amp;R&amp;"ＭＳ Ｐゴシック,標準"&amp;11 4.農      業</oddHeader>
    <oddFooter>&amp;C&amp;"ＭＳ Ｐゴシック,標準"&amp;11-31-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3"/>
  <sheetViews>
    <sheetView showGridLines="0" zoomScaleSheetLayoutView="100" zoomScalePageLayoutView="0" workbookViewId="0" topLeftCell="A1">
      <selection activeCell="G82" sqref="G82"/>
    </sheetView>
  </sheetViews>
  <sheetFormatPr defaultColWidth="9.00390625" defaultRowHeight="12.75"/>
  <cols>
    <col min="1" max="1" width="1.875" style="475" customWidth="1"/>
    <col min="2" max="2" width="3.00390625" style="475" customWidth="1"/>
    <col min="3" max="3" width="7.875" style="478" customWidth="1"/>
    <col min="4" max="5" width="7.25390625" style="476" customWidth="1"/>
    <col min="6" max="6" width="7.25390625" style="477" customWidth="1"/>
    <col min="7" max="7" width="7.25390625" style="476" customWidth="1"/>
    <col min="8" max="8" width="7.25390625" style="477" customWidth="1"/>
    <col min="9" max="9" width="7.25390625" style="476" customWidth="1"/>
    <col min="10" max="10" width="7.25390625" style="477" customWidth="1"/>
    <col min="11" max="11" width="6.875" style="476" customWidth="1"/>
    <col min="12" max="16" width="6.875" style="475" customWidth="1"/>
    <col min="17" max="17" width="2.625" style="475" customWidth="1"/>
    <col min="18" max="16384" width="9.125" style="475" customWidth="1"/>
  </cols>
  <sheetData>
    <row r="1" ht="30" customHeight="1">
      <c r="A1" s="619" t="s">
        <v>251</v>
      </c>
    </row>
    <row r="2" ht="7.5" customHeight="1">
      <c r="A2" s="619"/>
    </row>
    <row r="3" spans="2:7" ht="22.5" customHeight="1">
      <c r="B3" s="618" t="s">
        <v>250</v>
      </c>
      <c r="C3" s="617"/>
      <c r="D3" s="615"/>
      <c r="E3" s="615"/>
      <c r="F3" s="616"/>
      <c r="G3" s="615"/>
    </row>
    <row r="4" spans="2:16" s="478" customFormat="1" ht="15" customHeight="1">
      <c r="B4" s="614"/>
      <c r="C4" s="613"/>
      <c r="D4" s="612" t="s">
        <v>249</v>
      </c>
      <c r="E4" s="611"/>
      <c r="F4" s="610"/>
      <c r="G4" s="609" t="s">
        <v>248</v>
      </c>
      <c r="H4" s="608"/>
      <c r="I4" s="608"/>
      <c r="J4" s="607"/>
      <c r="K4" s="609" t="s">
        <v>247</v>
      </c>
      <c r="L4" s="608"/>
      <c r="M4" s="607"/>
      <c r="N4" s="609" t="s">
        <v>246</v>
      </c>
      <c r="O4" s="608"/>
      <c r="P4" s="607"/>
    </row>
    <row r="5" spans="2:16" ht="15" customHeight="1">
      <c r="B5" s="606" t="s">
        <v>245</v>
      </c>
      <c r="C5" s="605"/>
      <c r="D5" s="604" t="s">
        <v>244</v>
      </c>
      <c r="E5" s="598" t="s">
        <v>243</v>
      </c>
      <c r="F5" s="603" t="s">
        <v>242</v>
      </c>
      <c r="G5" s="602" t="s">
        <v>241</v>
      </c>
      <c r="H5" s="601" t="s">
        <v>239</v>
      </c>
      <c r="I5" s="600" t="s">
        <v>240</v>
      </c>
      <c r="J5" s="599" t="s">
        <v>239</v>
      </c>
      <c r="K5" s="598" t="s">
        <v>238</v>
      </c>
      <c r="L5" s="596" t="s">
        <v>237</v>
      </c>
      <c r="M5" s="595" t="s">
        <v>236</v>
      </c>
      <c r="N5" s="597" t="s">
        <v>238</v>
      </c>
      <c r="O5" s="596" t="s">
        <v>237</v>
      </c>
      <c r="P5" s="595" t="s">
        <v>236</v>
      </c>
    </row>
    <row r="6" spans="2:16" ht="15" customHeight="1">
      <c r="B6" s="594"/>
      <c r="C6" s="593"/>
      <c r="D6" s="592" t="s">
        <v>234</v>
      </c>
      <c r="E6" s="586" t="s">
        <v>234</v>
      </c>
      <c r="F6" s="590" t="s">
        <v>235</v>
      </c>
      <c r="G6" s="591"/>
      <c r="H6" s="590" t="s">
        <v>235</v>
      </c>
      <c r="I6" s="589"/>
      <c r="J6" s="588" t="s">
        <v>235</v>
      </c>
      <c r="K6" s="587" t="s">
        <v>234</v>
      </c>
      <c r="L6" s="585"/>
      <c r="M6" s="584" t="s">
        <v>234</v>
      </c>
      <c r="N6" s="586" t="s">
        <v>234</v>
      </c>
      <c r="O6" s="585"/>
      <c r="P6" s="584" t="s">
        <v>234</v>
      </c>
    </row>
    <row r="7" spans="2:16" s="513" customFormat="1" ht="15" customHeight="1" hidden="1">
      <c r="B7" s="509" t="s">
        <v>35</v>
      </c>
      <c r="C7" s="524"/>
      <c r="D7" s="583">
        <f>SUM(D8:D11)</f>
        <v>620059</v>
      </c>
      <c r="E7" s="581">
        <f>SUM(E8:E11)</f>
        <v>347135</v>
      </c>
      <c r="F7" s="582">
        <f>ROUND(E7/D7*100,1)</f>
        <v>56</v>
      </c>
      <c r="G7" s="581">
        <f>SUM(G8:G11)</f>
        <v>80656</v>
      </c>
      <c r="H7" s="496">
        <f>ROUND(G7/$D7*100,1)</f>
        <v>13</v>
      </c>
      <c r="I7" s="580">
        <f>SUM(I8:I11)</f>
        <v>539403</v>
      </c>
      <c r="J7" s="490">
        <f>ROUND(I7/$D7*100,1)</f>
        <v>87</v>
      </c>
      <c r="K7" s="579">
        <f>SUM(K8:K11)</f>
        <v>0</v>
      </c>
      <c r="L7" s="576">
        <f>SUM(L8:L11)</f>
        <v>0</v>
      </c>
      <c r="M7" s="578">
        <v>0</v>
      </c>
      <c r="N7" s="577">
        <f>SUM(N8:N11)</f>
        <v>123</v>
      </c>
      <c r="O7" s="576">
        <f>SUM(O8:O11)</f>
        <v>4</v>
      </c>
      <c r="P7" s="575">
        <f>N7/O7</f>
        <v>30.75</v>
      </c>
    </row>
    <row r="8" spans="2:16" s="478" customFormat="1" ht="13.5" customHeight="1" hidden="1">
      <c r="B8" s="499"/>
      <c r="C8" s="568" t="s">
        <v>31</v>
      </c>
      <c r="D8" s="574">
        <f>+D13+D18+D23</f>
        <v>91095</v>
      </c>
      <c r="E8" s="572">
        <f>+E13+E18+E23</f>
        <v>45028</v>
      </c>
      <c r="F8" s="542">
        <f>ROUND(E8/D8*100,1)</f>
        <v>49.4</v>
      </c>
      <c r="G8" s="572">
        <f>+G13+G18+G23</f>
        <v>4369</v>
      </c>
      <c r="H8" s="542">
        <f>ROUND(G8/$D8*100,1)</f>
        <v>4.8</v>
      </c>
      <c r="I8" s="573">
        <f>+I13+I18+I23</f>
        <v>86726</v>
      </c>
      <c r="J8" s="535">
        <f>ROUND(I8/$D8*100,1)</f>
        <v>95.2</v>
      </c>
      <c r="K8" s="572">
        <f>+K13+K18+K23</f>
        <v>0</v>
      </c>
      <c r="L8" s="569">
        <f>+L13+L18+L23</f>
        <v>0</v>
      </c>
      <c r="M8" s="571">
        <f>+M13+M18+M23</f>
        <v>0</v>
      </c>
      <c r="N8" s="570">
        <f>+N13+N18+N23</f>
        <v>123</v>
      </c>
      <c r="O8" s="569">
        <f>+O13+O18+O23</f>
        <v>4</v>
      </c>
      <c r="P8" s="535">
        <f>N8/O8</f>
        <v>30.75</v>
      </c>
    </row>
    <row r="9" spans="2:16" s="478" customFormat="1" ht="13.5" customHeight="1" hidden="1">
      <c r="B9" s="499"/>
      <c r="C9" s="568" t="s">
        <v>136</v>
      </c>
      <c r="D9" s="574">
        <f>+D14+D19+D24</f>
        <v>190036</v>
      </c>
      <c r="E9" s="572">
        <f>+E14+E19+E24</f>
        <v>128331</v>
      </c>
      <c r="F9" s="542">
        <f>ROUND(E9/D9*100,1)</f>
        <v>67.5</v>
      </c>
      <c r="G9" s="572">
        <f>+G14+G19+G24</f>
        <v>5399</v>
      </c>
      <c r="H9" s="542">
        <f>ROUND(G9/$D9*100,1)</f>
        <v>2.8</v>
      </c>
      <c r="I9" s="573">
        <f>+I14+I19+I24</f>
        <v>184637</v>
      </c>
      <c r="J9" s="535">
        <f>ROUND(I9/$D9*100,1)</f>
        <v>97.2</v>
      </c>
      <c r="K9" s="572">
        <f>+K14+K19+K24</f>
        <v>0</v>
      </c>
      <c r="L9" s="569">
        <f>+L14+L19+L24</f>
        <v>0</v>
      </c>
      <c r="M9" s="571">
        <f>+M14+M19+M24</f>
        <v>0</v>
      </c>
      <c r="N9" s="570">
        <f>+N14+N19+N24</f>
        <v>0</v>
      </c>
      <c r="O9" s="569">
        <f>+O14+O19+O24</f>
        <v>0</v>
      </c>
      <c r="P9" s="535">
        <v>0</v>
      </c>
    </row>
    <row r="10" spans="2:16" s="478" customFormat="1" ht="13.5" customHeight="1" hidden="1">
      <c r="B10" s="499"/>
      <c r="C10" s="568" t="s">
        <v>29</v>
      </c>
      <c r="D10" s="574">
        <f>+D15+D20+D25</f>
        <v>126491</v>
      </c>
      <c r="E10" s="572">
        <f>+E15+E20+E25</f>
        <v>109305</v>
      </c>
      <c r="F10" s="542">
        <f>ROUND(E10/D10*100,1)</f>
        <v>86.4</v>
      </c>
      <c r="G10" s="572">
        <f>+G15+G20+G25</f>
        <v>14926</v>
      </c>
      <c r="H10" s="542">
        <f>ROUND(G10/$D10*100,1)</f>
        <v>11.8</v>
      </c>
      <c r="I10" s="573">
        <f>+I15+I20+I25</f>
        <v>111565</v>
      </c>
      <c r="J10" s="535">
        <f>ROUND(I10/$D10*100,1)</f>
        <v>88.2</v>
      </c>
      <c r="K10" s="572">
        <f>+K15+K20+K25</f>
        <v>0</v>
      </c>
      <c r="L10" s="569">
        <f>+L15+L20+L25</f>
        <v>0</v>
      </c>
      <c r="M10" s="571">
        <f>+M15+M20+M25</f>
        <v>0</v>
      </c>
      <c r="N10" s="570">
        <f>+N15+N20+N25</f>
        <v>0</v>
      </c>
      <c r="O10" s="569">
        <f>+O15+O20+O25</f>
        <v>0</v>
      </c>
      <c r="P10" s="535">
        <v>0</v>
      </c>
    </row>
    <row r="11" spans="2:16" s="478" customFormat="1" ht="13.5" customHeight="1" hidden="1">
      <c r="B11" s="499"/>
      <c r="C11" s="568" t="s">
        <v>28</v>
      </c>
      <c r="D11" s="567">
        <f>+D16+D21+D26</f>
        <v>212437</v>
      </c>
      <c r="E11" s="565">
        <f>+E16+E21+E26</f>
        <v>64471</v>
      </c>
      <c r="F11" s="553">
        <f>ROUND(E11/D11*100,1)</f>
        <v>30.3</v>
      </c>
      <c r="G11" s="565">
        <f>+G16+G21+G26</f>
        <v>55962</v>
      </c>
      <c r="H11" s="553">
        <f>ROUND(G11/$D11*100,1)</f>
        <v>26.3</v>
      </c>
      <c r="I11" s="566">
        <f>+I16+I21+I26</f>
        <v>156475</v>
      </c>
      <c r="J11" s="546">
        <f>ROUND(I11/$D11*100,1)</f>
        <v>73.7</v>
      </c>
      <c r="K11" s="565">
        <f>+K16+K21+K26</f>
        <v>0</v>
      </c>
      <c r="L11" s="562">
        <f>+L16+L21+L26</f>
        <v>0</v>
      </c>
      <c r="M11" s="564">
        <f>+M16+M21+M26</f>
        <v>0</v>
      </c>
      <c r="N11" s="563">
        <f>+N16+N21+N26</f>
        <v>0</v>
      </c>
      <c r="O11" s="562">
        <f>+O16+O21+O26</f>
        <v>0</v>
      </c>
      <c r="P11" s="546">
        <v>0</v>
      </c>
    </row>
    <row r="12" spans="2:16" s="478" customFormat="1" ht="15" customHeight="1" hidden="1">
      <c r="B12" s="512"/>
      <c r="C12" s="511" t="s">
        <v>219</v>
      </c>
      <c r="D12" s="497">
        <f>SUM(D13:D16)</f>
        <v>0</v>
      </c>
      <c r="E12" s="494">
        <f>SUM(E13:E16)</f>
        <v>0</v>
      </c>
      <c r="F12" s="496">
        <f>SUM(F13:F16)</f>
        <v>0</v>
      </c>
      <c r="G12" s="494">
        <f>SUM(G13:G16)</f>
        <v>0</v>
      </c>
      <c r="H12" s="496">
        <f>SUM(H13:H16)</f>
        <v>0</v>
      </c>
      <c r="I12" s="495">
        <f>SUM(I13:I16)</f>
        <v>0</v>
      </c>
      <c r="J12" s="490">
        <f>SUM(J13:J16)</f>
        <v>0</v>
      </c>
      <c r="K12" s="494">
        <f>SUM(K13:K16)</f>
        <v>0</v>
      </c>
      <c r="L12" s="491">
        <f>SUM(L13:L16)</f>
        <v>0</v>
      </c>
      <c r="M12" s="493">
        <f>SUM(M13:M16)</f>
        <v>0</v>
      </c>
      <c r="N12" s="492">
        <f>SUM(N13:N16)</f>
        <v>0</v>
      </c>
      <c r="O12" s="491">
        <f>SUM(O13:O16)</f>
        <v>0</v>
      </c>
      <c r="P12" s="561">
        <f>SUM(P13:P16)</f>
        <v>0</v>
      </c>
    </row>
    <row r="13" spans="2:16" s="478" customFormat="1" ht="13.5" customHeight="1" hidden="1">
      <c r="B13" s="512"/>
      <c r="C13" s="544" t="s">
        <v>31</v>
      </c>
      <c r="D13" s="559">
        <v>0</v>
      </c>
      <c r="E13" s="540">
        <v>0</v>
      </c>
      <c r="F13" s="542">
        <v>0</v>
      </c>
      <c r="G13" s="540">
        <v>0</v>
      </c>
      <c r="H13" s="542">
        <v>0</v>
      </c>
      <c r="I13" s="541">
        <v>0</v>
      </c>
      <c r="J13" s="535">
        <v>0</v>
      </c>
      <c r="K13" s="540">
        <v>0</v>
      </c>
      <c r="L13" s="539">
        <v>0</v>
      </c>
      <c r="M13" s="538">
        <v>0</v>
      </c>
      <c r="N13" s="537">
        <v>0</v>
      </c>
      <c r="O13" s="536">
        <v>0</v>
      </c>
      <c r="P13" s="538">
        <v>0</v>
      </c>
    </row>
    <row r="14" spans="2:16" s="478" customFormat="1" ht="13.5" customHeight="1" hidden="1">
      <c r="B14" s="512"/>
      <c r="C14" s="544" t="s">
        <v>136</v>
      </c>
      <c r="D14" s="560">
        <v>0</v>
      </c>
      <c r="E14" s="540">
        <v>0</v>
      </c>
      <c r="F14" s="542">
        <v>0</v>
      </c>
      <c r="G14" s="540">
        <v>0</v>
      </c>
      <c r="H14" s="542">
        <v>0</v>
      </c>
      <c r="I14" s="541">
        <v>0</v>
      </c>
      <c r="J14" s="535">
        <v>0</v>
      </c>
      <c r="K14" s="540">
        <v>0</v>
      </c>
      <c r="L14" s="539">
        <v>0</v>
      </c>
      <c r="M14" s="538">
        <v>0</v>
      </c>
      <c r="N14" s="537">
        <v>0</v>
      </c>
      <c r="O14" s="536">
        <v>0</v>
      </c>
      <c r="P14" s="538">
        <v>0</v>
      </c>
    </row>
    <row r="15" spans="2:16" s="478" customFormat="1" ht="13.5" customHeight="1" hidden="1">
      <c r="B15" s="512"/>
      <c r="C15" s="544" t="s">
        <v>29</v>
      </c>
      <c r="D15" s="559">
        <v>0</v>
      </c>
      <c r="E15" s="540">
        <v>0</v>
      </c>
      <c r="F15" s="542">
        <v>0</v>
      </c>
      <c r="G15" s="540">
        <v>0</v>
      </c>
      <c r="H15" s="542">
        <v>0</v>
      </c>
      <c r="I15" s="541">
        <v>0</v>
      </c>
      <c r="J15" s="535">
        <v>0</v>
      </c>
      <c r="K15" s="540">
        <v>0</v>
      </c>
      <c r="L15" s="539">
        <v>0</v>
      </c>
      <c r="M15" s="538">
        <v>0</v>
      </c>
      <c r="N15" s="537">
        <v>0</v>
      </c>
      <c r="O15" s="536">
        <v>0</v>
      </c>
      <c r="P15" s="538">
        <v>0</v>
      </c>
    </row>
    <row r="16" spans="2:16" s="478" customFormat="1" ht="13.5" customHeight="1" hidden="1">
      <c r="B16" s="512"/>
      <c r="C16" s="544" t="s">
        <v>28</v>
      </c>
      <c r="D16" s="558">
        <v>0</v>
      </c>
      <c r="E16" s="551">
        <v>0</v>
      </c>
      <c r="F16" s="553">
        <v>0</v>
      </c>
      <c r="G16" s="551">
        <v>0</v>
      </c>
      <c r="H16" s="553">
        <v>0</v>
      </c>
      <c r="I16" s="552">
        <v>0</v>
      </c>
      <c r="J16" s="546">
        <v>0</v>
      </c>
      <c r="K16" s="551">
        <v>0</v>
      </c>
      <c r="L16" s="550">
        <v>0</v>
      </c>
      <c r="M16" s="549">
        <v>0</v>
      </c>
      <c r="N16" s="548">
        <v>0</v>
      </c>
      <c r="O16" s="547">
        <v>0</v>
      </c>
      <c r="P16" s="549">
        <v>0</v>
      </c>
    </row>
    <row r="17" spans="2:16" s="478" customFormat="1" ht="15" customHeight="1" hidden="1">
      <c r="B17" s="512"/>
      <c r="C17" s="511" t="s">
        <v>233</v>
      </c>
      <c r="D17" s="497">
        <f>SUM(D18:D21)</f>
        <v>614660</v>
      </c>
      <c r="E17" s="494">
        <f>SUM(E18:E21)</f>
        <v>347135</v>
      </c>
      <c r="F17" s="496">
        <f>ROUND(E17/D17*100,1)</f>
        <v>56.5</v>
      </c>
      <c r="G17" s="494">
        <f>SUM(G18:G21)</f>
        <v>75257</v>
      </c>
      <c r="H17" s="496">
        <f>ROUND(G17/$D17*100,1)</f>
        <v>12.2</v>
      </c>
      <c r="I17" s="495">
        <f>SUM(I18:I21)</f>
        <v>539403</v>
      </c>
      <c r="J17" s="490">
        <f>ROUND(I17/$D17*100,1)</f>
        <v>87.8</v>
      </c>
      <c r="K17" s="494">
        <f>SUM(K18:K21)</f>
        <v>0</v>
      </c>
      <c r="L17" s="491">
        <f>SUM(L18:L21)</f>
        <v>0</v>
      </c>
      <c r="M17" s="493">
        <f>SUM(M18:M21)</f>
        <v>0</v>
      </c>
      <c r="N17" s="492">
        <f>SUM(N18:N21)</f>
        <v>123</v>
      </c>
      <c r="O17" s="491">
        <f>SUM(O18:O21)</f>
        <v>4</v>
      </c>
      <c r="P17" s="490">
        <f>SUM(P18:P21)</f>
        <v>30.8</v>
      </c>
    </row>
    <row r="18" spans="2:16" s="478" customFormat="1" ht="13.5" customHeight="1" hidden="1">
      <c r="B18" s="512"/>
      <c r="C18" s="544" t="s">
        <v>31</v>
      </c>
      <c r="D18" s="543">
        <f>SUM(G18,I18)</f>
        <v>91095</v>
      </c>
      <c r="E18" s="540">
        <v>45028</v>
      </c>
      <c r="F18" s="542">
        <f>ROUND(E18/D18*100,1)</f>
        <v>49.4</v>
      </c>
      <c r="G18" s="540">
        <v>4369</v>
      </c>
      <c r="H18" s="542">
        <f>ROUND(G18/$D18*100,1)</f>
        <v>4.8</v>
      </c>
      <c r="I18" s="541">
        <v>86726</v>
      </c>
      <c r="J18" s="535">
        <f>ROUND(I18/$D18*100,1)</f>
        <v>95.2</v>
      </c>
      <c r="K18" s="540">
        <v>0</v>
      </c>
      <c r="L18" s="539">
        <v>0</v>
      </c>
      <c r="M18" s="538">
        <v>0</v>
      </c>
      <c r="N18" s="537">
        <v>123</v>
      </c>
      <c r="O18" s="536">
        <v>4</v>
      </c>
      <c r="P18" s="535">
        <v>30.8</v>
      </c>
    </row>
    <row r="19" spans="2:16" s="478" customFormat="1" ht="13.5" customHeight="1" hidden="1">
      <c r="B19" s="512"/>
      <c r="C19" s="544" t="s">
        <v>136</v>
      </c>
      <c r="D19" s="543">
        <f>SUM(G19,I19)</f>
        <v>184637</v>
      </c>
      <c r="E19" s="540">
        <v>128331</v>
      </c>
      <c r="F19" s="542">
        <f>ROUND(E19/D19*100,1)</f>
        <v>69.5</v>
      </c>
      <c r="G19" s="540">
        <v>0</v>
      </c>
      <c r="H19" s="542">
        <f>ROUND(G19/$D19*100,1)</f>
        <v>0</v>
      </c>
      <c r="I19" s="541">
        <v>184637</v>
      </c>
      <c r="J19" s="535">
        <f>ROUND(I19/$D19*100,1)</f>
        <v>100</v>
      </c>
      <c r="K19" s="557">
        <v>0</v>
      </c>
      <c r="L19" s="556">
        <v>0</v>
      </c>
      <c r="M19" s="555">
        <v>0</v>
      </c>
      <c r="N19" s="537">
        <v>0</v>
      </c>
      <c r="O19" s="536">
        <v>0</v>
      </c>
      <c r="P19" s="554">
        <v>0</v>
      </c>
    </row>
    <row r="20" spans="2:16" s="478" customFormat="1" ht="13.5" customHeight="1" hidden="1">
      <c r="B20" s="512"/>
      <c r="C20" s="544" t="s">
        <v>29</v>
      </c>
      <c r="D20" s="543">
        <f>SUM(G20,I20)</f>
        <v>126491</v>
      </c>
      <c r="E20" s="540">
        <v>109305</v>
      </c>
      <c r="F20" s="542">
        <f>ROUND(E20/D20*100,1)</f>
        <v>86.4</v>
      </c>
      <c r="G20" s="540">
        <v>14926</v>
      </c>
      <c r="H20" s="542">
        <f>ROUND(G20/$D20*100,1)</f>
        <v>11.8</v>
      </c>
      <c r="I20" s="541">
        <v>111565</v>
      </c>
      <c r="J20" s="535">
        <f>ROUND(I20/$D20*100,1)</f>
        <v>88.2</v>
      </c>
      <c r="K20" s="540">
        <v>0</v>
      </c>
      <c r="L20" s="539">
        <v>0</v>
      </c>
      <c r="M20" s="538">
        <v>0</v>
      </c>
      <c r="N20" s="537">
        <v>0</v>
      </c>
      <c r="O20" s="536">
        <v>0</v>
      </c>
      <c r="P20" s="535">
        <v>0</v>
      </c>
    </row>
    <row r="21" spans="2:16" s="478" customFormat="1" ht="13.5" customHeight="1" hidden="1">
      <c r="B21" s="512"/>
      <c r="C21" s="544" t="s">
        <v>28</v>
      </c>
      <c r="D21" s="543">
        <f>SUM(G21,I21)</f>
        <v>212437</v>
      </c>
      <c r="E21" s="551">
        <v>64471</v>
      </c>
      <c r="F21" s="553">
        <f>ROUND(E21/D21*100,1)</f>
        <v>30.3</v>
      </c>
      <c r="G21" s="551">
        <v>55962</v>
      </c>
      <c r="H21" s="553">
        <f>ROUND(G21/$D21*100,1)</f>
        <v>26.3</v>
      </c>
      <c r="I21" s="552">
        <v>156475</v>
      </c>
      <c r="J21" s="546">
        <f>ROUND(I21/$D21*100,1)</f>
        <v>73.7</v>
      </c>
      <c r="K21" s="551">
        <v>0</v>
      </c>
      <c r="L21" s="550">
        <v>0</v>
      </c>
      <c r="M21" s="549">
        <v>0</v>
      </c>
      <c r="N21" s="548">
        <v>0</v>
      </c>
      <c r="O21" s="547">
        <v>0</v>
      </c>
      <c r="P21" s="546">
        <v>0</v>
      </c>
    </row>
    <row r="22" spans="2:16" s="478" customFormat="1" ht="14.25" customHeight="1" hidden="1">
      <c r="B22" s="512"/>
      <c r="C22" s="545" t="s">
        <v>217</v>
      </c>
      <c r="D22" s="497">
        <f>SUM(D23:D26)</f>
        <v>5399</v>
      </c>
      <c r="E22" s="494">
        <f>SUM(E23:E26)</f>
        <v>0</v>
      </c>
      <c r="F22" s="496">
        <f>SUM(F23:F26)</f>
        <v>0</v>
      </c>
      <c r="G22" s="494">
        <f>SUM(G23:G26)</f>
        <v>5399</v>
      </c>
      <c r="H22" s="496">
        <f>ROUND(G22/$D22*100,1)</f>
        <v>100</v>
      </c>
      <c r="I22" s="495">
        <f>SUM(I23:I26)</f>
        <v>0</v>
      </c>
      <c r="J22" s="490">
        <f>SUM(J23:J26)</f>
        <v>0</v>
      </c>
      <c r="K22" s="494">
        <f>SUM(K23:K26)</f>
        <v>0</v>
      </c>
      <c r="L22" s="491">
        <f>SUM(L23:L26)</f>
        <v>0</v>
      </c>
      <c r="M22" s="493">
        <f>SUM(M23:M26)</f>
        <v>0</v>
      </c>
      <c r="N22" s="492">
        <f>SUM(N23:N26)</f>
        <v>0</v>
      </c>
      <c r="O22" s="491">
        <f>SUM(O23:O26)</f>
        <v>0</v>
      </c>
      <c r="P22" s="490">
        <f>SUM(P23:P26)</f>
        <v>0</v>
      </c>
    </row>
    <row r="23" spans="2:16" s="478" customFormat="1" ht="13.5" customHeight="1" hidden="1">
      <c r="B23" s="512"/>
      <c r="C23" s="544" t="s">
        <v>31</v>
      </c>
      <c r="D23" s="543">
        <v>0</v>
      </c>
      <c r="E23" s="540">
        <v>0</v>
      </c>
      <c r="F23" s="542">
        <v>0</v>
      </c>
      <c r="G23" s="540">
        <v>0</v>
      </c>
      <c r="H23" s="542">
        <v>0</v>
      </c>
      <c r="I23" s="541">
        <v>0</v>
      </c>
      <c r="J23" s="535">
        <v>0</v>
      </c>
      <c r="K23" s="540">
        <v>0</v>
      </c>
      <c r="L23" s="539">
        <v>0</v>
      </c>
      <c r="M23" s="538">
        <v>0</v>
      </c>
      <c r="N23" s="537">
        <v>0</v>
      </c>
      <c r="O23" s="536">
        <v>0</v>
      </c>
      <c r="P23" s="535">
        <v>0</v>
      </c>
    </row>
    <row r="24" spans="2:16" s="478" customFormat="1" ht="13.5" customHeight="1" hidden="1">
      <c r="B24" s="512"/>
      <c r="C24" s="544" t="s">
        <v>136</v>
      </c>
      <c r="D24" s="543">
        <v>5399</v>
      </c>
      <c r="E24" s="540">
        <v>0</v>
      </c>
      <c r="F24" s="542">
        <v>0</v>
      </c>
      <c r="G24" s="540">
        <v>5399</v>
      </c>
      <c r="H24" s="542">
        <f>ROUND(G24/$D24*100,1)</f>
        <v>100</v>
      </c>
      <c r="I24" s="541">
        <v>0</v>
      </c>
      <c r="J24" s="535">
        <v>0</v>
      </c>
      <c r="K24" s="540">
        <v>0</v>
      </c>
      <c r="L24" s="539">
        <v>0</v>
      </c>
      <c r="M24" s="538">
        <v>0</v>
      </c>
      <c r="N24" s="537">
        <v>0</v>
      </c>
      <c r="O24" s="536">
        <v>0</v>
      </c>
      <c r="P24" s="535">
        <v>0</v>
      </c>
    </row>
    <row r="25" spans="2:16" s="478" customFormat="1" ht="13.5" customHeight="1" hidden="1">
      <c r="B25" s="512"/>
      <c r="C25" s="544" t="s">
        <v>29</v>
      </c>
      <c r="D25" s="543">
        <v>0</v>
      </c>
      <c r="E25" s="540">
        <v>0</v>
      </c>
      <c r="F25" s="542">
        <v>0</v>
      </c>
      <c r="G25" s="540">
        <v>0</v>
      </c>
      <c r="H25" s="542">
        <v>0</v>
      </c>
      <c r="I25" s="541">
        <v>0</v>
      </c>
      <c r="J25" s="535">
        <v>0</v>
      </c>
      <c r="K25" s="540">
        <v>0</v>
      </c>
      <c r="L25" s="539">
        <v>0</v>
      </c>
      <c r="M25" s="538">
        <v>0</v>
      </c>
      <c r="N25" s="537">
        <v>0</v>
      </c>
      <c r="O25" s="536">
        <v>0</v>
      </c>
      <c r="P25" s="535">
        <v>0</v>
      </c>
    </row>
    <row r="26" spans="2:16" s="478" customFormat="1" ht="13.5" customHeight="1" hidden="1">
      <c r="B26" s="510"/>
      <c r="C26" s="534" t="s">
        <v>28</v>
      </c>
      <c r="D26" s="533">
        <v>0</v>
      </c>
      <c r="E26" s="530">
        <v>0</v>
      </c>
      <c r="F26" s="532">
        <v>0</v>
      </c>
      <c r="G26" s="530">
        <v>0</v>
      </c>
      <c r="H26" s="532">
        <v>0</v>
      </c>
      <c r="I26" s="531">
        <v>0</v>
      </c>
      <c r="J26" s="525">
        <v>0</v>
      </c>
      <c r="K26" s="530">
        <v>0</v>
      </c>
      <c r="L26" s="529">
        <v>0</v>
      </c>
      <c r="M26" s="528">
        <v>0</v>
      </c>
      <c r="N26" s="527">
        <v>0</v>
      </c>
      <c r="O26" s="526">
        <v>0</v>
      </c>
      <c r="P26" s="525">
        <v>0</v>
      </c>
    </row>
    <row r="27" spans="2:16" s="513" customFormat="1" ht="15" customHeight="1" hidden="1">
      <c r="B27" s="509" t="s">
        <v>232</v>
      </c>
      <c r="C27" s="524"/>
      <c r="D27" s="523">
        <v>401231</v>
      </c>
      <c r="E27" s="520">
        <v>276244</v>
      </c>
      <c r="F27" s="522">
        <f>ROUND(E27/D27*100,1)</f>
        <v>68.8</v>
      </c>
      <c r="G27" s="520">
        <v>28285</v>
      </c>
      <c r="H27" s="522">
        <f>ROUND(G27/$D27*100,1)</f>
        <v>7</v>
      </c>
      <c r="I27" s="521">
        <v>372946</v>
      </c>
      <c r="J27" s="516">
        <f>ROUND(I27/$D27*100,1)</f>
        <v>93</v>
      </c>
      <c r="K27" s="520">
        <v>0</v>
      </c>
      <c r="L27" s="517">
        <v>0</v>
      </c>
      <c r="M27" s="519">
        <v>0</v>
      </c>
      <c r="N27" s="518">
        <v>247</v>
      </c>
      <c r="O27" s="517">
        <v>11</v>
      </c>
      <c r="P27" s="516">
        <v>22.5</v>
      </c>
    </row>
    <row r="28" spans="2:16" s="478" customFormat="1" ht="15" customHeight="1" hidden="1">
      <c r="B28" s="512"/>
      <c r="C28" s="511" t="s">
        <v>219</v>
      </c>
      <c r="D28" s="497">
        <v>0</v>
      </c>
      <c r="E28" s="494">
        <v>0</v>
      </c>
      <c r="F28" s="496">
        <v>0</v>
      </c>
      <c r="G28" s="494">
        <v>0</v>
      </c>
      <c r="H28" s="496">
        <v>0</v>
      </c>
      <c r="I28" s="495">
        <v>0</v>
      </c>
      <c r="J28" s="490">
        <v>0</v>
      </c>
      <c r="K28" s="494">
        <v>0</v>
      </c>
      <c r="L28" s="491">
        <v>0</v>
      </c>
      <c r="M28" s="493">
        <v>0</v>
      </c>
      <c r="N28" s="492">
        <v>0</v>
      </c>
      <c r="O28" s="491">
        <v>0</v>
      </c>
      <c r="P28" s="490">
        <v>0</v>
      </c>
    </row>
    <row r="29" spans="2:16" s="478" customFormat="1" ht="15" customHeight="1" hidden="1">
      <c r="B29" s="512"/>
      <c r="C29" s="511" t="s">
        <v>218</v>
      </c>
      <c r="D29" s="497">
        <v>401231</v>
      </c>
      <c r="E29" s="494">
        <v>276244</v>
      </c>
      <c r="F29" s="496">
        <f>ROUND(E29/D29*100,1)</f>
        <v>68.8</v>
      </c>
      <c r="G29" s="494">
        <v>28285</v>
      </c>
      <c r="H29" s="496">
        <f>ROUND(G29/$D29*100,1)</f>
        <v>7</v>
      </c>
      <c r="I29" s="495">
        <v>372946</v>
      </c>
      <c r="J29" s="490">
        <f>ROUND(I29/$D29*100,1)</f>
        <v>93</v>
      </c>
      <c r="K29" s="494">
        <v>0</v>
      </c>
      <c r="L29" s="491">
        <v>0</v>
      </c>
      <c r="M29" s="493">
        <v>0</v>
      </c>
      <c r="N29" s="492">
        <v>247</v>
      </c>
      <c r="O29" s="491">
        <v>11</v>
      </c>
      <c r="P29" s="490">
        <v>22.5</v>
      </c>
    </row>
    <row r="30" spans="2:16" s="478" customFormat="1" ht="15" customHeight="1" hidden="1">
      <c r="B30" s="510"/>
      <c r="C30" s="488" t="s">
        <v>217</v>
      </c>
      <c r="D30" s="487">
        <v>0</v>
      </c>
      <c r="E30" s="484">
        <v>0</v>
      </c>
      <c r="F30" s="486">
        <v>0</v>
      </c>
      <c r="G30" s="484">
        <v>0</v>
      </c>
      <c r="H30" s="486">
        <v>0</v>
      </c>
      <c r="I30" s="485">
        <v>0</v>
      </c>
      <c r="J30" s="480">
        <v>0</v>
      </c>
      <c r="K30" s="484">
        <v>0</v>
      </c>
      <c r="L30" s="481">
        <v>0</v>
      </c>
      <c r="M30" s="483">
        <v>0</v>
      </c>
      <c r="N30" s="482">
        <v>0</v>
      </c>
      <c r="O30" s="481">
        <v>0</v>
      </c>
      <c r="P30" s="480">
        <v>0</v>
      </c>
    </row>
    <row r="31" spans="2:16" s="513" customFormat="1" ht="15" customHeight="1" hidden="1">
      <c r="B31" s="509" t="s">
        <v>231</v>
      </c>
      <c r="C31" s="524"/>
      <c r="D31" s="523">
        <v>401944</v>
      </c>
      <c r="E31" s="520">
        <v>277176</v>
      </c>
      <c r="F31" s="522">
        <f>ROUND(E31/D31*100,1)</f>
        <v>69</v>
      </c>
      <c r="G31" s="520">
        <v>28444</v>
      </c>
      <c r="H31" s="522">
        <f>ROUND(G31/$D31*100,1)</f>
        <v>7.1</v>
      </c>
      <c r="I31" s="521">
        <v>373500</v>
      </c>
      <c r="J31" s="516">
        <f>ROUND(I31/$D31*100,1)</f>
        <v>92.9</v>
      </c>
      <c r="K31" s="520">
        <v>0</v>
      </c>
      <c r="L31" s="517">
        <v>0</v>
      </c>
      <c r="M31" s="519">
        <v>0</v>
      </c>
      <c r="N31" s="518">
        <v>247</v>
      </c>
      <c r="O31" s="517">
        <v>11</v>
      </c>
      <c r="P31" s="516">
        <v>22.5</v>
      </c>
    </row>
    <row r="32" spans="2:16" s="478" customFormat="1" ht="15" customHeight="1" hidden="1">
      <c r="B32" s="512"/>
      <c r="C32" s="511" t="s">
        <v>219</v>
      </c>
      <c r="D32" s="497">
        <v>0</v>
      </c>
      <c r="E32" s="494">
        <v>0</v>
      </c>
      <c r="F32" s="496">
        <v>0</v>
      </c>
      <c r="G32" s="494">
        <v>0</v>
      </c>
      <c r="H32" s="496">
        <v>0</v>
      </c>
      <c r="I32" s="495">
        <v>0</v>
      </c>
      <c r="J32" s="490">
        <v>0</v>
      </c>
      <c r="K32" s="494">
        <v>0</v>
      </c>
      <c r="L32" s="491">
        <v>0</v>
      </c>
      <c r="M32" s="493">
        <v>0</v>
      </c>
      <c r="N32" s="492">
        <v>0</v>
      </c>
      <c r="O32" s="491">
        <v>0</v>
      </c>
      <c r="P32" s="490">
        <v>0</v>
      </c>
    </row>
    <row r="33" spans="2:16" s="478" customFormat="1" ht="15" customHeight="1" hidden="1">
      <c r="B33" s="512"/>
      <c r="C33" s="511" t="s">
        <v>218</v>
      </c>
      <c r="D33" s="497">
        <v>401944</v>
      </c>
      <c r="E33" s="494">
        <v>277176</v>
      </c>
      <c r="F33" s="496">
        <f>ROUND(E33/D33*100,1)</f>
        <v>69</v>
      </c>
      <c r="G33" s="494">
        <v>28444</v>
      </c>
      <c r="H33" s="496">
        <f>ROUND(G33/$D33*100,1)</f>
        <v>7.1</v>
      </c>
      <c r="I33" s="495">
        <v>373500</v>
      </c>
      <c r="J33" s="490">
        <f>ROUND(I33/$D33*100,1)</f>
        <v>92.9</v>
      </c>
      <c r="K33" s="494">
        <v>0</v>
      </c>
      <c r="L33" s="491">
        <v>0</v>
      </c>
      <c r="M33" s="493">
        <v>0</v>
      </c>
      <c r="N33" s="492">
        <v>247</v>
      </c>
      <c r="O33" s="491">
        <v>11</v>
      </c>
      <c r="P33" s="490">
        <v>22.5</v>
      </c>
    </row>
    <row r="34" spans="2:16" s="478" customFormat="1" ht="15" customHeight="1" hidden="1">
      <c r="B34" s="510"/>
      <c r="C34" s="488" t="s">
        <v>217</v>
      </c>
      <c r="D34" s="487">
        <v>0</v>
      </c>
      <c r="E34" s="484">
        <v>0</v>
      </c>
      <c r="F34" s="486">
        <v>0</v>
      </c>
      <c r="G34" s="484">
        <v>0</v>
      </c>
      <c r="H34" s="486">
        <v>0</v>
      </c>
      <c r="I34" s="485">
        <v>0</v>
      </c>
      <c r="J34" s="480">
        <v>0</v>
      </c>
      <c r="K34" s="484">
        <v>0</v>
      </c>
      <c r="L34" s="481">
        <v>0</v>
      </c>
      <c r="M34" s="483">
        <v>0</v>
      </c>
      <c r="N34" s="482">
        <v>0</v>
      </c>
      <c r="O34" s="481">
        <v>0</v>
      </c>
      <c r="P34" s="480">
        <v>0</v>
      </c>
    </row>
    <row r="35" spans="2:16" s="513" customFormat="1" ht="15" customHeight="1" hidden="1">
      <c r="B35" s="515" t="s">
        <v>230</v>
      </c>
      <c r="C35" s="514"/>
      <c r="D35" s="507">
        <v>400480</v>
      </c>
      <c r="E35" s="506">
        <v>275816</v>
      </c>
      <c r="F35" s="505">
        <f>ROUND(E35/D35*100,1)</f>
        <v>68.9</v>
      </c>
      <c r="G35" s="506">
        <v>28444</v>
      </c>
      <c r="H35" s="505">
        <f>ROUND(G35/$D35*100,1)</f>
        <v>7.1</v>
      </c>
      <c r="I35" s="504">
        <v>372036</v>
      </c>
      <c r="J35" s="500">
        <f>ROUND(I35/$D35*100,1)</f>
        <v>92.9</v>
      </c>
      <c r="K35" s="506">
        <v>0</v>
      </c>
      <c r="L35" s="501">
        <v>0</v>
      </c>
      <c r="M35" s="503">
        <v>0</v>
      </c>
      <c r="N35" s="502">
        <v>247</v>
      </c>
      <c r="O35" s="501">
        <v>11</v>
      </c>
      <c r="P35" s="500">
        <v>22.5</v>
      </c>
    </row>
    <row r="36" spans="2:16" s="478" customFormat="1" ht="15" customHeight="1" hidden="1">
      <c r="B36" s="512"/>
      <c r="C36" s="511" t="s">
        <v>219</v>
      </c>
      <c r="D36" s="497">
        <v>0</v>
      </c>
      <c r="E36" s="494">
        <v>0</v>
      </c>
      <c r="F36" s="496">
        <v>0</v>
      </c>
      <c r="G36" s="494">
        <v>0</v>
      </c>
      <c r="H36" s="496">
        <v>0</v>
      </c>
      <c r="I36" s="495">
        <v>0</v>
      </c>
      <c r="J36" s="490">
        <v>0</v>
      </c>
      <c r="K36" s="494">
        <v>0</v>
      </c>
      <c r="L36" s="491">
        <v>0</v>
      </c>
      <c r="M36" s="493">
        <v>0</v>
      </c>
      <c r="N36" s="492">
        <v>0</v>
      </c>
      <c r="O36" s="491">
        <v>0</v>
      </c>
      <c r="P36" s="490">
        <v>0</v>
      </c>
    </row>
    <row r="37" spans="2:16" s="478" customFormat="1" ht="15" customHeight="1" hidden="1">
      <c r="B37" s="512"/>
      <c r="C37" s="511" t="s">
        <v>218</v>
      </c>
      <c r="D37" s="497">
        <v>400480</v>
      </c>
      <c r="E37" s="494">
        <v>275816</v>
      </c>
      <c r="F37" s="496">
        <f>ROUND(E37/D37*100,1)</f>
        <v>68.9</v>
      </c>
      <c r="G37" s="494">
        <v>28444</v>
      </c>
      <c r="H37" s="496">
        <f>ROUND(G37/$D37*100,1)</f>
        <v>7.1</v>
      </c>
      <c r="I37" s="495">
        <v>372036</v>
      </c>
      <c r="J37" s="490">
        <f>ROUND(I37/$D37*100,1)</f>
        <v>92.9</v>
      </c>
      <c r="K37" s="494">
        <v>0</v>
      </c>
      <c r="L37" s="491">
        <v>0</v>
      </c>
      <c r="M37" s="493">
        <v>0</v>
      </c>
      <c r="N37" s="492">
        <v>247</v>
      </c>
      <c r="O37" s="491">
        <v>11</v>
      </c>
      <c r="P37" s="490">
        <v>22.5</v>
      </c>
    </row>
    <row r="38" spans="2:16" s="478" customFormat="1" ht="15" customHeight="1" hidden="1">
      <c r="B38" s="510"/>
      <c r="C38" s="488" t="s">
        <v>217</v>
      </c>
      <c r="D38" s="487">
        <v>0</v>
      </c>
      <c r="E38" s="484">
        <v>0</v>
      </c>
      <c r="F38" s="486">
        <v>0</v>
      </c>
      <c r="G38" s="484">
        <v>0</v>
      </c>
      <c r="H38" s="486">
        <v>0</v>
      </c>
      <c r="I38" s="485">
        <v>0</v>
      </c>
      <c r="J38" s="480">
        <v>0</v>
      </c>
      <c r="K38" s="484">
        <v>0</v>
      </c>
      <c r="L38" s="481">
        <v>0</v>
      </c>
      <c r="M38" s="483">
        <v>0</v>
      </c>
      <c r="N38" s="482">
        <v>0</v>
      </c>
      <c r="O38" s="481">
        <v>0</v>
      </c>
      <c r="P38" s="480">
        <v>0</v>
      </c>
    </row>
    <row r="39" spans="2:16" s="513" customFormat="1" ht="15" customHeight="1">
      <c r="B39" s="515" t="s">
        <v>229</v>
      </c>
      <c r="C39" s="514"/>
      <c r="D39" s="507">
        <f>D41</f>
        <v>400480</v>
      </c>
      <c r="E39" s="506">
        <f>E41</f>
        <v>275816</v>
      </c>
      <c r="F39" s="505">
        <f>ROUND(E39/D39*100,1)</f>
        <v>68.9</v>
      </c>
      <c r="G39" s="506">
        <f>G41</f>
        <v>28444</v>
      </c>
      <c r="H39" s="505">
        <f>ROUND(G39/$D39*100,1)</f>
        <v>7.1</v>
      </c>
      <c r="I39" s="504">
        <f>I41</f>
        <v>372036</v>
      </c>
      <c r="J39" s="500">
        <f>ROUND(I39/$D39*100,1)</f>
        <v>92.9</v>
      </c>
      <c r="K39" s="506">
        <v>0</v>
      </c>
      <c r="L39" s="501">
        <v>0</v>
      </c>
      <c r="M39" s="503">
        <v>0</v>
      </c>
      <c r="N39" s="502">
        <f>N41</f>
        <v>247</v>
      </c>
      <c r="O39" s="501">
        <f>O41</f>
        <v>11</v>
      </c>
      <c r="P39" s="500">
        <f>P41</f>
        <v>22.5</v>
      </c>
    </row>
    <row r="40" spans="2:16" s="478" customFormat="1" ht="15" customHeight="1">
      <c r="B40" s="512"/>
      <c r="C40" s="511" t="s">
        <v>219</v>
      </c>
      <c r="D40" s="497">
        <v>0</v>
      </c>
      <c r="E40" s="494">
        <v>0</v>
      </c>
      <c r="F40" s="496">
        <v>0</v>
      </c>
      <c r="G40" s="494">
        <v>0</v>
      </c>
      <c r="H40" s="496">
        <v>0</v>
      </c>
      <c r="I40" s="495">
        <v>0</v>
      </c>
      <c r="J40" s="490">
        <v>0</v>
      </c>
      <c r="K40" s="494">
        <v>0</v>
      </c>
      <c r="L40" s="491">
        <v>0</v>
      </c>
      <c r="M40" s="493">
        <v>0</v>
      </c>
      <c r="N40" s="492">
        <v>0</v>
      </c>
      <c r="O40" s="491">
        <v>0</v>
      </c>
      <c r="P40" s="490">
        <v>0</v>
      </c>
    </row>
    <row r="41" spans="2:16" s="478" customFormat="1" ht="15" customHeight="1">
      <c r="B41" s="512"/>
      <c r="C41" s="511" t="s">
        <v>218</v>
      </c>
      <c r="D41" s="497">
        <v>400480</v>
      </c>
      <c r="E41" s="494">
        <v>275816</v>
      </c>
      <c r="F41" s="496">
        <f>ROUND(E41/D41*100,1)</f>
        <v>68.9</v>
      </c>
      <c r="G41" s="494">
        <v>28444</v>
      </c>
      <c r="H41" s="496">
        <f>ROUND(G41/$D41*100,1)</f>
        <v>7.1</v>
      </c>
      <c r="I41" s="495">
        <v>372036</v>
      </c>
      <c r="J41" s="490">
        <f>ROUND(I41/$D41*100,1)</f>
        <v>92.9</v>
      </c>
      <c r="K41" s="494">
        <v>0</v>
      </c>
      <c r="L41" s="491">
        <v>0</v>
      </c>
      <c r="M41" s="493">
        <v>0</v>
      </c>
      <c r="N41" s="492">
        <v>247</v>
      </c>
      <c r="O41" s="491">
        <v>11</v>
      </c>
      <c r="P41" s="490">
        <v>22.5</v>
      </c>
    </row>
    <row r="42" spans="2:16" s="478" customFormat="1" ht="15" customHeight="1">
      <c r="B42" s="510"/>
      <c r="C42" s="488" t="s">
        <v>217</v>
      </c>
      <c r="D42" s="487">
        <v>0</v>
      </c>
      <c r="E42" s="484">
        <v>0</v>
      </c>
      <c r="F42" s="486">
        <v>0</v>
      </c>
      <c r="G42" s="484">
        <v>0</v>
      </c>
      <c r="H42" s="486">
        <v>0</v>
      </c>
      <c r="I42" s="485">
        <v>0</v>
      </c>
      <c r="J42" s="480">
        <v>0</v>
      </c>
      <c r="K42" s="484">
        <v>0</v>
      </c>
      <c r="L42" s="481">
        <v>0</v>
      </c>
      <c r="M42" s="483">
        <v>0</v>
      </c>
      <c r="N42" s="482">
        <v>0</v>
      </c>
      <c r="O42" s="481">
        <v>0</v>
      </c>
      <c r="P42" s="480">
        <v>0</v>
      </c>
    </row>
    <row r="43" spans="2:17" s="513" customFormat="1" ht="15" customHeight="1">
      <c r="B43" s="515" t="s">
        <v>34</v>
      </c>
      <c r="C43" s="514"/>
      <c r="D43" s="507">
        <f>D45</f>
        <v>400480</v>
      </c>
      <c r="E43" s="506">
        <v>276437</v>
      </c>
      <c r="F43" s="505">
        <f>ROUND(E43/D43*100,1)</f>
        <v>69</v>
      </c>
      <c r="G43" s="506">
        <f>G45</f>
        <v>28444</v>
      </c>
      <c r="H43" s="505">
        <f>ROUND(G43/$D43*100,1)</f>
        <v>7.1</v>
      </c>
      <c r="I43" s="504">
        <f>I45</f>
        <v>372036</v>
      </c>
      <c r="J43" s="500">
        <f>ROUND(I43/$D43*100,1)</f>
        <v>92.9</v>
      </c>
      <c r="K43" s="506">
        <v>0</v>
      </c>
      <c r="L43" s="501">
        <v>0</v>
      </c>
      <c r="M43" s="503">
        <v>0</v>
      </c>
      <c r="N43" s="502">
        <f>N45</f>
        <v>247</v>
      </c>
      <c r="O43" s="501">
        <f>O45</f>
        <v>11</v>
      </c>
      <c r="P43" s="500">
        <f>P45</f>
        <v>22.5</v>
      </c>
      <c r="Q43" s="478"/>
    </row>
    <row r="44" spans="2:16" s="478" customFormat="1" ht="15" customHeight="1">
      <c r="B44" s="512"/>
      <c r="C44" s="511" t="s">
        <v>219</v>
      </c>
      <c r="D44" s="497">
        <v>0</v>
      </c>
      <c r="E44" s="494">
        <v>0</v>
      </c>
      <c r="F44" s="496">
        <v>0</v>
      </c>
      <c r="G44" s="494">
        <v>0</v>
      </c>
      <c r="H44" s="496">
        <v>0</v>
      </c>
      <c r="I44" s="495">
        <v>0</v>
      </c>
      <c r="J44" s="490">
        <v>0</v>
      </c>
      <c r="K44" s="494">
        <v>0</v>
      </c>
      <c r="L44" s="491">
        <v>0</v>
      </c>
      <c r="M44" s="493">
        <v>0</v>
      </c>
      <c r="N44" s="492">
        <v>0</v>
      </c>
      <c r="O44" s="491">
        <v>0</v>
      </c>
      <c r="P44" s="490">
        <v>0</v>
      </c>
    </row>
    <row r="45" spans="2:16" s="478" customFormat="1" ht="15" customHeight="1">
      <c r="B45" s="512"/>
      <c r="C45" s="511" t="s">
        <v>218</v>
      </c>
      <c r="D45" s="497">
        <v>400480</v>
      </c>
      <c r="E45" s="494">
        <v>276437</v>
      </c>
      <c r="F45" s="496">
        <f>ROUND(E45/D45*100,1)</f>
        <v>69</v>
      </c>
      <c r="G45" s="494">
        <v>28444</v>
      </c>
      <c r="H45" s="496">
        <f>ROUND(G45/$D45*100,1)</f>
        <v>7.1</v>
      </c>
      <c r="I45" s="495">
        <v>372036</v>
      </c>
      <c r="J45" s="490">
        <f>ROUND(I45/$D45*100,1)</f>
        <v>92.9</v>
      </c>
      <c r="K45" s="494">
        <v>0</v>
      </c>
      <c r="L45" s="491">
        <v>0</v>
      </c>
      <c r="M45" s="493">
        <v>0</v>
      </c>
      <c r="N45" s="492">
        <v>247</v>
      </c>
      <c r="O45" s="491">
        <v>11</v>
      </c>
      <c r="P45" s="490">
        <v>22.5</v>
      </c>
    </row>
    <row r="46" spans="2:16" s="478" customFormat="1" ht="15" customHeight="1">
      <c r="B46" s="510"/>
      <c r="C46" s="488" t="s">
        <v>217</v>
      </c>
      <c r="D46" s="487">
        <v>0</v>
      </c>
      <c r="E46" s="484">
        <v>0</v>
      </c>
      <c r="F46" s="486">
        <v>0</v>
      </c>
      <c r="G46" s="484">
        <v>0</v>
      </c>
      <c r="H46" s="486">
        <v>0</v>
      </c>
      <c r="I46" s="485">
        <v>0</v>
      </c>
      <c r="J46" s="480">
        <v>0</v>
      </c>
      <c r="K46" s="484">
        <v>0</v>
      </c>
      <c r="L46" s="481">
        <v>0</v>
      </c>
      <c r="M46" s="483">
        <v>0</v>
      </c>
      <c r="N46" s="482">
        <v>0</v>
      </c>
      <c r="O46" s="481">
        <v>0</v>
      </c>
      <c r="P46" s="480">
        <v>0</v>
      </c>
    </row>
    <row r="47" spans="2:17" s="513" customFormat="1" ht="15" customHeight="1">
      <c r="B47" s="515" t="s">
        <v>228</v>
      </c>
      <c r="C47" s="514"/>
      <c r="D47" s="507">
        <f>D49</f>
        <v>400480</v>
      </c>
      <c r="E47" s="506">
        <v>277858</v>
      </c>
      <c r="F47" s="505">
        <f>ROUND(E47/D47*100,1)</f>
        <v>69.4</v>
      </c>
      <c r="G47" s="506">
        <f>G49</f>
        <v>28612</v>
      </c>
      <c r="H47" s="505">
        <f>ROUND(G47/$D47*100,1)</f>
        <v>7.1</v>
      </c>
      <c r="I47" s="504">
        <f>I49</f>
        <v>371868</v>
      </c>
      <c r="J47" s="500">
        <f>ROUND(I47/$D47*100,1)</f>
        <v>92.9</v>
      </c>
      <c r="K47" s="506">
        <v>0</v>
      </c>
      <c r="L47" s="501">
        <v>0</v>
      </c>
      <c r="M47" s="503">
        <v>0</v>
      </c>
      <c r="N47" s="502">
        <f>N49</f>
        <v>247</v>
      </c>
      <c r="O47" s="501">
        <f>O49</f>
        <v>11</v>
      </c>
      <c r="P47" s="500">
        <f>P49</f>
        <v>22.5</v>
      </c>
      <c r="Q47" s="478"/>
    </row>
    <row r="48" spans="2:16" s="478" customFormat="1" ht="15" customHeight="1">
      <c r="B48" s="512"/>
      <c r="C48" s="511" t="s">
        <v>219</v>
      </c>
      <c r="D48" s="497">
        <v>0</v>
      </c>
      <c r="E48" s="494">
        <v>0</v>
      </c>
      <c r="F48" s="496">
        <v>0</v>
      </c>
      <c r="G48" s="494">
        <v>0</v>
      </c>
      <c r="H48" s="496">
        <v>0</v>
      </c>
      <c r="I48" s="495">
        <v>0</v>
      </c>
      <c r="J48" s="490">
        <v>0</v>
      </c>
      <c r="K48" s="494">
        <v>0</v>
      </c>
      <c r="L48" s="491">
        <v>0</v>
      </c>
      <c r="M48" s="493">
        <v>0</v>
      </c>
      <c r="N48" s="492">
        <v>0</v>
      </c>
      <c r="O48" s="491">
        <v>0</v>
      </c>
      <c r="P48" s="490">
        <v>0</v>
      </c>
    </row>
    <row r="49" spans="2:16" s="478" customFormat="1" ht="15" customHeight="1">
      <c r="B49" s="512"/>
      <c r="C49" s="511" t="s">
        <v>218</v>
      </c>
      <c r="D49" s="497">
        <v>400480</v>
      </c>
      <c r="E49" s="494">
        <v>277858</v>
      </c>
      <c r="F49" s="496">
        <f>ROUND(E49/D49*100,1)</f>
        <v>69.4</v>
      </c>
      <c r="G49" s="494">
        <v>28612</v>
      </c>
      <c r="H49" s="496">
        <f>ROUND(G49/$D49*100,1)</f>
        <v>7.1</v>
      </c>
      <c r="I49" s="495">
        <v>371868</v>
      </c>
      <c r="J49" s="490">
        <f>ROUND(I49/$D49*100,1)</f>
        <v>92.9</v>
      </c>
      <c r="K49" s="494">
        <v>0</v>
      </c>
      <c r="L49" s="491">
        <v>0</v>
      </c>
      <c r="M49" s="493">
        <v>0</v>
      </c>
      <c r="N49" s="492">
        <v>247</v>
      </c>
      <c r="O49" s="491">
        <v>11</v>
      </c>
      <c r="P49" s="490">
        <v>22.5</v>
      </c>
    </row>
    <row r="50" spans="2:16" s="478" customFormat="1" ht="15" customHeight="1">
      <c r="B50" s="510"/>
      <c r="C50" s="488" t="s">
        <v>217</v>
      </c>
      <c r="D50" s="487">
        <v>0</v>
      </c>
      <c r="E50" s="484">
        <v>0</v>
      </c>
      <c r="F50" s="486">
        <v>0</v>
      </c>
      <c r="G50" s="484">
        <v>0</v>
      </c>
      <c r="H50" s="486">
        <v>0</v>
      </c>
      <c r="I50" s="485">
        <v>0</v>
      </c>
      <c r="J50" s="480">
        <v>0</v>
      </c>
      <c r="K50" s="484">
        <v>0</v>
      </c>
      <c r="L50" s="481">
        <v>0</v>
      </c>
      <c r="M50" s="483">
        <v>0</v>
      </c>
      <c r="N50" s="482">
        <v>0</v>
      </c>
      <c r="O50" s="481">
        <v>0</v>
      </c>
      <c r="P50" s="480">
        <v>0</v>
      </c>
    </row>
    <row r="51" spans="2:17" s="513" customFormat="1" ht="15" customHeight="1">
      <c r="B51" s="515" t="s">
        <v>227</v>
      </c>
      <c r="C51" s="514"/>
      <c r="D51" s="507">
        <f>SUM(D52:D54)</f>
        <v>403537</v>
      </c>
      <c r="E51" s="506">
        <f>SUM(E52:E54)</f>
        <v>279337</v>
      </c>
      <c r="F51" s="505">
        <f>SUM(F52:F54)</f>
        <v>69.2</v>
      </c>
      <c r="G51" s="506">
        <f>SUM(G52:G54)</f>
        <v>28680</v>
      </c>
      <c r="H51" s="505">
        <f>SUM(H52:H54)</f>
        <v>7.1</v>
      </c>
      <c r="I51" s="504">
        <f>SUM(I52:I54)</f>
        <v>374857</v>
      </c>
      <c r="J51" s="500">
        <f>ROUND(I51/$D51*100,1)</f>
        <v>92.9</v>
      </c>
      <c r="K51" s="506">
        <v>0</v>
      </c>
      <c r="L51" s="501">
        <v>0</v>
      </c>
      <c r="M51" s="503">
        <v>0</v>
      </c>
      <c r="N51" s="502">
        <f>SUM(N52:N54)</f>
        <v>247</v>
      </c>
      <c r="O51" s="501">
        <f>SUM(O52:O54)</f>
        <v>11</v>
      </c>
      <c r="P51" s="500">
        <f>SUM(P52:P54)</f>
        <v>22.5</v>
      </c>
      <c r="Q51" s="478"/>
    </row>
    <row r="52" spans="2:16" s="478" customFormat="1" ht="15" customHeight="1">
      <c r="B52" s="512"/>
      <c r="C52" s="511" t="s">
        <v>219</v>
      </c>
      <c r="D52" s="497">
        <v>0</v>
      </c>
      <c r="E52" s="494">
        <v>0</v>
      </c>
      <c r="F52" s="496">
        <v>0</v>
      </c>
      <c r="G52" s="494">
        <v>0</v>
      </c>
      <c r="H52" s="496">
        <v>0</v>
      </c>
      <c r="I52" s="495">
        <v>0</v>
      </c>
      <c r="J52" s="490">
        <v>0</v>
      </c>
      <c r="K52" s="494">
        <v>0</v>
      </c>
      <c r="L52" s="491">
        <v>0</v>
      </c>
      <c r="M52" s="493">
        <v>0</v>
      </c>
      <c r="N52" s="492">
        <v>0</v>
      </c>
      <c r="O52" s="491">
        <v>0</v>
      </c>
      <c r="P52" s="490">
        <v>0</v>
      </c>
    </row>
    <row r="53" spans="2:16" s="478" customFormat="1" ht="15" customHeight="1">
      <c r="B53" s="512"/>
      <c r="C53" s="511" t="s">
        <v>224</v>
      </c>
      <c r="D53" s="497">
        <v>403537</v>
      </c>
      <c r="E53" s="494">
        <v>279337</v>
      </c>
      <c r="F53" s="496">
        <f>ROUND(E53/D53*100,1)</f>
        <v>69.2</v>
      </c>
      <c r="G53" s="494">
        <v>28680</v>
      </c>
      <c r="H53" s="496">
        <f>ROUND(G53/$D53*100,1)</f>
        <v>7.1</v>
      </c>
      <c r="I53" s="495">
        <v>374857</v>
      </c>
      <c r="J53" s="490">
        <f>ROUND(I53/$D53*100,1)</f>
        <v>92.9</v>
      </c>
      <c r="K53" s="494">
        <v>0</v>
      </c>
      <c r="L53" s="491">
        <v>0</v>
      </c>
      <c r="M53" s="493">
        <v>0</v>
      </c>
      <c r="N53" s="492">
        <v>247</v>
      </c>
      <c r="O53" s="491">
        <v>11</v>
      </c>
      <c r="P53" s="490">
        <v>22.5</v>
      </c>
    </row>
    <row r="54" spans="2:16" s="478" customFormat="1" ht="15" customHeight="1">
      <c r="B54" s="510"/>
      <c r="C54" s="488" t="s">
        <v>217</v>
      </c>
      <c r="D54" s="487">
        <v>0</v>
      </c>
      <c r="E54" s="484">
        <v>0</v>
      </c>
      <c r="F54" s="486">
        <v>0</v>
      </c>
      <c r="G54" s="484">
        <v>0</v>
      </c>
      <c r="H54" s="486">
        <v>0</v>
      </c>
      <c r="I54" s="485">
        <v>0</v>
      </c>
      <c r="J54" s="480">
        <v>0</v>
      </c>
      <c r="K54" s="484">
        <v>0</v>
      </c>
      <c r="L54" s="481">
        <v>0</v>
      </c>
      <c r="M54" s="483">
        <v>0</v>
      </c>
      <c r="N54" s="482">
        <v>0</v>
      </c>
      <c r="O54" s="481">
        <v>0</v>
      </c>
      <c r="P54" s="480">
        <v>0</v>
      </c>
    </row>
    <row r="55" spans="2:17" s="513" customFormat="1" ht="15" customHeight="1">
      <c r="B55" s="515" t="s">
        <v>226</v>
      </c>
      <c r="C55" s="514"/>
      <c r="D55" s="507">
        <f>SUM(D56:D58)</f>
        <v>403112</v>
      </c>
      <c r="E55" s="506">
        <f>SUM(E56:E58)</f>
        <v>280334</v>
      </c>
      <c r="F55" s="505">
        <f>SUM(F56:F58)</f>
        <v>69.5</v>
      </c>
      <c r="G55" s="506">
        <f>SUM(G56:G58)</f>
        <v>28680</v>
      </c>
      <c r="H55" s="505">
        <f>SUM(H56:H58)</f>
        <v>7.1</v>
      </c>
      <c r="I55" s="504">
        <f>SUM(I56:I58)</f>
        <v>374432</v>
      </c>
      <c r="J55" s="500">
        <f>ROUND(I55/$D55*100,1)</f>
        <v>92.9</v>
      </c>
      <c r="K55" s="504">
        <f>SUM(K56:K58)</f>
        <v>0</v>
      </c>
      <c r="L55" s="501">
        <f>SUM(L56:L58)</f>
        <v>0</v>
      </c>
      <c r="M55" s="503">
        <f>SUM(M56:M58)</f>
        <v>0</v>
      </c>
      <c r="N55" s="502">
        <f>SUM(N56:N58)</f>
        <v>247</v>
      </c>
      <c r="O55" s="501">
        <f>SUM(O56:O58)</f>
        <v>11</v>
      </c>
      <c r="P55" s="500">
        <f>SUM(P56:P58)</f>
        <v>22.454545454545453</v>
      </c>
      <c r="Q55" s="478"/>
    </row>
    <row r="56" spans="2:16" s="478" customFormat="1" ht="15" customHeight="1">
      <c r="B56" s="512"/>
      <c r="C56" s="511" t="s">
        <v>219</v>
      </c>
      <c r="D56" s="497">
        <v>0</v>
      </c>
      <c r="E56" s="494">
        <v>0</v>
      </c>
      <c r="F56" s="496">
        <v>0</v>
      </c>
      <c r="G56" s="494">
        <v>0</v>
      </c>
      <c r="H56" s="496">
        <v>0</v>
      </c>
      <c r="I56" s="495">
        <v>0</v>
      </c>
      <c r="J56" s="490">
        <v>0</v>
      </c>
      <c r="K56" s="494">
        <v>0</v>
      </c>
      <c r="L56" s="491">
        <v>0</v>
      </c>
      <c r="M56" s="493">
        <v>0</v>
      </c>
      <c r="N56" s="492">
        <v>0</v>
      </c>
      <c r="O56" s="491">
        <v>0</v>
      </c>
      <c r="P56" s="490">
        <v>0</v>
      </c>
    </row>
    <row r="57" spans="2:16" s="478" customFormat="1" ht="15" customHeight="1">
      <c r="B57" s="512"/>
      <c r="C57" s="511" t="s">
        <v>224</v>
      </c>
      <c r="D57" s="497">
        <v>403112</v>
      </c>
      <c r="E57" s="494">
        <v>280334</v>
      </c>
      <c r="F57" s="496">
        <f>ROUND(E57/D57*100,1)</f>
        <v>69.5</v>
      </c>
      <c r="G57" s="494">
        <v>28680</v>
      </c>
      <c r="H57" s="496">
        <f>ROUND(G57/$D57*100,1)</f>
        <v>7.1</v>
      </c>
      <c r="I57" s="495">
        <v>374432</v>
      </c>
      <c r="J57" s="490">
        <f>ROUND(I57/$D57*100,1)</f>
        <v>92.9</v>
      </c>
      <c r="K57" s="494">
        <v>0</v>
      </c>
      <c r="L57" s="491">
        <v>0</v>
      </c>
      <c r="M57" s="493">
        <v>0</v>
      </c>
      <c r="N57" s="492">
        <v>247</v>
      </c>
      <c r="O57" s="491">
        <v>11</v>
      </c>
      <c r="P57" s="490">
        <f>N57/O57</f>
        <v>22.454545454545453</v>
      </c>
    </row>
    <row r="58" spans="2:16" s="478" customFormat="1" ht="15" customHeight="1">
      <c r="B58" s="510"/>
      <c r="C58" s="488" t="s">
        <v>217</v>
      </c>
      <c r="D58" s="487">
        <v>0</v>
      </c>
      <c r="E58" s="484"/>
      <c r="F58" s="486">
        <v>0</v>
      </c>
      <c r="G58" s="484">
        <v>0</v>
      </c>
      <c r="H58" s="486">
        <v>0</v>
      </c>
      <c r="I58" s="485">
        <v>0</v>
      </c>
      <c r="J58" s="480">
        <v>0</v>
      </c>
      <c r="K58" s="484">
        <v>0</v>
      </c>
      <c r="L58" s="481">
        <v>0</v>
      </c>
      <c r="M58" s="483">
        <v>0</v>
      </c>
      <c r="N58" s="482">
        <v>0</v>
      </c>
      <c r="O58" s="481">
        <v>0</v>
      </c>
      <c r="P58" s="480">
        <v>0</v>
      </c>
    </row>
    <row r="59" spans="2:17" s="513" customFormat="1" ht="15" customHeight="1">
      <c r="B59" s="515" t="s">
        <v>225</v>
      </c>
      <c r="C59" s="514"/>
      <c r="D59" s="507">
        <f>SUM(D60:D62)</f>
        <v>402845</v>
      </c>
      <c r="E59" s="506">
        <f>SUM(E60:E62)</f>
        <v>280067</v>
      </c>
      <c r="F59" s="505">
        <f>SUM(F60:F62)</f>
        <v>69.5</v>
      </c>
      <c r="G59" s="506">
        <f>SUM(G60:G62)</f>
        <v>28515</v>
      </c>
      <c r="H59" s="505">
        <f>SUM(H60:H62)</f>
        <v>7.1</v>
      </c>
      <c r="I59" s="504">
        <f>SUM(I60:I62)</f>
        <v>374330</v>
      </c>
      <c r="J59" s="500">
        <f>ROUND(I59/$D59*100,1)</f>
        <v>92.9</v>
      </c>
      <c r="K59" s="504">
        <f>SUM(K60:K62)</f>
        <v>0</v>
      </c>
      <c r="L59" s="501">
        <f>SUM(L60:L62)</f>
        <v>0</v>
      </c>
      <c r="M59" s="503">
        <f>SUM(M60:M62)</f>
        <v>0</v>
      </c>
      <c r="N59" s="502">
        <f>SUM(N60:N62)</f>
        <v>247</v>
      </c>
      <c r="O59" s="501">
        <f>SUM(O60:O62)</f>
        <v>11</v>
      </c>
      <c r="P59" s="500">
        <f>SUM(P60:P62)</f>
        <v>22.454545454545453</v>
      </c>
      <c r="Q59" s="478"/>
    </row>
    <row r="60" spans="2:16" s="478" customFormat="1" ht="15" customHeight="1">
      <c r="B60" s="512"/>
      <c r="C60" s="511" t="s">
        <v>219</v>
      </c>
      <c r="D60" s="497">
        <v>0</v>
      </c>
      <c r="E60" s="494">
        <v>0</v>
      </c>
      <c r="F60" s="496">
        <v>0</v>
      </c>
      <c r="G60" s="494">
        <v>0</v>
      </c>
      <c r="H60" s="496">
        <v>0</v>
      </c>
      <c r="I60" s="495">
        <v>0</v>
      </c>
      <c r="J60" s="490">
        <v>0</v>
      </c>
      <c r="K60" s="494">
        <v>0</v>
      </c>
      <c r="L60" s="491">
        <v>0</v>
      </c>
      <c r="M60" s="493">
        <v>0</v>
      </c>
      <c r="N60" s="492">
        <v>0</v>
      </c>
      <c r="O60" s="491">
        <v>0</v>
      </c>
      <c r="P60" s="490">
        <v>0</v>
      </c>
    </row>
    <row r="61" spans="2:16" s="478" customFormat="1" ht="15" customHeight="1">
      <c r="B61" s="512"/>
      <c r="C61" s="511" t="s">
        <v>224</v>
      </c>
      <c r="D61" s="497">
        <v>402845</v>
      </c>
      <c r="E61" s="494">
        <v>280067</v>
      </c>
      <c r="F61" s="496">
        <f>ROUND(E61/D61*100,1)</f>
        <v>69.5</v>
      </c>
      <c r="G61" s="494">
        <v>28515</v>
      </c>
      <c r="H61" s="496">
        <f>ROUND(G61/$D61*100,1)</f>
        <v>7.1</v>
      </c>
      <c r="I61" s="495">
        <v>374330</v>
      </c>
      <c r="J61" s="490">
        <f>ROUND(I61/$D61*100,1)</f>
        <v>92.9</v>
      </c>
      <c r="K61" s="494">
        <v>0</v>
      </c>
      <c r="L61" s="491">
        <v>0</v>
      </c>
      <c r="M61" s="493">
        <v>0</v>
      </c>
      <c r="N61" s="492">
        <v>247</v>
      </c>
      <c r="O61" s="491">
        <v>11</v>
      </c>
      <c r="P61" s="490">
        <f>N61/O61</f>
        <v>22.454545454545453</v>
      </c>
    </row>
    <row r="62" spans="2:16" s="478" customFormat="1" ht="15" customHeight="1">
      <c r="B62" s="510"/>
      <c r="C62" s="488" t="s">
        <v>217</v>
      </c>
      <c r="D62" s="487">
        <v>0</v>
      </c>
      <c r="E62" s="484">
        <v>0</v>
      </c>
      <c r="F62" s="486">
        <v>0</v>
      </c>
      <c r="G62" s="484">
        <v>0</v>
      </c>
      <c r="H62" s="486">
        <v>0</v>
      </c>
      <c r="I62" s="485">
        <v>0</v>
      </c>
      <c r="J62" s="480">
        <v>0</v>
      </c>
      <c r="K62" s="484">
        <v>0</v>
      </c>
      <c r="L62" s="481">
        <v>0</v>
      </c>
      <c r="M62" s="483">
        <v>0</v>
      </c>
      <c r="N62" s="482">
        <v>0</v>
      </c>
      <c r="O62" s="481">
        <v>0</v>
      </c>
      <c r="P62" s="480">
        <v>0</v>
      </c>
    </row>
    <row r="63" spans="2:16" s="478" customFormat="1" ht="15" customHeight="1">
      <c r="B63" s="509" t="s">
        <v>33</v>
      </c>
      <c r="C63" s="508"/>
      <c r="D63" s="507">
        <f>SUM(D64:D66)</f>
        <v>402845</v>
      </c>
      <c r="E63" s="506">
        <f>SUM(E64:E66)</f>
        <v>280067</v>
      </c>
      <c r="F63" s="505">
        <f>SUM(F64:F66)</f>
        <v>69.5</v>
      </c>
      <c r="G63" s="506">
        <f>SUM(G64:G66)</f>
        <v>28515</v>
      </c>
      <c r="H63" s="505">
        <f>SUM(H64:H66)</f>
        <v>7.1</v>
      </c>
      <c r="I63" s="504">
        <f>SUM(I64:I66)</f>
        <v>374330</v>
      </c>
      <c r="J63" s="500">
        <f>ROUND(I63/$D63*100,1)</f>
        <v>92.9</v>
      </c>
      <c r="K63" s="504">
        <f>SUM(K64:K66)</f>
        <v>0</v>
      </c>
      <c r="L63" s="501">
        <f>SUM(L64:L66)</f>
        <v>0</v>
      </c>
      <c r="M63" s="503">
        <f>SUM(M64:M66)</f>
        <v>0</v>
      </c>
      <c r="N63" s="502">
        <f>SUM(N64:N66)</f>
        <v>247</v>
      </c>
      <c r="O63" s="501">
        <f>SUM(O64:O66)</f>
        <v>11</v>
      </c>
      <c r="P63" s="500">
        <f>SUM(P64:P66)</f>
        <v>22.454545454545453</v>
      </c>
    </row>
    <row r="64" spans="2:16" s="478" customFormat="1" ht="15" customHeight="1">
      <c r="B64" s="499"/>
      <c r="C64" s="498" t="s">
        <v>219</v>
      </c>
      <c r="D64" s="497">
        <v>0</v>
      </c>
      <c r="E64" s="494">
        <v>0</v>
      </c>
      <c r="F64" s="496">
        <v>0</v>
      </c>
      <c r="G64" s="494">
        <v>0</v>
      </c>
      <c r="H64" s="496">
        <v>0</v>
      </c>
      <c r="I64" s="495">
        <v>0</v>
      </c>
      <c r="J64" s="490">
        <v>0</v>
      </c>
      <c r="K64" s="494">
        <v>0</v>
      </c>
      <c r="L64" s="491">
        <v>0</v>
      </c>
      <c r="M64" s="493">
        <v>0</v>
      </c>
      <c r="N64" s="492">
        <v>0</v>
      </c>
      <c r="O64" s="491">
        <v>0</v>
      </c>
      <c r="P64" s="490">
        <v>0</v>
      </c>
    </row>
    <row r="65" spans="2:16" s="478" customFormat="1" ht="15" customHeight="1">
      <c r="B65" s="499"/>
      <c r="C65" s="498" t="s">
        <v>218</v>
      </c>
      <c r="D65" s="497">
        <v>402845</v>
      </c>
      <c r="E65" s="494">
        <v>280067</v>
      </c>
      <c r="F65" s="496">
        <f>ROUND(E65/D65*100,1)</f>
        <v>69.5</v>
      </c>
      <c r="G65" s="494">
        <v>28515</v>
      </c>
      <c r="H65" s="496">
        <f>ROUND(G65/$D65*100,1)</f>
        <v>7.1</v>
      </c>
      <c r="I65" s="495">
        <v>374330</v>
      </c>
      <c r="J65" s="490">
        <f>ROUND(I65/$D65*100,1)</f>
        <v>92.9</v>
      </c>
      <c r="K65" s="494">
        <v>0</v>
      </c>
      <c r="L65" s="491">
        <v>0</v>
      </c>
      <c r="M65" s="493">
        <v>0</v>
      </c>
      <c r="N65" s="492">
        <v>247</v>
      </c>
      <c r="O65" s="491">
        <v>11</v>
      </c>
      <c r="P65" s="490">
        <f>N65/O65</f>
        <v>22.454545454545453</v>
      </c>
    </row>
    <row r="66" spans="2:16" s="478" customFormat="1" ht="15" customHeight="1">
      <c r="B66" s="489"/>
      <c r="C66" s="488" t="s">
        <v>217</v>
      </c>
      <c r="D66" s="487">
        <v>0</v>
      </c>
      <c r="E66" s="484">
        <v>0</v>
      </c>
      <c r="F66" s="486">
        <v>0</v>
      </c>
      <c r="G66" s="484">
        <v>0</v>
      </c>
      <c r="H66" s="486">
        <v>0</v>
      </c>
      <c r="I66" s="485">
        <v>0</v>
      </c>
      <c r="J66" s="480">
        <v>0</v>
      </c>
      <c r="K66" s="484">
        <v>0</v>
      </c>
      <c r="L66" s="481">
        <v>0</v>
      </c>
      <c r="M66" s="483">
        <v>0</v>
      </c>
      <c r="N66" s="482">
        <v>0</v>
      </c>
      <c r="O66" s="481">
        <v>0</v>
      </c>
      <c r="P66" s="480">
        <v>0</v>
      </c>
    </row>
    <row r="67" spans="2:16" s="478" customFormat="1" ht="15" customHeight="1">
      <c r="B67" s="509" t="s">
        <v>223</v>
      </c>
      <c r="C67" s="508"/>
      <c r="D67" s="507">
        <f>SUM(D68:D70)</f>
        <v>402845</v>
      </c>
      <c r="E67" s="506">
        <f>SUM(E68:E70)</f>
        <v>280067</v>
      </c>
      <c r="F67" s="505">
        <f>SUM(F68:F70)</f>
        <v>69.5</v>
      </c>
      <c r="G67" s="506">
        <f>SUM(G68:G70)</f>
        <v>28515</v>
      </c>
      <c r="H67" s="505">
        <f>SUM(H68:H70)</f>
        <v>7.1</v>
      </c>
      <c r="I67" s="504">
        <f>SUM(I68:I70)</f>
        <v>374330</v>
      </c>
      <c r="J67" s="500">
        <f>ROUND(I67/$D67*100,1)</f>
        <v>92.9</v>
      </c>
      <c r="K67" s="504">
        <f>SUM(K68:K70)</f>
        <v>0</v>
      </c>
      <c r="L67" s="501">
        <f>SUM(L68:L70)</f>
        <v>0</v>
      </c>
      <c r="M67" s="503">
        <f>SUM(M68:M70)</f>
        <v>0</v>
      </c>
      <c r="N67" s="502">
        <f>SUM(N68:N70)</f>
        <v>247</v>
      </c>
      <c r="O67" s="501">
        <f>SUM(O68:O70)</f>
        <v>11</v>
      </c>
      <c r="P67" s="500">
        <f>SUM(P68:P70)</f>
        <v>22.454545454545453</v>
      </c>
    </row>
    <row r="68" spans="2:16" s="478" customFormat="1" ht="15" customHeight="1">
      <c r="B68" s="499"/>
      <c r="C68" s="498" t="s">
        <v>219</v>
      </c>
      <c r="D68" s="497">
        <v>0</v>
      </c>
      <c r="E68" s="494">
        <v>0</v>
      </c>
      <c r="F68" s="496">
        <v>0</v>
      </c>
      <c r="G68" s="494">
        <v>0</v>
      </c>
      <c r="H68" s="496">
        <v>0</v>
      </c>
      <c r="I68" s="495">
        <v>0</v>
      </c>
      <c r="J68" s="490">
        <v>0</v>
      </c>
      <c r="K68" s="494">
        <v>0</v>
      </c>
      <c r="L68" s="491">
        <v>0</v>
      </c>
      <c r="M68" s="493">
        <v>0</v>
      </c>
      <c r="N68" s="492">
        <v>0</v>
      </c>
      <c r="O68" s="491">
        <v>0</v>
      </c>
      <c r="P68" s="490">
        <v>0</v>
      </c>
    </row>
    <row r="69" spans="2:16" s="478" customFormat="1" ht="15" customHeight="1">
      <c r="B69" s="499"/>
      <c r="C69" s="498" t="s">
        <v>218</v>
      </c>
      <c r="D69" s="497">
        <v>402845</v>
      </c>
      <c r="E69" s="494">
        <v>280067</v>
      </c>
      <c r="F69" s="496">
        <f>ROUND(E69/D69*100,1)</f>
        <v>69.5</v>
      </c>
      <c r="G69" s="494">
        <v>28515</v>
      </c>
      <c r="H69" s="496">
        <f>ROUND(G69/$D69*100,1)</f>
        <v>7.1</v>
      </c>
      <c r="I69" s="495">
        <v>374330</v>
      </c>
      <c r="J69" s="490">
        <f>ROUND(I69/$D69*100,1)</f>
        <v>92.9</v>
      </c>
      <c r="K69" s="494">
        <v>0</v>
      </c>
      <c r="L69" s="491">
        <v>0</v>
      </c>
      <c r="M69" s="493">
        <v>0</v>
      </c>
      <c r="N69" s="492">
        <v>247</v>
      </c>
      <c r="O69" s="491">
        <v>11</v>
      </c>
      <c r="P69" s="490">
        <f>N69/O69</f>
        <v>22.454545454545453</v>
      </c>
    </row>
    <row r="70" spans="2:16" s="478" customFormat="1" ht="15" customHeight="1">
      <c r="B70" s="489"/>
      <c r="C70" s="488" t="s">
        <v>217</v>
      </c>
      <c r="D70" s="487">
        <v>0</v>
      </c>
      <c r="E70" s="484">
        <v>0</v>
      </c>
      <c r="F70" s="486">
        <v>0</v>
      </c>
      <c r="G70" s="484">
        <v>0</v>
      </c>
      <c r="H70" s="486">
        <v>0</v>
      </c>
      <c r="I70" s="485">
        <v>0</v>
      </c>
      <c r="J70" s="480">
        <v>0</v>
      </c>
      <c r="K70" s="484">
        <v>0</v>
      </c>
      <c r="L70" s="481">
        <v>0</v>
      </c>
      <c r="M70" s="483">
        <v>0</v>
      </c>
      <c r="N70" s="482">
        <v>0</v>
      </c>
      <c r="O70" s="481">
        <v>0</v>
      </c>
      <c r="P70" s="480">
        <v>0</v>
      </c>
    </row>
    <row r="71" spans="2:16" s="478" customFormat="1" ht="15" customHeight="1">
      <c r="B71" s="509" t="s">
        <v>222</v>
      </c>
      <c r="C71" s="508"/>
      <c r="D71" s="507">
        <f>SUM(D72:D74)</f>
        <v>402752</v>
      </c>
      <c r="E71" s="506">
        <f>SUM(E72:E74)</f>
        <v>279974</v>
      </c>
      <c r="F71" s="505">
        <f>SUM(F72:F74)</f>
        <v>69.5</v>
      </c>
      <c r="G71" s="506">
        <f>SUM(G72:G74)</f>
        <v>28515</v>
      </c>
      <c r="H71" s="505">
        <f>SUM(H72:H74)</f>
        <v>7.1</v>
      </c>
      <c r="I71" s="504">
        <f>SUM(I72:I74)</f>
        <v>374237</v>
      </c>
      <c r="J71" s="500">
        <f>ROUND(I71/$D71*100,1)</f>
        <v>92.9</v>
      </c>
      <c r="K71" s="504">
        <f>SUM(K72:K74)</f>
        <v>0</v>
      </c>
      <c r="L71" s="501">
        <f>SUM(L72:L74)</f>
        <v>0</v>
      </c>
      <c r="M71" s="503">
        <f>SUM(M72:M74)</f>
        <v>0</v>
      </c>
      <c r="N71" s="502">
        <f>SUM(N72:N74)</f>
        <v>247</v>
      </c>
      <c r="O71" s="501">
        <f>SUM(O72:O74)</f>
        <v>11</v>
      </c>
      <c r="P71" s="500">
        <f>SUM(P72:P74)</f>
        <v>22.454545454545453</v>
      </c>
    </row>
    <row r="72" spans="2:16" s="478" customFormat="1" ht="15" customHeight="1">
      <c r="B72" s="499"/>
      <c r="C72" s="498" t="s">
        <v>219</v>
      </c>
      <c r="D72" s="497">
        <v>0</v>
      </c>
      <c r="E72" s="494">
        <v>0</v>
      </c>
      <c r="F72" s="496">
        <v>0</v>
      </c>
      <c r="G72" s="494">
        <v>0</v>
      </c>
      <c r="H72" s="496">
        <v>0</v>
      </c>
      <c r="I72" s="495">
        <v>0</v>
      </c>
      <c r="J72" s="490">
        <v>0</v>
      </c>
      <c r="K72" s="494">
        <v>0</v>
      </c>
      <c r="L72" s="491">
        <v>0</v>
      </c>
      <c r="M72" s="493">
        <v>0</v>
      </c>
      <c r="N72" s="492">
        <v>0</v>
      </c>
      <c r="O72" s="491">
        <v>0</v>
      </c>
      <c r="P72" s="490">
        <v>0</v>
      </c>
    </row>
    <row r="73" spans="2:16" s="478" customFormat="1" ht="15" customHeight="1">
      <c r="B73" s="499"/>
      <c r="C73" s="498" t="s">
        <v>218</v>
      </c>
      <c r="D73" s="497">
        <v>402752</v>
      </c>
      <c r="E73" s="494">
        <v>279974</v>
      </c>
      <c r="F73" s="496">
        <f>ROUND(E73/D73*100,1)</f>
        <v>69.5</v>
      </c>
      <c r="G73" s="494">
        <v>28515</v>
      </c>
      <c r="H73" s="496">
        <f>ROUND(G73/$D73*100,1)</f>
        <v>7.1</v>
      </c>
      <c r="I73" s="495">
        <v>374237</v>
      </c>
      <c r="J73" s="490">
        <f>ROUND(I73/$D73*100,1)</f>
        <v>92.9</v>
      </c>
      <c r="K73" s="494">
        <v>0</v>
      </c>
      <c r="L73" s="491">
        <v>0</v>
      </c>
      <c r="M73" s="493">
        <v>0</v>
      </c>
      <c r="N73" s="492">
        <v>247</v>
      </c>
      <c r="O73" s="491">
        <v>11</v>
      </c>
      <c r="P73" s="490">
        <f>N73/O73</f>
        <v>22.454545454545453</v>
      </c>
    </row>
    <row r="74" spans="2:16" s="478" customFormat="1" ht="15" customHeight="1">
      <c r="B74" s="489"/>
      <c r="C74" s="488" t="s">
        <v>217</v>
      </c>
      <c r="D74" s="487">
        <v>0</v>
      </c>
      <c r="E74" s="484">
        <v>0</v>
      </c>
      <c r="F74" s="486">
        <v>0</v>
      </c>
      <c r="G74" s="484">
        <v>0</v>
      </c>
      <c r="H74" s="486">
        <v>0</v>
      </c>
      <c r="I74" s="485">
        <v>0</v>
      </c>
      <c r="J74" s="480">
        <v>0</v>
      </c>
      <c r="K74" s="484">
        <v>0</v>
      </c>
      <c r="L74" s="481">
        <v>0</v>
      </c>
      <c r="M74" s="483">
        <v>0</v>
      </c>
      <c r="N74" s="482">
        <v>0</v>
      </c>
      <c r="O74" s="481">
        <v>0</v>
      </c>
      <c r="P74" s="480">
        <v>0</v>
      </c>
    </row>
    <row r="75" spans="2:16" s="478" customFormat="1" ht="15" customHeight="1">
      <c r="B75" s="509" t="s">
        <v>221</v>
      </c>
      <c r="C75" s="508"/>
      <c r="D75" s="507">
        <f>SUM(D76:D78)</f>
        <v>402752</v>
      </c>
      <c r="E75" s="506">
        <f>SUM(E76:E78)</f>
        <v>279974</v>
      </c>
      <c r="F75" s="505">
        <f>SUM(F76:F78)</f>
        <v>69.5</v>
      </c>
      <c r="G75" s="506">
        <f>SUM(G76:G78)</f>
        <v>28515</v>
      </c>
      <c r="H75" s="505">
        <f>SUM(H76:H78)</f>
        <v>7.1</v>
      </c>
      <c r="I75" s="504">
        <f>SUM(I76:I78)</f>
        <v>374237</v>
      </c>
      <c r="J75" s="500">
        <f>ROUND(I75/$D75*100,1)</f>
        <v>92.9</v>
      </c>
      <c r="K75" s="504">
        <f>SUM(K76:K78)</f>
        <v>0</v>
      </c>
      <c r="L75" s="501">
        <f>SUM(L76:L78)</f>
        <v>0</v>
      </c>
      <c r="M75" s="503">
        <f>SUM(M76:M78)</f>
        <v>0</v>
      </c>
      <c r="N75" s="502">
        <f>SUM(N76:N78)</f>
        <v>247</v>
      </c>
      <c r="O75" s="501">
        <f>SUM(O76:O78)</f>
        <v>11</v>
      </c>
      <c r="P75" s="500">
        <f>SUM(P76:P78)</f>
        <v>22.454545454545453</v>
      </c>
    </row>
    <row r="76" spans="2:16" s="478" customFormat="1" ht="15" customHeight="1">
      <c r="B76" s="499"/>
      <c r="C76" s="498" t="s">
        <v>219</v>
      </c>
      <c r="D76" s="497">
        <v>0</v>
      </c>
      <c r="E76" s="494">
        <v>0</v>
      </c>
      <c r="F76" s="496">
        <v>0</v>
      </c>
      <c r="G76" s="494">
        <v>0</v>
      </c>
      <c r="H76" s="496">
        <v>0</v>
      </c>
      <c r="I76" s="495">
        <v>0</v>
      </c>
      <c r="J76" s="490">
        <v>0</v>
      </c>
      <c r="K76" s="494">
        <v>0</v>
      </c>
      <c r="L76" s="491">
        <v>0</v>
      </c>
      <c r="M76" s="493">
        <v>0</v>
      </c>
      <c r="N76" s="492">
        <v>0</v>
      </c>
      <c r="O76" s="491">
        <v>0</v>
      </c>
      <c r="P76" s="490">
        <v>0</v>
      </c>
    </row>
    <row r="77" spans="2:16" s="478" customFormat="1" ht="15" customHeight="1">
      <c r="B77" s="499"/>
      <c r="C77" s="498" t="s">
        <v>218</v>
      </c>
      <c r="D77" s="497">
        <v>402752</v>
      </c>
      <c r="E77" s="494">
        <v>279974</v>
      </c>
      <c r="F77" s="496">
        <f>ROUND(E77/D77*100,1)</f>
        <v>69.5</v>
      </c>
      <c r="G77" s="494">
        <v>28515</v>
      </c>
      <c r="H77" s="496">
        <f>ROUND(G77/$D77*100,1)</f>
        <v>7.1</v>
      </c>
      <c r="I77" s="495">
        <v>374237</v>
      </c>
      <c r="J77" s="490">
        <f>ROUND(I77/$D77*100,1)</f>
        <v>92.9</v>
      </c>
      <c r="K77" s="494">
        <v>0</v>
      </c>
      <c r="L77" s="491">
        <v>0</v>
      </c>
      <c r="M77" s="493">
        <v>0</v>
      </c>
      <c r="N77" s="492">
        <v>247</v>
      </c>
      <c r="O77" s="491">
        <v>11</v>
      </c>
      <c r="P77" s="490">
        <f>N77/O77</f>
        <v>22.454545454545453</v>
      </c>
    </row>
    <row r="78" spans="2:16" s="478" customFormat="1" ht="15" customHeight="1">
      <c r="B78" s="489"/>
      <c r="C78" s="488" t="s">
        <v>217</v>
      </c>
      <c r="D78" s="487">
        <v>0</v>
      </c>
      <c r="E78" s="484">
        <v>0</v>
      </c>
      <c r="F78" s="486">
        <v>0</v>
      </c>
      <c r="G78" s="484">
        <v>0</v>
      </c>
      <c r="H78" s="486">
        <v>0</v>
      </c>
      <c r="I78" s="485">
        <v>0</v>
      </c>
      <c r="J78" s="480">
        <v>0</v>
      </c>
      <c r="K78" s="484">
        <v>0</v>
      </c>
      <c r="L78" s="481">
        <v>0</v>
      </c>
      <c r="M78" s="483">
        <v>0</v>
      </c>
      <c r="N78" s="482">
        <v>0</v>
      </c>
      <c r="O78" s="481">
        <v>0</v>
      </c>
      <c r="P78" s="480">
        <v>0</v>
      </c>
    </row>
    <row r="79" spans="2:16" s="478" customFormat="1" ht="15" customHeight="1">
      <c r="B79" s="509" t="s">
        <v>220</v>
      </c>
      <c r="C79" s="508"/>
      <c r="D79" s="507">
        <f>SUM(D80:D82)</f>
        <v>402525</v>
      </c>
      <c r="E79" s="506">
        <f>SUM(E80:E82)</f>
        <v>279747</v>
      </c>
      <c r="F79" s="505">
        <f>SUM(F80:F82)</f>
        <v>69.5</v>
      </c>
      <c r="G79" s="506">
        <f>SUM(G80:G82)</f>
        <v>28515</v>
      </c>
      <c r="H79" s="505">
        <f>SUM(H80:H82)</f>
        <v>7.1</v>
      </c>
      <c r="I79" s="504">
        <f>SUM(I80:I82)</f>
        <v>374010</v>
      </c>
      <c r="J79" s="500">
        <f>ROUND(I79/$D79*100,1)</f>
        <v>92.9</v>
      </c>
      <c r="K79" s="504">
        <f>SUM(K80:K82)</f>
        <v>0</v>
      </c>
      <c r="L79" s="501">
        <f>SUM(L80:L82)</f>
        <v>0</v>
      </c>
      <c r="M79" s="503">
        <f>SUM(M80:M82)</f>
        <v>0</v>
      </c>
      <c r="N79" s="502">
        <f>SUM(N80:N82)</f>
        <v>247</v>
      </c>
      <c r="O79" s="501">
        <f>SUM(O80:O82)</f>
        <v>11</v>
      </c>
      <c r="P79" s="500">
        <f>SUM(P80:P82)</f>
        <v>22.454545454545453</v>
      </c>
    </row>
    <row r="80" spans="2:16" s="478" customFormat="1" ht="15" customHeight="1">
      <c r="B80" s="499"/>
      <c r="C80" s="498" t="s">
        <v>219</v>
      </c>
      <c r="D80" s="497">
        <v>0</v>
      </c>
      <c r="E80" s="494">
        <v>0</v>
      </c>
      <c r="F80" s="496">
        <v>0</v>
      </c>
      <c r="G80" s="494">
        <v>0</v>
      </c>
      <c r="H80" s="496">
        <v>0</v>
      </c>
      <c r="I80" s="495">
        <v>0</v>
      </c>
      <c r="J80" s="490">
        <v>0</v>
      </c>
      <c r="K80" s="494">
        <v>0</v>
      </c>
      <c r="L80" s="491">
        <v>0</v>
      </c>
      <c r="M80" s="493">
        <v>0</v>
      </c>
      <c r="N80" s="492">
        <v>0</v>
      </c>
      <c r="O80" s="491">
        <v>0</v>
      </c>
      <c r="P80" s="490">
        <v>0</v>
      </c>
    </row>
    <row r="81" spans="2:16" s="478" customFormat="1" ht="15" customHeight="1">
      <c r="B81" s="499"/>
      <c r="C81" s="498" t="s">
        <v>218</v>
      </c>
      <c r="D81" s="497">
        <v>402525</v>
      </c>
      <c r="E81" s="494">
        <v>279747</v>
      </c>
      <c r="F81" s="496">
        <f>ROUND(E81/D81*100,1)</f>
        <v>69.5</v>
      </c>
      <c r="G81" s="494">
        <v>28515</v>
      </c>
      <c r="H81" s="496">
        <f>ROUND(G81/$D81*100,1)</f>
        <v>7.1</v>
      </c>
      <c r="I81" s="495">
        <v>374010</v>
      </c>
      <c r="J81" s="490">
        <f>ROUND(I81/$D81*100,1)</f>
        <v>92.9</v>
      </c>
      <c r="K81" s="494">
        <v>0</v>
      </c>
      <c r="L81" s="491">
        <v>0</v>
      </c>
      <c r="M81" s="493">
        <v>0</v>
      </c>
      <c r="N81" s="492">
        <v>247</v>
      </c>
      <c r="O81" s="491">
        <v>11</v>
      </c>
      <c r="P81" s="490">
        <f>N81/O81</f>
        <v>22.454545454545453</v>
      </c>
    </row>
    <row r="82" spans="2:16" s="478" customFormat="1" ht="15" customHeight="1">
      <c r="B82" s="489"/>
      <c r="C82" s="488" t="s">
        <v>217</v>
      </c>
      <c r="D82" s="487">
        <v>0</v>
      </c>
      <c r="E82" s="484">
        <v>0</v>
      </c>
      <c r="F82" s="486">
        <v>0</v>
      </c>
      <c r="G82" s="484">
        <v>0</v>
      </c>
      <c r="H82" s="486">
        <v>0</v>
      </c>
      <c r="I82" s="485">
        <v>0</v>
      </c>
      <c r="J82" s="480">
        <v>0</v>
      </c>
      <c r="K82" s="484">
        <v>0</v>
      </c>
      <c r="L82" s="481">
        <v>0</v>
      </c>
      <c r="M82" s="483">
        <v>0</v>
      </c>
      <c r="N82" s="482">
        <v>0</v>
      </c>
      <c r="O82" s="481">
        <v>0</v>
      </c>
      <c r="P82" s="480">
        <v>0</v>
      </c>
    </row>
    <row r="83" spans="2:16" ht="15" customHeight="1">
      <c r="B83" s="478" t="s">
        <v>216</v>
      </c>
      <c r="P83" s="479"/>
    </row>
  </sheetData>
  <sheetProtection/>
  <mergeCells count="20">
    <mergeCell ref="B79:C79"/>
    <mergeCell ref="B67:C67"/>
    <mergeCell ref="B63:C63"/>
    <mergeCell ref="N4:P4"/>
    <mergeCell ref="G4:J4"/>
    <mergeCell ref="D4:F4"/>
    <mergeCell ref="B31:C31"/>
    <mergeCell ref="B27:C27"/>
    <mergeCell ref="B7:C7"/>
    <mergeCell ref="K4:M4"/>
    <mergeCell ref="B75:C75"/>
    <mergeCell ref="B5:C5"/>
    <mergeCell ref="B59:C59"/>
    <mergeCell ref="B35:C35"/>
    <mergeCell ref="B55:C55"/>
    <mergeCell ref="B51:C51"/>
    <mergeCell ref="B47:C47"/>
    <mergeCell ref="B43:C43"/>
    <mergeCell ref="B39:C39"/>
    <mergeCell ref="B71:C71"/>
  </mergeCells>
  <printOptions/>
  <pageMargins left="0.5905511811023623" right="0.5905511811023623" top="0.7874015748031497" bottom="0.7874015748031497" header="0.3937007874015748" footer="0.1968503937007874"/>
  <pageSetup firstPageNumber="2" useFirstPageNumber="1" horizontalDpi="600" verticalDpi="600" orientation="portrait" paperSize="9" r:id="rId2"/>
  <headerFooter alignWithMargins="0">
    <oddHeader>&amp;R4.農      業</oddHeader>
    <oddFooter>&amp;C-40-</oddFooter>
  </headerFooter>
  <colBreaks count="1" manualBreakCount="1">
    <brk id="1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E1:P4"/>
  <sheetViews>
    <sheetView zoomScalePageLayoutView="0" workbookViewId="0" topLeftCell="A1">
      <selection activeCell="R32" sqref="R32"/>
    </sheetView>
  </sheetViews>
  <sheetFormatPr defaultColWidth="9.00390625" defaultRowHeight="12.75"/>
  <cols>
    <col min="1" max="16384" width="9.125" style="157" customWidth="1"/>
  </cols>
  <sheetData>
    <row r="1" spans="5:16" s="109" customFormat="1" ht="11.25">
      <c r="E1" s="109" t="s">
        <v>71</v>
      </c>
      <c r="F1" s="109" t="s">
        <v>85</v>
      </c>
      <c r="G1" s="109" t="s">
        <v>84</v>
      </c>
      <c r="H1" s="109" t="s">
        <v>83</v>
      </c>
      <c r="I1" s="109" t="s">
        <v>82</v>
      </c>
      <c r="J1" s="109" t="s">
        <v>81</v>
      </c>
      <c r="K1" s="109" t="s">
        <v>80</v>
      </c>
      <c r="L1" s="109" t="s">
        <v>79</v>
      </c>
      <c r="M1" s="109" t="s">
        <v>78</v>
      </c>
      <c r="N1" s="109" t="s">
        <v>77</v>
      </c>
      <c r="O1" s="109" t="s">
        <v>76</v>
      </c>
      <c r="P1" s="109" t="s">
        <v>60</v>
      </c>
    </row>
    <row r="2" spans="5:16" s="109" customFormat="1" ht="11.25">
      <c r="E2" s="109">
        <v>445</v>
      </c>
      <c r="F2" s="109">
        <v>442</v>
      </c>
      <c r="G2" s="109">
        <v>1004</v>
      </c>
      <c r="H2" s="109">
        <v>1102</v>
      </c>
      <c r="I2" s="109">
        <v>841</v>
      </c>
      <c r="J2" s="109">
        <v>628</v>
      </c>
      <c r="K2" s="109">
        <v>145</v>
      </c>
      <c r="L2" s="109">
        <v>43</v>
      </c>
      <c r="M2" s="109">
        <v>9</v>
      </c>
      <c r="N2" s="109">
        <v>0</v>
      </c>
      <c r="O2" s="109">
        <v>0</v>
      </c>
      <c r="P2" s="109">
        <v>0</v>
      </c>
    </row>
    <row r="3" spans="5:16" s="109" customFormat="1" ht="11.25">
      <c r="E3" s="146" t="s">
        <v>71</v>
      </c>
      <c r="F3" s="145" t="s">
        <v>70</v>
      </c>
      <c r="G3" s="145" t="s">
        <v>69</v>
      </c>
      <c r="H3" s="145" t="s">
        <v>68</v>
      </c>
      <c r="I3" s="145" t="s">
        <v>67</v>
      </c>
      <c r="J3" s="145" t="s">
        <v>66</v>
      </c>
      <c r="K3" s="145" t="s">
        <v>65</v>
      </c>
      <c r="L3" s="145" t="s">
        <v>64</v>
      </c>
      <c r="M3" s="145" t="s">
        <v>63</v>
      </c>
      <c r="N3" s="145" t="s">
        <v>62</v>
      </c>
      <c r="O3" s="145" t="s">
        <v>61</v>
      </c>
      <c r="P3" s="144" t="s">
        <v>60</v>
      </c>
    </row>
    <row r="4" spans="5:16" s="109" customFormat="1" ht="11.25">
      <c r="E4" s="109">
        <v>105</v>
      </c>
      <c r="F4" s="109">
        <v>390</v>
      </c>
      <c r="G4" s="109">
        <v>912</v>
      </c>
      <c r="H4" s="109">
        <v>880</v>
      </c>
      <c r="I4" s="109">
        <v>606</v>
      </c>
      <c r="J4" s="109">
        <v>497</v>
      </c>
      <c r="K4" s="109">
        <v>151</v>
      </c>
      <c r="L4" s="109">
        <v>72</v>
      </c>
      <c r="M4" s="109">
        <v>33</v>
      </c>
      <c r="N4" s="109">
        <v>13</v>
      </c>
      <c r="O4" s="109">
        <v>6</v>
      </c>
      <c r="P4" s="109">
        <v>2</v>
      </c>
    </row>
  </sheetData>
  <sheetProtection/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9" sqref="A9"/>
    </sheetView>
  </sheetViews>
  <sheetFormatPr defaultColWidth="9.00390625" defaultRowHeight="12.75"/>
  <cols>
    <col min="2" max="3" width="11.875" style="0" bestFit="1" customWidth="1"/>
  </cols>
  <sheetData>
    <row r="1" spans="1:3" ht="12" customHeight="1">
      <c r="A1" t="s">
        <v>18</v>
      </c>
      <c r="B1" t="s">
        <v>0</v>
      </c>
      <c r="C1" t="s">
        <v>21</v>
      </c>
    </row>
    <row r="2" spans="1:3" ht="12">
      <c r="A2" t="s">
        <v>15</v>
      </c>
      <c r="B2">
        <v>249</v>
      </c>
      <c r="C2">
        <v>5527</v>
      </c>
    </row>
    <row r="3" spans="1:3" ht="12">
      <c r="A3" t="s">
        <v>8</v>
      </c>
      <c r="B3">
        <v>247</v>
      </c>
      <c r="C3">
        <v>5164</v>
      </c>
    </row>
    <row r="4" spans="1:3" ht="12">
      <c r="A4" t="s">
        <v>7</v>
      </c>
      <c r="B4">
        <v>212</v>
      </c>
      <c r="C4">
        <v>4860</v>
      </c>
    </row>
    <row r="5" spans="1:3" ht="12">
      <c r="A5" t="s">
        <v>5</v>
      </c>
      <c r="B5">
        <v>232</v>
      </c>
      <c r="C5">
        <v>3989</v>
      </c>
    </row>
    <row r="6" spans="1:3" ht="12">
      <c r="A6" t="s">
        <v>6</v>
      </c>
      <c r="B6">
        <v>261</v>
      </c>
      <c r="C6">
        <v>3276</v>
      </c>
    </row>
    <row r="7" spans="1:3" ht="12">
      <c r="A7" t="s">
        <v>20</v>
      </c>
      <c r="B7">
        <v>172</v>
      </c>
      <c r="C7">
        <v>2500</v>
      </c>
    </row>
    <row r="8" spans="1:3" ht="12">
      <c r="A8" t="s">
        <v>22</v>
      </c>
      <c r="B8">
        <v>277</v>
      </c>
      <c r="C8">
        <v>1765</v>
      </c>
    </row>
  </sheetData>
  <sheetProtection/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3.75390625" style="3" customWidth="1"/>
    <col min="2" max="2" width="12.75390625" style="16" customWidth="1"/>
    <col min="3" max="3" width="12.75390625" style="12" customWidth="1"/>
    <col min="4" max="16384" width="9.125" style="3" customWidth="1"/>
  </cols>
  <sheetData>
    <row r="1" spans="1:3" ht="30" customHeight="1">
      <c r="A1" s="1" t="s">
        <v>17</v>
      </c>
      <c r="B1" s="13"/>
      <c r="C1" s="2"/>
    </row>
    <row r="2" spans="2:7" ht="18" customHeight="1">
      <c r="B2" s="14"/>
      <c r="C2" s="15" t="s">
        <v>15</v>
      </c>
      <c r="D2" s="15" t="s">
        <v>8</v>
      </c>
      <c r="E2" s="15" t="s">
        <v>7</v>
      </c>
      <c r="F2" s="15" t="s">
        <v>5</v>
      </c>
      <c r="G2" s="15" t="s">
        <v>6</v>
      </c>
    </row>
    <row r="3" spans="2:7" s="7" customFormat="1" ht="15" customHeight="1">
      <c r="B3" s="20" t="s">
        <v>0</v>
      </c>
      <c r="C3" s="8">
        <v>249</v>
      </c>
      <c r="D3" s="8">
        <v>247</v>
      </c>
      <c r="E3" s="8">
        <v>212</v>
      </c>
      <c r="F3" s="8">
        <v>232</v>
      </c>
      <c r="G3" s="8">
        <v>261</v>
      </c>
    </row>
    <row r="4" spans="2:7" ht="12">
      <c r="B4" s="19" t="s">
        <v>10</v>
      </c>
      <c r="C4" s="8">
        <v>5527</v>
      </c>
      <c r="D4" s="8">
        <v>5164</v>
      </c>
      <c r="E4" s="8">
        <v>4860</v>
      </c>
      <c r="F4" s="8">
        <v>3989</v>
      </c>
      <c r="G4" s="8">
        <v>3276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showGridLines="0" zoomScale="70" zoomScaleNormal="70" zoomScalePageLayoutView="0" workbookViewId="0" topLeftCell="A1">
      <selection activeCell="T73" sqref="T73"/>
    </sheetView>
  </sheetViews>
  <sheetFormatPr defaultColWidth="9.00390625" defaultRowHeight="12.75"/>
  <cols>
    <col min="1" max="1" width="1.875" style="43" customWidth="1"/>
    <col min="2" max="2" width="2.375" style="43" customWidth="1"/>
    <col min="3" max="3" width="6.375" style="43" customWidth="1"/>
    <col min="4" max="4" width="3.625" style="45" customWidth="1"/>
    <col min="5" max="5" width="6.375" style="44" customWidth="1"/>
    <col min="6" max="19" width="5.875" style="44" customWidth="1"/>
    <col min="20" max="16384" width="9.125" style="43" customWidth="1"/>
  </cols>
  <sheetData>
    <row r="1" ht="30" customHeight="1">
      <c r="A1" s="97" t="s">
        <v>55</v>
      </c>
    </row>
    <row r="2" ht="7.5" customHeight="1">
      <c r="A2" s="97"/>
    </row>
    <row r="3" ht="22.5" customHeight="1">
      <c r="B3" s="96" t="s">
        <v>54</v>
      </c>
    </row>
    <row r="4" spans="2:19" ht="18.75" customHeight="1">
      <c r="B4" s="92" t="s">
        <v>53</v>
      </c>
      <c r="C4" s="92"/>
      <c r="D4" s="91" t="s">
        <v>52</v>
      </c>
      <c r="E4" s="95" t="s">
        <v>51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3"/>
    </row>
    <row r="5" spans="2:19" ht="18.75" customHeight="1">
      <c r="B5" s="92"/>
      <c r="C5" s="92"/>
      <c r="D5" s="91"/>
      <c r="E5" s="90" t="s">
        <v>27</v>
      </c>
      <c r="F5" s="89" t="s">
        <v>50</v>
      </c>
      <c r="G5" s="88" t="s">
        <v>49</v>
      </c>
      <c r="H5" s="88" t="s">
        <v>48</v>
      </c>
      <c r="I5" s="88" t="s">
        <v>47</v>
      </c>
      <c r="J5" s="88" t="s">
        <v>46</v>
      </c>
      <c r="K5" s="88" t="s">
        <v>45</v>
      </c>
      <c r="L5" s="88" t="s">
        <v>44</v>
      </c>
      <c r="M5" s="88" t="s">
        <v>43</v>
      </c>
      <c r="N5" s="88" t="s">
        <v>42</v>
      </c>
      <c r="O5" s="88" t="s">
        <v>41</v>
      </c>
      <c r="P5" s="88" t="s">
        <v>40</v>
      </c>
      <c r="Q5" s="88" t="s">
        <v>39</v>
      </c>
      <c r="R5" s="88" t="s">
        <v>38</v>
      </c>
      <c r="S5" s="87" t="s">
        <v>37</v>
      </c>
    </row>
    <row r="6" spans="2:19" ht="15" customHeight="1">
      <c r="B6" s="86" t="s">
        <v>36</v>
      </c>
      <c r="C6" s="85"/>
      <c r="D6" s="64" t="s">
        <v>27</v>
      </c>
      <c r="E6" s="84">
        <f>+E10+E13+E16+E19</f>
        <v>20958</v>
      </c>
      <c r="F6" s="83">
        <f>+F10+F13+F16+F19</f>
        <v>3204</v>
      </c>
      <c r="G6" s="82">
        <f>+G10+G13+G16+G19</f>
        <v>1350</v>
      </c>
      <c r="H6" s="82">
        <f>+H10+H13+H16+H19</f>
        <v>1254</v>
      </c>
      <c r="I6" s="82">
        <f>+I10+I13+I16+I19</f>
        <v>1125</v>
      </c>
      <c r="J6" s="82">
        <f>+J10+J13+J16+J19</f>
        <v>978</v>
      </c>
      <c r="K6" s="82">
        <f>+K10+K13+K16+K19</f>
        <v>1205</v>
      </c>
      <c r="L6" s="82">
        <f>+L10+L13+L16+L19</f>
        <v>1468</v>
      </c>
      <c r="M6" s="82">
        <f>+M10+M13+M16+M19</f>
        <v>1482</v>
      </c>
      <c r="N6" s="82">
        <f>+N10+N13+N16+N19</f>
        <v>1288</v>
      </c>
      <c r="O6" s="82">
        <f>+O10+O13+O16+O19</f>
        <v>1177</v>
      </c>
      <c r="P6" s="82">
        <f>+P10+P13+P16+P19</f>
        <v>1209</v>
      </c>
      <c r="Q6" s="82">
        <f>+Q10+Q13+Q16+Q19</f>
        <v>1522</v>
      </c>
      <c r="R6" s="82">
        <f>+R10+R13+R16+R19</f>
        <v>1504</v>
      </c>
      <c r="S6" s="81">
        <f>+S10+S13+S16+S19</f>
        <v>2192</v>
      </c>
    </row>
    <row r="7" spans="2:19" ht="15" customHeight="1">
      <c r="B7" s="59"/>
      <c r="C7" s="75"/>
      <c r="D7" s="52" t="s">
        <v>32</v>
      </c>
      <c r="E7" s="79">
        <f>ROUND(E6/$E6*100,1)</f>
        <v>100</v>
      </c>
      <c r="F7" s="78">
        <f>ROUND(F6/$E6*100,1)</f>
        <v>15.3</v>
      </c>
      <c r="G7" s="77">
        <f>ROUND(G6/$E6*100,1)</f>
        <v>6.4</v>
      </c>
      <c r="H7" s="77">
        <f>ROUND(H6/$E6*100,1)</f>
        <v>6</v>
      </c>
      <c r="I7" s="77">
        <f>ROUND(I6/$E6*100,1)</f>
        <v>5.4</v>
      </c>
      <c r="J7" s="77">
        <f>ROUND(J6/$E6*100,1)</f>
        <v>4.7</v>
      </c>
      <c r="K7" s="77">
        <f>ROUND(K6/$E6*100,1)</f>
        <v>5.7</v>
      </c>
      <c r="L7" s="77">
        <f>ROUND(L6/$E6*100,1)</f>
        <v>7</v>
      </c>
      <c r="M7" s="77">
        <f>ROUND(M6/$E6*100,1)</f>
        <v>7.1</v>
      </c>
      <c r="N7" s="77">
        <f>ROUND(N6/$E6*100,1)</f>
        <v>6.1</v>
      </c>
      <c r="O7" s="77">
        <f>ROUND(O6/$E6*100,1)</f>
        <v>5.6</v>
      </c>
      <c r="P7" s="77">
        <f>ROUND(P6/$E6*100,1)</f>
        <v>5.8</v>
      </c>
      <c r="Q7" s="77">
        <f>ROUND(Q6/$E6*100,1)</f>
        <v>7.3</v>
      </c>
      <c r="R7" s="77">
        <f>ROUND(R6/$E6*100,1)</f>
        <v>7.2</v>
      </c>
      <c r="S7" s="76">
        <f>ROUND(S6/$E6*100,1)</f>
        <v>10.5</v>
      </c>
    </row>
    <row r="8" spans="2:19" ht="15" customHeight="1">
      <c r="B8" s="59"/>
      <c r="C8" s="80"/>
      <c r="D8" s="58" t="s">
        <v>26</v>
      </c>
      <c r="E8" s="74">
        <f>+E11+E14+E17+E20</f>
        <v>10096</v>
      </c>
      <c r="F8" s="73">
        <f>+F11+F14+F17+F20</f>
        <v>1637</v>
      </c>
      <c r="G8" s="72">
        <f>+G11+G14+G17+G20</f>
        <v>670</v>
      </c>
      <c r="H8" s="72">
        <f>+H11+H14+H17+H20</f>
        <v>605</v>
      </c>
      <c r="I8" s="72">
        <f>+I11+I14+I17+I20</f>
        <v>577</v>
      </c>
      <c r="J8" s="72">
        <f>+J11+J14+J17+J20</f>
        <v>468</v>
      </c>
      <c r="K8" s="72">
        <f>+K11+K14+K17+K20</f>
        <v>536</v>
      </c>
      <c r="L8" s="72">
        <f>+L11+L14+L17+L20</f>
        <v>742</v>
      </c>
      <c r="M8" s="72">
        <f>+M11+M14+M17+M20</f>
        <v>781</v>
      </c>
      <c r="N8" s="72">
        <f>+N11+N14+N17+N20</f>
        <v>688</v>
      </c>
      <c r="O8" s="72">
        <f>+O11+O14+O17+O20</f>
        <v>589</v>
      </c>
      <c r="P8" s="72">
        <f>+P11+P14+P17+P20</f>
        <v>543</v>
      </c>
      <c r="Q8" s="72">
        <f>+Q11+Q14+Q17+Q20</f>
        <v>712</v>
      </c>
      <c r="R8" s="72">
        <f>+R11+R14+R17+R20</f>
        <v>746</v>
      </c>
      <c r="S8" s="71">
        <f>+S11+S14+S17+S20</f>
        <v>802</v>
      </c>
    </row>
    <row r="9" spans="2:19" ht="15" customHeight="1">
      <c r="B9" s="59"/>
      <c r="C9" s="80"/>
      <c r="D9" s="58" t="s">
        <v>25</v>
      </c>
      <c r="E9" s="74">
        <f>+E12+E15+E18+E21</f>
        <v>10862</v>
      </c>
      <c r="F9" s="73">
        <f>+F12+F15+F18+F21</f>
        <v>1567</v>
      </c>
      <c r="G9" s="72">
        <f>+G12+G15+G18+G21</f>
        <v>680</v>
      </c>
      <c r="H9" s="72">
        <f>+H12+H15+H18+H21</f>
        <v>649</v>
      </c>
      <c r="I9" s="72">
        <f>+I12+I15+I18+I21</f>
        <v>548</v>
      </c>
      <c r="J9" s="72">
        <f>+J12+J15+J18+J21</f>
        <v>510</v>
      </c>
      <c r="K9" s="72">
        <f>+K12+K15+K18+K21</f>
        <v>669</v>
      </c>
      <c r="L9" s="72">
        <f>+L12+L15+L18+L21</f>
        <v>726</v>
      </c>
      <c r="M9" s="72">
        <f>+M12+M15+M18+M21</f>
        <v>701</v>
      </c>
      <c r="N9" s="72">
        <f>+N12+N15+N18+N21</f>
        <v>600</v>
      </c>
      <c r="O9" s="72">
        <f>+O12+O15+O18+O21</f>
        <v>588</v>
      </c>
      <c r="P9" s="72">
        <f>+P12+P15+P18+P21</f>
        <v>666</v>
      </c>
      <c r="Q9" s="72">
        <f>+Q12+Q15+Q18+Q21</f>
        <v>810</v>
      </c>
      <c r="R9" s="72">
        <f>+R12+R15+R18+R21</f>
        <v>758</v>
      </c>
      <c r="S9" s="71">
        <f>+S12+S15+S18+S21</f>
        <v>1390</v>
      </c>
    </row>
    <row r="10" spans="2:19" ht="19.5" customHeight="1" hidden="1">
      <c r="B10" s="59"/>
      <c r="C10" s="65" t="s">
        <v>31</v>
      </c>
      <c r="D10" s="64" t="s">
        <v>27</v>
      </c>
      <c r="E10" s="63">
        <f>SUM(E11:E12)</f>
        <v>4227</v>
      </c>
      <c r="F10" s="62">
        <f>SUM(F11:F12)</f>
        <v>655</v>
      </c>
      <c r="G10" s="61">
        <f>SUM(G11:G12)</f>
        <v>282</v>
      </c>
      <c r="H10" s="61">
        <f>SUM(H11:H12)</f>
        <v>262</v>
      </c>
      <c r="I10" s="61">
        <f>SUM(I11:I12)</f>
        <v>222</v>
      </c>
      <c r="J10" s="61">
        <f>SUM(J11:J12)</f>
        <v>201</v>
      </c>
      <c r="K10" s="61">
        <f>SUM(K11:K12)</f>
        <v>248</v>
      </c>
      <c r="L10" s="61">
        <f>SUM(L11:L12)</f>
        <v>312</v>
      </c>
      <c r="M10" s="61">
        <f>SUM(M11:M12)</f>
        <v>294</v>
      </c>
      <c r="N10" s="61">
        <f>SUM(N11:N12)</f>
        <v>269</v>
      </c>
      <c r="O10" s="61">
        <f>SUM(O11:O12)</f>
        <v>215</v>
      </c>
      <c r="P10" s="61">
        <f>SUM(P11:P12)</f>
        <v>232</v>
      </c>
      <c r="Q10" s="61">
        <f>SUM(Q11:Q12)</f>
        <v>310</v>
      </c>
      <c r="R10" s="61">
        <f>SUM(R11:R12)</f>
        <v>296</v>
      </c>
      <c r="S10" s="60">
        <f>SUM(S11:S12)</f>
        <v>429</v>
      </c>
    </row>
    <row r="11" spans="2:19" ht="19.5" customHeight="1" hidden="1">
      <c r="B11" s="59"/>
      <c r="C11" s="59"/>
      <c r="D11" s="58" t="s">
        <v>26</v>
      </c>
      <c r="E11" s="57">
        <f>SUM(F11:S11)</f>
        <v>2033</v>
      </c>
      <c r="F11" s="56">
        <v>346</v>
      </c>
      <c r="G11" s="55">
        <v>147</v>
      </c>
      <c r="H11" s="55">
        <v>124</v>
      </c>
      <c r="I11" s="55">
        <v>105</v>
      </c>
      <c r="J11" s="55">
        <v>100</v>
      </c>
      <c r="K11" s="55">
        <v>112</v>
      </c>
      <c r="L11" s="55">
        <v>154</v>
      </c>
      <c r="M11" s="55">
        <v>155</v>
      </c>
      <c r="N11" s="55">
        <v>133</v>
      </c>
      <c r="O11" s="55">
        <v>113</v>
      </c>
      <c r="P11" s="55">
        <v>99</v>
      </c>
      <c r="Q11" s="55">
        <v>141</v>
      </c>
      <c r="R11" s="55">
        <v>146</v>
      </c>
      <c r="S11" s="54">
        <v>158</v>
      </c>
    </row>
    <row r="12" spans="2:19" ht="19.5" customHeight="1" hidden="1">
      <c r="B12" s="59"/>
      <c r="C12" s="53"/>
      <c r="D12" s="52" t="s">
        <v>25</v>
      </c>
      <c r="E12" s="51">
        <f>SUM(F12:S12)</f>
        <v>2194</v>
      </c>
      <c r="F12" s="50">
        <v>309</v>
      </c>
      <c r="G12" s="49">
        <v>135</v>
      </c>
      <c r="H12" s="49">
        <v>138</v>
      </c>
      <c r="I12" s="49">
        <v>117</v>
      </c>
      <c r="J12" s="49">
        <v>101</v>
      </c>
      <c r="K12" s="49">
        <v>136</v>
      </c>
      <c r="L12" s="49">
        <v>158</v>
      </c>
      <c r="M12" s="49">
        <v>139</v>
      </c>
      <c r="N12" s="49">
        <v>136</v>
      </c>
      <c r="O12" s="49">
        <v>102</v>
      </c>
      <c r="P12" s="49">
        <v>133</v>
      </c>
      <c r="Q12" s="49">
        <v>169</v>
      </c>
      <c r="R12" s="49">
        <v>150</v>
      </c>
      <c r="S12" s="48">
        <v>271</v>
      </c>
    </row>
    <row r="13" spans="2:19" ht="19.5" customHeight="1" hidden="1">
      <c r="B13" s="59"/>
      <c r="C13" s="65" t="s">
        <v>30</v>
      </c>
      <c r="D13" s="64" t="s">
        <v>27</v>
      </c>
      <c r="E13" s="63">
        <f>SUM(E14:E15)</f>
        <v>6886</v>
      </c>
      <c r="F13" s="62">
        <f>SUM(F14:F15)</f>
        <v>1044</v>
      </c>
      <c r="G13" s="61">
        <f>SUM(G14:G15)</f>
        <v>473</v>
      </c>
      <c r="H13" s="61">
        <f>SUM(H14:H15)</f>
        <v>385</v>
      </c>
      <c r="I13" s="61">
        <f>SUM(I14:I15)</f>
        <v>371</v>
      </c>
      <c r="J13" s="61">
        <f>SUM(J14:J15)</f>
        <v>340</v>
      </c>
      <c r="K13" s="61">
        <f>SUM(K14:K15)</f>
        <v>410</v>
      </c>
      <c r="L13" s="61">
        <f>SUM(L14:L15)</f>
        <v>474</v>
      </c>
      <c r="M13" s="61">
        <f>SUM(M14:M15)</f>
        <v>479</v>
      </c>
      <c r="N13" s="61">
        <f>SUM(N14:N15)</f>
        <v>412</v>
      </c>
      <c r="O13" s="61">
        <f>SUM(O14:O15)</f>
        <v>382</v>
      </c>
      <c r="P13" s="61">
        <f>SUM(P14:P15)</f>
        <v>392</v>
      </c>
      <c r="Q13" s="61">
        <f>SUM(Q14:Q15)</f>
        <v>488</v>
      </c>
      <c r="R13" s="61">
        <f>SUM(R14:R15)</f>
        <v>483</v>
      </c>
      <c r="S13" s="60">
        <f>SUM(S14:S15)</f>
        <v>753</v>
      </c>
    </row>
    <row r="14" spans="2:19" ht="19.5" customHeight="1" hidden="1">
      <c r="B14" s="59"/>
      <c r="C14" s="59"/>
      <c r="D14" s="58" t="s">
        <v>26</v>
      </c>
      <c r="E14" s="57">
        <f>SUM(F14:S14)</f>
        <v>3332</v>
      </c>
      <c r="F14" s="56">
        <v>530</v>
      </c>
      <c r="G14" s="55">
        <v>228</v>
      </c>
      <c r="H14" s="55">
        <v>184</v>
      </c>
      <c r="I14" s="55">
        <v>197</v>
      </c>
      <c r="J14" s="55">
        <v>165</v>
      </c>
      <c r="K14" s="55">
        <v>185</v>
      </c>
      <c r="L14" s="55">
        <v>237</v>
      </c>
      <c r="M14" s="55">
        <v>263</v>
      </c>
      <c r="N14" s="55">
        <v>229</v>
      </c>
      <c r="O14" s="55">
        <v>184</v>
      </c>
      <c r="P14" s="55">
        <v>181</v>
      </c>
      <c r="Q14" s="55">
        <v>226</v>
      </c>
      <c r="R14" s="55">
        <v>241</v>
      </c>
      <c r="S14" s="54">
        <v>282</v>
      </c>
    </row>
    <row r="15" spans="2:19" ht="19.5" customHeight="1" hidden="1">
      <c r="B15" s="59"/>
      <c r="C15" s="53"/>
      <c r="D15" s="52" t="s">
        <v>25</v>
      </c>
      <c r="E15" s="51">
        <f>SUM(F15:S15)</f>
        <v>3554</v>
      </c>
      <c r="F15" s="50">
        <v>514</v>
      </c>
      <c r="G15" s="49">
        <v>245</v>
      </c>
      <c r="H15" s="49">
        <v>201</v>
      </c>
      <c r="I15" s="49">
        <v>174</v>
      </c>
      <c r="J15" s="49">
        <v>175</v>
      </c>
      <c r="K15" s="49">
        <v>225</v>
      </c>
      <c r="L15" s="49">
        <v>237</v>
      </c>
      <c r="M15" s="49">
        <v>216</v>
      </c>
      <c r="N15" s="49">
        <v>183</v>
      </c>
      <c r="O15" s="49">
        <v>198</v>
      </c>
      <c r="P15" s="49">
        <v>211</v>
      </c>
      <c r="Q15" s="49">
        <v>262</v>
      </c>
      <c r="R15" s="49">
        <v>242</v>
      </c>
      <c r="S15" s="48">
        <v>471</v>
      </c>
    </row>
    <row r="16" spans="2:19" ht="19.5" customHeight="1" hidden="1">
      <c r="B16" s="59"/>
      <c r="C16" s="65" t="s">
        <v>29</v>
      </c>
      <c r="D16" s="64" t="s">
        <v>27</v>
      </c>
      <c r="E16" s="63">
        <f>SUM(E17:E18)</f>
        <v>4345</v>
      </c>
      <c r="F16" s="62">
        <f>SUM(F17:F18)</f>
        <v>651</v>
      </c>
      <c r="G16" s="61">
        <f>SUM(G17:G18)</f>
        <v>244</v>
      </c>
      <c r="H16" s="61">
        <f>SUM(H17:H18)</f>
        <v>269</v>
      </c>
      <c r="I16" s="61">
        <f>SUM(I17:I18)</f>
        <v>252</v>
      </c>
      <c r="J16" s="61">
        <f>SUM(J17:J18)</f>
        <v>199</v>
      </c>
      <c r="K16" s="61">
        <f>SUM(K17:K18)</f>
        <v>247</v>
      </c>
      <c r="L16" s="61">
        <f>SUM(L17:L18)</f>
        <v>277</v>
      </c>
      <c r="M16" s="61">
        <f>SUM(M17:M18)</f>
        <v>287</v>
      </c>
      <c r="N16" s="61">
        <f>SUM(N17:N18)</f>
        <v>263</v>
      </c>
      <c r="O16" s="61">
        <f>SUM(O17:O18)</f>
        <v>285</v>
      </c>
      <c r="P16" s="61">
        <f>SUM(P17:P18)</f>
        <v>283</v>
      </c>
      <c r="Q16" s="61">
        <f>SUM(Q17:Q18)</f>
        <v>332</v>
      </c>
      <c r="R16" s="61">
        <f>SUM(R17:R18)</f>
        <v>283</v>
      </c>
      <c r="S16" s="60">
        <f>SUM(S17:S18)</f>
        <v>473</v>
      </c>
    </row>
    <row r="17" spans="2:19" ht="19.5" customHeight="1" hidden="1">
      <c r="B17" s="59"/>
      <c r="C17" s="59"/>
      <c r="D17" s="58" t="s">
        <v>26</v>
      </c>
      <c r="E17" s="57">
        <f>SUM(F17:S17)</f>
        <v>2108</v>
      </c>
      <c r="F17" s="56">
        <v>338</v>
      </c>
      <c r="G17" s="55">
        <v>134</v>
      </c>
      <c r="H17" s="55">
        <v>125</v>
      </c>
      <c r="I17" s="55">
        <v>131</v>
      </c>
      <c r="J17" s="55">
        <v>98</v>
      </c>
      <c r="K17" s="55">
        <v>109</v>
      </c>
      <c r="L17" s="55">
        <v>147</v>
      </c>
      <c r="M17" s="55">
        <v>147</v>
      </c>
      <c r="N17" s="55">
        <v>134</v>
      </c>
      <c r="O17" s="55">
        <v>146</v>
      </c>
      <c r="P17" s="55">
        <v>129</v>
      </c>
      <c r="Q17" s="55">
        <v>167</v>
      </c>
      <c r="R17" s="55">
        <v>146</v>
      </c>
      <c r="S17" s="54">
        <v>157</v>
      </c>
    </row>
    <row r="18" spans="2:19" ht="19.5" customHeight="1" hidden="1">
      <c r="B18" s="59"/>
      <c r="C18" s="53"/>
      <c r="D18" s="52" t="s">
        <v>25</v>
      </c>
      <c r="E18" s="51">
        <f>SUM(F18:S18)</f>
        <v>2237</v>
      </c>
      <c r="F18" s="50">
        <v>313</v>
      </c>
      <c r="G18" s="49">
        <v>110</v>
      </c>
      <c r="H18" s="49">
        <v>144</v>
      </c>
      <c r="I18" s="49">
        <v>121</v>
      </c>
      <c r="J18" s="49">
        <v>101</v>
      </c>
      <c r="K18" s="49">
        <v>138</v>
      </c>
      <c r="L18" s="49">
        <v>130</v>
      </c>
      <c r="M18" s="49">
        <v>140</v>
      </c>
      <c r="N18" s="49">
        <v>129</v>
      </c>
      <c r="O18" s="49">
        <v>139</v>
      </c>
      <c r="P18" s="49">
        <v>154</v>
      </c>
      <c r="Q18" s="49">
        <v>165</v>
      </c>
      <c r="R18" s="49">
        <v>137</v>
      </c>
      <c r="S18" s="48">
        <v>316</v>
      </c>
    </row>
    <row r="19" spans="2:19" ht="19.5" customHeight="1" hidden="1">
      <c r="B19" s="59"/>
      <c r="C19" s="65" t="s">
        <v>28</v>
      </c>
      <c r="D19" s="64" t="s">
        <v>27</v>
      </c>
      <c r="E19" s="63">
        <f>SUM(E20:E21)</f>
        <v>5500</v>
      </c>
      <c r="F19" s="62">
        <f>SUM(F20:F21)</f>
        <v>854</v>
      </c>
      <c r="G19" s="61">
        <f>SUM(G20:G21)</f>
        <v>351</v>
      </c>
      <c r="H19" s="61">
        <f>SUM(H20:H21)</f>
        <v>338</v>
      </c>
      <c r="I19" s="61">
        <f>SUM(I20:I21)</f>
        <v>280</v>
      </c>
      <c r="J19" s="61">
        <f>SUM(J20:J21)</f>
        <v>238</v>
      </c>
      <c r="K19" s="61">
        <f>SUM(K20:K21)</f>
        <v>300</v>
      </c>
      <c r="L19" s="61">
        <f>SUM(L20:L21)</f>
        <v>405</v>
      </c>
      <c r="M19" s="61">
        <f>SUM(M20:M21)</f>
        <v>422</v>
      </c>
      <c r="N19" s="61">
        <f>SUM(N20:N21)</f>
        <v>344</v>
      </c>
      <c r="O19" s="61">
        <f>SUM(O20:O21)</f>
        <v>295</v>
      </c>
      <c r="P19" s="61">
        <f>SUM(P20:P21)</f>
        <v>302</v>
      </c>
      <c r="Q19" s="61">
        <f>SUM(Q20:Q21)</f>
        <v>392</v>
      </c>
      <c r="R19" s="61">
        <f>SUM(R20:R21)</f>
        <v>442</v>
      </c>
      <c r="S19" s="60">
        <f>SUM(S20:S21)</f>
        <v>537</v>
      </c>
    </row>
    <row r="20" spans="2:19" ht="19.5" customHeight="1" hidden="1">
      <c r="B20" s="59"/>
      <c r="C20" s="59"/>
      <c r="D20" s="58" t="s">
        <v>26</v>
      </c>
      <c r="E20" s="57">
        <f>SUM(F20:S20)</f>
        <v>2623</v>
      </c>
      <c r="F20" s="56">
        <v>423</v>
      </c>
      <c r="G20" s="55">
        <v>161</v>
      </c>
      <c r="H20" s="55">
        <v>172</v>
      </c>
      <c r="I20" s="55">
        <v>144</v>
      </c>
      <c r="J20" s="55">
        <v>105</v>
      </c>
      <c r="K20" s="55">
        <v>130</v>
      </c>
      <c r="L20" s="55">
        <v>204</v>
      </c>
      <c r="M20" s="55">
        <v>216</v>
      </c>
      <c r="N20" s="55">
        <v>192</v>
      </c>
      <c r="O20" s="55">
        <v>146</v>
      </c>
      <c r="P20" s="55">
        <v>134</v>
      </c>
      <c r="Q20" s="55">
        <v>178</v>
      </c>
      <c r="R20" s="55">
        <v>213</v>
      </c>
      <c r="S20" s="54">
        <v>205</v>
      </c>
    </row>
    <row r="21" spans="2:19" ht="19.5" customHeight="1" hidden="1">
      <c r="B21" s="53"/>
      <c r="C21" s="53"/>
      <c r="D21" s="52" t="s">
        <v>25</v>
      </c>
      <c r="E21" s="51">
        <f>SUM(F21:S21)</f>
        <v>2877</v>
      </c>
      <c r="F21" s="50">
        <v>431</v>
      </c>
      <c r="G21" s="49">
        <v>190</v>
      </c>
      <c r="H21" s="49">
        <v>166</v>
      </c>
      <c r="I21" s="49">
        <v>136</v>
      </c>
      <c r="J21" s="49">
        <v>133</v>
      </c>
      <c r="K21" s="49">
        <v>170</v>
      </c>
      <c r="L21" s="49">
        <v>201</v>
      </c>
      <c r="M21" s="49">
        <v>206</v>
      </c>
      <c r="N21" s="49">
        <v>152</v>
      </c>
      <c r="O21" s="49">
        <v>149</v>
      </c>
      <c r="P21" s="49">
        <v>168</v>
      </c>
      <c r="Q21" s="49">
        <v>214</v>
      </c>
      <c r="R21" s="49">
        <v>229</v>
      </c>
      <c r="S21" s="48">
        <v>332</v>
      </c>
    </row>
    <row r="22" spans="2:19" ht="15" customHeight="1">
      <c r="B22" s="86" t="s">
        <v>35</v>
      </c>
      <c r="C22" s="85"/>
      <c r="D22" s="64" t="s">
        <v>27</v>
      </c>
      <c r="E22" s="84">
        <v>16915</v>
      </c>
      <c r="F22" s="83">
        <v>2173</v>
      </c>
      <c r="G22" s="82">
        <v>1032</v>
      </c>
      <c r="H22" s="82">
        <v>1014</v>
      </c>
      <c r="I22" s="82">
        <v>868</v>
      </c>
      <c r="J22" s="82">
        <v>873</v>
      </c>
      <c r="K22" s="82">
        <v>793</v>
      </c>
      <c r="L22" s="82">
        <v>1015</v>
      </c>
      <c r="M22" s="82">
        <v>1189</v>
      </c>
      <c r="N22" s="82">
        <v>1221</v>
      </c>
      <c r="O22" s="82">
        <v>1126</v>
      </c>
      <c r="P22" s="82">
        <v>1014</v>
      </c>
      <c r="Q22" s="82">
        <v>1041</v>
      </c>
      <c r="R22" s="82">
        <v>1216</v>
      </c>
      <c r="S22" s="81">
        <v>2340</v>
      </c>
    </row>
    <row r="23" spans="2:19" ht="15" customHeight="1">
      <c r="B23" s="59"/>
      <c r="C23" s="80"/>
      <c r="D23" s="52" t="s">
        <v>32</v>
      </c>
      <c r="E23" s="79">
        <v>100</v>
      </c>
      <c r="F23" s="78">
        <v>12.8</v>
      </c>
      <c r="G23" s="77">
        <v>6.1</v>
      </c>
      <c r="H23" s="77">
        <v>6</v>
      </c>
      <c r="I23" s="77">
        <v>5.1</v>
      </c>
      <c r="J23" s="77">
        <v>5.2</v>
      </c>
      <c r="K23" s="77">
        <v>4.7</v>
      </c>
      <c r="L23" s="77">
        <v>6</v>
      </c>
      <c r="M23" s="77">
        <v>7</v>
      </c>
      <c r="N23" s="77">
        <v>7.2</v>
      </c>
      <c r="O23" s="77">
        <v>6.7</v>
      </c>
      <c r="P23" s="77">
        <v>6</v>
      </c>
      <c r="Q23" s="77">
        <v>6.2</v>
      </c>
      <c r="R23" s="77">
        <v>7.2</v>
      </c>
      <c r="S23" s="76">
        <v>13.8</v>
      </c>
    </row>
    <row r="24" spans="2:19" ht="15" customHeight="1">
      <c r="B24" s="59"/>
      <c r="C24" s="75"/>
      <c r="D24" s="58" t="s">
        <v>26</v>
      </c>
      <c r="E24" s="74">
        <v>8146</v>
      </c>
      <c r="F24" s="73">
        <v>1097</v>
      </c>
      <c r="G24" s="72">
        <v>516</v>
      </c>
      <c r="H24" s="72">
        <v>493</v>
      </c>
      <c r="I24" s="72">
        <v>420</v>
      </c>
      <c r="J24" s="72">
        <v>432</v>
      </c>
      <c r="K24" s="72">
        <v>383</v>
      </c>
      <c r="L24" s="72">
        <v>476</v>
      </c>
      <c r="M24" s="72">
        <v>597</v>
      </c>
      <c r="N24" s="72">
        <v>639</v>
      </c>
      <c r="O24" s="72">
        <v>584</v>
      </c>
      <c r="P24" s="72">
        <v>511</v>
      </c>
      <c r="Q24" s="72">
        <v>469</v>
      </c>
      <c r="R24" s="72">
        <v>578</v>
      </c>
      <c r="S24" s="71">
        <v>951</v>
      </c>
    </row>
    <row r="25" spans="2:19" ht="15" customHeight="1">
      <c r="B25" s="59"/>
      <c r="C25" s="80"/>
      <c r="D25" s="58" t="s">
        <v>25</v>
      </c>
      <c r="E25" s="74">
        <v>8769</v>
      </c>
      <c r="F25" s="73">
        <v>1076</v>
      </c>
      <c r="G25" s="72">
        <v>516</v>
      </c>
      <c r="H25" s="72">
        <v>521</v>
      </c>
      <c r="I25" s="72">
        <v>448</v>
      </c>
      <c r="J25" s="72">
        <v>441</v>
      </c>
      <c r="K25" s="72">
        <v>410</v>
      </c>
      <c r="L25" s="72">
        <v>539</v>
      </c>
      <c r="M25" s="72">
        <v>592</v>
      </c>
      <c r="N25" s="72">
        <v>582</v>
      </c>
      <c r="O25" s="72">
        <v>542</v>
      </c>
      <c r="P25" s="72">
        <v>503</v>
      </c>
      <c r="Q25" s="72">
        <v>572</v>
      </c>
      <c r="R25" s="72">
        <v>638</v>
      </c>
      <c r="S25" s="71">
        <v>1389</v>
      </c>
    </row>
    <row r="26" spans="2:19" ht="19.5" customHeight="1" hidden="1">
      <c r="B26" s="59"/>
      <c r="C26" s="65" t="s">
        <v>31</v>
      </c>
      <c r="D26" s="64" t="s">
        <v>27</v>
      </c>
      <c r="E26" s="63">
        <v>3611</v>
      </c>
      <c r="F26" s="62">
        <v>477</v>
      </c>
      <c r="G26" s="61">
        <v>232</v>
      </c>
      <c r="H26" s="61">
        <v>222</v>
      </c>
      <c r="I26" s="61">
        <v>173</v>
      </c>
      <c r="J26" s="61">
        <v>175</v>
      </c>
      <c r="K26" s="61">
        <v>182</v>
      </c>
      <c r="L26" s="61">
        <v>223</v>
      </c>
      <c r="M26" s="61">
        <v>263</v>
      </c>
      <c r="N26" s="61">
        <v>250</v>
      </c>
      <c r="O26" s="61">
        <v>256</v>
      </c>
      <c r="P26" s="61">
        <v>187</v>
      </c>
      <c r="Q26" s="61">
        <v>215</v>
      </c>
      <c r="R26" s="61">
        <v>255</v>
      </c>
      <c r="S26" s="60">
        <v>501</v>
      </c>
    </row>
    <row r="27" spans="2:19" ht="19.5" customHeight="1" hidden="1">
      <c r="B27" s="59"/>
      <c r="C27" s="59"/>
      <c r="D27" s="58" t="s">
        <v>26</v>
      </c>
      <c r="E27" s="57">
        <v>1743</v>
      </c>
      <c r="F27" s="56">
        <v>243</v>
      </c>
      <c r="G27" s="55">
        <v>118</v>
      </c>
      <c r="H27" s="55">
        <v>115</v>
      </c>
      <c r="I27" s="55">
        <v>85</v>
      </c>
      <c r="J27" s="55">
        <v>88</v>
      </c>
      <c r="K27" s="55">
        <v>92</v>
      </c>
      <c r="L27" s="55">
        <v>108</v>
      </c>
      <c r="M27" s="55">
        <v>132</v>
      </c>
      <c r="N27" s="55">
        <v>130</v>
      </c>
      <c r="O27" s="55">
        <v>125</v>
      </c>
      <c r="P27" s="55">
        <v>97</v>
      </c>
      <c r="Q27" s="55">
        <v>89</v>
      </c>
      <c r="R27" s="55">
        <v>120</v>
      </c>
      <c r="S27" s="54">
        <v>201</v>
      </c>
    </row>
    <row r="28" spans="2:19" ht="19.5" customHeight="1" hidden="1">
      <c r="B28" s="59"/>
      <c r="C28" s="53"/>
      <c r="D28" s="52" t="s">
        <v>25</v>
      </c>
      <c r="E28" s="51">
        <v>1868</v>
      </c>
      <c r="F28" s="50">
        <v>234</v>
      </c>
      <c r="G28" s="49">
        <v>114</v>
      </c>
      <c r="H28" s="49">
        <v>107</v>
      </c>
      <c r="I28" s="49">
        <v>88</v>
      </c>
      <c r="J28" s="49">
        <v>87</v>
      </c>
      <c r="K28" s="49">
        <v>90</v>
      </c>
      <c r="L28" s="49">
        <v>115</v>
      </c>
      <c r="M28" s="49">
        <v>131</v>
      </c>
      <c r="N28" s="49">
        <v>120</v>
      </c>
      <c r="O28" s="49">
        <v>131</v>
      </c>
      <c r="P28" s="49">
        <v>90</v>
      </c>
      <c r="Q28" s="49">
        <v>126</v>
      </c>
      <c r="R28" s="49">
        <v>135</v>
      </c>
      <c r="S28" s="48">
        <v>300</v>
      </c>
    </row>
    <row r="29" spans="2:19" ht="19.5" customHeight="1" hidden="1">
      <c r="B29" s="59"/>
      <c r="C29" s="65" t="s">
        <v>30</v>
      </c>
      <c r="D29" s="64" t="s">
        <v>27</v>
      </c>
      <c r="E29" s="63">
        <v>5541</v>
      </c>
      <c r="F29" s="62">
        <v>699</v>
      </c>
      <c r="G29" s="61">
        <v>315</v>
      </c>
      <c r="H29" s="61">
        <v>358</v>
      </c>
      <c r="I29" s="61">
        <v>276</v>
      </c>
      <c r="J29" s="61">
        <v>299</v>
      </c>
      <c r="K29" s="61">
        <v>263</v>
      </c>
      <c r="L29" s="61">
        <v>336</v>
      </c>
      <c r="M29" s="61">
        <v>387</v>
      </c>
      <c r="N29" s="61">
        <v>410</v>
      </c>
      <c r="O29" s="61">
        <v>364</v>
      </c>
      <c r="P29" s="61">
        <v>334</v>
      </c>
      <c r="Q29" s="61">
        <v>335</v>
      </c>
      <c r="R29" s="61">
        <v>400</v>
      </c>
      <c r="S29" s="60">
        <v>765</v>
      </c>
    </row>
    <row r="30" spans="2:19" ht="19.5" customHeight="1" hidden="1">
      <c r="B30" s="59"/>
      <c r="C30" s="59"/>
      <c r="D30" s="58" t="s">
        <v>26</v>
      </c>
      <c r="E30" s="57">
        <v>2679</v>
      </c>
      <c r="F30" s="56">
        <v>361</v>
      </c>
      <c r="G30" s="55">
        <v>153</v>
      </c>
      <c r="H30" s="55">
        <v>166</v>
      </c>
      <c r="I30" s="55">
        <v>136</v>
      </c>
      <c r="J30" s="55">
        <v>148</v>
      </c>
      <c r="K30" s="55">
        <v>131</v>
      </c>
      <c r="L30" s="55">
        <v>154</v>
      </c>
      <c r="M30" s="55">
        <v>194</v>
      </c>
      <c r="N30" s="55">
        <v>219</v>
      </c>
      <c r="O30" s="55">
        <v>195</v>
      </c>
      <c r="P30" s="55">
        <v>166</v>
      </c>
      <c r="Q30" s="55">
        <v>162</v>
      </c>
      <c r="R30" s="55">
        <v>185</v>
      </c>
      <c r="S30" s="54">
        <v>309</v>
      </c>
    </row>
    <row r="31" spans="2:19" ht="19.5" customHeight="1" hidden="1">
      <c r="B31" s="59"/>
      <c r="C31" s="53"/>
      <c r="D31" s="52" t="s">
        <v>25</v>
      </c>
      <c r="E31" s="51">
        <v>2862</v>
      </c>
      <c r="F31" s="50">
        <v>338</v>
      </c>
      <c r="G31" s="49">
        <v>162</v>
      </c>
      <c r="H31" s="49">
        <v>192</v>
      </c>
      <c r="I31" s="49">
        <v>140</v>
      </c>
      <c r="J31" s="49">
        <v>151</v>
      </c>
      <c r="K31" s="49">
        <v>132</v>
      </c>
      <c r="L31" s="49">
        <v>182</v>
      </c>
      <c r="M31" s="49">
        <v>193</v>
      </c>
      <c r="N31" s="49">
        <v>191</v>
      </c>
      <c r="O31" s="49">
        <v>169</v>
      </c>
      <c r="P31" s="49">
        <v>168</v>
      </c>
      <c r="Q31" s="49">
        <v>173</v>
      </c>
      <c r="R31" s="49">
        <v>215</v>
      </c>
      <c r="S31" s="48">
        <v>456</v>
      </c>
    </row>
    <row r="32" spans="2:19" ht="19.5" customHeight="1" hidden="1">
      <c r="B32" s="59"/>
      <c r="C32" s="65" t="s">
        <v>29</v>
      </c>
      <c r="D32" s="64" t="s">
        <v>27</v>
      </c>
      <c r="E32" s="63">
        <v>3627</v>
      </c>
      <c r="F32" s="62">
        <v>466</v>
      </c>
      <c r="G32" s="61">
        <v>217</v>
      </c>
      <c r="H32" s="61">
        <v>184</v>
      </c>
      <c r="I32" s="61">
        <v>195</v>
      </c>
      <c r="J32" s="61">
        <v>203</v>
      </c>
      <c r="K32" s="61">
        <v>159</v>
      </c>
      <c r="L32" s="61">
        <v>220</v>
      </c>
      <c r="M32" s="61">
        <v>229</v>
      </c>
      <c r="N32" s="61">
        <v>244</v>
      </c>
      <c r="O32" s="61">
        <v>235</v>
      </c>
      <c r="P32" s="61">
        <v>253</v>
      </c>
      <c r="Q32" s="61">
        <v>242</v>
      </c>
      <c r="R32" s="61">
        <v>271</v>
      </c>
      <c r="S32" s="60">
        <v>509</v>
      </c>
    </row>
    <row r="33" spans="2:19" ht="19.5" customHeight="1" hidden="1">
      <c r="B33" s="59"/>
      <c r="C33" s="59"/>
      <c r="D33" s="58" t="s">
        <v>26</v>
      </c>
      <c r="E33" s="57">
        <v>1781</v>
      </c>
      <c r="F33" s="56">
        <v>236</v>
      </c>
      <c r="G33" s="55">
        <v>122</v>
      </c>
      <c r="H33" s="55">
        <v>100</v>
      </c>
      <c r="I33" s="55">
        <v>90</v>
      </c>
      <c r="J33" s="55">
        <v>100</v>
      </c>
      <c r="K33" s="55">
        <v>79</v>
      </c>
      <c r="L33" s="55">
        <v>98</v>
      </c>
      <c r="M33" s="55">
        <v>124</v>
      </c>
      <c r="N33" s="55">
        <v>127</v>
      </c>
      <c r="O33" s="55">
        <v>116</v>
      </c>
      <c r="P33" s="55">
        <v>128</v>
      </c>
      <c r="Q33" s="55">
        <v>112</v>
      </c>
      <c r="R33" s="55">
        <v>137</v>
      </c>
      <c r="S33" s="54">
        <v>212</v>
      </c>
    </row>
    <row r="34" spans="2:19" ht="19.5" customHeight="1" hidden="1">
      <c r="B34" s="59"/>
      <c r="C34" s="53"/>
      <c r="D34" s="52" t="s">
        <v>25</v>
      </c>
      <c r="E34" s="51">
        <v>1846</v>
      </c>
      <c r="F34" s="50">
        <v>230</v>
      </c>
      <c r="G34" s="49">
        <v>95</v>
      </c>
      <c r="H34" s="49">
        <v>84</v>
      </c>
      <c r="I34" s="49">
        <v>105</v>
      </c>
      <c r="J34" s="49">
        <v>103</v>
      </c>
      <c r="K34" s="49">
        <v>80</v>
      </c>
      <c r="L34" s="49">
        <v>122</v>
      </c>
      <c r="M34" s="49">
        <v>105</v>
      </c>
      <c r="N34" s="49">
        <v>117</v>
      </c>
      <c r="O34" s="49">
        <v>119</v>
      </c>
      <c r="P34" s="49">
        <v>125</v>
      </c>
      <c r="Q34" s="49">
        <v>130</v>
      </c>
      <c r="R34" s="49">
        <v>134</v>
      </c>
      <c r="S34" s="48">
        <v>297</v>
      </c>
    </row>
    <row r="35" spans="2:19" ht="19.5" customHeight="1" hidden="1">
      <c r="B35" s="59"/>
      <c r="C35" s="65" t="s">
        <v>28</v>
      </c>
      <c r="D35" s="64" t="s">
        <v>27</v>
      </c>
      <c r="E35" s="63">
        <v>4136</v>
      </c>
      <c r="F35" s="62">
        <v>531</v>
      </c>
      <c r="G35" s="61">
        <v>268</v>
      </c>
      <c r="H35" s="61">
        <v>250</v>
      </c>
      <c r="I35" s="61">
        <v>224</v>
      </c>
      <c r="J35" s="61">
        <v>196</v>
      </c>
      <c r="K35" s="61">
        <v>189</v>
      </c>
      <c r="L35" s="61">
        <v>236</v>
      </c>
      <c r="M35" s="61">
        <v>310</v>
      </c>
      <c r="N35" s="61">
        <v>317</v>
      </c>
      <c r="O35" s="61">
        <v>271</v>
      </c>
      <c r="P35" s="61">
        <v>240</v>
      </c>
      <c r="Q35" s="61">
        <v>249</v>
      </c>
      <c r="R35" s="61">
        <v>290</v>
      </c>
      <c r="S35" s="60">
        <v>565</v>
      </c>
    </row>
    <row r="36" spans="2:19" ht="19.5" customHeight="1" hidden="1">
      <c r="B36" s="59"/>
      <c r="C36" s="59"/>
      <c r="D36" s="58" t="s">
        <v>26</v>
      </c>
      <c r="E36" s="57">
        <v>1943</v>
      </c>
      <c r="F36" s="56">
        <v>257</v>
      </c>
      <c r="G36" s="55">
        <v>123</v>
      </c>
      <c r="H36" s="55">
        <v>112</v>
      </c>
      <c r="I36" s="55">
        <v>109</v>
      </c>
      <c r="J36" s="55">
        <v>96</v>
      </c>
      <c r="K36" s="55">
        <v>81</v>
      </c>
      <c r="L36" s="55">
        <v>116</v>
      </c>
      <c r="M36" s="55">
        <v>147</v>
      </c>
      <c r="N36" s="55">
        <v>163</v>
      </c>
      <c r="O36" s="55">
        <v>148</v>
      </c>
      <c r="P36" s="55">
        <v>120</v>
      </c>
      <c r="Q36" s="55">
        <v>106</v>
      </c>
      <c r="R36" s="55">
        <v>136</v>
      </c>
      <c r="S36" s="54">
        <v>229</v>
      </c>
    </row>
    <row r="37" spans="2:19" ht="19.5" customHeight="1" hidden="1">
      <c r="B37" s="53"/>
      <c r="C37" s="53"/>
      <c r="D37" s="52" t="s">
        <v>25</v>
      </c>
      <c r="E37" s="51">
        <v>2193</v>
      </c>
      <c r="F37" s="50">
        <v>274</v>
      </c>
      <c r="G37" s="49">
        <v>145</v>
      </c>
      <c r="H37" s="49">
        <v>138</v>
      </c>
      <c r="I37" s="49">
        <v>115</v>
      </c>
      <c r="J37" s="49">
        <v>100</v>
      </c>
      <c r="K37" s="49">
        <v>108</v>
      </c>
      <c r="L37" s="49">
        <v>120</v>
      </c>
      <c r="M37" s="49">
        <v>163</v>
      </c>
      <c r="N37" s="49">
        <v>154</v>
      </c>
      <c r="O37" s="49">
        <v>123</v>
      </c>
      <c r="P37" s="49">
        <v>120</v>
      </c>
      <c r="Q37" s="49">
        <v>143</v>
      </c>
      <c r="R37" s="49">
        <v>154</v>
      </c>
      <c r="S37" s="48">
        <v>336</v>
      </c>
    </row>
    <row r="38" spans="2:20" ht="15" customHeight="1">
      <c r="B38" s="86" t="s">
        <v>34</v>
      </c>
      <c r="C38" s="85"/>
      <c r="D38" s="64" t="s">
        <v>27</v>
      </c>
      <c r="E38" s="84">
        <f>SUM(E40,E41)</f>
        <v>12275</v>
      </c>
      <c r="F38" s="83">
        <f>SUM(F40,F41)</f>
        <v>1518</v>
      </c>
      <c r="G38" s="82">
        <f>SUM(G40,G41)</f>
        <v>590</v>
      </c>
      <c r="H38" s="82">
        <f>SUM(H40,H41)</f>
        <v>700</v>
      </c>
      <c r="I38" s="82">
        <f>SUM(I40,I41)</f>
        <v>623</v>
      </c>
      <c r="J38" s="82">
        <f>SUM(J40,J41)</f>
        <v>575</v>
      </c>
      <c r="K38" s="82">
        <f>SUM(K40,K41)</f>
        <v>658</v>
      </c>
      <c r="L38" s="82">
        <f>SUM(L40,L41)</f>
        <v>633</v>
      </c>
      <c r="M38" s="82">
        <f>SUM(M40,M41)</f>
        <v>745</v>
      </c>
      <c r="N38" s="82">
        <f>SUM(N40,N41)</f>
        <v>844</v>
      </c>
      <c r="O38" s="82">
        <f>SUM(O40,O41)</f>
        <v>927</v>
      </c>
      <c r="P38" s="82">
        <f>SUM(P40,P41)</f>
        <v>901</v>
      </c>
      <c r="Q38" s="82">
        <f>SUM(Q40,Q41)</f>
        <v>806</v>
      </c>
      <c r="R38" s="82">
        <f>SUM(R40,R41)</f>
        <v>779</v>
      </c>
      <c r="S38" s="81">
        <f>SUM(S40,S41)</f>
        <v>1976</v>
      </c>
      <c r="T38" s="44"/>
    </row>
    <row r="39" spans="2:19" ht="15" customHeight="1">
      <c r="B39" s="59"/>
      <c r="C39" s="80"/>
      <c r="D39" s="52" t="s">
        <v>32</v>
      </c>
      <c r="E39" s="79">
        <f>ROUND(E38/$E38*100,1)</f>
        <v>100</v>
      </c>
      <c r="F39" s="78">
        <f>ROUND(F38/$E38*100,1)</f>
        <v>12.4</v>
      </c>
      <c r="G39" s="77">
        <f>ROUND(G38/$E38*100,1)</f>
        <v>4.8</v>
      </c>
      <c r="H39" s="77">
        <f>ROUND(H38/$E38*100,1)</f>
        <v>5.7</v>
      </c>
      <c r="I39" s="77">
        <f>ROUND(I38/$E38*100,1)</f>
        <v>5.1</v>
      </c>
      <c r="J39" s="77">
        <f>ROUND(J38/$E38*100,1)</f>
        <v>4.7</v>
      </c>
      <c r="K39" s="77">
        <f>ROUND(K38/$E38*100,1)</f>
        <v>5.4</v>
      </c>
      <c r="L39" s="77">
        <f>ROUND(L38/$E38*100,1)</f>
        <v>5.2</v>
      </c>
      <c r="M39" s="77">
        <f>ROUND(M38/$E38*100,1)</f>
        <v>6.1</v>
      </c>
      <c r="N39" s="77">
        <f>ROUND(N38/$E38*100,1)</f>
        <v>6.9</v>
      </c>
      <c r="O39" s="77">
        <f>ROUND(O38/$E38*100,1)</f>
        <v>7.6</v>
      </c>
      <c r="P39" s="77">
        <f>ROUND(P38/$E38*100,1)</f>
        <v>7.3</v>
      </c>
      <c r="Q39" s="77">
        <f>ROUND(Q38/$E38*100,1)</f>
        <v>6.6</v>
      </c>
      <c r="R39" s="77">
        <f>ROUND(R38/$E38*100,1)</f>
        <v>6.3</v>
      </c>
      <c r="S39" s="76">
        <f>ROUND(S38/$E38*100,1)</f>
        <v>16.1</v>
      </c>
    </row>
    <row r="40" spans="2:19" ht="15" customHeight="1">
      <c r="B40" s="59"/>
      <c r="C40" s="75"/>
      <c r="D40" s="58" t="s">
        <v>26</v>
      </c>
      <c r="E40" s="74">
        <f>E43+E46+E49+E52</f>
        <v>5947</v>
      </c>
      <c r="F40" s="73">
        <f>F43+F46+F49+F52</f>
        <v>763</v>
      </c>
      <c r="G40" s="72">
        <f>G43+G46+G49+G52</f>
        <v>307</v>
      </c>
      <c r="H40" s="72">
        <f>H43+H46+H49+H52</f>
        <v>336</v>
      </c>
      <c r="I40" s="72">
        <f>I43+I46+I49+I52</f>
        <v>321</v>
      </c>
      <c r="J40" s="72">
        <f>J43+J46+J49+J52</f>
        <v>295</v>
      </c>
      <c r="K40" s="72">
        <f>K43+K46+K49+K52</f>
        <v>315</v>
      </c>
      <c r="L40" s="72">
        <f>L43+L46+L49+L52</f>
        <v>322</v>
      </c>
      <c r="M40" s="72">
        <f>M43+M46+M49+M52</f>
        <v>345</v>
      </c>
      <c r="N40" s="72">
        <f>N43+N46+N49+N52</f>
        <v>425</v>
      </c>
      <c r="O40" s="72">
        <f>O43+O46+O49+O52</f>
        <v>460</v>
      </c>
      <c r="P40" s="72">
        <f>P43+P46+P49+P52</f>
        <v>483</v>
      </c>
      <c r="Q40" s="72">
        <f>Q43+Q46+Q49+Q52</f>
        <v>405</v>
      </c>
      <c r="R40" s="72">
        <f>R43+R46+R49+R52</f>
        <v>355</v>
      </c>
      <c r="S40" s="71">
        <f>S43+S46+S49+S52</f>
        <v>815</v>
      </c>
    </row>
    <row r="41" spans="2:19" ht="15" customHeight="1">
      <c r="B41" s="59"/>
      <c r="C41" s="70"/>
      <c r="D41" s="52" t="s">
        <v>25</v>
      </c>
      <c r="E41" s="69">
        <f>E44+E47+E50+E53</f>
        <v>6328</v>
      </c>
      <c r="F41" s="68">
        <f>F44+F47+F50+F53</f>
        <v>755</v>
      </c>
      <c r="G41" s="67">
        <f>G44+G47+G50+G53</f>
        <v>283</v>
      </c>
      <c r="H41" s="67">
        <f>H44+H47+H50+H53</f>
        <v>364</v>
      </c>
      <c r="I41" s="67">
        <f>I44+I47+I50+I53</f>
        <v>302</v>
      </c>
      <c r="J41" s="67">
        <f>J44+J47+J50+J53</f>
        <v>280</v>
      </c>
      <c r="K41" s="67">
        <f>K44+K47+K50+K53</f>
        <v>343</v>
      </c>
      <c r="L41" s="67">
        <f>L44+L47+L50+L53</f>
        <v>311</v>
      </c>
      <c r="M41" s="67">
        <f>M44+M47+M50+M53</f>
        <v>400</v>
      </c>
      <c r="N41" s="67">
        <f>N44+N47+N50+N53</f>
        <v>419</v>
      </c>
      <c r="O41" s="67">
        <f>O44+O47+O50+O53</f>
        <v>467</v>
      </c>
      <c r="P41" s="67">
        <f>P44+P47+P50+P53</f>
        <v>418</v>
      </c>
      <c r="Q41" s="67">
        <f>Q44+Q47+Q50+Q53</f>
        <v>401</v>
      </c>
      <c r="R41" s="67">
        <f>R44+R47+R50+R53</f>
        <v>424</v>
      </c>
      <c r="S41" s="66">
        <f>S44+S47+S50+S53</f>
        <v>1161</v>
      </c>
    </row>
    <row r="42" spans="2:19" ht="15" customHeight="1" hidden="1">
      <c r="B42" s="59"/>
      <c r="C42" s="65" t="s">
        <v>31</v>
      </c>
      <c r="D42" s="64" t="s">
        <v>27</v>
      </c>
      <c r="E42" s="63">
        <f>SUM(F42:S42)</f>
        <v>2579</v>
      </c>
      <c r="F42" s="62">
        <f>F43+F44</f>
        <v>317</v>
      </c>
      <c r="G42" s="61">
        <f>G43+G44</f>
        <v>122</v>
      </c>
      <c r="H42" s="61">
        <f>H43+H44</f>
        <v>145</v>
      </c>
      <c r="I42" s="61">
        <f>I43+I44</f>
        <v>122</v>
      </c>
      <c r="J42" s="61">
        <f>J43+J44</f>
        <v>114</v>
      </c>
      <c r="K42" s="61">
        <f>K43+K44</f>
        <v>133</v>
      </c>
      <c r="L42" s="61">
        <f>L43+L44</f>
        <v>142</v>
      </c>
      <c r="M42" s="61">
        <f>M43+M44</f>
        <v>167</v>
      </c>
      <c r="N42" s="61">
        <f>N43+N44</f>
        <v>170</v>
      </c>
      <c r="O42" s="61">
        <f>O43+O44</f>
        <v>190</v>
      </c>
      <c r="P42" s="61">
        <f>P43+P44</f>
        <v>214</v>
      </c>
      <c r="Q42" s="61">
        <f>Q43+Q44</f>
        <v>156</v>
      </c>
      <c r="R42" s="61">
        <f>R43+R44</f>
        <v>155</v>
      </c>
      <c r="S42" s="60">
        <f>S43+S44</f>
        <v>432</v>
      </c>
    </row>
    <row r="43" spans="2:19" ht="15" customHeight="1" hidden="1">
      <c r="B43" s="59"/>
      <c r="C43" s="59"/>
      <c r="D43" s="58" t="s">
        <v>26</v>
      </c>
      <c r="E43" s="57">
        <f>SUM(F43:S43)</f>
        <v>1233</v>
      </c>
      <c r="F43" s="56">
        <v>148</v>
      </c>
      <c r="G43" s="55">
        <v>65</v>
      </c>
      <c r="H43" s="55">
        <v>76</v>
      </c>
      <c r="I43" s="55">
        <v>62</v>
      </c>
      <c r="J43" s="55">
        <v>60</v>
      </c>
      <c r="K43" s="55">
        <v>61</v>
      </c>
      <c r="L43" s="55">
        <v>78</v>
      </c>
      <c r="M43" s="55">
        <v>80</v>
      </c>
      <c r="N43" s="55">
        <v>85</v>
      </c>
      <c r="O43" s="55">
        <v>89</v>
      </c>
      <c r="P43" s="55">
        <v>110</v>
      </c>
      <c r="Q43" s="55">
        <v>79</v>
      </c>
      <c r="R43" s="55">
        <v>66</v>
      </c>
      <c r="S43" s="54">
        <v>174</v>
      </c>
    </row>
    <row r="44" spans="2:19" ht="15" customHeight="1" hidden="1">
      <c r="B44" s="59"/>
      <c r="C44" s="53"/>
      <c r="D44" s="52" t="s">
        <v>25</v>
      </c>
      <c r="E44" s="51">
        <f>SUM(F44:S44)</f>
        <v>1346</v>
      </c>
      <c r="F44" s="50">
        <v>169</v>
      </c>
      <c r="G44" s="49">
        <v>57</v>
      </c>
      <c r="H44" s="49">
        <v>69</v>
      </c>
      <c r="I44" s="49">
        <v>60</v>
      </c>
      <c r="J44" s="49">
        <v>54</v>
      </c>
      <c r="K44" s="49">
        <v>72</v>
      </c>
      <c r="L44" s="49">
        <v>64</v>
      </c>
      <c r="M44" s="49">
        <v>87</v>
      </c>
      <c r="N44" s="49">
        <v>85</v>
      </c>
      <c r="O44" s="49">
        <v>101</v>
      </c>
      <c r="P44" s="49">
        <v>104</v>
      </c>
      <c r="Q44" s="49">
        <v>77</v>
      </c>
      <c r="R44" s="49">
        <v>89</v>
      </c>
      <c r="S44" s="48">
        <v>258</v>
      </c>
    </row>
    <row r="45" spans="2:19" ht="15" customHeight="1" hidden="1">
      <c r="B45" s="59"/>
      <c r="C45" s="65" t="s">
        <v>30</v>
      </c>
      <c r="D45" s="64" t="s">
        <v>27</v>
      </c>
      <c r="E45" s="63">
        <f>SUM(F45:S45)</f>
        <v>4414</v>
      </c>
      <c r="F45" s="62">
        <f>F46+F47</f>
        <v>562</v>
      </c>
      <c r="G45" s="61">
        <f>G46+G47</f>
        <v>202</v>
      </c>
      <c r="H45" s="61">
        <f>H46+H47</f>
        <v>251</v>
      </c>
      <c r="I45" s="61">
        <f>I46+I47</f>
        <v>254</v>
      </c>
      <c r="J45" s="61">
        <f>J46+J47</f>
        <v>216</v>
      </c>
      <c r="K45" s="61">
        <f>K46+K47</f>
        <v>233</v>
      </c>
      <c r="L45" s="61">
        <f>L46+L47</f>
        <v>213</v>
      </c>
      <c r="M45" s="61">
        <f>M46+M47</f>
        <v>270</v>
      </c>
      <c r="N45" s="61">
        <f>N46+N47</f>
        <v>323</v>
      </c>
      <c r="O45" s="61">
        <f>O46+O47</f>
        <v>345</v>
      </c>
      <c r="P45" s="61">
        <f>P46+P47</f>
        <v>312</v>
      </c>
      <c r="Q45" s="61">
        <f>Q46+Q47</f>
        <v>280</v>
      </c>
      <c r="R45" s="61">
        <f>R46+R47</f>
        <v>268</v>
      </c>
      <c r="S45" s="60">
        <f>S46+S47</f>
        <v>685</v>
      </c>
    </row>
    <row r="46" spans="2:19" ht="15" customHeight="1" hidden="1">
      <c r="B46" s="59"/>
      <c r="C46" s="59"/>
      <c r="D46" s="58" t="s">
        <v>26</v>
      </c>
      <c r="E46" s="57">
        <f>SUM(F46:S46)</f>
        <v>2146</v>
      </c>
      <c r="F46" s="56">
        <v>291</v>
      </c>
      <c r="G46" s="55">
        <v>104</v>
      </c>
      <c r="H46" s="55">
        <v>113</v>
      </c>
      <c r="I46" s="55">
        <v>128</v>
      </c>
      <c r="J46" s="55">
        <v>108</v>
      </c>
      <c r="K46" s="55">
        <v>110</v>
      </c>
      <c r="L46" s="55">
        <v>117</v>
      </c>
      <c r="M46" s="55">
        <v>119</v>
      </c>
      <c r="N46" s="55">
        <v>158</v>
      </c>
      <c r="O46" s="55">
        <v>181</v>
      </c>
      <c r="P46" s="55">
        <v>174</v>
      </c>
      <c r="Q46" s="55">
        <v>141</v>
      </c>
      <c r="R46" s="55">
        <v>125</v>
      </c>
      <c r="S46" s="54">
        <v>277</v>
      </c>
    </row>
    <row r="47" spans="2:19" ht="15" customHeight="1" hidden="1">
      <c r="B47" s="59"/>
      <c r="C47" s="53"/>
      <c r="D47" s="52" t="s">
        <v>25</v>
      </c>
      <c r="E47" s="51">
        <f>SUM(F47:S47)</f>
        <v>2268</v>
      </c>
      <c r="F47" s="50">
        <v>271</v>
      </c>
      <c r="G47" s="49">
        <v>98</v>
      </c>
      <c r="H47" s="49">
        <v>138</v>
      </c>
      <c r="I47" s="49">
        <v>126</v>
      </c>
      <c r="J47" s="49">
        <v>108</v>
      </c>
      <c r="K47" s="49">
        <v>123</v>
      </c>
      <c r="L47" s="49">
        <v>96</v>
      </c>
      <c r="M47" s="49">
        <v>151</v>
      </c>
      <c r="N47" s="49">
        <v>165</v>
      </c>
      <c r="O47" s="49">
        <v>164</v>
      </c>
      <c r="P47" s="49">
        <v>138</v>
      </c>
      <c r="Q47" s="49">
        <v>139</v>
      </c>
      <c r="R47" s="49">
        <v>143</v>
      </c>
      <c r="S47" s="48">
        <v>408</v>
      </c>
    </row>
    <row r="48" spans="2:19" ht="15" customHeight="1" hidden="1">
      <c r="B48" s="59"/>
      <c r="C48" s="65" t="s">
        <v>29</v>
      </c>
      <c r="D48" s="64" t="s">
        <v>27</v>
      </c>
      <c r="E48" s="63">
        <f>SUM(F48:S48)</f>
        <v>2848</v>
      </c>
      <c r="F48" s="62">
        <f>F49+F50</f>
        <v>338</v>
      </c>
      <c r="G48" s="61">
        <f>G49+G50</f>
        <v>150</v>
      </c>
      <c r="H48" s="61">
        <f>H49+H50</f>
        <v>146</v>
      </c>
      <c r="I48" s="61">
        <f>I49+I50</f>
        <v>135</v>
      </c>
      <c r="J48" s="61">
        <f>J49+J50</f>
        <v>141</v>
      </c>
      <c r="K48" s="61">
        <f>K49+K50</f>
        <v>161</v>
      </c>
      <c r="L48" s="61">
        <f>L49+L50</f>
        <v>147</v>
      </c>
      <c r="M48" s="61">
        <f>M49+M50</f>
        <v>170</v>
      </c>
      <c r="N48" s="61">
        <f>N49+N50</f>
        <v>174</v>
      </c>
      <c r="O48" s="61">
        <f>O49+O50</f>
        <v>202</v>
      </c>
      <c r="P48" s="61">
        <f>P49+P50</f>
        <v>201</v>
      </c>
      <c r="Q48" s="61">
        <f>Q49+Q50</f>
        <v>220</v>
      </c>
      <c r="R48" s="61">
        <f>R49+R50</f>
        <v>189</v>
      </c>
      <c r="S48" s="60">
        <f>S49+S50</f>
        <v>474</v>
      </c>
    </row>
    <row r="49" spans="2:19" ht="15" customHeight="1" hidden="1">
      <c r="B49" s="59"/>
      <c r="C49" s="59"/>
      <c r="D49" s="58" t="s">
        <v>26</v>
      </c>
      <c r="E49" s="57">
        <f>SUM(F49:S49)</f>
        <v>1413</v>
      </c>
      <c r="F49" s="56">
        <v>180</v>
      </c>
      <c r="G49" s="55">
        <v>77</v>
      </c>
      <c r="H49" s="55">
        <v>79</v>
      </c>
      <c r="I49" s="55">
        <v>78</v>
      </c>
      <c r="J49" s="55">
        <v>68</v>
      </c>
      <c r="K49" s="55">
        <v>86</v>
      </c>
      <c r="L49" s="55">
        <v>65</v>
      </c>
      <c r="M49" s="55">
        <v>81</v>
      </c>
      <c r="N49" s="55">
        <v>89</v>
      </c>
      <c r="O49" s="55">
        <v>104</v>
      </c>
      <c r="P49" s="55">
        <v>99</v>
      </c>
      <c r="Q49" s="55">
        <v>113</v>
      </c>
      <c r="R49" s="55">
        <v>88</v>
      </c>
      <c r="S49" s="54">
        <v>206</v>
      </c>
    </row>
    <row r="50" spans="2:19" ht="15" customHeight="1" hidden="1">
      <c r="B50" s="59"/>
      <c r="C50" s="53"/>
      <c r="D50" s="52" t="s">
        <v>25</v>
      </c>
      <c r="E50" s="51">
        <f>SUM(F50:S50)</f>
        <v>1435</v>
      </c>
      <c r="F50" s="50">
        <v>158</v>
      </c>
      <c r="G50" s="49">
        <v>73</v>
      </c>
      <c r="H50" s="49">
        <v>67</v>
      </c>
      <c r="I50" s="49">
        <v>57</v>
      </c>
      <c r="J50" s="49">
        <v>73</v>
      </c>
      <c r="K50" s="49">
        <v>75</v>
      </c>
      <c r="L50" s="49">
        <v>82</v>
      </c>
      <c r="M50" s="49">
        <v>89</v>
      </c>
      <c r="N50" s="49">
        <v>85</v>
      </c>
      <c r="O50" s="49">
        <v>98</v>
      </c>
      <c r="P50" s="49">
        <v>102</v>
      </c>
      <c r="Q50" s="49">
        <v>107</v>
      </c>
      <c r="R50" s="49">
        <v>101</v>
      </c>
      <c r="S50" s="48">
        <v>268</v>
      </c>
    </row>
    <row r="51" spans="2:19" ht="15" customHeight="1" hidden="1">
      <c r="B51" s="59"/>
      <c r="C51" s="65" t="s">
        <v>28</v>
      </c>
      <c r="D51" s="64" t="s">
        <v>27</v>
      </c>
      <c r="E51" s="63">
        <f>SUM(F51:S51)</f>
        <v>2434</v>
      </c>
      <c r="F51" s="62">
        <f>F52+F53</f>
        <v>301</v>
      </c>
      <c r="G51" s="61">
        <f>G52+G53</f>
        <v>116</v>
      </c>
      <c r="H51" s="61">
        <f>H52+H53</f>
        <v>158</v>
      </c>
      <c r="I51" s="61">
        <f>I52+I53</f>
        <v>112</v>
      </c>
      <c r="J51" s="61">
        <f>J52+J53</f>
        <v>104</v>
      </c>
      <c r="K51" s="61">
        <f>K52+K53</f>
        <v>131</v>
      </c>
      <c r="L51" s="61">
        <f>L52+L53</f>
        <v>131</v>
      </c>
      <c r="M51" s="61">
        <f>M52+M53</f>
        <v>138</v>
      </c>
      <c r="N51" s="61">
        <f>N52+N53</f>
        <v>177</v>
      </c>
      <c r="O51" s="61">
        <f>O52+O53</f>
        <v>190</v>
      </c>
      <c r="P51" s="61">
        <f>P52+P53</f>
        <v>174</v>
      </c>
      <c r="Q51" s="61">
        <f>Q52+Q53</f>
        <v>150</v>
      </c>
      <c r="R51" s="61">
        <f>R52+R53</f>
        <v>167</v>
      </c>
      <c r="S51" s="60">
        <f>S52+S53</f>
        <v>385</v>
      </c>
    </row>
    <row r="52" spans="2:19" ht="15" customHeight="1" hidden="1">
      <c r="B52" s="59"/>
      <c r="C52" s="59"/>
      <c r="D52" s="58" t="s">
        <v>26</v>
      </c>
      <c r="E52" s="57">
        <f>SUM(F52:S52)</f>
        <v>1155</v>
      </c>
      <c r="F52" s="56">
        <v>144</v>
      </c>
      <c r="G52" s="55">
        <v>61</v>
      </c>
      <c r="H52" s="55">
        <v>68</v>
      </c>
      <c r="I52" s="55">
        <v>53</v>
      </c>
      <c r="J52" s="55">
        <v>59</v>
      </c>
      <c r="K52" s="55">
        <v>58</v>
      </c>
      <c r="L52" s="55">
        <v>62</v>
      </c>
      <c r="M52" s="55">
        <v>65</v>
      </c>
      <c r="N52" s="55">
        <v>93</v>
      </c>
      <c r="O52" s="55">
        <v>86</v>
      </c>
      <c r="P52" s="55">
        <v>100</v>
      </c>
      <c r="Q52" s="55">
        <v>72</v>
      </c>
      <c r="R52" s="55">
        <v>76</v>
      </c>
      <c r="S52" s="54">
        <v>158</v>
      </c>
    </row>
    <row r="53" spans="2:19" ht="15" customHeight="1" hidden="1">
      <c r="B53" s="53"/>
      <c r="C53" s="53"/>
      <c r="D53" s="52" t="s">
        <v>25</v>
      </c>
      <c r="E53" s="51">
        <f>SUM(F53:S53)</f>
        <v>1279</v>
      </c>
      <c r="F53" s="50">
        <v>157</v>
      </c>
      <c r="G53" s="49">
        <v>55</v>
      </c>
      <c r="H53" s="49">
        <v>90</v>
      </c>
      <c r="I53" s="49">
        <v>59</v>
      </c>
      <c r="J53" s="49">
        <v>45</v>
      </c>
      <c r="K53" s="49">
        <v>73</v>
      </c>
      <c r="L53" s="49">
        <v>69</v>
      </c>
      <c r="M53" s="49">
        <v>73</v>
      </c>
      <c r="N53" s="49">
        <v>84</v>
      </c>
      <c r="O53" s="49">
        <v>104</v>
      </c>
      <c r="P53" s="49">
        <v>74</v>
      </c>
      <c r="Q53" s="49">
        <v>78</v>
      </c>
      <c r="R53" s="49">
        <v>91</v>
      </c>
      <c r="S53" s="48">
        <v>227</v>
      </c>
    </row>
    <row r="54" spans="2:19" ht="15" customHeight="1">
      <c r="B54" s="86" t="s">
        <v>33</v>
      </c>
      <c r="C54" s="85"/>
      <c r="D54" s="64" t="s">
        <v>27</v>
      </c>
      <c r="E54" s="84">
        <f>SUM(E56,E57)</f>
        <v>8980</v>
      </c>
      <c r="F54" s="83">
        <f>SUM(F56,F57)</f>
        <v>997</v>
      </c>
      <c r="G54" s="82">
        <f>SUM(G56,G57)</f>
        <v>431</v>
      </c>
      <c r="H54" s="82">
        <f>SUM(H56,H57)</f>
        <v>401</v>
      </c>
      <c r="I54" s="82">
        <f>SUM(I56,I57)</f>
        <v>448</v>
      </c>
      <c r="J54" s="82">
        <f>SUM(J56,J57)</f>
        <v>421</v>
      </c>
      <c r="K54" s="82">
        <f>SUM(K56,K57)</f>
        <v>423</v>
      </c>
      <c r="L54" s="82">
        <f>SUM(L56,L57)</f>
        <v>521</v>
      </c>
      <c r="M54" s="82">
        <f>SUM(M56,M57)</f>
        <v>437</v>
      </c>
      <c r="N54" s="82">
        <f>SUM(N56,N57)</f>
        <v>598</v>
      </c>
      <c r="O54" s="82">
        <f>SUM(O56,O57)</f>
        <v>673</v>
      </c>
      <c r="P54" s="82">
        <f>SUM(P56,P57)</f>
        <v>771</v>
      </c>
      <c r="Q54" s="82">
        <f>SUM(Q56,Q57)</f>
        <v>715</v>
      </c>
      <c r="R54" s="82">
        <f>SUM(R56,R57)</f>
        <v>597</v>
      </c>
      <c r="S54" s="81">
        <f>SUM(S56,S57)</f>
        <v>1547</v>
      </c>
    </row>
    <row r="55" spans="2:19" ht="15" customHeight="1">
      <c r="B55" s="59"/>
      <c r="C55" s="80"/>
      <c r="D55" s="52" t="s">
        <v>32</v>
      </c>
      <c r="E55" s="79">
        <f>ROUND(E54/$E54*100,1)</f>
        <v>100</v>
      </c>
      <c r="F55" s="78">
        <f>ROUND(F54/$E54*100,1)</f>
        <v>11.1</v>
      </c>
      <c r="G55" s="77">
        <f>ROUND(G54/$E54*100,1)</f>
        <v>4.8</v>
      </c>
      <c r="H55" s="77">
        <f>ROUND(H54/$E54*100,1)</f>
        <v>4.5</v>
      </c>
      <c r="I55" s="77">
        <f>ROUND(I54/$E54*100,1)</f>
        <v>5</v>
      </c>
      <c r="J55" s="77">
        <f>ROUND(J54/$E54*100,1)</f>
        <v>4.7</v>
      </c>
      <c r="K55" s="77">
        <f>ROUND(K54/$E54*100,1)</f>
        <v>4.7</v>
      </c>
      <c r="L55" s="77">
        <f>ROUND(L54/$E54*100,1)</f>
        <v>5.8</v>
      </c>
      <c r="M55" s="77">
        <f>ROUND(M54/$E54*100,1)</f>
        <v>4.9</v>
      </c>
      <c r="N55" s="77">
        <f>ROUND(N54/$E54*100,1)</f>
        <v>6.7</v>
      </c>
      <c r="O55" s="77">
        <f>ROUND(O54/$E54*100,1)</f>
        <v>7.5</v>
      </c>
      <c r="P55" s="77">
        <f>ROUND(P54/$E54*100,1)</f>
        <v>8.6</v>
      </c>
      <c r="Q55" s="77">
        <f>ROUND(Q54/$E54*100,1)</f>
        <v>8</v>
      </c>
      <c r="R55" s="77">
        <f>ROUND(R54/$E54*100,1)</f>
        <v>6.6</v>
      </c>
      <c r="S55" s="76">
        <f>ROUND(S54/$E54*100,1)</f>
        <v>17.2</v>
      </c>
    </row>
    <row r="56" spans="2:19" ht="15" customHeight="1">
      <c r="B56" s="59"/>
      <c r="C56" s="75"/>
      <c r="D56" s="58" t="s">
        <v>26</v>
      </c>
      <c r="E56" s="74">
        <f>E59+E62+E65+E68</f>
        <v>4411</v>
      </c>
      <c r="F56" s="73">
        <f>F59+F62+F65+F68</f>
        <v>508</v>
      </c>
      <c r="G56" s="72">
        <f>G59+G62+G65+G68</f>
        <v>224</v>
      </c>
      <c r="H56" s="72">
        <f>H59+H62+H65+H68</f>
        <v>206</v>
      </c>
      <c r="I56" s="72">
        <f>I59+I62+I65+I68</f>
        <v>217</v>
      </c>
      <c r="J56" s="72">
        <f>J59+J62+J65+J68</f>
        <v>233</v>
      </c>
      <c r="K56" s="72">
        <f>K59+K62+K65+K68</f>
        <v>224</v>
      </c>
      <c r="L56" s="72">
        <f>L59+L62+L65+L68</f>
        <v>254</v>
      </c>
      <c r="M56" s="72">
        <f>M59+M62+M65+M68</f>
        <v>221</v>
      </c>
      <c r="N56" s="72">
        <f>N59+N62+N65+N68</f>
        <v>276</v>
      </c>
      <c r="O56" s="72">
        <f>O59+O62+O65+O68</f>
        <v>332</v>
      </c>
      <c r="P56" s="72">
        <f>P59+P62+P65+P68</f>
        <v>384</v>
      </c>
      <c r="Q56" s="72">
        <f>Q59+Q62+Q65+Q68</f>
        <v>394</v>
      </c>
      <c r="R56" s="72">
        <f>R59+R62+R65+R68</f>
        <v>305</v>
      </c>
      <c r="S56" s="71">
        <f>S59+S62+S65+S68</f>
        <v>633</v>
      </c>
    </row>
    <row r="57" spans="2:19" ht="15" customHeight="1">
      <c r="B57" s="59"/>
      <c r="C57" s="70"/>
      <c r="D57" s="52" t="s">
        <v>25</v>
      </c>
      <c r="E57" s="69">
        <f>E60+E63+E66+E69</f>
        <v>4569</v>
      </c>
      <c r="F57" s="68">
        <f>F60+F63+F66+F69</f>
        <v>489</v>
      </c>
      <c r="G57" s="67">
        <f>G60+G63+G66+G69</f>
        <v>207</v>
      </c>
      <c r="H57" s="67">
        <f>H60+H63+H66+H69</f>
        <v>195</v>
      </c>
      <c r="I57" s="67">
        <f>I60+I63+I66+I69</f>
        <v>231</v>
      </c>
      <c r="J57" s="67">
        <f>J60+J63+J66+J69</f>
        <v>188</v>
      </c>
      <c r="K57" s="67">
        <f>K60+K63+K66+K69</f>
        <v>199</v>
      </c>
      <c r="L57" s="67">
        <f>L60+L63+L66+L69</f>
        <v>267</v>
      </c>
      <c r="M57" s="67">
        <f>M60+M63+M66+M69</f>
        <v>216</v>
      </c>
      <c r="N57" s="67">
        <f>N60+N63+N66+N69</f>
        <v>322</v>
      </c>
      <c r="O57" s="67">
        <f>O60+O63+O66+O69</f>
        <v>341</v>
      </c>
      <c r="P57" s="67">
        <f>P60+P63+P66+P69</f>
        <v>387</v>
      </c>
      <c r="Q57" s="67">
        <f>Q60+Q63+Q66+Q69</f>
        <v>321</v>
      </c>
      <c r="R57" s="67">
        <f>R60+R63+R66+R69</f>
        <v>292</v>
      </c>
      <c r="S57" s="66">
        <f>S60+S63+S66+S69</f>
        <v>914</v>
      </c>
    </row>
    <row r="58" spans="2:19" ht="15" customHeight="1">
      <c r="B58" s="59"/>
      <c r="C58" s="65" t="s">
        <v>31</v>
      </c>
      <c r="D58" s="64" t="s">
        <v>27</v>
      </c>
      <c r="E58" s="63">
        <f>SUM(F58:S58)</f>
        <v>1886</v>
      </c>
      <c r="F58" s="62">
        <f>F59+F60</f>
        <v>206</v>
      </c>
      <c r="G58" s="61">
        <f>G59+G60</f>
        <v>101</v>
      </c>
      <c r="H58" s="61">
        <f>H59+H60</f>
        <v>80</v>
      </c>
      <c r="I58" s="61">
        <f>I59+I60</f>
        <v>99</v>
      </c>
      <c r="J58" s="61">
        <f>J59+J60</f>
        <v>63</v>
      </c>
      <c r="K58" s="61">
        <f>K59+K60</f>
        <v>83</v>
      </c>
      <c r="L58" s="61">
        <f>L59+L60</f>
        <v>120</v>
      </c>
      <c r="M58" s="61">
        <f>M59+M60</f>
        <v>109</v>
      </c>
      <c r="N58" s="61">
        <f>N59+N60</f>
        <v>137</v>
      </c>
      <c r="O58" s="61">
        <f>O59+O60</f>
        <v>140</v>
      </c>
      <c r="P58" s="61">
        <f>P59+P60</f>
        <v>142</v>
      </c>
      <c r="Q58" s="61">
        <f>Q59+Q60</f>
        <v>179</v>
      </c>
      <c r="R58" s="61">
        <f>R59+R60</f>
        <v>117</v>
      </c>
      <c r="S58" s="60">
        <f>S59+S60</f>
        <v>310</v>
      </c>
    </row>
    <row r="59" spans="2:19" ht="15" customHeight="1">
      <c r="B59" s="59"/>
      <c r="C59" s="59"/>
      <c r="D59" s="58" t="s">
        <v>26</v>
      </c>
      <c r="E59" s="57">
        <f>SUM(F59:S59)</f>
        <v>913</v>
      </c>
      <c r="F59" s="56">
        <v>86</v>
      </c>
      <c r="G59" s="55">
        <v>56</v>
      </c>
      <c r="H59" s="55">
        <v>40</v>
      </c>
      <c r="I59" s="55">
        <v>43</v>
      </c>
      <c r="J59" s="55">
        <v>37</v>
      </c>
      <c r="K59" s="55">
        <v>51</v>
      </c>
      <c r="L59" s="55">
        <v>56</v>
      </c>
      <c r="M59" s="55">
        <v>61</v>
      </c>
      <c r="N59" s="55">
        <v>64</v>
      </c>
      <c r="O59" s="55">
        <v>70</v>
      </c>
      <c r="P59" s="55">
        <v>68</v>
      </c>
      <c r="Q59" s="55">
        <v>92</v>
      </c>
      <c r="R59" s="55">
        <v>62</v>
      </c>
      <c r="S59" s="54">
        <v>127</v>
      </c>
    </row>
    <row r="60" spans="2:19" ht="15" customHeight="1">
      <c r="B60" s="59"/>
      <c r="C60" s="53"/>
      <c r="D60" s="52" t="s">
        <v>25</v>
      </c>
      <c r="E60" s="51">
        <f>SUM(F60:S60)</f>
        <v>973</v>
      </c>
      <c r="F60" s="50">
        <v>120</v>
      </c>
      <c r="G60" s="49">
        <v>45</v>
      </c>
      <c r="H60" s="49">
        <v>40</v>
      </c>
      <c r="I60" s="49">
        <v>56</v>
      </c>
      <c r="J60" s="49">
        <v>26</v>
      </c>
      <c r="K60" s="49">
        <v>32</v>
      </c>
      <c r="L60" s="49">
        <v>64</v>
      </c>
      <c r="M60" s="49">
        <v>48</v>
      </c>
      <c r="N60" s="49">
        <v>73</v>
      </c>
      <c r="O60" s="49">
        <v>70</v>
      </c>
      <c r="P60" s="49">
        <v>74</v>
      </c>
      <c r="Q60" s="49">
        <v>87</v>
      </c>
      <c r="R60" s="49">
        <v>55</v>
      </c>
      <c r="S60" s="48">
        <v>183</v>
      </c>
    </row>
    <row r="61" spans="2:19" ht="15" customHeight="1">
      <c r="B61" s="59"/>
      <c r="C61" s="65" t="s">
        <v>30</v>
      </c>
      <c r="D61" s="64" t="s">
        <v>27</v>
      </c>
      <c r="E61" s="63">
        <f>SUM(F61:S61)</f>
        <v>3300</v>
      </c>
      <c r="F61" s="62">
        <f>F62+F63</f>
        <v>352</v>
      </c>
      <c r="G61" s="61">
        <f>G62+G63</f>
        <v>164</v>
      </c>
      <c r="H61" s="61">
        <f>H62+H63</f>
        <v>155</v>
      </c>
      <c r="I61" s="61">
        <f>I62+I63</f>
        <v>169</v>
      </c>
      <c r="J61" s="61">
        <f>J62+J63</f>
        <v>167</v>
      </c>
      <c r="K61" s="61">
        <f>K62+K63</f>
        <v>167</v>
      </c>
      <c r="L61" s="61">
        <f>L62+L63</f>
        <v>178</v>
      </c>
      <c r="M61" s="61">
        <f>M62+M63</f>
        <v>151</v>
      </c>
      <c r="N61" s="61">
        <f>N62+N63</f>
        <v>220</v>
      </c>
      <c r="O61" s="61">
        <f>O62+O63</f>
        <v>264</v>
      </c>
      <c r="P61" s="61">
        <f>P62+P63</f>
        <v>291</v>
      </c>
      <c r="Q61" s="61">
        <f>Q62+Q63</f>
        <v>236</v>
      </c>
      <c r="R61" s="61">
        <f>R62+R63</f>
        <v>215</v>
      </c>
      <c r="S61" s="60">
        <f>S62+S63</f>
        <v>571</v>
      </c>
    </row>
    <row r="62" spans="2:19" ht="15" customHeight="1">
      <c r="B62" s="59"/>
      <c r="C62" s="59"/>
      <c r="D62" s="58" t="s">
        <v>26</v>
      </c>
      <c r="E62" s="57">
        <f>SUM(F62:S62)</f>
        <v>1621</v>
      </c>
      <c r="F62" s="56">
        <v>185</v>
      </c>
      <c r="G62" s="55">
        <v>76</v>
      </c>
      <c r="H62" s="55">
        <v>77</v>
      </c>
      <c r="I62" s="55">
        <v>83</v>
      </c>
      <c r="J62" s="55">
        <v>95</v>
      </c>
      <c r="K62" s="55">
        <v>88</v>
      </c>
      <c r="L62" s="55">
        <v>87</v>
      </c>
      <c r="M62" s="55">
        <v>75</v>
      </c>
      <c r="N62" s="55">
        <v>103</v>
      </c>
      <c r="O62" s="55">
        <v>128</v>
      </c>
      <c r="P62" s="55">
        <v>149</v>
      </c>
      <c r="Q62" s="55">
        <v>140</v>
      </c>
      <c r="R62" s="55">
        <v>105</v>
      </c>
      <c r="S62" s="54">
        <v>230</v>
      </c>
    </row>
    <row r="63" spans="2:19" ht="15" customHeight="1">
      <c r="B63" s="59"/>
      <c r="C63" s="53"/>
      <c r="D63" s="52" t="s">
        <v>25</v>
      </c>
      <c r="E63" s="51">
        <f>SUM(F63:S63)</f>
        <v>1679</v>
      </c>
      <c r="F63" s="50">
        <v>167</v>
      </c>
      <c r="G63" s="49">
        <v>88</v>
      </c>
      <c r="H63" s="49">
        <v>78</v>
      </c>
      <c r="I63" s="49">
        <v>86</v>
      </c>
      <c r="J63" s="49">
        <v>72</v>
      </c>
      <c r="K63" s="49">
        <v>79</v>
      </c>
      <c r="L63" s="49">
        <v>91</v>
      </c>
      <c r="M63" s="49">
        <v>76</v>
      </c>
      <c r="N63" s="49">
        <v>117</v>
      </c>
      <c r="O63" s="49">
        <v>136</v>
      </c>
      <c r="P63" s="49">
        <v>142</v>
      </c>
      <c r="Q63" s="49">
        <v>96</v>
      </c>
      <c r="R63" s="49">
        <v>110</v>
      </c>
      <c r="S63" s="48">
        <v>341</v>
      </c>
    </row>
    <row r="64" spans="2:19" ht="15" customHeight="1">
      <c r="B64" s="59"/>
      <c r="C64" s="65" t="s">
        <v>29</v>
      </c>
      <c r="D64" s="64" t="s">
        <v>27</v>
      </c>
      <c r="E64" s="63">
        <f>SUM(F64:S64)</f>
        <v>2074</v>
      </c>
      <c r="F64" s="62">
        <f>F65+F66</f>
        <v>234</v>
      </c>
      <c r="G64" s="61">
        <f>G65+G66</f>
        <v>96</v>
      </c>
      <c r="H64" s="61">
        <f>H65+H66</f>
        <v>90</v>
      </c>
      <c r="I64" s="61">
        <f>I65+I66</f>
        <v>86</v>
      </c>
      <c r="J64" s="61">
        <f>J65+J66</f>
        <v>97</v>
      </c>
      <c r="K64" s="61">
        <f>K65+K66</f>
        <v>101</v>
      </c>
      <c r="L64" s="61">
        <f>L65+L66</f>
        <v>129</v>
      </c>
      <c r="M64" s="61">
        <f>M65+M66</f>
        <v>97</v>
      </c>
      <c r="N64" s="61">
        <f>N65+N66</f>
        <v>133</v>
      </c>
      <c r="O64" s="61">
        <f>O65+O66</f>
        <v>141</v>
      </c>
      <c r="P64" s="61">
        <f>P65+P66</f>
        <v>180</v>
      </c>
      <c r="Q64" s="61">
        <f>Q65+Q66</f>
        <v>166</v>
      </c>
      <c r="R64" s="61">
        <f>R65+R66</f>
        <v>168</v>
      </c>
      <c r="S64" s="60">
        <f>S65+S66</f>
        <v>356</v>
      </c>
    </row>
    <row r="65" spans="2:19" ht="15" customHeight="1">
      <c r="B65" s="59"/>
      <c r="C65" s="59"/>
      <c r="D65" s="58" t="s">
        <v>26</v>
      </c>
      <c r="E65" s="57">
        <f>SUM(F65:S65)</f>
        <v>1024</v>
      </c>
      <c r="F65" s="56">
        <v>124</v>
      </c>
      <c r="G65" s="55">
        <v>52</v>
      </c>
      <c r="H65" s="55">
        <v>45</v>
      </c>
      <c r="I65" s="55">
        <v>48</v>
      </c>
      <c r="J65" s="55">
        <v>55</v>
      </c>
      <c r="K65" s="55">
        <v>45</v>
      </c>
      <c r="L65" s="55">
        <v>66</v>
      </c>
      <c r="M65" s="55">
        <v>48</v>
      </c>
      <c r="N65" s="55">
        <v>57</v>
      </c>
      <c r="O65" s="55">
        <v>70</v>
      </c>
      <c r="P65" s="55">
        <v>92</v>
      </c>
      <c r="Q65" s="55">
        <v>83</v>
      </c>
      <c r="R65" s="55">
        <v>90</v>
      </c>
      <c r="S65" s="54">
        <v>149</v>
      </c>
    </row>
    <row r="66" spans="2:19" ht="15" customHeight="1">
      <c r="B66" s="59"/>
      <c r="C66" s="53"/>
      <c r="D66" s="52" t="s">
        <v>25</v>
      </c>
      <c r="E66" s="51">
        <f>SUM(F66:S66)</f>
        <v>1050</v>
      </c>
      <c r="F66" s="50">
        <v>110</v>
      </c>
      <c r="G66" s="49">
        <v>44</v>
      </c>
      <c r="H66" s="49">
        <v>45</v>
      </c>
      <c r="I66" s="49">
        <v>38</v>
      </c>
      <c r="J66" s="49">
        <v>42</v>
      </c>
      <c r="K66" s="49">
        <v>56</v>
      </c>
      <c r="L66" s="49">
        <v>63</v>
      </c>
      <c r="M66" s="49">
        <v>49</v>
      </c>
      <c r="N66" s="49">
        <v>76</v>
      </c>
      <c r="O66" s="49">
        <v>71</v>
      </c>
      <c r="P66" s="49">
        <v>88</v>
      </c>
      <c r="Q66" s="49">
        <v>83</v>
      </c>
      <c r="R66" s="49">
        <v>78</v>
      </c>
      <c r="S66" s="48">
        <v>207</v>
      </c>
    </row>
    <row r="67" spans="2:19" ht="15" customHeight="1">
      <c r="B67" s="59"/>
      <c r="C67" s="65" t="s">
        <v>28</v>
      </c>
      <c r="D67" s="64" t="s">
        <v>27</v>
      </c>
      <c r="E67" s="63">
        <f>SUM(F67:S67)</f>
        <v>1720</v>
      </c>
      <c r="F67" s="62">
        <f>F68+F69</f>
        <v>205</v>
      </c>
      <c r="G67" s="61">
        <f>G68+G69</f>
        <v>70</v>
      </c>
      <c r="H67" s="61">
        <f>H68+H69</f>
        <v>76</v>
      </c>
      <c r="I67" s="61">
        <f>I68+I69</f>
        <v>94</v>
      </c>
      <c r="J67" s="61">
        <f>J68+J69</f>
        <v>94</v>
      </c>
      <c r="K67" s="61">
        <f>K68+K69</f>
        <v>72</v>
      </c>
      <c r="L67" s="61">
        <f>L68+L69</f>
        <v>94</v>
      </c>
      <c r="M67" s="61">
        <f>M68+M69</f>
        <v>80</v>
      </c>
      <c r="N67" s="61">
        <f>N68+N69</f>
        <v>108</v>
      </c>
      <c r="O67" s="61">
        <f>O68+O69</f>
        <v>128</v>
      </c>
      <c r="P67" s="61">
        <f>P68+P69</f>
        <v>158</v>
      </c>
      <c r="Q67" s="61">
        <f>Q68+Q69</f>
        <v>134</v>
      </c>
      <c r="R67" s="61">
        <f>R68+R69</f>
        <v>97</v>
      </c>
      <c r="S67" s="60">
        <f>S68+S69</f>
        <v>310</v>
      </c>
    </row>
    <row r="68" spans="2:19" ht="15" customHeight="1">
      <c r="B68" s="59"/>
      <c r="C68" s="59"/>
      <c r="D68" s="58" t="s">
        <v>26</v>
      </c>
      <c r="E68" s="57">
        <f>SUM(F68:S68)</f>
        <v>853</v>
      </c>
      <c r="F68" s="56">
        <v>113</v>
      </c>
      <c r="G68" s="55">
        <v>40</v>
      </c>
      <c r="H68" s="55">
        <v>44</v>
      </c>
      <c r="I68" s="55">
        <v>43</v>
      </c>
      <c r="J68" s="55">
        <v>46</v>
      </c>
      <c r="K68" s="55">
        <v>40</v>
      </c>
      <c r="L68" s="55">
        <v>45</v>
      </c>
      <c r="M68" s="55">
        <v>37</v>
      </c>
      <c r="N68" s="55">
        <v>52</v>
      </c>
      <c r="O68" s="55">
        <v>64</v>
      </c>
      <c r="P68" s="55">
        <v>75</v>
      </c>
      <c r="Q68" s="55">
        <v>79</v>
      </c>
      <c r="R68" s="55">
        <v>48</v>
      </c>
      <c r="S68" s="54">
        <v>127</v>
      </c>
    </row>
    <row r="69" spans="2:19" ht="15" customHeight="1">
      <c r="B69" s="53"/>
      <c r="C69" s="53"/>
      <c r="D69" s="52" t="s">
        <v>25</v>
      </c>
      <c r="E69" s="51">
        <f>SUM(F69:S69)</f>
        <v>867</v>
      </c>
      <c r="F69" s="50">
        <v>92</v>
      </c>
      <c r="G69" s="49">
        <v>30</v>
      </c>
      <c r="H69" s="49">
        <v>32</v>
      </c>
      <c r="I69" s="49">
        <v>51</v>
      </c>
      <c r="J69" s="49">
        <v>48</v>
      </c>
      <c r="K69" s="49">
        <v>32</v>
      </c>
      <c r="L69" s="49">
        <v>49</v>
      </c>
      <c r="M69" s="49">
        <v>43</v>
      </c>
      <c r="N69" s="49">
        <v>56</v>
      </c>
      <c r="O69" s="49">
        <v>64</v>
      </c>
      <c r="P69" s="49">
        <v>83</v>
      </c>
      <c r="Q69" s="49">
        <v>55</v>
      </c>
      <c r="R69" s="49">
        <v>49</v>
      </c>
      <c r="S69" s="48">
        <v>183</v>
      </c>
    </row>
    <row r="70" spans="2:19" ht="15" customHeight="1">
      <c r="B70" s="47" t="s">
        <v>24</v>
      </c>
      <c r="S70" s="46"/>
    </row>
  </sheetData>
  <sheetProtection/>
  <mergeCells count="7">
    <mergeCell ref="B54:C54"/>
    <mergeCell ref="B38:C38"/>
    <mergeCell ref="B6:C6"/>
    <mergeCell ref="B22:C22"/>
    <mergeCell ref="E4:S4"/>
    <mergeCell ref="B4:C5"/>
    <mergeCell ref="D4:D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headerFooter alignWithMargins="0">
    <oddHeader>&amp;R4.農      業</oddHeader>
    <oddFooter>&amp;C-32-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0"/>
  <sheetViews>
    <sheetView showGridLines="0" zoomScalePageLayoutView="0" workbookViewId="0" topLeftCell="A1">
      <selection activeCell="S89" sqref="S89"/>
    </sheetView>
  </sheetViews>
  <sheetFormatPr defaultColWidth="9.00390625" defaultRowHeight="12.75"/>
  <cols>
    <col min="1" max="1" width="1.875" style="43" customWidth="1"/>
    <col min="2" max="2" width="2.375" style="43" customWidth="1"/>
    <col min="3" max="3" width="5.875" style="43" customWidth="1"/>
    <col min="4" max="4" width="3.875" style="43" customWidth="1"/>
    <col min="5" max="5" width="6.75390625" style="43" customWidth="1"/>
    <col min="6" max="18" width="6.125" style="43" customWidth="1"/>
    <col min="19" max="16384" width="9.125" style="43" customWidth="1"/>
  </cols>
  <sheetData>
    <row r="1" ht="30" customHeight="1">
      <c r="A1" s="97" t="s">
        <v>58</v>
      </c>
    </row>
    <row r="2" ht="7.5" customHeight="1">
      <c r="A2" s="97"/>
    </row>
    <row r="3" ht="22.5" customHeight="1">
      <c r="B3" s="96" t="s">
        <v>57</v>
      </c>
    </row>
    <row r="4" spans="2:18" ht="18.75" customHeight="1">
      <c r="B4" s="92" t="s">
        <v>53</v>
      </c>
      <c r="C4" s="92"/>
      <c r="D4" s="91" t="s">
        <v>52</v>
      </c>
      <c r="E4" s="108" t="s">
        <v>56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6"/>
    </row>
    <row r="5" spans="2:18" s="105" customFormat="1" ht="18.75" customHeight="1">
      <c r="B5" s="92"/>
      <c r="C5" s="92"/>
      <c r="D5" s="91"/>
      <c r="E5" s="90" t="s">
        <v>27</v>
      </c>
      <c r="F5" s="88" t="s">
        <v>49</v>
      </c>
      <c r="G5" s="88" t="s">
        <v>48</v>
      </c>
      <c r="H5" s="88" t="s">
        <v>47</v>
      </c>
      <c r="I5" s="88" t="s">
        <v>46</v>
      </c>
      <c r="J5" s="88" t="s">
        <v>45</v>
      </c>
      <c r="K5" s="88" t="s">
        <v>44</v>
      </c>
      <c r="L5" s="88" t="s">
        <v>43</v>
      </c>
      <c r="M5" s="88" t="s">
        <v>42</v>
      </c>
      <c r="N5" s="88" t="s">
        <v>41</v>
      </c>
      <c r="O5" s="88" t="s">
        <v>40</v>
      </c>
      <c r="P5" s="88" t="s">
        <v>39</v>
      </c>
      <c r="Q5" s="88" t="s">
        <v>38</v>
      </c>
      <c r="R5" s="87" t="s">
        <v>37</v>
      </c>
    </row>
    <row r="6" spans="2:18" s="105" customFormat="1" ht="15" customHeight="1">
      <c r="B6" s="86" t="s">
        <v>36</v>
      </c>
      <c r="C6" s="85"/>
      <c r="D6" s="64" t="s">
        <v>27</v>
      </c>
      <c r="E6" s="104">
        <f>SUM(F6:R6)</f>
        <v>13859</v>
      </c>
      <c r="F6" s="103">
        <f>+F10+F13+F16+F19</f>
        <v>460</v>
      </c>
      <c r="G6" s="103">
        <f>+G10+G13+G16+G19</f>
        <v>626</v>
      </c>
      <c r="H6" s="103">
        <f>+H10+H13+H16+H19</f>
        <v>710</v>
      </c>
      <c r="I6" s="103">
        <f>+I10+I13+I16+I19</f>
        <v>676</v>
      </c>
      <c r="J6" s="103">
        <f>+J10+J13+J16+J19</f>
        <v>945</v>
      </c>
      <c r="K6" s="103">
        <f>+K10+K13+K16+K19</f>
        <v>1285</v>
      </c>
      <c r="L6" s="103">
        <f>+L10+L13+L16+L19</f>
        <v>1388</v>
      </c>
      <c r="M6" s="103">
        <f>+M10+M13+M16+M19</f>
        <v>1253</v>
      </c>
      <c r="N6" s="103">
        <f>+N10+N13+N16+N19</f>
        <v>1147</v>
      </c>
      <c r="O6" s="103">
        <f>+O10+O13+O16+O19</f>
        <v>1175</v>
      </c>
      <c r="P6" s="103">
        <f>+P10+P13+P16+P19</f>
        <v>1472</v>
      </c>
      <c r="Q6" s="103">
        <f>+Q10+Q13+Q16+Q19</f>
        <v>1387</v>
      </c>
      <c r="R6" s="102">
        <f>+R10+R13+R16+R19</f>
        <v>1335</v>
      </c>
    </row>
    <row r="7" spans="2:18" s="105" customFormat="1" ht="15" customHeight="1">
      <c r="B7" s="59"/>
      <c r="C7" s="80"/>
      <c r="D7" s="58" t="s">
        <v>26</v>
      </c>
      <c r="E7" s="74">
        <f>+E11+E14+E17+E20</f>
        <v>7255</v>
      </c>
      <c r="F7" s="72">
        <f>+F11+F14+F17+F20</f>
        <v>282</v>
      </c>
      <c r="G7" s="72">
        <f>+G11+G14+G17+G20</f>
        <v>363</v>
      </c>
      <c r="H7" s="72">
        <f>+H11+H14+H17+H20</f>
        <v>458</v>
      </c>
      <c r="I7" s="72">
        <f>+I11+I14+I17+I20</f>
        <v>406</v>
      </c>
      <c r="J7" s="72">
        <f>+J11+J14+J17+J20</f>
        <v>489</v>
      </c>
      <c r="K7" s="72">
        <f>+K11+K14+K17+K20</f>
        <v>695</v>
      </c>
      <c r="L7" s="72">
        <f>+L11+L14+L17+L20</f>
        <v>756</v>
      </c>
      <c r="M7" s="72">
        <f>+M11+M14+M17+M20</f>
        <v>680</v>
      </c>
      <c r="N7" s="72">
        <f>+N11+N14+N17+N20</f>
        <v>584</v>
      </c>
      <c r="O7" s="72">
        <f>+O11+O14+O17+O20</f>
        <v>536</v>
      </c>
      <c r="P7" s="72">
        <f>+P11+P14+P17+P20</f>
        <v>693</v>
      </c>
      <c r="Q7" s="72">
        <f>+Q11+Q14+Q17+Q20</f>
        <v>708</v>
      </c>
      <c r="R7" s="71">
        <f>+R11+R14+R17+R20</f>
        <v>605</v>
      </c>
    </row>
    <row r="8" spans="2:18" ht="15" customHeight="1">
      <c r="B8" s="59"/>
      <c r="C8" s="80"/>
      <c r="D8" s="58" t="s">
        <v>25</v>
      </c>
      <c r="E8" s="74">
        <f>+E12+E15+E18+E21</f>
        <v>6604</v>
      </c>
      <c r="F8" s="72">
        <f>+F12+F15+F18+F21</f>
        <v>178</v>
      </c>
      <c r="G8" s="72">
        <f>+G12+G15+G18+G21</f>
        <v>263</v>
      </c>
      <c r="H8" s="72">
        <f>+H12+H15+H18+H21</f>
        <v>252</v>
      </c>
      <c r="I8" s="72">
        <f>+I12+I15+I18+I21</f>
        <v>270</v>
      </c>
      <c r="J8" s="72">
        <f>+J12+J15+J18+J21</f>
        <v>456</v>
      </c>
      <c r="K8" s="72">
        <f>+K12+K15+K18+K21</f>
        <v>590</v>
      </c>
      <c r="L8" s="72">
        <f>+L12+L15+L18+L21</f>
        <v>632</v>
      </c>
      <c r="M8" s="72">
        <f>+M12+M15+M18+M21</f>
        <v>573</v>
      </c>
      <c r="N8" s="72">
        <f>+N12+N15+N18+N21</f>
        <v>563</v>
      </c>
      <c r="O8" s="72">
        <f>+O12+O15+O18+O21</f>
        <v>639</v>
      </c>
      <c r="P8" s="72">
        <f>+P12+P15+P18+P21</f>
        <v>779</v>
      </c>
      <c r="Q8" s="72">
        <f>+Q12+Q15+Q18+Q21</f>
        <v>679</v>
      </c>
      <c r="R8" s="71">
        <f>+R12+R15+R18+R21</f>
        <v>730</v>
      </c>
    </row>
    <row r="9" spans="2:18" ht="15" customHeight="1">
      <c r="B9" s="59"/>
      <c r="C9" s="70"/>
      <c r="D9" s="52" t="s">
        <v>32</v>
      </c>
      <c r="E9" s="101">
        <f>SUM(F9:R9)</f>
        <v>100</v>
      </c>
      <c r="F9" s="100">
        <f>ROUND(F6/$E6*100,1)</f>
        <v>3.3</v>
      </c>
      <c r="G9" s="100">
        <f>ROUND(G6/$E6*100,1)</f>
        <v>4.5</v>
      </c>
      <c r="H9" s="100">
        <f>ROUND(H6/$E6*100,1)</f>
        <v>5.1</v>
      </c>
      <c r="I9" s="100">
        <f>ROUND(I6/$E6*100,1)</f>
        <v>4.9</v>
      </c>
      <c r="J9" s="100">
        <f>ROUND(J6/$E6*100,1)</f>
        <v>6.8</v>
      </c>
      <c r="K9" s="100">
        <f>ROUND(K6/$E6*100,1)</f>
        <v>9.3</v>
      </c>
      <c r="L9" s="100">
        <f>ROUND(L6/$E6*100,1)</f>
        <v>10</v>
      </c>
      <c r="M9" s="100">
        <f>ROUND(M6/$E6*100,1)</f>
        <v>9</v>
      </c>
      <c r="N9" s="100">
        <f>ROUND(N6/$E6*100,1)</f>
        <v>8.3</v>
      </c>
      <c r="O9" s="100">
        <f>ROUND(O6/$E6*100,1)</f>
        <v>8.5</v>
      </c>
      <c r="P9" s="100">
        <f>ROUND(P6/$E6*100,1)+0.1</f>
        <v>10.7</v>
      </c>
      <c r="Q9" s="100">
        <f>ROUND(Q6/$E6*100,1)</f>
        <v>10</v>
      </c>
      <c r="R9" s="99">
        <f>ROUND(R6/$E6*100,1)</f>
        <v>9.6</v>
      </c>
    </row>
    <row r="10" spans="2:18" ht="18" customHeight="1" hidden="1">
      <c r="B10" s="59"/>
      <c r="C10" s="65" t="s">
        <v>31</v>
      </c>
      <c r="D10" s="64" t="s">
        <v>27</v>
      </c>
      <c r="E10" s="84">
        <f>SUM(F10:R10)</f>
        <v>2710</v>
      </c>
      <c r="F10" s="82">
        <f>SUM(F11:F12)</f>
        <v>76</v>
      </c>
      <c r="G10" s="82">
        <f>SUM(G11:G12)</f>
        <v>110</v>
      </c>
      <c r="H10" s="82">
        <f>SUM(H11:H12)</f>
        <v>117</v>
      </c>
      <c r="I10" s="82">
        <f>SUM(I11:I12)</f>
        <v>135</v>
      </c>
      <c r="J10" s="82">
        <f>SUM(J11:J12)</f>
        <v>189</v>
      </c>
      <c r="K10" s="82">
        <f>SUM(K11:K12)</f>
        <v>258</v>
      </c>
      <c r="L10" s="82">
        <f>SUM(L11:L12)</f>
        <v>273</v>
      </c>
      <c r="M10" s="82">
        <f>SUM(M11:M12)</f>
        <v>262</v>
      </c>
      <c r="N10" s="82">
        <f>SUM(N11:N12)</f>
        <v>208</v>
      </c>
      <c r="O10" s="82">
        <f>SUM(O11:O12)</f>
        <v>229</v>
      </c>
      <c r="P10" s="82">
        <f>SUM(P11:P12)</f>
        <v>292</v>
      </c>
      <c r="Q10" s="82">
        <f>SUM(Q11:Q12)</f>
        <v>277</v>
      </c>
      <c r="R10" s="81">
        <f>SUM(R11:R12)</f>
        <v>284</v>
      </c>
    </row>
    <row r="11" spans="2:18" ht="18" customHeight="1" hidden="1">
      <c r="B11" s="59"/>
      <c r="C11" s="59"/>
      <c r="D11" s="58" t="s">
        <v>26</v>
      </c>
      <c r="E11" s="74">
        <f>SUM(F11:R11)</f>
        <v>1397</v>
      </c>
      <c r="F11" s="72">
        <v>48</v>
      </c>
      <c r="G11" s="72">
        <v>66</v>
      </c>
      <c r="H11" s="72">
        <v>71</v>
      </c>
      <c r="I11" s="72">
        <v>84</v>
      </c>
      <c r="J11" s="72">
        <v>100</v>
      </c>
      <c r="K11" s="72">
        <v>137</v>
      </c>
      <c r="L11" s="72">
        <v>151</v>
      </c>
      <c r="M11" s="72">
        <v>133</v>
      </c>
      <c r="N11" s="72">
        <v>111</v>
      </c>
      <c r="O11" s="72">
        <v>98</v>
      </c>
      <c r="P11" s="72">
        <v>130</v>
      </c>
      <c r="Q11" s="72">
        <v>137</v>
      </c>
      <c r="R11" s="71">
        <v>131</v>
      </c>
    </row>
    <row r="12" spans="2:18" ht="18" customHeight="1" hidden="1">
      <c r="B12" s="59"/>
      <c r="C12" s="53"/>
      <c r="D12" s="52" t="s">
        <v>25</v>
      </c>
      <c r="E12" s="69">
        <f>SUM(F12:R12)</f>
        <v>1313</v>
      </c>
      <c r="F12" s="67">
        <v>28</v>
      </c>
      <c r="G12" s="67">
        <v>44</v>
      </c>
      <c r="H12" s="67">
        <v>46</v>
      </c>
      <c r="I12" s="67">
        <v>51</v>
      </c>
      <c r="J12" s="67">
        <v>89</v>
      </c>
      <c r="K12" s="67">
        <v>121</v>
      </c>
      <c r="L12" s="67">
        <v>122</v>
      </c>
      <c r="M12" s="67">
        <v>129</v>
      </c>
      <c r="N12" s="67">
        <v>97</v>
      </c>
      <c r="O12" s="67">
        <v>131</v>
      </c>
      <c r="P12" s="67">
        <v>162</v>
      </c>
      <c r="Q12" s="67">
        <v>140</v>
      </c>
      <c r="R12" s="66">
        <v>153</v>
      </c>
    </row>
    <row r="13" spans="2:18" ht="18" customHeight="1" hidden="1">
      <c r="B13" s="59"/>
      <c r="C13" s="65" t="s">
        <v>30</v>
      </c>
      <c r="D13" s="64" t="s">
        <v>27</v>
      </c>
      <c r="E13" s="84">
        <f>SUM(F13:R13)</f>
        <v>4639</v>
      </c>
      <c r="F13" s="82">
        <f>SUM(F14:F15)</f>
        <v>180</v>
      </c>
      <c r="G13" s="82">
        <f>SUM(G14:G15)</f>
        <v>207</v>
      </c>
      <c r="H13" s="82">
        <f>SUM(H14:H15)</f>
        <v>256</v>
      </c>
      <c r="I13" s="82">
        <f>SUM(I14:I15)</f>
        <v>244</v>
      </c>
      <c r="J13" s="82">
        <f>SUM(J14:J15)</f>
        <v>337</v>
      </c>
      <c r="K13" s="82">
        <f>SUM(K14:K15)</f>
        <v>427</v>
      </c>
      <c r="L13" s="82">
        <f>SUM(L14:L15)</f>
        <v>443</v>
      </c>
      <c r="M13" s="82">
        <f>SUM(M14:M15)</f>
        <v>399</v>
      </c>
      <c r="N13" s="82">
        <f>SUM(N14:N15)</f>
        <v>372</v>
      </c>
      <c r="O13" s="82">
        <f>SUM(O14:O15)</f>
        <v>379</v>
      </c>
      <c r="P13" s="82">
        <f>SUM(P14:P15)</f>
        <v>475</v>
      </c>
      <c r="Q13" s="82">
        <f>SUM(Q14:Q15)</f>
        <v>449</v>
      </c>
      <c r="R13" s="81">
        <f>SUM(R14:R15)</f>
        <v>471</v>
      </c>
    </row>
    <row r="14" spans="2:18" ht="18" customHeight="1" hidden="1">
      <c r="B14" s="59"/>
      <c r="C14" s="59"/>
      <c r="D14" s="58" t="s">
        <v>26</v>
      </c>
      <c r="E14" s="74">
        <f>SUM(F14:R14)</f>
        <v>2433</v>
      </c>
      <c r="F14" s="72">
        <v>102</v>
      </c>
      <c r="G14" s="72">
        <v>122</v>
      </c>
      <c r="H14" s="72">
        <v>162</v>
      </c>
      <c r="I14" s="72">
        <v>147</v>
      </c>
      <c r="J14" s="72">
        <v>173</v>
      </c>
      <c r="K14" s="72">
        <v>224</v>
      </c>
      <c r="L14" s="72">
        <v>255</v>
      </c>
      <c r="M14" s="72">
        <v>225</v>
      </c>
      <c r="N14" s="72">
        <v>183</v>
      </c>
      <c r="O14" s="72">
        <v>179</v>
      </c>
      <c r="P14" s="72">
        <v>222</v>
      </c>
      <c r="Q14" s="72">
        <v>233</v>
      </c>
      <c r="R14" s="71">
        <v>206</v>
      </c>
    </row>
    <row r="15" spans="2:18" ht="18" customHeight="1" hidden="1">
      <c r="B15" s="59"/>
      <c r="C15" s="53"/>
      <c r="D15" s="52" t="s">
        <v>25</v>
      </c>
      <c r="E15" s="69">
        <f>SUM(F15:R15)</f>
        <v>2206</v>
      </c>
      <c r="F15" s="67">
        <v>78</v>
      </c>
      <c r="G15" s="67">
        <v>85</v>
      </c>
      <c r="H15" s="67">
        <v>94</v>
      </c>
      <c r="I15" s="67">
        <v>97</v>
      </c>
      <c r="J15" s="67">
        <v>164</v>
      </c>
      <c r="K15" s="67">
        <v>203</v>
      </c>
      <c r="L15" s="67">
        <v>188</v>
      </c>
      <c r="M15" s="67">
        <v>174</v>
      </c>
      <c r="N15" s="67">
        <v>189</v>
      </c>
      <c r="O15" s="67">
        <v>200</v>
      </c>
      <c r="P15" s="67">
        <v>253</v>
      </c>
      <c r="Q15" s="67">
        <v>216</v>
      </c>
      <c r="R15" s="66">
        <v>265</v>
      </c>
    </row>
    <row r="16" spans="2:18" ht="18" customHeight="1" hidden="1">
      <c r="B16" s="59"/>
      <c r="C16" s="65" t="s">
        <v>29</v>
      </c>
      <c r="D16" s="64" t="s">
        <v>27</v>
      </c>
      <c r="E16" s="84">
        <f>SUM(F16:R16)</f>
        <v>2880</v>
      </c>
      <c r="F16" s="82">
        <f>SUM(F17:F18)</f>
        <v>77</v>
      </c>
      <c r="G16" s="82">
        <f>SUM(G17:G18)</f>
        <v>148</v>
      </c>
      <c r="H16" s="82">
        <f>SUM(H17:H18)</f>
        <v>159</v>
      </c>
      <c r="I16" s="82">
        <f>SUM(I17:I18)</f>
        <v>148</v>
      </c>
      <c r="J16" s="82">
        <f>SUM(J17:J18)</f>
        <v>189</v>
      </c>
      <c r="K16" s="82">
        <f>SUM(K17:K18)</f>
        <v>245</v>
      </c>
      <c r="L16" s="82">
        <f>SUM(L17:L18)</f>
        <v>276</v>
      </c>
      <c r="M16" s="82">
        <f>SUM(M17:M18)</f>
        <v>258</v>
      </c>
      <c r="N16" s="82">
        <f>SUM(N17:N18)</f>
        <v>279</v>
      </c>
      <c r="O16" s="82">
        <f>SUM(O17:O18)</f>
        <v>274</v>
      </c>
      <c r="P16" s="82">
        <f>SUM(P17:P18)</f>
        <v>322</v>
      </c>
      <c r="Q16" s="82">
        <f>SUM(Q17:Q18)</f>
        <v>254</v>
      </c>
      <c r="R16" s="81">
        <f>SUM(R17:R18)</f>
        <v>251</v>
      </c>
    </row>
    <row r="17" spans="2:18" ht="18" customHeight="1" hidden="1">
      <c r="B17" s="59"/>
      <c r="C17" s="59"/>
      <c r="D17" s="58" t="s">
        <v>26</v>
      </c>
      <c r="E17" s="74">
        <f>SUM(F17:R17)</f>
        <v>1531</v>
      </c>
      <c r="F17" s="72">
        <v>55</v>
      </c>
      <c r="G17" s="72">
        <v>79</v>
      </c>
      <c r="H17" s="72">
        <v>110</v>
      </c>
      <c r="I17" s="72">
        <v>87</v>
      </c>
      <c r="J17" s="72">
        <v>96</v>
      </c>
      <c r="K17" s="72">
        <v>138</v>
      </c>
      <c r="L17" s="72">
        <v>145</v>
      </c>
      <c r="M17" s="72">
        <v>134</v>
      </c>
      <c r="N17" s="72">
        <v>146</v>
      </c>
      <c r="O17" s="72">
        <v>128</v>
      </c>
      <c r="P17" s="72">
        <v>166</v>
      </c>
      <c r="Q17" s="72">
        <v>137</v>
      </c>
      <c r="R17" s="71">
        <v>110</v>
      </c>
    </row>
    <row r="18" spans="2:18" ht="18" customHeight="1" hidden="1">
      <c r="B18" s="59"/>
      <c r="C18" s="53"/>
      <c r="D18" s="52" t="s">
        <v>25</v>
      </c>
      <c r="E18" s="69">
        <f>SUM(F18:R18)</f>
        <v>1349</v>
      </c>
      <c r="F18" s="67">
        <v>22</v>
      </c>
      <c r="G18" s="67">
        <v>69</v>
      </c>
      <c r="H18" s="67">
        <v>49</v>
      </c>
      <c r="I18" s="67">
        <v>61</v>
      </c>
      <c r="J18" s="67">
        <v>93</v>
      </c>
      <c r="K18" s="67">
        <v>107</v>
      </c>
      <c r="L18" s="67">
        <v>131</v>
      </c>
      <c r="M18" s="67">
        <v>124</v>
      </c>
      <c r="N18" s="67">
        <v>133</v>
      </c>
      <c r="O18" s="67">
        <v>146</v>
      </c>
      <c r="P18" s="67">
        <v>156</v>
      </c>
      <c r="Q18" s="67">
        <v>117</v>
      </c>
      <c r="R18" s="66">
        <v>141</v>
      </c>
    </row>
    <row r="19" spans="2:18" ht="18" customHeight="1" hidden="1">
      <c r="B19" s="59"/>
      <c r="C19" s="65" t="s">
        <v>28</v>
      </c>
      <c r="D19" s="64" t="s">
        <v>27</v>
      </c>
      <c r="E19" s="84">
        <f>SUM(F19:R19)</f>
        <v>3630</v>
      </c>
      <c r="F19" s="82">
        <f>SUM(F20:F21)</f>
        <v>127</v>
      </c>
      <c r="G19" s="82">
        <f>SUM(G20:G21)</f>
        <v>161</v>
      </c>
      <c r="H19" s="82">
        <f>SUM(H20:H21)</f>
        <v>178</v>
      </c>
      <c r="I19" s="82">
        <f>SUM(I20:I21)</f>
        <v>149</v>
      </c>
      <c r="J19" s="82">
        <f>SUM(J20:J21)</f>
        <v>230</v>
      </c>
      <c r="K19" s="82">
        <f>SUM(K20:K21)</f>
        <v>355</v>
      </c>
      <c r="L19" s="82">
        <f>SUM(L20:L21)</f>
        <v>396</v>
      </c>
      <c r="M19" s="82">
        <f>SUM(M20:M21)</f>
        <v>334</v>
      </c>
      <c r="N19" s="82">
        <f>SUM(N20:N21)</f>
        <v>288</v>
      </c>
      <c r="O19" s="82">
        <f>SUM(O20:O21)</f>
        <v>293</v>
      </c>
      <c r="P19" s="82">
        <f>SUM(P20:P21)</f>
        <v>383</v>
      </c>
      <c r="Q19" s="82">
        <f>SUM(Q20:Q21)</f>
        <v>407</v>
      </c>
      <c r="R19" s="81">
        <f>SUM(R20:R21)</f>
        <v>329</v>
      </c>
    </row>
    <row r="20" spans="2:18" ht="18" customHeight="1" hidden="1">
      <c r="B20" s="59"/>
      <c r="C20" s="59"/>
      <c r="D20" s="58" t="s">
        <v>26</v>
      </c>
      <c r="E20" s="74">
        <f>SUM(F20:R20)</f>
        <v>1894</v>
      </c>
      <c r="F20" s="72">
        <v>77</v>
      </c>
      <c r="G20" s="72">
        <v>96</v>
      </c>
      <c r="H20" s="72">
        <v>115</v>
      </c>
      <c r="I20" s="72">
        <v>88</v>
      </c>
      <c r="J20" s="72">
        <v>120</v>
      </c>
      <c r="K20" s="72">
        <v>196</v>
      </c>
      <c r="L20" s="72">
        <v>205</v>
      </c>
      <c r="M20" s="72">
        <v>188</v>
      </c>
      <c r="N20" s="72">
        <v>144</v>
      </c>
      <c r="O20" s="72">
        <v>131</v>
      </c>
      <c r="P20" s="72">
        <v>175</v>
      </c>
      <c r="Q20" s="72">
        <v>201</v>
      </c>
      <c r="R20" s="71">
        <v>158</v>
      </c>
    </row>
    <row r="21" spans="2:18" ht="18" customHeight="1" hidden="1">
      <c r="B21" s="53"/>
      <c r="C21" s="53"/>
      <c r="D21" s="52" t="s">
        <v>25</v>
      </c>
      <c r="E21" s="69">
        <f>SUM(F21:R21)</f>
        <v>1736</v>
      </c>
      <c r="F21" s="67">
        <v>50</v>
      </c>
      <c r="G21" s="67">
        <v>65</v>
      </c>
      <c r="H21" s="67">
        <v>63</v>
      </c>
      <c r="I21" s="67">
        <v>61</v>
      </c>
      <c r="J21" s="67">
        <v>110</v>
      </c>
      <c r="K21" s="67">
        <v>159</v>
      </c>
      <c r="L21" s="67">
        <v>191</v>
      </c>
      <c r="M21" s="67">
        <v>146</v>
      </c>
      <c r="N21" s="67">
        <v>144</v>
      </c>
      <c r="O21" s="67">
        <v>162</v>
      </c>
      <c r="P21" s="67">
        <v>208</v>
      </c>
      <c r="Q21" s="67">
        <v>206</v>
      </c>
      <c r="R21" s="66">
        <v>171</v>
      </c>
    </row>
    <row r="22" spans="2:18" s="105" customFormat="1" ht="15" customHeight="1">
      <c r="B22" s="86" t="s">
        <v>35</v>
      </c>
      <c r="C22" s="85"/>
      <c r="D22" s="64" t="s">
        <v>27</v>
      </c>
      <c r="E22" s="104">
        <f>SUM(F22:R22)</f>
        <v>11283</v>
      </c>
      <c r="F22" s="103">
        <f>+F26+F29+F32+F35</f>
        <v>371</v>
      </c>
      <c r="G22" s="103">
        <f>+G26+G29+G32+G35</f>
        <v>489</v>
      </c>
      <c r="H22" s="103">
        <f>+H26+H29+H32+H35</f>
        <v>494</v>
      </c>
      <c r="I22" s="103">
        <f>+I26+I29+I32+I35</f>
        <v>564</v>
      </c>
      <c r="J22" s="103">
        <f>+J26+J29+J32+J35</f>
        <v>572</v>
      </c>
      <c r="K22" s="103">
        <f>+K26+K29+K32+K35</f>
        <v>822</v>
      </c>
      <c r="L22" s="103">
        <f>+L26+L29+L32+L35</f>
        <v>1060</v>
      </c>
      <c r="M22" s="103">
        <f>+M26+M29+M32+M35</f>
        <v>1147</v>
      </c>
      <c r="N22" s="103">
        <f>+N26+N29+N32+N35</f>
        <v>1084</v>
      </c>
      <c r="O22" s="103">
        <f>+O26+O29+O32+O35</f>
        <v>976</v>
      </c>
      <c r="P22" s="103">
        <f>+P26+P29+P32+P35</f>
        <v>992</v>
      </c>
      <c r="Q22" s="103">
        <f>+Q26+Q29+Q32+Q35</f>
        <v>1142</v>
      </c>
      <c r="R22" s="102">
        <f>+R26+R29+R32+R35</f>
        <v>1570</v>
      </c>
    </row>
    <row r="23" spans="2:18" s="105" customFormat="1" ht="15" customHeight="1">
      <c r="B23" s="59"/>
      <c r="C23" s="80"/>
      <c r="D23" s="58" t="s">
        <v>26</v>
      </c>
      <c r="E23" s="74">
        <f>SUM(F23:R23)</f>
        <v>5968</v>
      </c>
      <c r="F23" s="72">
        <f>+F27+F30+F33+F36</f>
        <v>216</v>
      </c>
      <c r="G23" s="72">
        <f>+G27+G30+G33+G36</f>
        <v>292</v>
      </c>
      <c r="H23" s="72">
        <f>+H27+H30+H33+H36</f>
        <v>298</v>
      </c>
      <c r="I23" s="72">
        <f>+I27+I30+I33+I36</f>
        <v>345</v>
      </c>
      <c r="J23" s="72">
        <f>+J27+J30+J33+J36</f>
        <v>330</v>
      </c>
      <c r="K23" s="72">
        <f>+K27+K30+K33+K36</f>
        <v>430</v>
      </c>
      <c r="L23" s="72">
        <f>+L27+L30+L33+L36</f>
        <v>565</v>
      </c>
      <c r="M23" s="72">
        <f>+M27+M30+M33+M36</f>
        <v>620</v>
      </c>
      <c r="N23" s="72">
        <f>+N27+N30+N33+N36</f>
        <v>578</v>
      </c>
      <c r="O23" s="72">
        <f>+O27+O30+O33+O36</f>
        <v>504</v>
      </c>
      <c r="P23" s="72">
        <f>+P27+P30+P33+P36</f>
        <v>461</v>
      </c>
      <c r="Q23" s="72">
        <f>+Q27+Q30+Q33+Q36</f>
        <v>558</v>
      </c>
      <c r="R23" s="71">
        <f>+R27+R30+R33+R36</f>
        <v>771</v>
      </c>
    </row>
    <row r="24" spans="2:18" ht="15" customHeight="1">
      <c r="B24" s="59"/>
      <c r="C24" s="80"/>
      <c r="D24" s="58" t="s">
        <v>25</v>
      </c>
      <c r="E24" s="74">
        <f>SUM(F24:R24)</f>
        <v>5315</v>
      </c>
      <c r="F24" s="72">
        <f>+F28+F31+F34+F37</f>
        <v>155</v>
      </c>
      <c r="G24" s="72">
        <f>+G28+G31+G34+G37</f>
        <v>197</v>
      </c>
      <c r="H24" s="72">
        <f>+H28+H31+H34+H37</f>
        <v>196</v>
      </c>
      <c r="I24" s="72">
        <f>+I28+I31+I34+I37</f>
        <v>219</v>
      </c>
      <c r="J24" s="72">
        <f>+J28+J31+J34+J37</f>
        <v>242</v>
      </c>
      <c r="K24" s="72">
        <f>+K28+K31+K34+K37</f>
        <v>392</v>
      </c>
      <c r="L24" s="72">
        <f>+L28+L31+L34+L37</f>
        <v>495</v>
      </c>
      <c r="M24" s="72">
        <f>+M28+M31+M34+M37</f>
        <v>527</v>
      </c>
      <c r="N24" s="72">
        <f>+N28+N31+N34+N37</f>
        <v>506</v>
      </c>
      <c r="O24" s="72">
        <f>+O28+O31+O34+O37</f>
        <v>472</v>
      </c>
      <c r="P24" s="72">
        <f>+P28+P31+P34+P37</f>
        <v>531</v>
      </c>
      <c r="Q24" s="72">
        <f>+Q28+Q31+Q34+Q37</f>
        <v>584</v>
      </c>
      <c r="R24" s="71">
        <f>+R28+R31+R34+R37</f>
        <v>799</v>
      </c>
    </row>
    <row r="25" spans="2:18" ht="15" customHeight="1">
      <c r="B25" s="59"/>
      <c r="C25" s="70"/>
      <c r="D25" s="52" t="s">
        <v>32</v>
      </c>
      <c r="E25" s="101">
        <f>SUM(F25:R25)</f>
        <v>99.99999999999999</v>
      </c>
      <c r="F25" s="100">
        <f>ROUND(F22/$E22*100,1)</f>
        <v>3.3</v>
      </c>
      <c r="G25" s="100">
        <f>ROUND(G22/$E22*100,1)</f>
        <v>4.3</v>
      </c>
      <c r="H25" s="100">
        <f>ROUND(H22/$E22*100,1)</f>
        <v>4.4</v>
      </c>
      <c r="I25" s="100">
        <f>ROUND(I22/$E22*100,1)</f>
        <v>5</v>
      </c>
      <c r="J25" s="100">
        <f>ROUND(J22/$E22*100,1)</f>
        <v>5.1</v>
      </c>
      <c r="K25" s="100">
        <f>ROUND(K22/$E22*100,1)</f>
        <v>7.3</v>
      </c>
      <c r="L25" s="100">
        <f>ROUND(L22/$E22*100,1)</f>
        <v>9.4</v>
      </c>
      <c r="M25" s="100">
        <f>ROUND(M22/$E22*100,1)</f>
        <v>10.2</v>
      </c>
      <c r="N25" s="100">
        <f>ROUND(N22/$E22*100,1)</f>
        <v>9.6</v>
      </c>
      <c r="O25" s="100">
        <f>ROUND(O22/$E22*100,1)</f>
        <v>8.7</v>
      </c>
      <c r="P25" s="100">
        <f>ROUND(P22/$E22*100,1)</f>
        <v>8.8</v>
      </c>
      <c r="Q25" s="100">
        <f>ROUND(Q22/$E22*100,1)</f>
        <v>10.1</v>
      </c>
      <c r="R25" s="99">
        <f>ROUND(R22/$E22*100,1)-0.1</f>
        <v>13.8</v>
      </c>
    </row>
    <row r="26" spans="2:18" ht="18" customHeight="1" hidden="1">
      <c r="B26" s="59"/>
      <c r="C26" s="65" t="s">
        <v>31</v>
      </c>
      <c r="D26" s="64" t="s">
        <v>27</v>
      </c>
      <c r="E26" s="84">
        <v>2367</v>
      </c>
      <c r="F26" s="82">
        <v>78</v>
      </c>
      <c r="G26" s="82">
        <v>90</v>
      </c>
      <c r="H26" s="82">
        <v>94</v>
      </c>
      <c r="I26" s="82">
        <v>111</v>
      </c>
      <c r="J26" s="82">
        <v>137</v>
      </c>
      <c r="K26" s="82">
        <v>179</v>
      </c>
      <c r="L26" s="82">
        <v>231</v>
      </c>
      <c r="M26" s="82">
        <v>230</v>
      </c>
      <c r="N26" s="82">
        <v>246</v>
      </c>
      <c r="O26" s="82">
        <v>178</v>
      </c>
      <c r="P26" s="82">
        <v>206</v>
      </c>
      <c r="Q26" s="82">
        <v>240</v>
      </c>
      <c r="R26" s="81">
        <v>347</v>
      </c>
    </row>
    <row r="27" spans="2:18" ht="18" customHeight="1" hidden="1">
      <c r="B27" s="59"/>
      <c r="C27" s="59"/>
      <c r="D27" s="58" t="s">
        <v>26</v>
      </c>
      <c r="E27" s="74">
        <v>1233</v>
      </c>
      <c r="F27" s="72">
        <v>48</v>
      </c>
      <c r="G27" s="72">
        <v>57</v>
      </c>
      <c r="H27" s="72">
        <v>56</v>
      </c>
      <c r="I27" s="72">
        <v>69</v>
      </c>
      <c r="J27" s="72">
        <v>78</v>
      </c>
      <c r="K27" s="72">
        <v>95</v>
      </c>
      <c r="L27" s="72">
        <v>119</v>
      </c>
      <c r="M27" s="72">
        <v>121</v>
      </c>
      <c r="N27" s="72">
        <v>124</v>
      </c>
      <c r="O27" s="72">
        <v>96</v>
      </c>
      <c r="P27" s="72">
        <v>88</v>
      </c>
      <c r="Q27" s="72">
        <v>114</v>
      </c>
      <c r="R27" s="71">
        <v>168</v>
      </c>
    </row>
    <row r="28" spans="2:18" ht="18" customHeight="1" hidden="1">
      <c r="B28" s="59"/>
      <c r="C28" s="53"/>
      <c r="D28" s="52" t="s">
        <v>25</v>
      </c>
      <c r="E28" s="74">
        <v>1134</v>
      </c>
      <c r="F28" s="72">
        <v>30</v>
      </c>
      <c r="G28" s="72">
        <v>33</v>
      </c>
      <c r="H28" s="72">
        <v>38</v>
      </c>
      <c r="I28" s="72">
        <v>42</v>
      </c>
      <c r="J28" s="72">
        <v>59</v>
      </c>
      <c r="K28" s="72">
        <v>84</v>
      </c>
      <c r="L28" s="72">
        <v>112</v>
      </c>
      <c r="M28" s="72">
        <v>109</v>
      </c>
      <c r="N28" s="72">
        <v>122</v>
      </c>
      <c r="O28" s="72">
        <v>82</v>
      </c>
      <c r="P28" s="72">
        <v>118</v>
      </c>
      <c r="Q28" s="72">
        <v>126</v>
      </c>
      <c r="R28" s="71">
        <v>179</v>
      </c>
    </row>
    <row r="29" spans="2:18" ht="18" customHeight="1" hidden="1">
      <c r="B29" s="59"/>
      <c r="C29" s="65" t="s">
        <v>30</v>
      </c>
      <c r="D29" s="64" t="s">
        <v>27</v>
      </c>
      <c r="E29" s="84">
        <v>3763</v>
      </c>
      <c r="F29" s="82">
        <v>124</v>
      </c>
      <c r="G29" s="82">
        <v>181</v>
      </c>
      <c r="H29" s="82">
        <v>158</v>
      </c>
      <c r="I29" s="82">
        <v>196</v>
      </c>
      <c r="J29" s="82">
        <v>190</v>
      </c>
      <c r="K29" s="82">
        <v>279</v>
      </c>
      <c r="L29" s="82">
        <v>356</v>
      </c>
      <c r="M29" s="82">
        <v>388</v>
      </c>
      <c r="N29" s="82">
        <v>354</v>
      </c>
      <c r="O29" s="82">
        <v>323</v>
      </c>
      <c r="P29" s="82">
        <v>320</v>
      </c>
      <c r="Q29" s="82">
        <v>376</v>
      </c>
      <c r="R29" s="81">
        <v>518</v>
      </c>
    </row>
    <row r="30" spans="2:18" ht="18" customHeight="1" hidden="1">
      <c r="B30" s="59"/>
      <c r="C30" s="59"/>
      <c r="D30" s="58" t="s">
        <v>26</v>
      </c>
      <c r="E30" s="74">
        <v>2003</v>
      </c>
      <c r="F30" s="72">
        <v>73</v>
      </c>
      <c r="G30" s="72">
        <v>101</v>
      </c>
      <c r="H30" s="72">
        <v>99</v>
      </c>
      <c r="I30" s="72">
        <v>120</v>
      </c>
      <c r="J30" s="72">
        <v>110</v>
      </c>
      <c r="K30" s="72">
        <v>146</v>
      </c>
      <c r="L30" s="72">
        <v>187</v>
      </c>
      <c r="M30" s="72">
        <v>215</v>
      </c>
      <c r="N30" s="72">
        <v>194</v>
      </c>
      <c r="O30" s="72">
        <v>166</v>
      </c>
      <c r="P30" s="72">
        <v>160</v>
      </c>
      <c r="Q30" s="72">
        <v>179</v>
      </c>
      <c r="R30" s="71">
        <v>253</v>
      </c>
    </row>
    <row r="31" spans="2:18" ht="18" customHeight="1" hidden="1">
      <c r="B31" s="59"/>
      <c r="C31" s="53"/>
      <c r="D31" s="52" t="s">
        <v>25</v>
      </c>
      <c r="E31" s="74">
        <v>1760</v>
      </c>
      <c r="F31" s="72">
        <v>51</v>
      </c>
      <c r="G31" s="72">
        <v>80</v>
      </c>
      <c r="H31" s="72">
        <v>59</v>
      </c>
      <c r="I31" s="72">
        <v>76</v>
      </c>
      <c r="J31" s="72">
        <v>80</v>
      </c>
      <c r="K31" s="72">
        <v>133</v>
      </c>
      <c r="L31" s="72">
        <v>169</v>
      </c>
      <c r="M31" s="72">
        <v>173</v>
      </c>
      <c r="N31" s="72">
        <v>160</v>
      </c>
      <c r="O31" s="72">
        <v>157</v>
      </c>
      <c r="P31" s="72">
        <v>160</v>
      </c>
      <c r="Q31" s="72">
        <v>197</v>
      </c>
      <c r="R31" s="71">
        <v>265</v>
      </c>
    </row>
    <row r="32" spans="2:18" ht="18" customHeight="1" hidden="1">
      <c r="B32" s="59"/>
      <c r="C32" s="65" t="s">
        <v>29</v>
      </c>
      <c r="D32" s="64" t="s">
        <v>27</v>
      </c>
      <c r="E32" s="84">
        <v>2438</v>
      </c>
      <c r="F32" s="82">
        <v>83</v>
      </c>
      <c r="G32" s="82">
        <v>105</v>
      </c>
      <c r="H32" s="82">
        <v>118</v>
      </c>
      <c r="I32" s="82">
        <v>130</v>
      </c>
      <c r="J32" s="82">
        <v>126</v>
      </c>
      <c r="K32" s="82">
        <v>173</v>
      </c>
      <c r="L32" s="82">
        <v>203</v>
      </c>
      <c r="M32" s="82">
        <v>233</v>
      </c>
      <c r="N32" s="82">
        <v>222</v>
      </c>
      <c r="O32" s="82">
        <v>240</v>
      </c>
      <c r="P32" s="82">
        <v>228</v>
      </c>
      <c r="Q32" s="82">
        <v>249</v>
      </c>
      <c r="R32" s="81">
        <v>328</v>
      </c>
    </row>
    <row r="33" spans="2:18" ht="18" customHeight="1" hidden="1">
      <c r="B33" s="59"/>
      <c r="C33" s="59"/>
      <c r="D33" s="58" t="s">
        <v>26</v>
      </c>
      <c r="E33" s="74">
        <v>1313</v>
      </c>
      <c r="F33" s="72">
        <v>55</v>
      </c>
      <c r="G33" s="72">
        <v>67</v>
      </c>
      <c r="H33" s="72">
        <v>67</v>
      </c>
      <c r="I33" s="72">
        <v>81</v>
      </c>
      <c r="J33" s="72">
        <v>72</v>
      </c>
      <c r="K33" s="72">
        <v>87</v>
      </c>
      <c r="L33" s="72">
        <v>117</v>
      </c>
      <c r="M33" s="72">
        <v>124</v>
      </c>
      <c r="N33" s="72">
        <v>115</v>
      </c>
      <c r="O33" s="72">
        <v>122</v>
      </c>
      <c r="P33" s="72">
        <v>109</v>
      </c>
      <c r="Q33" s="72">
        <v>132</v>
      </c>
      <c r="R33" s="71">
        <v>165</v>
      </c>
    </row>
    <row r="34" spans="2:18" ht="18" customHeight="1" hidden="1">
      <c r="B34" s="59"/>
      <c r="C34" s="53"/>
      <c r="D34" s="52" t="s">
        <v>25</v>
      </c>
      <c r="E34" s="74">
        <v>1125</v>
      </c>
      <c r="F34" s="72">
        <v>28</v>
      </c>
      <c r="G34" s="72">
        <v>38</v>
      </c>
      <c r="H34" s="72">
        <v>51</v>
      </c>
      <c r="I34" s="72">
        <v>49</v>
      </c>
      <c r="J34" s="72">
        <v>54</v>
      </c>
      <c r="K34" s="72">
        <v>86</v>
      </c>
      <c r="L34" s="72">
        <v>86</v>
      </c>
      <c r="M34" s="72">
        <v>109</v>
      </c>
      <c r="N34" s="72">
        <v>107</v>
      </c>
      <c r="O34" s="72">
        <v>118</v>
      </c>
      <c r="P34" s="72">
        <v>119</v>
      </c>
      <c r="Q34" s="72">
        <v>117</v>
      </c>
      <c r="R34" s="71">
        <v>163</v>
      </c>
    </row>
    <row r="35" spans="2:18" ht="18" customHeight="1" hidden="1">
      <c r="B35" s="59"/>
      <c r="C35" s="65" t="s">
        <v>28</v>
      </c>
      <c r="D35" s="64" t="s">
        <v>27</v>
      </c>
      <c r="E35" s="84">
        <v>2715</v>
      </c>
      <c r="F35" s="82">
        <v>86</v>
      </c>
      <c r="G35" s="82">
        <v>113</v>
      </c>
      <c r="H35" s="82">
        <v>124</v>
      </c>
      <c r="I35" s="82">
        <v>127</v>
      </c>
      <c r="J35" s="82">
        <v>119</v>
      </c>
      <c r="K35" s="82">
        <v>191</v>
      </c>
      <c r="L35" s="82">
        <v>270</v>
      </c>
      <c r="M35" s="82">
        <v>296</v>
      </c>
      <c r="N35" s="82">
        <v>262</v>
      </c>
      <c r="O35" s="82">
        <v>235</v>
      </c>
      <c r="P35" s="82">
        <v>238</v>
      </c>
      <c r="Q35" s="82">
        <v>277</v>
      </c>
      <c r="R35" s="81">
        <v>377</v>
      </c>
    </row>
    <row r="36" spans="2:18" ht="18" customHeight="1" hidden="1">
      <c r="B36" s="59"/>
      <c r="C36" s="59"/>
      <c r="D36" s="58" t="s">
        <v>26</v>
      </c>
      <c r="E36" s="74">
        <v>1419</v>
      </c>
      <c r="F36" s="72">
        <v>40</v>
      </c>
      <c r="G36" s="72">
        <v>67</v>
      </c>
      <c r="H36" s="72">
        <v>76</v>
      </c>
      <c r="I36" s="72">
        <v>75</v>
      </c>
      <c r="J36" s="72">
        <v>70</v>
      </c>
      <c r="K36" s="72">
        <v>102</v>
      </c>
      <c r="L36" s="72">
        <v>142</v>
      </c>
      <c r="M36" s="72">
        <v>160</v>
      </c>
      <c r="N36" s="72">
        <v>145</v>
      </c>
      <c r="O36" s="72">
        <v>120</v>
      </c>
      <c r="P36" s="72">
        <v>104</v>
      </c>
      <c r="Q36" s="72">
        <v>133</v>
      </c>
      <c r="R36" s="71">
        <v>185</v>
      </c>
    </row>
    <row r="37" spans="2:18" ht="18" customHeight="1" hidden="1">
      <c r="B37" s="53"/>
      <c r="C37" s="53"/>
      <c r="D37" s="52" t="s">
        <v>25</v>
      </c>
      <c r="E37" s="69">
        <v>1296</v>
      </c>
      <c r="F37" s="67">
        <v>46</v>
      </c>
      <c r="G37" s="67">
        <v>46</v>
      </c>
      <c r="H37" s="67">
        <v>48</v>
      </c>
      <c r="I37" s="67">
        <v>52</v>
      </c>
      <c r="J37" s="67">
        <v>49</v>
      </c>
      <c r="K37" s="67">
        <v>89</v>
      </c>
      <c r="L37" s="67">
        <v>128</v>
      </c>
      <c r="M37" s="67">
        <v>136</v>
      </c>
      <c r="N37" s="67">
        <v>117</v>
      </c>
      <c r="O37" s="67">
        <v>115</v>
      </c>
      <c r="P37" s="67">
        <v>134</v>
      </c>
      <c r="Q37" s="67">
        <v>144</v>
      </c>
      <c r="R37" s="66">
        <v>192</v>
      </c>
    </row>
    <row r="38" spans="2:18" s="105" customFormat="1" ht="15" customHeight="1">
      <c r="B38" s="86" t="s">
        <v>34</v>
      </c>
      <c r="C38" s="85"/>
      <c r="D38" s="64" t="s">
        <v>27</v>
      </c>
      <c r="E38" s="104">
        <f>SUM(F38:R38)</f>
        <v>8403</v>
      </c>
      <c r="F38" s="103">
        <f>SUM(F39:F40)</f>
        <v>236</v>
      </c>
      <c r="G38" s="103">
        <f>SUM(G39:G40)</f>
        <v>356</v>
      </c>
      <c r="H38" s="103">
        <f>SUM(H39:H40)</f>
        <v>392</v>
      </c>
      <c r="I38" s="103">
        <f>SUM(I39:I40)</f>
        <v>374</v>
      </c>
      <c r="J38" s="103">
        <f>SUM(J39:J40)</f>
        <v>464</v>
      </c>
      <c r="K38" s="103">
        <f>SUM(K39:K40)</f>
        <v>479</v>
      </c>
      <c r="L38" s="103">
        <f>SUM(L39:L40)</f>
        <v>638</v>
      </c>
      <c r="M38" s="103">
        <f>SUM(M39:M40)</f>
        <v>768</v>
      </c>
      <c r="N38" s="103">
        <f>SUM(N39:N40)</f>
        <v>879</v>
      </c>
      <c r="O38" s="103">
        <f>SUM(O39:O40)</f>
        <v>870</v>
      </c>
      <c r="P38" s="103">
        <f>SUM(P39:P40)</f>
        <v>772</v>
      </c>
      <c r="Q38" s="103">
        <f>SUM(Q39:Q40)</f>
        <v>743</v>
      </c>
      <c r="R38" s="102">
        <f>SUM(R39:R40)</f>
        <v>1432</v>
      </c>
    </row>
    <row r="39" spans="2:18" s="105" customFormat="1" ht="15" customHeight="1">
      <c r="B39" s="59"/>
      <c r="C39" s="80"/>
      <c r="D39" s="58" t="s">
        <v>26</v>
      </c>
      <c r="E39" s="74">
        <f>SUM(F39:R39)</f>
        <v>4450</v>
      </c>
      <c r="F39" s="72">
        <f>F43+F46+F49+F52</f>
        <v>140</v>
      </c>
      <c r="G39" s="72">
        <f>G43+G46+G49+G52</f>
        <v>201</v>
      </c>
      <c r="H39" s="72">
        <f>H43+H46+H49+H52</f>
        <v>241</v>
      </c>
      <c r="I39" s="72">
        <f>I43+I46+I49+I52</f>
        <v>235</v>
      </c>
      <c r="J39" s="72">
        <f>J43+J46+J49+J52</f>
        <v>258</v>
      </c>
      <c r="K39" s="72">
        <f>K43+K46+K49+K52</f>
        <v>282</v>
      </c>
      <c r="L39" s="72">
        <f>L43+L46+L49+L52</f>
        <v>320</v>
      </c>
      <c r="M39" s="72">
        <f>M43+M46+M49+M52</f>
        <v>407</v>
      </c>
      <c r="N39" s="72">
        <f>N43+N46+N49+N52</f>
        <v>449</v>
      </c>
      <c r="O39" s="72">
        <f>O43+O46+O49+O52</f>
        <v>475</v>
      </c>
      <c r="P39" s="72">
        <f>P43+P46+P49+P52</f>
        <v>399</v>
      </c>
      <c r="Q39" s="72">
        <f>Q43+Q46+Q49+Q52</f>
        <v>346</v>
      </c>
      <c r="R39" s="71">
        <f>R43+R46+R49+R52</f>
        <v>697</v>
      </c>
    </row>
    <row r="40" spans="2:18" ht="15" customHeight="1">
      <c r="B40" s="59"/>
      <c r="C40" s="80"/>
      <c r="D40" s="58" t="s">
        <v>25</v>
      </c>
      <c r="E40" s="74">
        <f>SUM(F40:R40)</f>
        <v>3953</v>
      </c>
      <c r="F40" s="72">
        <f>F44+F47+F50+F53</f>
        <v>96</v>
      </c>
      <c r="G40" s="72">
        <f>G44+G47+G50+G53</f>
        <v>155</v>
      </c>
      <c r="H40" s="72">
        <f>H44+H47+H50+H53</f>
        <v>151</v>
      </c>
      <c r="I40" s="72">
        <f>I44+I47+I50+I53</f>
        <v>139</v>
      </c>
      <c r="J40" s="72">
        <f>J44+J47+J50+J53</f>
        <v>206</v>
      </c>
      <c r="K40" s="72">
        <f>K44+K47+K50+K53</f>
        <v>197</v>
      </c>
      <c r="L40" s="72">
        <f>L44+L47+L50+L53</f>
        <v>318</v>
      </c>
      <c r="M40" s="72">
        <f>M44+M47+M50+M53</f>
        <v>361</v>
      </c>
      <c r="N40" s="72">
        <f>N44+N47+N50+N53</f>
        <v>430</v>
      </c>
      <c r="O40" s="72">
        <f>O44+O47+O50+O53</f>
        <v>395</v>
      </c>
      <c r="P40" s="72">
        <f>P44+P47+P50+P53</f>
        <v>373</v>
      </c>
      <c r="Q40" s="72">
        <f>Q44+Q47+Q50+Q53</f>
        <v>397</v>
      </c>
      <c r="R40" s="71">
        <f>R44+R47+R50+R53</f>
        <v>735</v>
      </c>
    </row>
    <row r="41" spans="2:18" ht="15" customHeight="1">
      <c r="B41" s="59"/>
      <c r="C41" s="70"/>
      <c r="D41" s="52" t="s">
        <v>32</v>
      </c>
      <c r="E41" s="101">
        <f>SUM(F41:R41)</f>
        <v>100</v>
      </c>
      <c r="F41" s="100">
        <f>ROUND(F38/$E38*100,1)</f>
        <v>2.8</v>
      </c>
      <c r="G41" s="100">
        <f>ROUND(G38/$E38*100,1)</f>
        <v>4.2</v>
      </c>
      <c r="H41" s="100">
        <f>ROUND(H38/$E38*100,1)</f>
        <v>4.7</v>
      </c>
      <c r="I41" s="100">
        <f>ROUND(I38/$E38*100,1)</f>
        <v>4.5</v>
      </c>
      <c r="J41" s="100">
        <f>ROUND(J38/$E38*100,1)</f>
        <v>5.5</v>
      </c>
      <c r="K41" s="100">
        <f>ROUND(K38/$E38*100,1)</f>
        <v>5.7</v>
      </c>
      <c r="L41" s="100">
        <f>ROUND(L38/$E38*100,1)</f>
        <v>7.6</v>
      </c>
      <c r="M41" s="100">
        <f>ROUND(M38/$E38*100,1)</f>
        <v>9.1</v>
      </c>
      <c r="N41" s="100">
        <f>ROUND(N38/$E38*100,1)</f>
        <v>10.5</v>
      </c>
      <c r="O41" s="100">
        <f>ROUND(O38/$E38*100,1)</f>
        <v>10.4</v>
      </c>
      <c r="P41" s="100">
        <f>ROUND(P38/$E38*100,1)</f>
        <v>9.2</v>
      </c>
      <c r="Q41" s="100">
        <f>ROUND(Q38/$E38*100,1)</f>
        <v>8.8</v>
      </c>
      <c r="R41" s="99">
        <f>ROUND(R38/$E38*100,1)</f>
        <v>17</v>
      </c>
    </row>
    <row r="42" spans="2:18" ht="15" customHeight="1" hidden="1">
      <c r="B42" s="59"/>
      <c r="C42" s="65" t="s">
        <v>31</v>
      </c>
      <c r="D42" s="64" t="s">
        <v>27</v>
      </c>
      <c r="E42" s="84">
        <f>SUM(F42:R42)</f>
        <v>1738</v>
      </c>
      <c r="F42" s="82">
        <f>F43+F44</f>
        <v>39</v>
      </c>
      <c r="G42" s="82">
        <f>G43+G44</f>
        <v>71</v>
      </c>
      <c r="H42" s="82">
        <f>H43+H44</f>
        <v>77</v>
      </c>
      <c r="I42" s="82">
        <f>I43+I44</f>
        <v>67</v>
      </c>
      <c r="J42" s="82">
        <f>J43+J44</f>
        <v>87</v>
      </c>
      <c r="K42" s="82">
        <f>K43+K44</f>
        <v>109</v>
      </c>
      <c r="L42" s="82">
        <f>L43+L44</f>
        <v>140</v>
      </c>
      <c r="M42" s="82">
        <f>M43+M44</f>
        <v>161</v>
      </c>
      <c r="N42" s="82">
        <f>N43+N44</f>
        <v>179</v>
      </c>
      <c r="O42" s="82">
        <f>O43+O44</f>
        <v>209</v>
      </c>
      <c r="P42" s="82">
        <f>P43+P44</f>
        <v>148</v>
      </c>
      <c r="Q42" s="82">
        <f>Q43+Q44</f>
        <v>147</v>
      </c>
      <c r="R42" s="81">
        <f>R43+R44</f>
        <v>304</v>
      </c>
    </row>
    <row r="43" spans="2:18" ht="15" customHeight="1" hidden="1">
      <c r="B43" s="59"/>
      <c r="C43" s="59"/>
      <c r="D43" s="58" t="s">
        <v>26</v>
      </c>
      <c r="E43" s="74">
        <f>SUM(F43:R43)</f>
        <v>901</v>
      </c>
      <c r="F43" s="72">
        <v>22</v>
      </c>
      <c r="G43" s="72">
        <v>43</v>
      </c>
      <c r="H43" s="72">
        <v>46</v>
      </c>
      <c r="I43" s="72">
        <v>43</v>
      </c>
      <c r="J43" s="72">
        <v>50</v>
      </c>
      <c r="K43" s="72">
        <v>66</v>
      </c>
      <c r="L43" s="72">
        <v>71</v>
      </c>
      <c r="M43" s="72">
        <v>84</v>
      </c>
      <c r="N43" s="72">
        <v>86</v>
      </c>
      <c r="O43" s="72">
        <v>108</v>
      </c>
      <c r="P43" s="72">
        <v>78</v>
      </c>
      <c r="Q43" s="72">
        <v>65</v>
      </c>
      <c r="R43" s="71">
        <v>139</v>
      </c>
    </row>
    <row r="44" spans="2:18" ht="15" customHeight="1" hidden="1">
      <c r="B44" s="59"/>
      <c r="C44" s="53"/>
      <c r="D44" s="52" t="s">
        <v>25</v>
      </c>
      <c r="E44" s="74">
        <f>SUM(F44:R44)</f>
        <v>837</v>
      </c>
      <c r="F44" s="72">
        <v>17</v>
      </c>
      <c r="G44" s="72">
        <v>28</v>
      </c>
      <c r="H44" s="72">
        <v>31</v>
      </c>
      <c r="I44" s="72">
        <v>24</v>
      </c>
      <c r="J44" s="72">
        <v>37</v>
      </c>
      <c r="K44" s="72">
        <v>43</v>
      </c>
      <c r="L44" s="72">
        <v>69</v>
      </c>
      <c r="M44" s="72">
        <v>77</v>
      </c>
      <c r="N44" s="72">
        <v>93</v>
      </c>
      <c r="O44" s="72">
        <v>101</v>
      </c>
      <c r="P44" s="72">
        <v>70</v>
      </c>
      <c r="Q44" s="72">
        <v>82</v>
      </c>
      <c r="R44" s="71">
        <v>165</v>
      </c>
    </row>
    <row r="45" spans="2:18" ht="15" customHeight="1" hidden="1">
      <c r="B45" s="59"/>
      <c r="C45" s="65" t="s">
        <v>30</v>
      </c>
      <c r="D45" s="64" t="s">
        <v>27</v>
      </c>
      <c r="E45" s="84">
        <f>SUM(F45:R45)</f>
        <v>2991</v>
      </c>
      <c r="F45" s="82">
        <f>F46+F47</f>
        <v>95</v>
      </c>
      <c r="G45" s="82">
        <f>G46+G47</f>
        <v>123</v>
      </c>
      <c r="H45" s="82">
        <f>H46+H47</f>
        <v>148</v>
      </c>
      <c r="I45" s="82">
        <f>I46+I47</f>
        <v>138</v>
      </c>
      <c r="J45" s="82">
        <f>J46+J47</f>
        <v>163</v>
      </c>
      <c r="K45" s="82">
        <f>K46+K47</f>
        <v>156</v>
      </c>
      <c r="L45" s="82">
        <f>L46+L47</f>
        <v>234</v>
      </c>
      <c r="M45" s="82">
        <f>M46+M47</f>
        <v>290</v>
      </c>
      <c r="N45" s="82">
        <f>N46+N47</f>
        <v>325</v>
      </c>
      <c r="O45" s="82">
        <f>O46+O47</f>
        <v>294</v>
      </c>
      <c r="P45" s="82">
        <f>P46+P47</f>
        <v>266</v>
      </c>
      <c r="Q45" s="82">
        <f>Q46+Q47</f>
        <v>258</v>
      </c>
      <c r="R45" s="81">
        <f>R46+R47</f>
        <v>501</v>
      </c>
    </row>
    <row r="46" spans="2:18" ht="15" customHeight="1" hidden="1">
      <c r="B46" s="59"/>
      <c r="C46" s="59"/>
      <c r="D46" s="58" t="s">
        <v>26</v>
      </c>
      <c r="E46" s="74">
        <f>SUM(F46:R46)</f>
        <v>1595</v>
      </c>
      <c r="F46" s="72">
        <v>59</v>
      </c>
      <c r="G46" s="72">
        <v>66</v>
      </c>
      <c r="H46" s="72">
        <v>92</v>
      </c>
      <c r="I46" s="72">
        <v>82</v>
      </c>
      <c r="J46" s="72">
        <v>89</v>
      </c>
      <c r="K46" s="72">
        <v>100</v>
      </c>
      <c r="L46" s="72">
        <v>113</v>
      </c>
      <c r="M46" s="72">
        <v>150</v>
      </c>
      <c r="N46" s="72">
        <v>174</v>
      </c>
      <c r="O46" s="72">
        <v>171</v>
      </c>
      <c r="P46" s="72">
        <v>139</v>
      </c>
      <c r="Q46" s="72">
        <v>124</v>
      </c>
      <c r="R46" s="71">
        <v>236</v>
      </c>
    </row>
    <row r="47" spans="2:18" ht="15" customHeight="1" hidden="1">
      <c r="B47" s="59"/>
      <c r="C47" s="53"/>
      <c r="D47" s="52" t="s">
        <v>25</v>
      </c>
      <c r="E47" s="74">
        <f>SUM(F47:R47)</f>
        <v>1396</v>
      </c>
      <c r="F47" s="72">
        <v>36</v>
      </c>
      <c r="G47" s="72">
        <v>57</v>
      </c>
      <c r="H47" s="72">
        <v>56</v>
      </c>
      <c r="I47" s="72">
        <v>56</v>
      </c>
      <c r="J47" s="72">
        <v>74</v>
      </c>
      <c r="K47" s="72">
        <v>56</v>
      </c>
      <c r="L47" s="72">
        <v>121</v>
      </c>
      <c r="M47" s="72">
        <v>140</v>
      </c>
      <c r="N47" s="72">
        <v>151</v>
      </c>
      <c r="O47" s="72">
        <v>123</v>
      </c>
      <c r="P47" s="72">
        <v>127</v>
      </c>
      <c r="Q47" s="72">
        <v>134</v>
      </c>
      <c r="R47" s="71">
        <v>265</v>
      </c>
    </row>
    <row r="48" spans="2:18" ht="15" customHeight="1" hidden="1">
      <c r="B48" s="59"/>
      <c r="C48" s="65" t="s">
        <v>29</v>
      </c>
      <c r="D48" s="64" t="s">
        <v>27</v>
      </c>
      <c r="E48" s="84">
        <f>SUM(F48:R48)</f>
        <v>2041</v>
      </c>
      <c r="F48" s="82">
        <f>F49+F50</f>
        <v>60</v>
      </c>
      <c r="G48" s="82">
        <f>G49+G50</f>
        <v>81</v>
      </c>
      <c r="H48" s="82">
        <f>H49+H50</f>
        <v>99</v>
      </c>
      <c r="I48" s="82">
        <f>I49+I50</f>
        <v>109</v>
      </c>
      <c r="J48" s="82">
        <f>J49+J50</f>
        <v>115</v>
      </c>
      <c r="K48" s="82">
        <f>K49+K50</f>
        <v>114</v>
      </c>
      <c r="L48" s="82">
        <f>L49+L50</f>
        <v>149</v>
      </c>
      <c r="M48" s="82">
        <f>M49+M50</f>
        <v>161</v>
      </c>
      <c r="N48" s="82">
        <f>N49+N50</f>
        <v>197</v>
      </c>
      <c r="O48" s="82">
        <f>O49+O50</f>
        <v>197</v>
      </c>
      <c r="P48" s="82">
        <f>P49+P50</f>
        <v>215</v>
      </c>
      <c r="Q48" s="82">
        <f>Q49+Q50</f>
        <v>182</v>
      </c>
      <c r="R48" s="81">
        <f>R49+R50</f>
        <v>362</v>
      </c>
    </row>
    <row r="49" spans="2:18" ht="15" customHeight="1" hidden="1">
      <c r="B49" s="59"/>
      <c r="C49" s="59"/>
      <c r="D49" s="58" t="s">
        <v>26</v>
      </c>
      <c r="E49" s="74">
        <f>SUM(F49:R49)</f>
        <v>1091</v>
      </c>
      <c r="F49" s="72">
        <v>35</v>
      </c>
      <c r="G49" s="72">
        <v>56</v>
      </c>
      <c r="H49" s="72">
        <v>64</v>
      </c>
      <c r="I49" s="72">
        <v>64</v>
      </c>
      <c r="J49" s="72">
        <v>68</v>
      </c>
      <c r="K49" s="72">
        <v>59</v>
      </c>
      <c r="L49" s="72">
        <v>76</v>
      </c>
      <c r="M49" s="72">
        <v>84</v>
      </c>
      <c r="N49" s="72">
        <v>104</v>
      </c>
      <c r="O49" s="72">
        <v>97</v>
      </c>
      <c r="P49" s="72">
        <v>112</v>
      </c>
      <c r="Q49" s="72">
        <v>86</v>
      </c>
      <c r="R49" s="71">
        <v>186</v>
      </c>
    </row>
    <row r="50" spans="2:18" ht="15" customHeight="1" hidden="1">
      <c r="B50" s="59"/>
      <c r="C50" s="53"/>
      <c r="D50" s="52" t="s">
        <v>25</v>
      </c>
      <c r="E50" s="74">
        <f>SUM(F50:R50)</f>
        <v>950</v>
      </c>
      <c r="F50" s="72">
        <v>25</v>
      </c>
      <c r="G50" s="72">
        <v>25</v>
      </c>
      <c r="H50" s="72">
        <v>35</v>
      </c>
      <c r="I50" s="72">
        <v>45</v>
      </c>
      <c r="J50" s="72">
        <v>47</v>
      </c>
      <c r="K50" s="72">
        <v>55</v>
      </c>
      <c r="L50" s="72">
        <v>73</v>
      </c>
      <c r="M50" s="72">
        <v>77</v>
      </c>
      <c r="N50" s="72">
        <v>93</v>
      </c>
      <c r="O50" s="72">
        <v>100</v>
      </c>
      <c r="P50" s="72">
        <v>103</v>
      </c>
      <c r="Q50" s="72">
        <v>96</v>
      </c>
      <c r="R50" s="71">
        <v>176</v>
      </c>
    </row>
    <row r="51" spans="2:18" ht="15" customHeight="1" hidden="1">
      <c r="B51" s="59"/>
      <c r="C51" s="65" t="s">
        <v>28</v>
      </c>
      <c r="D51" s="64" t="s">
        <v>27</v>
      </c>
      <c r="E51" s="84">
        <f>SUM(F51:R51)</f>
        <v>1633</v>
      </c>
      <c r="F51" s="82">
        <f>F52+F53</f>
        <v>42</v>
      </c>
      <c r="G51" s="82">
        <f>G52+G53</f>
        <v>81</v>
      </c>
      <c r="H51" s="82">
        <f>H52+H53</f>
        <v>68</v>
      </c>
      <c r="I51" s="82">
        <f>I52+I53</f>
        <v>60</v>
      </c>
      <c r="J51" s="82">
        <f>J52+J53</f>
        <v>99</v>
      </c>
      <c r="K51" s="82">
        <f>K52+K53</f>
        <v>100</v>
      </c>
      <c r="L51" s="82">
        <f>L52+L53</f>
        <v>115</v>
      </c>
      <c r="M51" s="82">
        <f>M52+M53</f>
        <v>156</v>
      </c>
      <c r="N51" s="82">
        <f>N52+N53</f>
        <v>178</v>
      </c>
      <c r="O51" s="82">
        <f>O52+O53</f>
        <v>170</v>
      </c>
      <c r="P51" s="82">
        <f>P52+P53</f>
        <v>143</v>
      </c>
      <c r="Q51" s="82">
        <f>Q52+Q53</f>
        <v>156</v>
      </c>
      <c r="R51" s="81">
        <f>R52+R53</f>
        <v>265</v>
      </c>
    </row>
    <row r="52" spans="2:18" ht="15" customHeight="1" hidden="1">
      <c r="B52" s="59"/>
      <c r="C52" s="59"/>
      <c r="D52" s="58" t="s">
        <v>26</v>
      </c>
      <c r="E52" s="74">
        <f>SUM(F52:R52)</f>
        <v>863</v>
      </c>
      <c r="F52" s="72">
        <v>24</v>
      </c>
      <c r="G52" s="72">
        <v>36</v>
      </c>
      <c r="H52" s="72">
        <v>39</v>
      </c>
      <c r="I52" s="72">
        <v>46</v>
      </c>
      <c r="J52" s="72">
        <v>51</v>
      </c>
      <c r="K52" s="72">
        <v>57</v>
      </c>
      <c r="L52" s="72">
        <v>60</v>
      </c>
      <c r="M52" s="72">
        <v>89</v>
      </c>
      <c r="N52" s="72">
        <v>85</v>
      </c>
      <c r="O52" s="72">
        <v>99</v>
      </c>
      <c r="P52" s="72">
        <v>70</v>
      </c>
      <c r="Q52" s="72">
        <v>71</v>
      </c>
      <c r="R52" s="71">
        <v>136</v>
      </c>
    </row>
    <row r="53" spans="2:18" ht="15" customHeight="1" hidden="1">
      <c r="B53" s="53"/>
      <c r="C53" s="53"/>
      <c r="D53" s="52" t="s">
        <v>25</v>
      </c>
      <c r="E53" s="69">
        <f>SUM(F53:R53)</f>
        <v>770</v>
      </c>
      <c r="F53" s="67">
        <v>18</v>
      </c>
      <c r="G53" s="67">
        <v>45</v>
      </c>
      <c r="H53" s="67">
        <v>29</v>
      </c>
      <c r="I53" s="67">
        <v>14</v>
      </c>
      <c r="J53" s="67">
        <v>48</v>
      </c>
      <c r="K53" s="67">
        <v>43</v>
      </c>
      <c r="L53" s="67">
        <v>55</v>
      </c>
      <c r="M53" s="67">
        <v>67</v>
      </c>
      <c r="N53" s="67">
        <v>93</v>
      </c>
      <c r="O53" s="67">
        <v>71</v>
      </c>
      <c r="P53" s="67">
        <v>73</v>
      </c>
      <c r="Q53" s="67">
        <v>85</v>
      </c>
      <c r="R53" s="66">
        <v>129</v>
      </c>
    </row>
    <row r="54" spans="2:18" ht="15" customHeight="1">
      <c r="B54" s="86" t="s">
        <v>33</v>
      </c>
      <c r="C54" s="85"/>
      <c r="D54" s="64" t="s">
        <v>27</v>
      </c>
      <c r="E54" s="104">
        <f>SUM(F54:R54)</f>
        <v>5780</v>
      </c>
      <c r="F54" s="103">
        <f>SUM(F55:F56)</f>
        <v>97</v>
      </c>
      <c r="G54" s="103">
        <f>SUM(G55:G56)</f>
        <v>168</v>
      </c>
      <c r="H54" s="103">
        <f>SUM(H55:H56)</f>
        <v>261</v>
      </c>
      <c r="I54" s="103">
        <f>SUM(I55:I56)</f>
        <v>259</v>
      </c>
      <c r="J54" s="103">
        <f>SUM(J55:J56)</f>
        <v>264</v>
      </c>
      <c r="K54" s="103">
        <f>SUM(K55:K56)</f>
        <v>351</v>
      </c>
      <c r="L54" s="103">
        <f>SUM(L55:L56)</f>
        <v>321</v>
      </c>
      <c r="M54" s="103">
        <f>SUM(M55:M56)</f>
        <v>493</v>
      </c>
      <c r="N54" s="103">
        <f>SUM(N55:N56)</f>
        <v>600</v>
      </c>
      <c r="O54" s="103">
        <f>SUM(O55:O56)</f>
        <v>715</v>
      </c>
      <c r="P54" s="103">
        <f>SUM(P55:P56)</f>
        <v>692</v>
      </c>
      <c r="Q54" s="103">
        <f>SUM(Q55:Q56)</f>
        <v>563</v>
      </c>
      <c r="R54" s="102">
        <f>SUM(R55:R56)</f>
        <v>996</v>
      </c>
    </row>
    <row r="55" spans="2:18" ht="15" customHeight="1">
      <c r="B55" s="59"/>
      <c r="C55" s="80"/>
      <c r="D55" s="58" t="s">
        <v>26</v>
      </c>
      <c r="E55" s="74">
        <f>SUM(F55:R55)</f>
        <v>3227</v>
      </c>
      <c r="F55" s="72">
        <f>F59+F62+F65+F68</f>
        <v>52</v>
      </c>
      <c r="G55" s="72">
        <f>G59+G62+G65+G68</f>
        <v>108</v>
      </c>
      <c r="H55" s="72">
        <f>H59+H62+H65+H68</f>
        <v>159</v>
      </c>
      <c r="I55" s="72">
        <f>I59+I62+I65+I68</f>
        <v>176</v>
      </c>
      <c r="J55" s="72">
        <f>J59+J62+J65+J68</f>
        <v>175</v>
      </c>
      <c r="K55" s="72">
        <f>K59+K62+K65+K68</f>
        <v>205</v>
      </c>
      <c r="L55" s="72">
        <f>L59+L62+L65+L68</f>
        <v>193</v>
      </c>
      <c r="M55" s="72">
        <f>M59+M62+M65+M68</f>
        <v>263</v>
      </c>
      <c r="N55" s="72">
        <f>N59+N62+N65+N68</f>
        <v>324</v>
      </c>
      <c r="O55" s="72">
        <f>O59+O62+O65+O68</f>
        <v>380</v>
      </c>
      <c r="P55" s="72">
        <f>P59+P62+P65+P68</f>
        <v>390</v>
      </c>
      <c r="Q55" s="72">
        <f>Q59+Q62+Q65+Q68</f>
        <v>297</v>
      </c>
      <c r="R55" s="71">
        <f>R59+R62+R65+R68</f>
        <v>505</v>
      </c>
    </row>
    <row r="56" spans="2:18" ht="15" customHeight="1">
      <c r="B56" s="59"/>
      <c r="C56" s="80"/>
      <c r="D56" s="58" t="s">
        <v>25</v>
      </c>
      <c r="E56" s="74">
        <f>SUM(F56:R56)</f>
        <v>2553</v>
      </c>
      <c r="F56" s="72">
        <f>F60+F63+F66+F69</f>
        <v>45</v>
      </c>
      <c r="G56" s="72">
        <f>G60+G63+G66+G69</f>
        <v>60</v>
      </c>
      <c r="H56" s="72">
        <f>H60+H63+H66+H69</f>
        <v>102</v>
      </c>
      <c r="I56" s="72">
        <f>I60+I63+I66+I69</f>
        <v>83</v>
      </c>
      <c r="J56" s="72">
        <f>J60+J63+J66+J69</f>
        <v>89</v>
      </c>
      <c r="K56" s="72">
        <f>K60+K63+K66+K69</f>
        <v>146</v>
      </c>
      <c r="L56" s="72">
        <f>L60+L63+L66+L69</f>
        <v>128</v>
      </c>
      <c r="M56" s="72">
        <f>M60+M63+M66+M69</f>
        <v>230</v>
      </c>
      <c r="N56" s="72">
        <f>N60+N63+N66+N69</f>
        <v>276</v>
      </c>
      <c r="O56" s="72">
        <f>O60+O63+O66+O69</f>
        <v>335</v>
      </c>
      <c r="P56" s="72">
        <f>P60+P63+P66+P69</f>
        <v>302</v>
      </c>
      <c r="Q56" s="72">
        <f>Q60+Q63+Q66+Q69</f>
        <v>266</v>
      </c>
      <c r="R56" s="71">
        <f>R60+R63+R66+R69</f>
        <v>491</v>
      </c>
    </row>
    <row r="57" spans="2:18" ht="15" customHeight="1">
      <c r="B57" s="59"/>
      <c r="C57" s="70"/>
      <c r="D57" s="52" t="s">
        <v>32</v>
      </c>
      <c r="E57" s="101">
        <f>SUM(F57:R57)</f>
        <v>100.1</v>
      </c>
      <c r="F57" s="100">
        <f>ROUND(F54/$E54*100,1)</f>
        <v>1.7</v>
      </c>
      <c r="G57" s="100">
        <f>ROUND(G54/$E54*100,1)</f>
        <v>2.9</v>
      </c>
      <c r="H57" s="100">
        <f>ROUND(H54/$E54*100,1)</f>
        <v>4.5</v>
      </c>
      <c r="I57" s="100">
        <f>ROUND(I54/$E54*100,1)</f>
        <v>4.5</v>
      </c>
      <c r="J57" s="100">
        <f>ROUND(J54/$E54*100,1)</f>
        <v>4.6</v>
      </c>
      <c r="K57" s="100">
        <f>ROUND(K54/$E54*100,1)</f>
        <v>6.1</v>
      </c>
      <c r="L57" s="100">
        <f>ROUND(L54/$E54*100,1)</f>
        <v>5.6</v>
      </c>
      <c r="M57" s="100">
        <f>ROUND(M54/$E54*100,1)</f>
        <v>8.5</v>
      </c>
      <c r="N57" s="100">
        <f>ROUND(N54/$E54*100,1)</f>
        <v>10.4</v>
      </c>
      <c r="O57" s="100">
        <f>ROUND(O54/$E54*100,1)</f>
        <v>12.4</v>
      </c>
      <c r="P57" s="100">
        <f>ROUND(P54/$E54*100,1)</f>
        <v>12</v>
      </c>
      <c r="Q57" s="100">
        <f>ROUND(Q54/$E54*100,1)</f>
        <v>9.7</v>
      </c>
      <c r="R57" s="99">
        <f>ROUND(R54/$E54*100,1)</f>
        <v>17.2</v>
      </c>
    </row>
    <row r="58" spans="2:18" ht="15" customHeight="1">
      <c r="B58" s="59"/>
      <c r="C58" s="65" t="s">
        <v>31</v>
      </c>
      <c r="D58" s="64" t="s">
        <v>27</v>
      </c>
      <c r="E58" s="84">
        <f>SUM(F58:R58)</f>
        <v>1208</v>
      </c>
      <c r="F58" s="82">
        <f>F59+F60</f>
        <v>17</v>
      </c>
      <c r="G58" s="82">
        <f>G59+G60</f>
        <v>28</v>
      </c>
      <c r="H58" s="82">
        <f>H59+H60</f>
        <v>51</v>
      </c>
      <c r="I58" s="82">
        <f>I59+I60</f>
        <v>40</v>
      </c>
      <c r="J58" s="82">
        <f>J59+J60</f>
        <v>48</v>
      </c>
      <c r="K58" s="82">
        <f>K59+K60</f>
        <v>72</v>
      </c>
      <c r="L58" s="82">
        <f>L59+L60</f>
        <v>78</v>
      </c>
      <c r="M58" s="82">
        <f>M59+M60</f>
        <v>113</v>
      </c>
      <c r="N58" s="82">
        <f>N59+N60</f>
        <v>122</v>
      </c>
      <c r="O58" s="82">
        <f>O59+O60</f>
        <v>133</v>
      </c>
      <c r="P58" s="82">
        <f>P59+P60</f>
        <v>175</v>
      </c>
      <c r="Q58" s="82">
        <f>Q59+Q60</f>
        <v>113</v>
      </c>
      <c r="R58" s="81">
        <f>R59+R60</f>
        <v>218</v>
      </c>
    </row>
    <row r="59" spans="2:18" ht="15" customHeight="1">
      <c r="B59" s="59"/>
      <c r="C59" s="59"/>
      <c r="D59" s="58" t="s">
        <v>26</v>
      </c>
      <c r="E59" s="74">
        <f>SUM(F59:R59)</f>
        <v>665</v>
      </c>
      <c r="F59" s="72">
        <v>11</v>
      </c>
      <c r="G59" s="72">
        <v>19</v>
      </c>
      <c r="H59" s="72">
        <v>28</v>
      </c>
      <c r="I59" s="72">
        <v>27</v>
      </c>
      <c r="J59" s="72">
        <v>38</v>
      </c>
      <c r="K59" s="72">
        <v>38</v>
      </c>
      <c r="L59" s="72">
        <v>52</v>
      </c>
      <c r="M59" s="72">
        <v>58</v>
      </c>
      <c r="N59" s="72">
        <v>66</v>
      </c>
      <c r="O59" s="72">
        <v>67</v>
      </c>
      <c r="P59" s="72">
        <v>90</v>
      </c>
      <c r="Q59" s="72">
        <v>62</v>
      </c>
      <c r="R59" s="71">
        <v>109</v>
      </c>
    </row>
    <row r="60" spans="2:18" ht="15" customHeight="1">
      <c r="B60" s="59"/>
      <c r="C60" s="53"/>
      <c r="D60" s="52" t="s">
        <v>25</v>
      </c>
      <c r="E60" s="74">
        <f>SUM(F60:R60)</f>
        <v>543</v>
      </c>
      <c r="F60" s="72">
        <v>6</v>
      </c>
      <c r="G60" s="72">
        <v>9</v>
      </c>
      <c r="H60" s="72">
        <v>23</v>
      </c>
      <c r="I60" s="72">
        <v>13</v>
      </c>
      <c r="J60" s="72">
        <v>10</v>
      </c>
      <c r="K60" s="72">
        <v>34</v>
      </c>
      <c r="L60" s="72">
        <v>26</v>
      </c>
      <c r="M60" s="72">
        <v>55</v>
      </c>
      <c r="N60" s="72">
        <v>56</v>
      </c>
      <c r="O60" s="72">
        <v>66</v>
      </c>
      <c r="P60" s="72">
        <v>85</v>
      </c>
      <c r="Q60" s="72">
        <v>51</v>
      </c>
      <c r="R60" s="71">
        <v>109</v>
      </c>
    </row>
    <row r="61" spans="2:18" ht="15" customHeight="1">
      <c r="B61" s="59"/>
      <c r="C61" s="65" t="s">
        <v>30</v>
      </c>
      <c r="D61" s="64" t="s">
        <v>27</v>
      </c>
      <c r="E61" s="84">
        <f>SUM(F61:R61)</f>
        <v>2117</v>
      </c>
      <c r="F61" s="82">
        <f>F62+F63</f>
        <v>39</v>
      </c>
      <c r="G61" s="82">
        <f>G62+G63</f>
        <v>71</v>
      </c>
      <c r="H61" s="82">
        <f>H62+H63</f>
        <v>97</v>
      </c>
      <c r="I61" s="82">
        <f>I62+I63</f>
        <v>106</v>
      </c>
      <c r="J61" s="82">
        <f>J62+J63</f>
        <v>107</v>
      </c>
      <c r="K61" s="82">
        <f>K62+K63</f>
        <v>114</v>
      </c>
      <c r="L61" s="82">
        <f>L62+L63</f>
        <v>102</v>
      </c>
      <c r="M61" s="82">
        <f>M62+M63</f>
        <v>186</v>
      </c>
      <c r="N61" s="82">
        <f>N62+N63</f>
        <v>239</v>
      </c>
      <c r="O61" s="82">
        <f>O62+O63</f>
        <v>276</v>
      </c>
      <c r="P61" s="82">
        <f>P62+P63</f>
        <v>226</v>
      </c>
      <c r="Q61" s="82">
        <f>Q62+Q63</f>
        <v>202</v>
      </c>
      <c r="R61" s="81">
        <f>R62+R63</f>
        <v>352</v>
      </c>
    </row>
    <row r="62" spans="2:18" ht="15" customHeight="1">
      <c r="B62" s="59"/>
      <c r="C62" s="59"/>
      <c r="D62" s="58" t="s">
        <v>26</v>
      </c>
      <c r="E62" s="74">
        <f>SUM(F62:R62)</f>
        <v>1183</v>
      </c>
      <c r="F62" s="72">
        <v>18</v>
      </c>
      <c r="G62" s="72">
        <v>40</v>
      </c>
      <c r="H62" s="72">
        <v>59</v>
      </c>
      <c r="I62" s="72">
        <v>73</v>
      </c>
      <c r="J62" s="72">
        <v>70</v>
      </c>
      <c r="K62" s="72">
        <v>71</v>
      </c>
      <c r="L62" s="72">
        <v>60</v>
      </c>
      <c r="M62" s="72">
        <v>100</v>
      </c>
      <c r="N62" s="72">
        <v>127</v>
      </c>
      <c r="O62" s="72">
        <v>148</v>
      </c>
      <c r="P62" s="72">
        <v>139</v>
      </c>
      <c r="Q62" s="72">
        <v>101</v>
      </c>
      <c r="R62" s="71">
        <v>177</v>
      </c>
    </row>
    <row r="63" spans="2:18" ht="15" customHeight="1">
      <c r="B63" s="59"/>
      <c r="C63" s="53"/>
      <c r="D63" s="52" t="s">
        <v>25</v>
      </c>
      <c r="E63" s="74">
        <f>SUM(F63:R63)</f>
        <v>934</v>
      </c>
      <c r="F63" s="72">
        <v>21</v>
      </c>
      <c r="G63" s="72">
        <v>31</v>
      </c>
      <c r="H63" s="72">
        <v>38</v>
      </c>
      <c r="I63" s="72">
        <v>33</v>
      </c>
      <c r="J63" s="72">
        <v>37</v>
      </c>
      <c r="K63" s="72">
        <v>43</v>
      </c>
      <c r="L63" s="72">
        <v>42</v>
      </c>
      <c r="M63" s="72">
        <v>86</v>
      </c>
      <c r="N63" s="72">
        <v>112</v>
      </c>
      <c r="O63" s="72">
        <v>128</v>
      </c>
      <c r="P63" s="72">
        <v>87</v>
      </c>
      <c r="Q63" s="72">
        <v>101</v>
      </c>
      <c r="R63" s="71">
        <v>175</v>
      </c>
    </row>
    <row r="64" spans="2:18" ht="15" customHeight="1">
      <c r="B64" s="59"/>
      <c r="C64" s="65" t="s">
        <v>29</v>
      </c>
      <c r="D64" s="64" t="s">
        <v>27</v>
      </c>
      <c r="E64" s="84">
        <f>SUM(F64:R64)</f>
        <v>1389</v>
      </c>
      <c r="F64" s="82">
        <f>F65+F66</f>
        <v>22</v>
      </c>
      <c r="G64" s="82">
        <f>G65+G66</f>
        <v>40</v>
      </c>
      <c r="H64" s="82">
        <f>H65+H66</f>
        <v>59</v>
      </c>
      <c r="I64" s="82">
        <f>I65+I66</f>
        <v>64</v>
      </c>
      <c r="J64" s="82">
        <f>J65+J66</f>
        <v>67</v>
      </c>
      <c r="K64" s="82">
        <f>K65+K66</f>
        <v>94</v>
      </c>
      <c r="L64" s="82">
        <f>L65+L66</f>
        <v>77</v>
      </c>
      <c r="M64" s="82">
        <f>M65+M66</f>
        <v>110</v>
      </c>
      <c r="N64" s="82">
        <f>N65+N66</f>
        <v>128</v>
      </c>
      <c r="O64" s="82">
        <f>O65+O66</f>
        <v>171</v>
      </c>
      <c r="P64" s="82">
        <f>P65+P66</f>
        <v>161</v>
      </c>
      <c r="Q64" s="82">
        <f>Q65+Q66</f>
        <v>157</v>
      </c>
      <c r="R64" s="81">
        <f>R65+R66</f>
        <v>239</v>
      </c>
    </row>
    <row r="65" spans="2:18" ht="15" customHeight="1">
      <c r="B65" s="59"/>
      <c r="C65" s="59"/>
      <c r="D65" s="58" t="s">
        <v>26</v>
      </c>
      <c r="E65" s="74">
        <f>SUM(F65:R65)</f>
        <v>757</v>
      </c>
      <c r="F65" s="72">
        <v>13</v>
      </c>
      <c r="G65" s="72">
        <v>29</v>
      </c>
      <c r="H65" s="72">
        <v>36</v>
      </c>
      <c r="I65" s="72">
        <v>40</v>
      </c>
      <c r="J65" s="72">
        <v>37</v>
      </c>
      <c r="K65" s="72">
        <v>55</v>
      </c>
      <c r="L65" s="72">
        <v>46</v>
      </c>
      <c r="M65" s="72">
        <v>54</v>
      </c>
      <c r="N65" s="72">
        <v>67</v>
      </c>
      <c r="O65" s="72">
        <v>91</v>
      </c>
      <c r="P65" s="72">
        <v>82</v>
      </c>
      <c r="Q65" s="72">
        <v>87</v>
      </c>
      <c r="R65" s="71">
        <v>120</v>
      </c>
    </row>
    <row r="66" spans="2:18" ht="15" customHeight="1">
      <c r="B66" s="59"/>
      <c r="C66" s="53"/>
      <c r="D66" s="52" t="s">
        <v>25</v>
      </c>
      <c r="E66" s="74">
        <f>SUM(F66:R66)</f>
        <v>632</v>
      </c>
      <c r="F66" s="72">
        <v>9</v>
      </c>
      <c r="G66" s="72">
        <v>11</v>
      </c>
      <c r="H66" s="72">
        <v>23</v>
      </c>
      <c r="I66" s="72">
        <v>24</v>
      </c>
      <c r="J66" s="72">
        <v>30</v>
      </c>
      <c r="K66" s="72">
        <v>39</v>
      </c>
      <c r="L66" s="72">
        <v>31</v>
      </c>
      <c r="M66" s="72">
        <v>56</v>
      </c>
      <c r="N66" s="72">
        <v>61</v>
      </c>
      <c r="O66" s="72">
        <v>80</v>
      </c>
      <c r="P66" s="72">
        <v>79</v>
      </c>
      <c r="Q66" s="72">
        <v>70</v>
      </c>
      <c r="R66" s="71">
        <v>119</v>
      </c>
    </row>
    <row r="67" spans="2:18" ht="15" customHeight="1">
      <c r="B67" s="59"/>
      <c r="C67" s="65" t="s">
        <v>28</v>
      </c>
      <c r="D67" s="64" t="s">
        <v>27</v>
      </c>
      <c r="E67" s="84">
        <f>SUM(F67:R67)</f>
        <v>1066</v>
      </c>
      <c r="F67" s="82">
        <f>F68+F69</f>
        <v>19</v>
      </c>
      <c r="G67" s="82">
        <f>G68+G69</f>
        <v>29</v>
      </c>
      <c r="H67" s="82">
        <f>H68+H69</f>
        <v>54</v>
      </c>
      <c r="I67" s="82">
        <f>I68+I69</f>
        <v>49</v>
      </c>
      <c r="J67" s="82">
        <f>J68+J69</f>
        <v>42</v>
      </c>
      <c r="K67" s="82">
        <f>K68+K69</f>
        <v>71</v>
      </c>
      <c r="L67" s="82">
        <f>L68+L69</f>
        <v>64</v>
      </c>
      <c r="M67" s="82">
        <f>M68+M69</f>
        <v>84</v>
      </c>
      <c r="N67" s="82">
        <f>N68+N69</f>
        <v>111</v>
      </c>
      <c r="O67" s="82">
        <f>O68+O69</f>
        <v>135</v>
      </c>
      <c r="P67" s="82">
        <f>P68+P69</f>
        <v>130</v>
      </c>
      <c r="Q67" s="82">
        <f>Q68+Q69</f>
        <v>91</v>
      </c>
      <c r="R67" s="81">
        <f>R68+R69</f>
        <v>187</v>
      </c>
    </row>
    <row r="68" spans="2:18" ht="15" customHeight="1">
      <c r="B68" s="59"/>
      <c r="C68" s="59"/>
      <c r="D68" s="58" t="s">
        <v>26</v>
      </c>
      <c r="E68" s="74">
        <f>SUM(F68:R68)</f>
        <v>622</v>
      </c>
      <c r="F68" s="72">
        <v>10</v>
      </c>
      <c r="G68" s="72">
        <v>20</v>
      </c>
      <c r="H68" s="72">
        <v>36</v>
      </c>
      <c r="I68" s="72">
        <v>36</v>
      </c>
      <c r="J68" s="72">
        <v>30</v>
      </c>
      <c r="K68" s="72">
        <v>41</v>
      </c>
      <c r="L68" s="72">
        <v>35</v>
      </c>
      <c r="M68" s="72">
        <v>51</v>
      </c>
      <c r="N68" s="72">
        <v>64</v>
      </c>
      <c r="O68" s="72">
        <v>74</v>
      </c>
      <c r="P68" s="72">
        <v>79</v>
      </c>
      <c r="Q68" s="72">
        <v>47</v>
      </c>
      <c r="R68" s="71">
        <v>99</v>
      </c>
    </row>
    <row r="69" spans="2:18" ht="15" customHeight="1">
      <c r="B69" s="53"/>
      <c r="C69" s="53"/>
      <c r="D69" s="52" t="s">
        <v>25</v>
      </c>
      <c r="E69" s="69">
        <f>SUM(F69:R69)</f>
        <v>444</v>
      </c>
      <c r="F69" s="67">
        <v>9</v>
      </c>
      <c r="G69" s="67">
        <v>9</v>
      </c>
      <c r="H69" s="67">
        <v>18</v>
      </c>
      <c r="I69" s="67">
        <v>13</v>
      </c>
      <c r="J69" s="67">
        <v>12</v>
      </c>
      <c r="K69" s="67">
        <v>30</v>
      </c>
      <c r="L69" s="67">
        <v>29</v>
      </c>
      <c r="M69" s="67">
        <v>33</v>
      </c>
      <c r="N69" s="67">
        <v>47</v>
      </c>
      <c r="O69" s="67">
        <v>61</v>
      </c>
      <c r="P69" s="67">
        <v>51</v>
      </c>
      <c r="Q69" s="67">
        <v>44</v>
      </c>
      <c r="R69" s="66">
        <v>88</v>
      </c>
    </row>
    <row r="70" spans="2:18" ht="15" customHeight="1">
      <c r="B70" s="47" t="s">
        <v>24</v>
      </c>
      <c r="R70" s="98"/>
    </row>
  </sheetData>
  <sheetProtection/>
  <mergeCells count="7">
    <mergeCell ref="B54:C54"/>
    <mergeCell ref="B38:C38"/>
    <mergeCell ref="D4:D5"/>
    <mergeCell ref="E4:R4"/>
    <mergeCell ref="B6:C6"/>
    <mergeCell ref="B22:C22"/>
    <mergeCell ref="B4:C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headerFooter alignWithMargins="0">
    <oddHeader>&amp;R4.農      業</oddHeader>
    <oddFooter>&amp;C-33-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="70" zoomScaleNormal="70" zoomScaleSheetLayoutView="100" zoomScalePageLayoutView="0" workbookViewId="0" topLeftCell="A1">
      <selection activeCell="R32" sqref="R32"/>
    </sheetView>
  </sheetViews>
  <sheetFormatPr defaultColWidth="9.00390625" defaultRowHeight="12.75"/>
  <cols>
    <col min="1" max="1" width="1.875" style="109" customWidth="1"/>
    <col min="2" max="2" width="3.00390625" style="109" customWidth="1"/>
    <col min="3" max="3" width="6.375" style="109" customWidth="1"/>
    <col min="4" max="4" width="7.625" style="109" customWidth="1"/>
    <col min="5" max="16" width="7.00390625" style="109" customWidth="1"/>
    <col min="17" max="16384" width="9.125" style="109" customWidth="1"/>
  </cols>
  <sheetData>
    <row r="1" ht="30" customHeight="1">
      <c r="A1" s="97" t="s">
        <v>75</v>
      </c>
    </row>
    <row r="2" ht="7.5" customHeight="1">
      <c r="A2" s="97"/>
    </row>
    <row r="3" spans="2:16" ht="22.5" customHeight="1">
      <c r="B3" s="156" t="s">
        <v>54</v>
      </c>
      <c r="P3" s="155" t="s">
        <v>74</v>
      </c>
    </row>
    <row r="4" spans="2:16" ht="18" customHeight="1">
      <c r="B4" s="154" t="s">
        <v>73</v>
      </c>
      <c r="C4" s="153"/>
      <c r="D4" s="152" t="s">
        <v>72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0"/>
    </row>
    <row r="5" spans="2:16" ht="18" customHeight="1">
      <c r="B5" s="149"/>
      <c r="C5" s="148"/>
      <c r="D5" s="147" t="s">
        <v>27</v>
      </c>
      <c r="E5" s="146" t="s">
        <v>71</v>
      </c>
      <c r="F5" s="145" t="s">
        <v>70</v>
      </c>
      <c r="G5" s="145" t="s">
        <v>69</v>
      </c>
      <c r="H5" s="145" t="s">
        <v>68</v>
      </c>
      <c r="I5" s="145" t="s">
        <v>67</v>
      </c>
      <c r="J5" s="145" t="s">
        <v>66</v>
      </c>
      <c r="K5" s="145" t="s">
        <v>65</v>
      </c>
      <c r="L5" s="145" t="s">
        <v>64</v>
      </c>
      <c r="M5" s="145" t="s">
        <v>63</v>
      </c>
      <c r="N5" s="145" t="s">
        <v>62</v>
      </c>
      <c r="O5" s="145" t="s">
        <v>61</v>
      </c>
      <c r="P5" s="144" t="s">
        <v>60</v>
      </c>
    </row>
    <row r="6" spans="2:16" ht="18.75" customHeight="1">
      <c r="B6" s="86" t="s">
        <v>36</v>
      </c>
      <c r="C6" s="85"/>
      <c r="D6" s="131">
        <f>+D8+D9+D10+D11</f>
        <v>4659</v>
      </c>
      <c r="E6" s="130">
        <f>+E8+E9+E10+E11</f>
        <v>445</v>
      </c>
      <c r="F6" s="129">
        <f>+F8+F9+F10+F11</f>
        <v>442</v>
      </c>
      <c r="G6" s="129">
        <f>+G8+G9+G10+G11</f>
        <v>1004</v>
      </c>
      <c r="H6" s="129">
        <f>+H8+H9+H10+H11</f>
        <v>1102</v>
      </c>
      <c r="I6" s="129">
        <f>+I8+I9+I10+I11</f>
        <v>841</v>
      </c>
      <c r="J6" s="129">
        <f>+J8+J9+J10+J11</f>
        <v>628</v>
      </c>
      <c r="K6" s="129">
        <f>+K8+K9+K10+K11</f>
        <v>145</v>
      </c>
      <c r="L6" s="129">
        <f>+L8+L9+L10+L11</f>
        <v>43</v>
      </c>
      <c r="M6" s="129">
        <f>+M8+M9+M10+M11</f>
        <v>9</v>
      </c>
      <c r="N6" s="129">
        <f>+N8+N9+N10+N11</f>
        <v>0</v>
      </c>
      <c r="O6" s="129">
        <f>+O8+O9+O10+O11</f>
        <v>0</v>
      </c>
      <c r="P6" s="128">
        <f>+P8+P9+P10+P11</f>
        <v>0</v>
      </c>
    </row>
    <row r="7" spans="2:16" ht="15" customHeight="1">
      <c r="B7" s="127"/>
      <c r="C7" s="143" t="s">
        <v>59</v>
      </c>
      <c r="D7" s="142">
        <f>SUM(E7:P7)</f>
        <v>100.00000000000001</v>
      </c>
      <c r="E7" s="141">
        <f>ROUND(E6/$D6*100,1)</f>
        <v>9.6</v>
      </c>
      <c r="F7" s="140">
        <f>ROUND(F6/$D6*100,1)</f>
        <v>9.5</v>
      </c>
      <c r="G7" s="140">
        <f>ROUND(G6/$D6*100,1)-0.1</f>
        <v>21.4</v>
      </c>
      <c r="H7" s="140">
        <f>ROUND(H6/$D6*100,1)</f>
        <v>23.7</v>
      </c>
      <c r="I7" s="140">
        <f>ROUND(I6/$D6*100,1)</f>
        <v>18.1</v>
      </c>
      <c r="J7" s="140">
        <f>ROUND(J6/$D6*100,1)</f>
        <v>13.5</v>
      </c>
      <c r="K7" s="140">
        <f>ROUND(K6/$D6*100,1)</f>
        <v>3.1</v>
      </c>
      <c r="L7" s="140">
        <f>ROUND(L6/$D6*100,1)</f>
        <v>0.9</v>
      </c>
      <c r="M7" s="140">
        <f>ROUND(M6/$D6*100,1)</f>
        <v>0.2</v>
      </c>
      <c r="N7" s="140">
        <f>ROUND(N6/$D6*100,1)</f>
        <v>0</v>
      </c>
      <c r="O7" s="140">
        <f>ROUND(O6/$D6*100,1)</f>
        <v>0</v>
      </c>
      <c r="P7" s="139">
        <f>ROUND(P6/$D6*100,1)</f>
        <v>0</v>
      </c>
    </row>
    <row r="8" spans="2:16" ht="21.75" customHeight="1" hidden="1">
      <c r="B8" s="121"/>
      <c r="C8" s="138" t="s">
        <v>31</v>
      </c>
      <c r="D8" s="137">
        <f>SUM(E8:P8)</f>
        <v>904</v>
      </c>
      <c r="E8" s="136">
        <v>70</v>
      </c>
      <c r="F8" s="135">
        <v>79</v>
      </c>
      <c r="G8" s="135">
        <v>174</v>
      </c>
      <c r="H8" s="135">
        <v>227</v>
      </c>
      <c r="I8" s="135">
        <v>151</v>
      </c>
      <c r="J8" s="135">
        <v>148</v>
      </c>
      <c r="K8" s="135">
        <v>47</v>
      </c>
      <c r="L8" s="135">
        <v>7</v>
      </c>
      <c r="M8" s="135">
        <v>1</v>
      </c>
      <c r="N8" s="135">
        <v>0</v>
      </c>
      <c r="O8" s="135">
        <v>0</v>
      </c>
      <c r="P8" s="134">
        <v>0</v>
      </c>
    </row>
    <row r="9" spans="2:16" ht="21.75" customHeight="1" hidden="1">
      <c r="B9" s="121"/>
      <c r="C9" s="120" t="s">
        <v>30</v>
      </c>
      <c r="D9" s="137">
        <f>SUM(E9:P9)</f>
        <v>1614</v>
      </c>
      <c r="E9" s="118">
        <v>234</v>
      </c>
      <c r="F9" s="117">
        <v>217</v>
      </c>
      <c r="G9" s="117">
        <v>443</v>
      </c>
      <c r="H9" s="117">
        <v>341</v>
      </c>
      <c r="I9" s="117">
        <v>199</v>
      </c>
      <c r="J9" s="117">
        <v>122</v>
      </c>
      <c r="K9" s="117">
        <v>40</v>
      </c>
      <c r="L9" s="117">
        <v>13</v>
      </c>
      <c r="M9" s="117">
        <v>5</v>
      </c>
      <c r="N9" s="117">
        <v>0</v>
      </c>
      <c r="O9" s="117">
        <v>0</v>
      </c>
      <c r="P9" s="116">
        <v>0</v>
      </c>
    </row>
    <row r="10" spans="2:16" ht="21.75" customHeight="1" hidden="1">
      <c r="B10" s="121"/>
      <c r="C10" s="120" t="s">
        <v>29</v>
      </c>
      <c r="D10" s="137">
        <f>SUM(E10:P10)</f>
        <v>984</v>
      </c>
      <c r="E10" s="118">
        <v>89</v>
      </c>
      <c r="F10" s="117">
        <v>89</v>
      </c>
      <c r="G10" s="117">
        <v>225</v>
      </c>
      <c r="H10" s="117">
        <v>222</v>
      </c>
      <c r="I10" s="117">
        <v>196</v>
      </c>
      <c r="J10" s="117">
        <v>135</v>
      </c>
      <c r="K10" s="117">
        <v>21</v>
      </c>
      <c r="L10" s="117">
        <v>7</v>
      </c>
      <c r="M10" s="117">
        <v>0</v>
      </c>
      <c r="N10" s="117">
        <v>0</v>
      </c>
      <c r="O10" s="117">
        <v>0</v>
      </c>
      <c r="P10" s="116">
        <v>0</v>
      </c>
    </row>
    <row r="11" spans="2:16" ht="21.75" customHeight="1" hidden="1">
      <c r="B11" s="115"/>
      <c r="C11" s="114" t="s">
        <v>28</v>
      </c>
      <c r="D11" s="137">
        <f>SUM(E11:P11)</f>
        <v>1157</v>
      </c>
      <c r="E11" s="112">
        <v>52</v>
      </c>
      <c r="F11" s="111">
        <v>57</v>
      </c>
      <c r="G11" s="111">
        <v>162</v>
      </c>
      <c r="H11" s="111">
        <v>312</v>
      </c>
      <c r="I11" s="111">
        <v>295</v>
      </c>
      <c r="J11" s="111">
        <v>223</v>
      </c>
      <c r="K11" s="111">
        <v>37</v>
      </c>
      <c r="L11" s="111">
        <v>16</v>
      </c>
      <c r="M11" s="111">
        <v>3</v>
      </c>
      <c r="N11" s="111">
        <v>0</v>
      </c>
      <c r="O11" s="111">
        <v>0</v>
      </c>
      <c r="P11" s="110">
        <v>0</v>
      </c>
    </row>
    <row r="12" spans="2:16" ht="18.75" customHeight="1">
      <c r="B12" s="86" t="s">
        <v>35</v>
      </c>
      <c r="C12" s="85"/>
      <c r="D12" s="131">
        <f>+D14+D15+D16+D17</f>
        <v>3667</v>
      </c>
      <c r="E12" s="130">
        <f>+E14+E15+E16+E17</f>
        <v>105</v>
      </c>
      <c r="F12" s="129">
        <f>+F14+F15+F16+F17</f>
        <v>390</v>
      </c>
      <c r="G12" s="129">
        <f>+G14+G15+G16+G17</f>
        <v>912</v>
      </c>
      <c r="H12" s="129">
        <f>+H14+H15+H16+H17</f>
        <v>880</v>
      </c>
      <c r="I12" s="129">
        <f>+I14+I15+I16+I17</f>
        <v>606</v>
      </c>
      <c r="J12" s="129">
        <f>+J14+J15+J16+J17</f>
        <v>497</v>
      </c>
      <c r="K12" s="129">
        <f>+K14+K15+K16+K17</f>
        <v>151</v>
      </c>
      <c r="L12" s="129">
        <f>+L14+L15+L16+L17</f>
        <v>72</v>
      </c>
      <c r="M12" s="129">
        <f>+M14+M15+M16+M17</f>
        <v>33</v>
      </c>
      <c r="N12" s="129">
        <f>+N14+N15+N16+N17</f>
        <v>13</v>
      </c>
      <c r="O12" s="129">
        <f>+O14+O15+O16+O17</f>
        <v>6</v>
      </c>
      <c r="P12" s="128">
        <f>+P14+P15+P16+P17</f>
        <v>2</v>
      </c>
    </row>
    <row r="13" spans="2:16" ht="15" customHeight="1">
      <c r="B13" s="127"/>
      <c r="C13" s="143" t="s">
        <v>59</v>
      </c>
      <c r="D13" s="142">
        <f>SUM(E13:P13)</f>
        <v>99.99999999999999</v>
      </c>
      <c r="E13" s="141">
        <f>ROUND(E12/$D12*100,1)</f>
        <v>2.9</v>
      </c>
      <c r="F13" s="140">
        <f>ROUND(F12/$D12*100,1)</f>
        <v>10.6</v>
      </c>
      <c r="G13" s="140">
        <f>ROUND(G12/$D12*100,1)-0.1</f>
        <v>24.799999999999997</v>
      </c>
      <c r="H13" s="140">
        <f>ROUND(H12/$D12*100,1)-0.1</f>
        <v>23.9</v>
      </c>
      <c r="I13" s="140">
        <f>ROUND(I12/$D12*100,1)</f>
        <v>16.5</v>
      </c>
      <c r="J13" s="140">
        <f>ROUND(J12/$D12*100,1)</f>
        <v>13.6</v>
      </c>
      <c r="K13" s="140">
        <f>ROUND(K12/$D12*100,1)</f>
        <v>4.1</v>
      </c>
      <c r="L13" s="140">
        <f>ROUND(L12/$D12*100,1)</f>
        <v>2</v>
      </c>
      <c r="M13" s="140">
        <f>ROUND(M12/$D12*100,1)</f>
        <v>0.9</v>
      </c>
      <c r="N13" s="140">
        <f>ROUND(N12/$D12*100,1)</f>
        <v>0.4</v>
      </c>
      <c r="O13" s="140">
        <f>ROUND(O12/$D12*100,1)</f>
        <v>0.2</v>
      </c>
      <c r="P13" s="139">
        <f>ROUND(P12/$D12*100,1)</f>
        <v>0.1</v>
      </c>
    </row>
    <row r="14" spans="2:16" ht="15" customHeight="1">
      <c r="B14" s="121"/>
      <c r="C14" s="138" t="s">
        <v>31</v>
      </c>
      <c r="D14" s="137">
        <f>SUM(E14:P14)</f>
        <v>793</v>
      </c>
      <c r="E14" s="136">
        <v>31</v>
      </c>
      <c r="F14" s="135">
        <v>75</v>
      </c>
      <c r="G14" s="135">
        <v>193</v>
      </c>
      <c r="H14" s="135">
        <v>189</v>
      </c>
      <c r="I14" s="135">
        <v>125</v>
      </c>
      <c r="J14" s="135">
        <v>119</v>
      </c>
      <c r="K14" s="135">
        <v>45</v>
      </c>
      <c r="L14" s="135">
        <v>12</v>
      </c>
      <c r="M14" s="135">
        <v>2</v>
      </c>
      <c r="N14" s="135">
        <v>0</v>
      </c>
      <c r="O14" s="135">
        <v>2</v>
      </c>
      <c r="P14" s="134">
        <v>0</v>
      </c>
    </row>
    <row r="15" spans="2:16" ht="15" customHeight="1">
      <c r="B15" s="121"/>
      <c r="C15" s="120" t="s">
        <v>30</v>
      </c>
      <c r="D15" s="119">
        <f>SUM(E15:P15)</f>
        <v>1178</v>
      </c>
      <c r="E15" s="118">
        <v>8</v>
      </c>
      <c r="F15" s="117">
        <v>192</v>
      </c>
      <c r="G15" s="117">
        <v>396</v>
      </c>
      <c r="H15" s="117">
        <v>265</v>
      </c>
      <c r="I15" s="117">
        <v>146</v>
      </c>
      <c r="J15" s="117">
        <v>90</v>
      </c>
      <c r="K15" s="117">
        <v>43</v>
      </c>
      <c r="L15" s="117">
        <v>26</v>
      </c>
      <c r="M15" s="117">
        <v>10</v>
      </c>
      <c r="N15" s="117">
        <v>2</v>
      </c>
      <c r="O15" s="117">
        <v>0</v>
      </c>
      <c r="P15" s="116">
        <v>0</v>
      </c>
    </row>
    <row r="16" spans="2:16" ht="15" customHeight="1">
      <c r="B16" s="121"/>
      <c r="C16" s="120" t="s">
        <v>29</v>
      </c>
      <c r="D16" s="119">
        <f>SUM(E16:P16)</f>
        <v>797</v>
      </c>
      <c r="E16" s="118">
        <v>8</v>
      </c>
      <c r="F16" s="117">
        <v>72</v>
      </c>
      <c r="G16" s="117">
        <v>187</v>
      </c>
      <c r="H16" s="117">
        <v>204</v>
      </c>
      <c r="I16" s="117">
        <v>155</v>
      </c>
      <c r="J16" s="117">
        <v>124</v>
      </c>
      <c r="K16" s="117">
        <v>26</v>
      </c>
      <c r="L16" s="117">
        <v>15</v>
      </c>
      <c r="M16" s="117">
        <v>3</v>
      </c>
      <c r="N16" s="117">
        <v>2</v>
      </c>
      <c r="O16" s="117">
        <v>1</v>
      </c>
      <c r="P16" s="116">
        <v>0</v>
      </c>
    </row>
    <row r="17" spans="2:16" ht="15" customHeight="1">
      <c r="B17" s="115"/>
      <c r="C17" s="114" t="s">
        <v>28</v>
      </c>
      <c r="D17" s="113">
        <f>SUM(E17:P17)</f>
        <v>899</v>
      </c>
      <c r="E17" s="112">
        <v>58</v>
      </c>
      <c r="F17" s="111">
        <v>51</v>
      </c>
      <c r="G17" s="111">
        <v>136</v>
      </c>
      <c r="H17" s="111">
        <v>222</v>
      </c>
      <c r="I17" s="111">
        <v>180</v>
      </c>
      <c r="J17" s="111">
        <v>164</v>
      </c>
      <c r="K17" s="111">
        <v>37</v>
      </c>
      <c r="L17" s="111">
        <v>19</v>
      </c>
      <c r="M17" s="111">
        <v>18</v>
      </c>
      <c r="N17" s="111">
        <v>9</v>
      </c>
      <c r="O17" s="111">
        <v>3</v>
      </c>
      <c r="P17" s="110">
        <v>2</v>
      </c>
    </row>
    <row r="18" spans="2:16" ht="18.75" customHeight="1">
      <c r="B18" s="133" t="s">
        <v>34</v>
      </c>
      <c r="C18" s="132"/>
      <c r="D18" s="131">
        <f>SUM(E18:P18)</f>
        <v>2797</v>
      </c>
      <c r="E18" s="130">
        <f>E20+E21+E22+E23</f>
        <v>41</v>
      </c>
      <c r="F18" s="129">
        <f>F20+F21+F22+F23</f>
        <v>288</v>
      </c>
      <c r="G18" s="129">
        <f>G20+G21+G22+G23</f>
        <v>635</v>
      </c>
      <c r="H18" s="129">
        <f>H20+H21+H22+H23</f>
        <v>666</v>
      </c>
      <c r="I18" s="129">
        <f>I20+I21+I22+I23</f>
        <v>480</v>
      </c>
      <c r="J18" s="129">
        <f>J20+J21+J22+J23</f>
        <v>407</v>
      </c>
      <c r="K18" s="129">
        <f>K20+K21+K22+K23</f>
        <v>122</v>
      </c>
      <c r="L18" s="129">
        <f>L20+L21+L22+L23</f>
        <v>73</v>
      </c>
      <c r="M18" s="129">
        <f>M20+M21+M22+M23</f>
        <v>46</v>
      </c>
      <c r="N18" s="129">
        <f>N20+N21+N22+N23</f>
        <v>22</v>
      </c>
      <c r="O18" s="129">
        <f>O20+O21+O22+O23</f>
        <v>11</v>
      </c>
      <c r="P18" s="128">
        <f>P20+P21+P22+P23</f>
        <v>6</v>
      </c>
    </row>
    <row r="19" spans="2:16" ht="15" customHeight="1">
      <c r="B19" s="127"/>
      <c r="C19" s="143" t="s">
        <v>59</v>
      </c>
      <c r="D19" s="142">
        <f>SUM(E19:P19)</f>
        <v>100</v>
      </c>
      <c r="E19" s="141">
        <f>ROUND(E18/$D18*100,1)</f>
        <v>1.5</v>
      </c>
      <c r="F19" s="140">
        <f>ROUND(F18/$D18*100,1)</f>
        <v>10.3</v>
      </c>
      <c r="G19" s="140">
        <f>ROUND(G18/$D18*100,1)</f>
        <v>22.7</v>
      </c>
      <c r="H19" s="140">
        <f>ROUND(H18/$D18*100,1)-0.1</f>
        <v>23.7</v>
      </c>
      <c r="I19" s="140">
        <f>ROUND(I18/$D18*100,1)</f>
        <v>17.2</v>
      </c>
      <c r="J19" s="140">
        <f>ROUND(J18/$D18*100,1)</f>
        <v>14.6</v>
      </c>
      <c r="K19" s="140">
        <f>ROUND(K18/$D18*100,1)</f>
        <v>4.4</v>
      </c>
      <c r="L19" s="140">
        <f>ROUND(L18/$D18*100,1)</f>
        <v>2.6</v>
      </c>
      <c r="M19" s="140">
        <f>ROUND(M18/$D18*100,1)</f>
        <v>1.6</v>
      </c>
      <c r="N19" s="140">
        <f>ROUND(N18/$D18*100,1)</f>
        <v>0.8</v>
      </c>
      <c r="O19" s="140">
        <f>ROUND(O18/$D18*100,1)</f>
        <v>0.4</v>
      </c>
      <c r="P19" s="139">
        <f>ROUND(P18/$D18*100,1)</f>
        <v>0.2</v>
      </c>
    </row>
    <row r="20" spans="2:16" ht="15" customHeight="1">
      <c r="B20" s="121"/>
      <c r="C20" s="138" t="s">
        <v>31</v>
      </c>
      <c r="D20" s="137">
        <f>SUM(E20:P20)</f>
        <v>600</v>
      </c>
      <c r="E20" s="136">
        <v>16</v>
      </c>
      <c r="F20" s="135">
        <v>52</v>
      </c>
      <c r="G20" s="135">
        <v>126</v>
      </c>
      <c r="H20" s="135">
        <v>130</v>
      </c>
      <c r="I20" s="135">
        <v>107</v>
      </c>
      <c r="J20" s="135">
        <v>113</v>
      </c>
      <c r="K20" s="135">
        <v>31</v>
      </c>
      <c r="L20" s="135">
        <v>13</v>
      </c>
      <c r="M20" s="135">
        <v>7</v>
      </c>
      <c r="N20" s="135">
        <v>1</v>
      </c>
      <c r="O20" s="135">
        <v>3</v>
      </c>
      <c r="P20" s="134">
        <v>1</v>
      </c>
    </row>
    <row r="21" spans="2:16" ht="15" customHeight="1">
      <c r="B21" s="121"/>
      <c r="C21" s="120" t="s">
        <v>30</v>
      </c>
      <c r="D21" s="119">
        <f>SUM(E21:P21)</f>
        <v>986</v>
      </c>
      <c r="E21" s="118">
        <v>8</v>
      </c>
      <c r="F21" s="117">
        <v>155</v>
      </c>
      <c r="G21" s="117">
        <v>285</v>
      </c>
      <c r="H21" s="117">
        <v>243</v>
      </c>
      <c r="I21" s="117">
        <v>123</v>
      </c>
      <c r="J21" s="117">
        <v>79</v>
      </c>
      <c r="K21" s="117">
        <v>41</v>
      </c>
      <c r="L21" s="117">
        <v>31</v>
      </c>
      <c r="M21" s="117">
        <v>15</v>
      </c>
      <c r="N21" s="117">
        <v>4</v>
      </c>
      <c r="O21" s="117">
        <v>2</v>
      </c>
      <c r="P21" s="116">
        <v>0</v>
      </c>
    </row>
    <row r="22" spans="2:16" ht="15" customHeight="1">
      <c r="B22" s="121"/>
      <c r="C22" s="120" t="s">
        <v>29</v>
      </c>
      <c r="D22" s="119">
        <f>SUM(E22:P22)</f>
        <v>655</v>
      </c>
      <c r="E22" s="118">
        <v>8</v>
      </c>
      <c r="F22" s="117">
        <v>47</v>
      </c>
      <c r="G22" s="117">
        <v>148</v>
      </c>
      <c r="H22" s="117">
        <v>168</v>
      </c>
      <c r="I22" s="117">
        <v>125</v>
      </c>
      <c r="J22" s="117">
        <v>104</v>
      </c>
      <c r="K22" s="117">
        <v>26</v>
      </c>
      <c r="L22" s="117">
        <v>13</v>
      </c>
      <c r="M22" s="117">
        <v>11</v>
      </c>
      <c r="N22" s="117">
        <v>5</v>
      </c>
      <c r="O22" s="117">
        <v>0</v>
      </c>
      <c r="P22" s="116">
        <v>0</v>
      </c>
    </row>
    <row r="23" spans="2:16" ht="15" customHeight="1">
      <c r="B23" s="115"/>
      <c r="C23" s="114" t="s">
        <v>28</v>
      </c>
      <c r="D23" s="113">
        <f>SUM(E23:P23)</f>
        <v>556</v>
      </c>
      <c r="E23" s="112">
        <v>9</v>
      </c>
      <c r="F23" s="111">
        <v>34</v>
      </c>
      <c r="G23" s="111">
        <v>76</v>
      </c>
      <c r="H23" s="111">
        <v>125</v>
      </c>
      <c r="I23" s="111">
        <v>125</v>
      </c>
      <c r="J23" s="111">
        <v>111</v>
      </c>
      <c r="K23" s="111">
        <v>24</v>
      </c>
      <c r="L23" s="111">
        <v>16</v>
      </c>
      <c r="M23" s="111">
        <v>13</v>
      </c>
      <c r="N23" s="111">
        <v>12</v>
      </c>
      <c r="O23" s="111">
        <v>6</v>
      </c>
      <c r="P23" s="110">
        <v>5</v>
      </c>
    </row>
    <row r="24" spans="2:16" ht="18.75" customHeight="1">
      <c r="B24" s="133" t="s">
        <v>33</v>
      </c>
      <c r="C24" s="132"/>
      <c r="D24" s="131">
        <f>SUM(E24:P24)</f>
        <v>2165</v>
      </c>
      <c r="E24" s="130">
        <f>E26+E27+E28+E29</f>
        <v>28</v>
      </c>
      <c r="F24" s="129">
        <f>F26+F27+F28+F29</f>
        <v>220</v>
      </c>
      <c r="G24" s="129">
        <f>G26+G27+G28+G29</f>
        <v>502</v>
      </c>
      <c r="H24" s="129">
        <f>H26+H27+H28+H29</f>
        <v>474</v>
      </c>
      <c r="I24" s="129">
        <f>I26+I27+I28+I29</f>
        <v>357</v>
      </c>
      <c r="J24" s="129">
        <f>J26+J27+J28+J29</f>
        <v>265</v>
      </c>
      <c r="K24" s="129">
        <f>K26+K27+K28+K29</f>
        <v>113</v>
      </c>
      <c r="L24" s="129">
        <f>L26+L27+L28+L29</f>
        <v>87</v>
      </c>
      <c r="M24" s="129">
        <f>M26+M27+M28+M29</f>
        <v>59</v>
      </c>
      <c r="N24" s="129">
        <f>N26+N27+N28+N29</f>
        <v>27</v>
      </c>
      <c r="O24" s="129">
        <f>O26+O27+O28+O29</f>
        <v>25</v>
      </c>
      <c r="P24" s="128">
        <f>P26+P27+P28+P29</f>
        <v>8</v>
      </c>
    </row>
    <row r="25" spans="2:16" ht="15" customHeight="1">
      <c r="B25" s="127"/>
      <c r="C25" s="126" t="s">
        <v>59</v>
      </c>
      <c r="D25" s="125">
        <f>SUM(E25:P25)</f>
        <v>100.00000000000001</v>
      </c>
      <c r="E25" s="124">
        <f>ROUND(E24/$D24*100,1)</f>
        <v>1.3</v>
      </c>
      <c r="F25" s="123">
        <f>ROUND(F24/$D24*100,1)</f>
        <v>10.2</v>
      </c>
      <c r="G25" s="123">
        <f>ROUND(G24/$D24*100,1)</f>
        <v>23.2</v>
      </c>
      <c r="H25" s="123">
        <f>ROUND(H24/$D24*100,1)</f>
        <v>21.9</v>
      </c>
      <c r="I25" s="123">
        <f>ROUND(I24/$D24*100,1)</f>
        <v>16.5</v>
      </c>
      <c r="J25" s="123">
        <f>ROUND(J24/$D24*100,1)</f>
        <v>12.2</v>
      </c>
      <c r="K25" s="123">
        <f>ROUND(K24/$D24*100,1)</f>
        <v>5.2</v>
      </c>
      <c r="L25" s="123">
        <f>ROUND(L24/$D24*100,1)</f>
        <v>4</v>
      </c>
      <c r="M25" s="123">
        <f>ROUND(M24/$D24*100,1)</f>
        <v>2.7</v>
      </c>
      <c r="N25" s="123">
        <f>ROUND(N24/$D24*100,1)</f>
        <v>1.2</v>
      </c>
      <c r="O25" s="123">
        <f>ROUND(O24/$D24*100,1)</f>
        <v>1.2</v>
      </c>
      <c r="P25" s="122">
        <f>ROUND(P24/$D24*100,1)</f>
        <v>0.4</v>
      </c>
    </row>
    <row r="26" spans="2:16" ht="15" customHeight="1">
      <c r="B26" s="121"/>
      <c r="C26" s="120" t="s">
        <v>31</v>
      </c>
      <c r="D26" s="119">
        <f>SUM(E26:P26)</f>
        <v>469</v>
      </c>
      <c r="E26" s="118">
        <v>14</v>
      </c>
      <c r="F26" s="117">
        <v>45</v>
      </c>
      <c r="G26" s="117">
        <v>108</v>
      </c>
      <c r="H26" s="117">
        <v>101</v>
      </c>
      <c r="I26" s="117">
        <v>69</v>
      </c>
      <c r="J26" s="117">
        <v>72</v>
      </c>
      <c r="K26" s="117">
        <v>30</v>
      </c>
      <c r="L26" s="117">
        <v>12</v>
      </c>
      <c r="M26" s="117">
        <v>9</v>
      </c>
      <c r="N26" s="117">
        <v>4</v>
      </c>
      <c r="O26" s="117">
        <v>3</v>
      </c>
      <c r="P26" s="116">
        <v>2</v>
      </c>
    </row>
    <row r="27" spans="2:16" ht="15" customHeight="1">
      <c r="B27" s="121"/>
      <c r="C27" s="120" t="s">
        <v>30</v>
      </c>
      <c r="D27" s="119">
        <f>SUM(E27:P27)</f>
        <v>772</v>
      </c>
      <c r="E27" s="118">
        <v>1</v>
      </c>
      <c r="F27" s="117">
        <v>99</v>
      </c>
      <c r="G27" s="117">
        <v>217</v>
      </c>
      <c r="H27" s="117">
        <v>173</v>
      </c>
      <c r="I27" s="117">
        <v>106</v>
      </c>
      <c r="J27" s="117">
        <v>73</v>
      </c>
      <c r="K27" s="117">
        <v>33</v>
      </c>
      <c r="L27" s="117">
        <v>41</v>
      </c>
      <c r="M27" s="117">
        <v>18</v>
      </c>
      <c r="N27" s="117">
        <v>7</v>
      </c>
      <c r="O27" s="117">
        <v>3</v>
      </c>
      <c r="P27" s="116">
        <v>1</v>
      </c>
    </row>
    <row r="28" spans="2:16" ht="15" customHeight="1">
      <c r="B28" s="121"/>
      <c r="C28" s="120" t="s">
        <v>29</v>
      </c>
      <c r="D28" s="119">
        <f>SUM(E28:P28)</f>
        <v>503</v>
      </c>
      <c r="E28" s="118">
        <v>6</v>
      </c>
      <c r="F28" s="117">
        <v>45</v>
      </c>
      <c r="G28" s="117">
        <v>117</v>
      </c>
      <c r="H28" s="117">
        <v>114</v>
      </c>
      <c r="I28" s="117">
        <v>87</v>
      </c>
      <c r="J28" s="117">
        <v>64</v>
      </c>
      <c r="K28" s="117">
        <v>27</v>
      </c>
      <c r="L28" s="117">
        <v>18</v>
      </c>
      <c r="M28" s="117">
        <v>14</v>
      </c>
      <c r="N28" s="117">
        <v>5</v>
      </c>
      <c r="O28" s="117">
        <v>5</v>
      </c>
      <c r="P28" s="116">
        <v>1</v>
      </c>
    </row>
    <row r="29" spans="2:16" ht="15" customHeight="1">
      <c r="B29" s="115"/>
      <c r="C29" s="114" t="s">
        <v>28</v>
      </c>
      <c r="D29" s="113">
        <f>SUM(E29:P29)</f>
        <v>421</v>
      </c>
      <c r="E29" s="112">
        <v>7</v>
      </c>
      <c r="F29" s="111">
        <v>31</v>
      </c>
      <c r="G29" s="111">
        <v>60</v>
      </c>
      <c r="H29" s="111">
        <v>86</v>
      </c>
      <c r="I29" s="111">
        <v>95</v>
      </c>
      <c r="J29" s="111">
        <v>56</v>
      </c>
      <c r="K29" s="111">
        <v>23</v>
      </c>
      <c r="L29" s="111">
        <v>16</v>
      </c>
      <c r="M29" s="111">
        <v>18</v>
      </c>
      <c r="N29" s="111">
        <v>11</v>
      </c>
      <c r="O29" s="111">
        <v>14</v>
      </c>
      <c r="P29" s="110">
        <v>4</v>
      </c>
    </row>
    <row r="30" spans="2:16" ht="15" customHeight="1">
      <c r="B30" s="47" t="s">
        <v>24</v>
      </c>
      <c r="P30" s="98"/>
    </row>
    <row r="31" ht="15" customHeight="1"/>
    <row r="32" ht="15" customHeight="1">
      <c r="P32" s="98"/>
    </row>
    <row r="33" ht="15" customHeight="1">
      <c r="P33" s="98"/>
    </row>
    <row r="35" ht="12.75" customHeight="1"/>
    <row r="36" ht="12.75" customHeight="1"/>
    <row r="37" ht="12.75" customHeight="1"/>
  </sheetData>
  <sheetProtection/>
  <mergeCells count="4">
    <mergeCell ref="D4:P4"/>
    <mergeCell ref="B6:C6"/>
    <mergeCell ref="B12:C12"/>
    <mergeCell ref="B4:C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headerFooter alignWithMargins="0">
    <oddHeader>&amp;R4.農      業</oddHeader>
    <oddFooter>&amp;C-34-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3"/>
  <sheetViews>
    <sheetView showGridLines="0" zoomScalePageLayoutView="0" workbookViewId="0" topLeftCell="A1">
      <selection activeCell="O17" sqref="O17"/>
    </sheetView>
  </sheetViews>
  <sheetFormatPr defaultColWidth="9.00390625" defaultRowHeight="12.75"/>
  <cols>
    <col min="1" max="1" width="1.875" style="43" customWidth="1"/>
    <col min="2" max="2" width="12.125" style="43" customWidth="1"/>
    <col min="3" max="8" width="6.375" style="43" hidden="1" customWidth="1"/>
    <col min="9" max="9" width="6.375" style="43" customWidth="1"/>
    <col min="10" max="10" width="6.375" style="158" customWidth="1"/>
    <col min="11" max="14" width="6.375" style="43" hidden="1" customWidth="1"/>
    <col min="15" max="26" width="6.375" style="43" customWidth="1"/>
    <col min="27" max="16384" width="9.125" style="43" customWidth="1"/>
  </cols>
  <sheetData>
    <row r="1" ht="30" customHeight="1">
      <c r="A1" s="97" t="s">
        <v>106</v>
      </c>
    </row>
    <row r="2" ht="7.5" customHeight="1">
      <c r="A2" s="97"/>
    </row>
    <row r="3" spans="2:26" ht="22.5" customHeight="1">
      <c r="B3" s="198" t="s">
        <v>105</v>
      </c>
      <c r="C3" s="198"/>
      <c r="D3" s="198"/>
      <c r="E3" s="198"/>
      <c r="F3" s="198"/>
      <c r="G3" s="198"/>
      <c r="H3" s="198"/>
      <c r="Z3" s="155" t="s">
        <v>104</v>
      </c>
    </row>
    <row r="4" spans="2:26" ht="22.5" customHeight="1">
      <c r="B4" s="92" t="s">
        <v>53</v>
      </c>
      <c r="C4" s="197" t="s">
        <v>103</v>
      </c>
      <c r="D4" s="197"/>
      <c r="E4" s="197"/>
      <c r="F4" s="197"/>
      <c r="G4" s="197"/>
      <c r="H4" s="197"/>
      <c r="I4" s="197" t="s">
        <v>102</v>
      </c>
      <c r="J4" s="197"/>
      <c r="K4" s="197"/>
      <c r="L4" s="197"/>
      <c r="M4" s="197"/>
      <c r="N4" s="197"/>
      <c r="O4" s="196" t="s">
        <v>101</v>
      </c>
      <c r="P4" s="195"/>
      <c r="Q4" s="195"/>
      <c r="R4" s="195"/>
      <c r="S4" s="195"/>
      <c r="T4" s="194"/>
      <c r="U4" s="196" t="s">
        <v>100</v>
      </c>
      <c r="V4" s="195"/>
      <c r="W4" s="195"/>
      <c r="X4" s="195"/>
      <c r="Y4" s="195"/>
      <c r="Z4" s="194"/>
    </row>
    <row r="5" spans="2:26" ht="22.5" customHeight="1">
      <c r="B5" s="92"/>
      <c r="C5" s="192" t="s">
        <v>27</v>
      </c>
      <c r="D5" s="193" t="s">
        <v>99</v>
      </c>
      <c r="E5" s="190" t="s">
        <v>31</v>
      </c>
      <c r="F5" s="189" t="s">
        <v>30</v>
      </c>
      <c r="G5" s="189" t="s">
        <v>29</v>
      </c>
      <c r="H5" s="188" t="s">
        <v>28</v>
      </c>
      <c r="I5" s="192" t="s">
        <v>27</v>
      </c>
      <c r="J5" s="193" t="s">
        <v>99</v>
      </c>
      <c r="K5" s="190" t="s">
        <v>31</v>
      </c>
      <c r="L5" s="189" t="s">
        <v>30</v>
      </c>
      <c r="M5" s="189" t="s">
        <v>29</v>
      </c>
      <c r="N5" s="188" t="s">
        <v>28</v>
      </c>
      <c r="O5" s="192" t="s">
        <v>27</v>
      </c>
      <c r="P5" s="191" t="s">
        <v>99</v>
      </c>
      <c r="Q5" s="190" t="s">
        <v>31</v>
      </c>
      <c r="R5" s="189" t="s">
        <v>30</v>
      </c>
      <c r="S5" s="189" t="s">
        <v>29</v>
      </c>
      <c r="T5" s="188" t="s">
        <v>28</v>
      </c>
      <c r="U5" s="192" t="s">
        <v>27</v>
      </c>
      <c r="V5" s="191" t="s">
        <v>99</v>
      </c>
      <c r="W5" s="190" t="s">
        <v>31</v>
      </c>
      <c r="X5" s="189" t="s">
        <v>30</v>
      </c>
      <c r="Y5" s="189" t="s">
        <v>29</v>
      </c>
      <c r="Z5" s="188" t="s">
        <v>28</v>
      </c>
    </row>
    <row r="6" spans="2:26" ht="22.5" customHeight="1">
      <c r="B6" s="187" t="s">
        <v>27</v>
      </c>
      <c r="C6" s="185">
        <f>+E6+F6+G6+H6</f>
        <v>4659</v>
      </c>
      <c r="D6" s="186">
        <f>SUM(D7:D22)</f>
        <v>99.99999999999999</v>
      </c>
      <c r="E6" s="183">
        <f>SUM(E7:E22)</f>
        <v>904</v>
      </c>
      <c r="F6" s="182">
        <f>SUM(F7:F22)</f>
        <v>1614</v>
      </c>
      <c r="G6" s="182">
        <f>SUM(G7:G22)</f>
        <v>984</v>
      </c>
      <c r="H6" s="181">
        <f>SUM(H7:H22)</f>
        <v>1157</v>
      </c>
      <c r="I6" s="185">
        <f>+K6+L6+M6+N6</f>
        <v>3667</v>
      </c>
      <c r="J6" s="186">
        <f>SUM(J7:J22)</f>
        <v>99.99999999999999</v>
      </c>
      <c r="K6" s="183">
        <f>SUM(K7:K22)</f>
        <v>793</v>
      </c>
      <c r="L6" s="182">
        <f>SUM(L7:L22)</f>
        <v>1178</v>
      </c>
      <c r="M6" s="182">
        <f>SUM(M7:M22)</f>
        <v>797</v>
      </c>
      <c r="N6" s="181">
        <f>SUM(N7:N22)</f>
        <v>899</v>
      </c>
      <c r="O6" s="185">
        <f>SUM(O7:O22)</f>
        <v>2797</v>
      </c>
      <c r="P6" s="184">
        <f>SUM(P7:P22)</f>
        <v>99.99999999999999</v>
      </c>
      <c r="Q6" s="183">
        <f>SUM(Q7:Q22)</f>
        <v>600</v>
      </c>
      <c r="R6" s="182">
        <f>SUM(R7:R22)</f>
        <v>986</v>
      </c>
      <c r="S6" s="182">
        <f>SUM(S7:S22)</f>
        <v>655</v>
      </c>
      <c r="T6" s="181">
        <f>SUM(T7:T22)</f>
        <v>556</v>
      </c>
      <c r="U6" s="185">
        <f>SUM(U7:U22)</f>
        <v>2165</v>
      </c>
      <c r="V6" s="184">
        <f>SUM(V7:V22)</f>
        <v>100</v>
      </c>
      <c r="W6" s="183">
        <f>SUM(W7:W22)</f>
        <v>469</v>
      </c>
      <c r="X6" s="182">
        <f>SUM(X7:X22)</f>
        <v>772</v>
      </c>
      <c r="Y6" s="182">
        <f>SUM(Y7:Y22)</f>
        <v>503</v>
      </c>
      <c r="Z6" s="181">
        <f>SUM(Z7:Z22)</f>
        <v>421</v>
      </c>
    </row>
    <row r="7" spans="2:26" ht="22.5" customHeight="1">
      <c r="B7" s="64" t="s">
        <v>98</v>
      </c>
      <c r="C7" s="170">
        <f>SUM(E7:H7)</f>
        <v>34</v>
      </c>
      <c r="D7" s="176">
        <f>ROUND(C7/C$6*100,1)</f>
        <v>0.7</v>
      </c>
      <c r="E7" s="180">
        <v>9</v>
      </c>
      <c r="F7" s="179">
        <v>14</v>
      </c>
      <c r="G7" s="179">
        <v>10</v>
      </c>
      <c r="H7" s="178">
        <v>1</v>
      </c>
      <c r="I7" s="170">
        <f>SUM(K7:N7)</f>
        <v>141</v>
      </c>
      <c r="J7" s="176">
        <f>ROUND(I7/I$6*100,1)</f>
        <v>3.8</v>
      </c>
      <c r="K7" s="180">
        <v>50</v>
      </c>
      <c r="L7" s="179">
        <v>20</v>
      </c>
      <c r="M7" s="179">
        <v>23</v>
      </c>
      <c r="N7" s="178">
        <v>48</v>
      </c>
      <c r="O7" s="170">
        <f>SUM(Q7:T7)</f>
        <v>120</v>
      </c>
      <c r="P7" s="175">
        <f>ROUND(O7/O$6*100,1)</f>
        <v>4.3</v>
      </c>
      <c r="Q7" s="180">
        <v>39</v>
      </c>
      <c r="R7" s="179">
        <v>24</v>
      </c>
      <c r="S7" s="179">
        <v>26</v>
      </c>
      <c r="T7" s="178">
        <v>31</v>
      </c>
      <c r="U7" s="170">
        <f>SUM(W7:Z7)</f>
        <v>109</v>
      </c>
      <c r="V7" s="175">
        <f>ROUND(U7/U$6*100,1)</f>
        <v>5</v>
      </c>
      <c r="W7" s="180">
        <v>30</v>
      </c>
      <c r="X7" s="179">
        <v>23</v>
      </c>
      <c r="Y7" s="179">
        <v>24</v>
      </c>
      <c r="Z7" s="178">
        <v>32</v>
      </c>
    </row>
    <row r="8" spans="2:26" ht="22.5" customHeight="1">
      <c r="B8" s="177" t="s">
        <v>97</v>
      </c>
      <c r="C8" s="170">
        <f>SUM(E8:H8)</f>
        <v>42</v>
      </c>
      <c r="D8" s="176">
        <f>ROUND(C8/C$6*100,1)</f>
        <v>0.9</v>
      </c>
      <c r="E8" s="172">
        <v>6</v>
      </c>
      <c r="F8" s="173">
        <v>17</v>
      </c>
      <c r="G8" s="173">
        <v>14</v>
      </c>
      <c r="H8" s="174">
        <v>5</v>
      </c>
      <c r="I8" s="170">
        <f>SUM(K8:N8)</f>
        <v>13</v>
      </c>
      <c r="J8" s="176">
        <f>ROUND(I8/I$6*100,1)</f>
        <v>0.4</v>
      </c>
      <c r="K8" s="172">
        <v>2</v>
      </c>
      <c r="L8" s="173">
        <v>5</v>
      </c>
      <c r="M8" s="173">
        <v>2</v>
      </c>
      <c r="N8" s="174">
        <v>4</v>
      </c>
      <c r="O8" s="170">
        <f>SUM(Q8:T8)</f>
        <v>14</v>
      </c>
      <c r="P8" s="175">
        <f>ROUND(O8/O$6*100,1)</f>
        <v>0.5</v>
      </c>
      <c r="Q8" s="172">
        <v>1</v>
      </c>
      <c r="R8" s="173">
        <v>4</v>
      </c>
      <c r="S8" s="173">
        <v>6</v>
      </c>
      <c r="T8" s="174">
        <v>3</v>
      </c>
      <c r="U8" s="170">
        <f>SUM(W8:Z8)</f>
        <v>7</v>
      </c>
      <c r="V8" s="175">
        <f>ROUND(U8/U$6*100,1)</f>
        <v>0.3</v>
      </c>
      <c r="W8" s="172">
        <v>2</v>
      </c>
      <c r="X8" s="173">
        <v>1</v>
      </c>
      <c r="Y8" s="173">
        <v>3</v>
      </c>
      <c r="Z8" s="174">
        <v>1</v>
      </c>
    </row>
    <row r="9" spans="2:26" ht="22.5" customHeight="1">
      <c r="B9" s="58" t="s">
        <v>96</v>
      </c>
      <c r="C9" s="170">
        <f>SUM(E9:H9)</f>
        <v>414</v>
      </c>
      <c r="D9" s="176">
        <f>ROUND(C9/C$6*100,1)</f>
        <v>8.9</v>
      </c>
      <c r="E9" s="172">
        <v>55</v>
      </c>
      <c r="F9" s="173">
        <v>233</v>
      </c>
      <c r="G9" s="173">
        <v>87</v>
      </c>
      <c r="H9" s="174">
        <v>39</v>
      </c>
      <c r="I9" s="170">
        <f>SUM(K9:N9)</f>
        <v>64</v>
      </c>
      <c r="J9" s="176">
        <f>ROUND(I9/I$6*100,1)</f>
        <v>1.7</v>
      </c>
      <c r="K9" s="172">
        <v>10</v>
      </c>
      <c r="L9" s="173">
        <v>26</v>
      </c>
      <c r="M9" s="173">
        <v>15</v>
      </c>
      <c r="N9" s="174">
        <v>13</v>
      </c>
      <c r="O9" s="170">
        <f>SUM(Q9:T9)</f>
        <v>53</v>
      </c>
      <c r="P9" s="175">
        <f>ROUND(O9/O$6*100,1)</f>
        <v>1.9</v>
      </c>
      <c r="Q9" s="172">
        <v>10</v>
      </c>
      <c r="R9" s="173">
        <v>25</v>
      </c>
      <c r="S9" s="173">
        <v>14</v>
      </c>
      <c r="T9" s="174">
        <v>4</v>
      </c>
      <c r="U9" s="170">
        <f>SUM(W9:Z9)</f>
        <v>36</v>
      </c>
      <c r="V9" s="175">
        <f>ROUND(U9/U$6*100,1)</f>
        <v>1.7</v>
      </c>
      <c r="W9" s="172">
        <v>13</v>
      </c>
      <c r="X9" s="173">
        <v>12</v>
      </c>
      <c r="Y9" s="173">
        <v>7</v>
      </c>
      <c r="Z9" s="174">
        <v>4</v>
      </c>
    </row>
    <row r="10" spans="2:26" ht="22.5" customHeight="1">
      <c r="B10" s="58" t="s">
        <v>70</v>
      </c>
      <c r="C10" s="170">
        <f>SUM(E10:H10)</f>
        <v>431</v>
      </c>
      <c r="D10" s="171">
        <f>ROUND(C10/C$6*100,1)</f>
        <v>9.3</v>
      </c>
      <c r="E10" s="172">
        <v>69</v>
      </c>
      <c r="F10" s="173">
        <v>211</v>
      </c>
      <c r="G10" s="173">
        <v>110</v>
      </c>
      <c r="H10" s="174">
        <v>41</v>
      </c>
      <c r="I10" s="170">
        <f>SUM(K10:N10)</f>
        <v>342</v>
      </c>
      <c r="J10" s="171">
        <f>ROUND(I10/I$6*100,1)</f>
        <v>9.3</v>
      </c>
      <c r="K10" s="172">
        <v>56</v>
      </c>
      <c r="L10" s="173">
        <v>178</v>
      </c>
      <c r="M10" s="173">
        <v>78</v>
      </c>
      <c r="N10" s="174">
        <v>30</v>
      </c>
      <c r="O10" s="170">
        <f>SUM(Q10:T10)</f>
        <v>249</v>
      </c>
      <c r="P10" s="169">
        <f>ROUND(O10/O$6*100,1)</f>
        <v>8.9</v>
      </c>
      <c r="Q10" s="172">
        <v>30</v>
      </c>
      <c r="R10" s="173">
        <v>152</v>
      </c>
      <c r="S10" s="173">
        <v>51</v>
      </c>
      <c r="T10" s="174">
        <v>16</v>
      </c>
      <c r="U10" s="170">
        <f>SUM(W10:Z10)</f>
        <v>152</v>
      </c>
      <c r="V10" s="169">
        <f>ROUND(U10/U$6*100,1)</f>
        <v>7</v>
      </c>
      <c r="W10" s="172">
        <v>19</v>
      </c>
      <c r="X10" s="173">
        <v>84</v>
      </c>
      <c r="Y10" s="173">
        <v>42</v>
      </c>
      <c r="Z10" s="174">
        <v>7</v>
      </c>
    </row>
    <row r="11" spans="2:26" ht="22.5" customHeight="1">
      <c r="B11" s="58" t="s">
        <v>69</v>
      </c>
      <c r="C11" s="170">
        <f>SUM(E11:H11)</f>
        <v>1064</v>
      </c>
      <c r="D11" s="171">
        <f>ROUND(C11/C$6*100,1)</f>
        <v>22.8</v>
      </c>
      <c r="E11" s="172">
        <v>190</v>
      </c>
      <c r="F11" s="173">
        <v>448</v>
      </c>
      <c r="G11" s="173">
        <v>228</v>
      </c>
      <c r="H11" s="174">
        <v>198</v>
      </c>
      <c r="I11" s="170">
        <f>SUM(K11:N11)</f>
        <v>861</v>
      </c>
      <c r="J11" s="171">
        <f>ROUND(I11/I$6*100,1)</f>
        <v>23.5</v>
      </c>
      <c r="K11" s="172">
        <v>169</v>
      </c>
      <c r="L11" s="173">
        <v>358</v>
      </c>
      <c r="M11" s="173">
        <v>196</v>
      </c>
      <c r="N11" s="174">
        <v>138</v>
      </c>
      <c r="O11" s="170">
        <f>SUM(Q11:T11)</f>
        <v>647</v>
      </c>
      <c r="P11" s="169">
        <f>ROUND(O11/O$6*100,1)</f>
        <v>23.1</v>
      </c>
      <c r="Q11" s="172">
        <v>112</v>
      </c>
      <c r="R11" s="173">
        <v>282</v>
      </c>
      <c r="S11" s="173">
        <v>162</v>
      </c>
      <c r="T11" s="174">
        <v>91</v>
      </c>
      <c r="U11" s="170">
        <f>SUM(W11:Z11)</f>
        <v>483</v>
      </c>
      <c r="V11" s="169">
        <f>ROUND(U11/U$6*100,1)</f>
        <v>22.3</v>
      </c>
      <c r="W11" s="172">
        <v>82</v>
      </c>
      <c r="X11" s="173">
        <v>227</v>
      </c>
      <c r="Y11" s="173">
        <v>110</v>
      </c>
      <c r="Z11" s="174">
        <v>64</v>
      </c>
    </row>
    <row r="12" spans="2:26" ht="22.5" customHeight="1">
      <c r="B12" s="58" t="s">
        <v>68</v>
      </c>
      <c r="C12" s="170">
        <f>SUM(E12:H12)</f>
        <v>1193</v>
      </c>
      <c r="D12" s="171">
        <f>ROUND(C12/C$6*100,1)</f>
        <v>25.6</v>
      </c>
      <c r="E12" s="172">
        <v>245</v>
      </c>
      <c r="F12" s="173">
        <v>361</v>
      </c>
      <c r="G12" s="173">
        <v>225</v>
      </c>
      <c r="H12" s="174">
        <v>362</v>
      </c>
      <c r="I12" s="170">
        <f>SUM(K12:N12)</f>
        <v>967</v>
      </c>
      <c r="J12" s="171">
        <f>ROUND(I12/I$6*100,1)</f>
        <v>26.4</v>
      </c>
      <c r="K12" s="172">
        <v>210</v>
      </c>
      <c r="L12" s="173">
        <v>306</v>
      </c>
      <c r="M12" s="173">
        <v>193</v>
      </c>
      <c r="N12" s="174">
        <v>258</v>
      </c>
      <c r="O12" s="170">
        <f>SUM(Q12:T12)</f>
        <v>710</v>
      </c>
      <c r="P12" s="169">
        <f>ROUND(O12/O$6*100,1)</f>
        <v>25.4</v>
      </c>
      <c r="Q12" s="172">
        <v>155</v>
      </c>
      <c r="R12" s="173">
        <v>251</v>
      </c>
      <c r="S12" s="173">
        <v>159</v>
      </c>
      <c r="T12" s="174">
        <v>145</v>
      </c>
      <c r="U12" s="170">
        <f>SUM(W12:Z12)</f>
        <v>534</v>
      </c>
      <c r="V12" s="169">
        <f>ROUND(U12/U$6*100,1)</f>
        <v>24.7</v>
      </c>
      <c r="W12" s="172">
        <v>121</v>
      </c>
      <c r="X12" s="173">
        <v>195</v>
      </c>
      <c r="Y12" s="173">
        <v>115</v>
      </c>
      <c r="Z12" s="174">
        <v>103</v>
      </c>
    </row>
    <row r="13" spans="2:26" ht="22.5" customHeight="1">
      <c r="B13" s="58" t="s">
        <v>67</v>
      </c>
      <c r="C13" s="170">
        <f>SUM(E13:H13)</f>
        <v>846</v>
      </c>
      <c r="D13" s="171">
        <f>ROUND(C13/C$6*100,1)</f>
        <v>18.2</v>
      </c>
      <c r="E13" s="172">
        <v>155</v>
      </c>
      <c r="F13" s="173">
        <v>199</v>
      </c>
      <c r="G13" s="173">
        <v>184</v>
      </c>
      <c r="H13" s="174">
        <v>308</v>
      </c>
      <c r="I13" s="170">
        <f>SUM(K13:N13)</f>
        <v>738</v>
      </c>
      <c r="J13" s="171">
        <f>ROUND(I13/I$6*100,1)</f>
        <v>20.1</v>
      </c>
      <c r="K13" s="172">
        <v>148</v>
      </c>
      <c r="L13" s="173">
        <v>174</v>
      </c>
      <c r="M13" s="173">
        <v>173</v>
      </c>
      <c r="N13" s="174">
        <v>243</v>
      </c>
      <c r="O13" s="170">
        <f>SUM(Q13:T13)</f>
        <v>543</v>
      </c>
      <c r="P13" s="169">
        <f>ROUND(O13/O$6*100,1)</f>
        <v>19.4</v>
      </c>
      <c r="Q13" s="172">
        <v>113</v>
      </c>
      <c r="R13" s="173">
        <v>151</v>
      </c>
      <c r="S13" s="173">
        <v>128</v>
      </c>
      <c r="T13" s="174">
        <v>151</v>
      </c>
      <c r="U13" s="170">
        <f>SUM(W13:Z13)</f>
        <v>435</v>
      </c>
      <c r="V13" s="169">
        <f>ROUND(U13/U$6*100,1)</f>
        <v>20.1</v>
      </c>
      <c r="W13" s="172">
        <v>82</v>
      </c>
      <c r="X13" s="173">
        <v>137</v>
      </c>
      <c r="Y13" s="173">
        <v>105</v>
      </c>
      <c r="Z13" s="174">
        <v>111</v>
      </c>
    </row>
    <row r="14" spans="2:26" ht="22.5" customHeight="1">
      <c r="B14" s="58" t="s">
        <v>95</v>
      </c>
      <c r="C14" s="170">
        <f>SUM(E14:H14)</f>
        <v>424</v>
      </c>
      <c r="D14" s="171">
        <f>ROUND(C14/C$6*100,1)</f>
        <v>9.1</v>
      </c>
      <c r="E14" s="172">
        <v>88</v>
      </c>
      <c r="F14" s="173">
        <v>95</v>
      </c>
      <c r="G14" s="173">
        <v>84</v>
      </c>
      <c r="H14" s="174">
        <v>157</v>
      </c>
      <c r="I14" s="170">
        <f>SUM(K14:N14)</f>
        <v>355</v>
      </c>
      <c r="J14" s="171">
        <f>ROUND(I14/I$6*100,1)</f>
        <v>9.7</v>
      </c>
      <c r="K14" s="172">
        <v>81</v>
      </c>
      <c r="L14" s="173">
        <v>76</v>
      </c>
      <c r="M14" s="173">
        <v>75</v>
      </c>
      <c r="N14" s="174">
        <v>123</v>
      </c>
      <c r="O14" s="170">
        <f>SUM(Q14:T14)</f>
        <v>291</v>
      </c>
      <c r="P14" s="169">
        <f>ROUND(O14/O$6*100,1)</f>
        <v>10.4</v>
      </c>
      <c r="Q14" s="172">
        <v>72</v>
      </c>
      <c r="R14" s="173">
        <v>67</v>
      </c>
      <c r="S14" s="173">
        <v>72</v>
      </c>
      <c r="T14" s="174">
        <v>80</v>
      </c>
      <c r="U14" s="170">
        <f>SUM(W14:Z14)</f>
        <v>235</v>
      </c>
      <c r="V14" s="169">
        <f>ROUND(U14/U$6*100,1)</f>
        <v>10.9</v>
      </c>
      <c r="W14" s="172">
        <v>61</v>
      </c>
      <c r="X14" s="173">
        <v>58</v>
      </c>
      <c r="Y14" s="173">
        <v>57</v>
      </c>
      <c r="Z14" s="174">
        <v>59</v>
      </c>
    </row>
    <row r="15" spans="2:26" ht="22.5" customHeight="1">
      <c r="B15" s="58" t="s">
        <v>94</v>
      </c>
      <c r="C15" s="170">
        <f>SUM(E15:H15)</f>
        <v>150</v>
      </c>
      <c r="D15" s="171">
        <f>ROUND(C15/C$6*100,1)</f>
        <v>3.2</v>
      </c>
      <c r="E15" s="172">
        <v>48</v>
      </c>
      <c r="F15" s="173">
        <v>25</v>
      </c>
      <c r="G15" s="173">
        <v>34</v>
      </c>
      <c r="H15" s="174">
        <v>43</v>
      </c>
      <c r="I15" s="170">
        <f>SUM(K15:N15)</f>
        <v>131</v>
      </c>
      <c r="J15" s="171">
        <f>ROUND(I15/I$6*100,1)</f>
        <v>3.6</v>
      </c>
      <c r="K15" s="172">
        <v>37</v>
      </c>
      <c r="L15" s="173">
        <v>24</v>
      </c>
      <c r="M15" s="173">
        <v>34</v>
      </c>
      <c r="N15" s="174">
        <v>36</v>
      </c>
      <c r="O15" s="170">
        <f>SUM(Q15:T15)</f>
        <v>107</v>
      </c>
      <c r="P15" s="169">
        <f>ROUND(O15/O$6*100,1)</f>
        <v>3.8</v>
      </c>
      <c r="Q15" s="172">
        <v>38</v>
      </c>
      <c r="R15" s="173">
        <v>20</v>
      </c>
      <c r="S15" s="173">
        <v>25</v>
      </c>
      <c r="T15" s="174">
        <v>24</v>
      </c>
      <c r="U15" s="170">
        <f>SUM(W15:Z15)</f>
        <v>96</v>
      </c>
      <c r="V15" s="169">
        <f>ROUND(U15/U$6*100,1)</f>
        <v>4.4</v>
      </c>
      <c r="W15" s="172">
        <v>33</v>
      </c>
      <c r="X15" s="173">
        <v>21</v>
      </c>
      <c r="Y15" s="173">
        <v>22</v>
      </c>
      <c r="Z15" s="174">
        <v>20</v>
      </c>
    </row>
    <row r="16" spans="2:26" ht="22.5" customHeight="1">
      <c r="B16" s="58" t="s">
        <v>93</v>
      </c>
      <c r="C16" s="170">
        <f>SUM(E16:H16)</f>
        <v>49</v>
      </c>
      <c r="D16" s="171">
        <f>ROUND(C16/C$6*100,1)</f>
        <v>1.1</v>
      </c>
      <c r="E16" s="172">
        <v>30</v>
      </c>
      <c r="F16" s="173">
        <v>9</v>
      </c>
      <c r="G16" s="173">
        <v>7</v>
      </c>
      <c r="H16" s="174">
        <v>3</v>
      </c>
      <c r="I16" s="170">
        <f>SUM(K16:N16)</f>
        <v>43</v>
      </c>
      <c r="J16" s="171">
        <f>ROUND(I16/I$6*100,1)</f>
        <v>1.2</v>
      </c>
      <c r="K16" s="172">
        <v>24</v>
      </c>
      <c r="L16" s="173">
        <v>9</v>
      </c>
      <c r="M16" s="173">
        <v>7</v>
      </c>
      <c r="N16" s="174">
        <v>3</v>
      </c>
      <c r="O16" s="170">
        <f>SUM(Q16:T16)</f>
        <v>41</v>
      </c>
      <c r="P16" s="169">
        <f>ROUND(O16/O$6*100,1)</f>
        <v>1.5</v>
      </c>
      <c r="Q16" s="172">
        <v>19</v>
      </c>
      <c r="R16" s="173">
        <v>8</v>
      </c>
      <c r="S16" s="173">
        <v>8</v>
      </c>
      <c r="T16" s="174">
        <v>6</v>
      </c>
      <c r="U16" s="170">
        <f>SUM(W16:Z16)</f>
        <v>37</v>
      </c>
      <c r="V16" s="169">
        <f>ROUND(U16/U$6*100,1)</f>
        <v>1.7</v>
      </c>
      <c r="W16" s="172">
        <v>16</v>
      </c>
      <c r="X16" s="173">
        <v>8</v>
      </c>
      <c r="Y16" s="173">
        <v>8</v>
      </c>
      <c r="Z16" s="174">
        <v>5</v>
      </c>
    </row>
    <row r="17" spans="2:26" ht="22.5" customHeight="1">
      <c r="B17" s="58" t="s">
        <v>92</v>
      </c>
      <c r="C17" s="170">
        <f>SUM(E17:H17)</f>
        <v>6</v>
      </c>
      <c r="D17" s="171">
        <f>ROUND(C17/C$6*100,1)</f>
        <v>0.1</v>
      </c>
      <c r="E17" s="172">
        <v>4</v>
      </c>
      <c r="F17" s="167">
        <v>1</v>
      </c>
      <c r="G17" s="173">
        <v>1</v>
      </c>
      <c r="H17" s="174">
        <v>0</v>
      </c>
      <c r="I17" s="170">
        <f>SUM(K17:N17)</f>
        <v>6</v>
      </c>
      <c r="J17" s="171">
        <f>ROUND(I17/I$6*100,1)</f>
        <v>0.2</v>
      </c>
      <c r="K17" s="172">
        <v>2</v>
      </c>
      <c r="L17" s="167">
        <v>0</v>
      </c>
      <c r="M17" s="173">
        <v>1</v>
      </c>
      <c r="N17" s="174">
        <v>3</v>
      </c>
      <c r="O17" s="170">
        <f>SUM(Q17:T17)</f>
        <v>8</v>
      </c>
      <c r="P17" s="169">
        <f>ROUND(O17/O$6*100,1)</f>
        <v>0.3</v>
      </c>
      <c r="Q17" s="172">
        <v>5</v>
      </c>
      <c r="R17" s="167">
        <v>1</v>
      </c>
      <c r="S17" s="173">
        <v>1</v>
      </c>
      <c r="T17" s="174">
        <v>1</v>
      </c>
      <c r="U17" s="170">
        <f>SUM(W17:Z17)</f>
        <v>11</v>
      </c>
      <c r="V17" s="169">
        <f>ROUND(U17/U$6*100,1)</f>
        <v>0.5</v>
      </c>
      <c r="W17" s="172">
        <v>4</v>
      </c>
      <c r="X17" s="167">
        <v>2</v>
      </c>
      <c r="Y17" s="173">
        <v>2</v>
      </c>
      <c r="Z17" s="174">
        <v>3</v>
      </c>
    </row>
    <row r="18" spans="2:26" ht="22.5" customHeight="1">
      <c r="B18" s="58" t="s">
        <v>91</v>
      </c>
      <c r="C18" s="170">
        <f>SUM(E18:H18)</f>
        <v>4</v>
      </c>
      <c r="D18" s="171">
        <f>ROUND(C18/C$6*100,1)</f>
        <v>0.1</v>
      </c>
      <c r="E18" s="172">
        <v>3</v>
      </c>
      <c r="F18" s="173">
        <v>1</v>
      </c>
      <c r="G18" s="167">
        <v>0</v>
      </c>
      <c r="H18" s="166">
        <v>0</v>
      </c>
      <c r="I18" s="170">
        <f>SUM(K18:N18)</f>
        <v>4</v>
      </c>
      <c r="J18" s="171">
        <f>ROUND(I18/I$6*100,1)</f>
        <v>0.1</v>
      </c>
      <c r="K18" s="172">
        <v>3</v>
      </c>
      <c r="L18" s="173">
        <v>1</v>
      </c>
      <c r="M18" s="167">
        <v>0</v>
      </c>
      <c r="N18" s="166">
        <v>0</v>
      </c>
      <c r="O18" s="170">
        <f>SUM(Q18:T18)</f>
        <v>3</v>
      </c>
      <c r="P18" s="169">
        <f>ROUND(O18/O$6*100,1)</f>
        <v>0.1</v>
      </c>
      <c r="Q18" s="172">
        <v>1</v>
      </c>
      <c r="R18" s="173">
        <v>1</v>
      </c>
      <c r="S18" s="167">
        <v>1</v>
      </c>
      <c r="T18" s="166">
        <v>0</v>
      </c>
      <c r="U18" s="170">
        <f>SUM(W18:Z18)</f>
        <v>12</v>
      </c>
      <c r="V18" s="169">
        <f>ROUND(U18/U$6*100,1)</f>
        <v>0.6</v>
      </c>
      <c r="W18" s="172">
        <v>2</v>
      </c>
      <c r="X18" s="173">
        <v>4</v>
      </c>
      <c r="Y18" s="167">
        <v>2</v>
      </c>
      <c r="Z18" s="166">
        <v>4</v>
      </c>
    </row>
    <row r="19" spans="2:26" ht="22.5" customHeight="1">
      <c r="B19" s="58" t="s">
        <v>90</v>
      </c>
      <c r="C19" s="170">
        <f>SUM(E19:H19)</f>
        <v>1</v>
      </c>
      <c r="D19" s="171">
        <f>ROUND(C19/C$6*100,1)</f>
        <v>0</v>
      </c>
      <c r="E19" s="168">
        <v>1</v>
      </c>
      <c r="F19" s="173">
        <v>0</v>
      </c>
      <c r="G19" s="167">
        <v>0</v>
      </c>
      <c r="H19" s="166">
        <v>0</v>
      </c>
      <c r="I19" s="170">
        <f>SUM(K19:N19)</f>
        <v>1</v>
      </c>
      <c r="J19" s="171">
        <f>ROUND(I19/I$6*100,1)</f>
        <v>0</v>
      </c>
      <c r="K19" s="168">
        <v>0</v>
      </c>
      <c r="L19" s="173">
        <v>1</v>
      </c>
      <c r="M19" s="167">
        <v>0</v>
      </c>
      <c r="N19" s="166">
        <v>0</v>
      </c>
      <c r="O19" s="170">
        <f>SUM(Q19:T19)</f>
        <v>2</v>
      </c>
      <c r="P19" s="169">
        <f>ROUND(O19/O$6*100,1)</f>
        <v>0.1</v>
      </c>
      <c r="Q19" s="168">
        <v>2</v>
      </c>
      <c r="R19" s="173">
        <v>0</v>
      </c>
      <c r="S19" s="167">
        <v>0</v>
      </c>
      <c r="T19" s="166">
        <v>0</v>
      </c>
      <c r="U19" s="170">
        <f>SUM(W19:Z19)</f>
        <v>3</v>
      </c>
      <c r="V19" s="169">
        <f>ROUND(U19/U$6*100,1)</f>
        <v>0.1</v>
      </c>
      <c r="W19" s="168">
        <v>2</v>
      </c>
      <c r="X19" s="173">
        <v>0</v>
      </c>
      <c r="Y19" s="167">
        <v>0</v>
      </c>
      <c r="Z19" s="166">
        <v>1</v>
      </c>
    </row>
    <row r="20" spans="2:26" ht="22.5" customHeight="1">
      <c r="B20" s="58" t="s">
        <v>89</v>
      </c>
      <c r="C20" s="170">
        <f>SUM(E20:H20)</f>
        <v>1</v>
      </c>
      <c r="D20" s="171">
        <f>ROUND(C20/C$6*100,1)</f>
        <v>0</v>
      </c>
      <c r="E20" s="172">
        <v>1</v>
      </c>
      <c r="F20" s="167">
        <v>0</v>
      </c>
      <c r="G20" s="167">
        <v>0</v>
      </c>
      <c r="H20" s="166">
        <v>0</v>
      </c>
      <c r="I20" s="170">
        <f>SUM(K20:N20)</f>
        <v>1</v>
      </c>
      <c r="J20" s="171">
        <f>ROUND(I20/I$6*100,1)</f>
        <v>0</v>
      </c>
      <c r="K20" s="172">
        <v>1</v>
      </c>
      <c r="L20" s="167">
        <v>0</v>
      </c>
      <c r="M20" s="167">
        <v>0</v>
      </c>
      <c r="N20" s="166">
        <v>0</v>
      </c>
      <c r="O20" s="170">
        <f>SUM(Q20:T20)</f>
        <v>5</v>
      </c>
      <c r="P20" s="169">
        <f>ROUND(O20/O$6*100,1)</f>
        <v>0.2</v>
      </c>
      <c r="Q20" s="172">
        <v>3</v>
      </c>
      <c r="R20" s="167">
        <v>0</v>
      </c>
      <c r="S20" s="167">
        <v>1</v>
      </c>
      <c r="T20" s="166">
        <v>1</v>
      </c>
      <c r="U20" s="170">
        <f>SUM(W20:Z20)</f>
        <v>4</v>
      </c>
      <c r="V20" s="169">
        <f>ROUND(U20/U$6*100,1)</f>
        <v>0.2</v>
      </c>
      <c r="W20" s="172">
        <v>1</v>
      </c>
      <c r="X20" s="167">
        <v>0</v>
      </c>
      <c r="Y20" s="167">
        <v>1</v>
      </c>
      <c r="Z20" s="166">
        <v>2</v>
      </c>
    </row>
    <row r="21" spans="2:26" ht="22.5" customHeight="1">
      <c r="B21" s="58" t="s">
        <v>88</v>
      </c>
      <c r="C21" s="170">
        <f>SUM(E21:H21)</f>
        <v>0</v>
      </c>
      <c r="D21" s="171">
        <f>ROUND(C21/C$6*100,1)</f>
        <v>0</v>
      </c>
      <c r="E21" s="168">
        <v>0</v>
      </c>
      <c r="F21" s="167">
        <v>0</v>
      </c>
      <c r="G21" s="167">
        <v>0</v>
      </c>
      <c r="H21" s="166">
        <v>0</v>
      </c>
      <c r="I21" s="170">
        <f>SUM(K21:N21)</f>
        <v>0</v>
      </c>
      <c r="J21" s="171">
        <f>ROUND(I21/I$6*100,1)</f>
        <v>0</v>
      </c>
      <c r="K21" s="168">
        <v>0</v>
      </c>
      <c r="L21" s="167">
        <v>0</v>
      </c>
      <c r="M21" s="167">
        <v>0</v>
      </c>
      <c r="N21" s="166">
        <v>0</v>
      </c>
      <c r="O21" s="170">
        <f>SUM(Q21:T21)</f>
        <v>1</v>
      </c>
      <c r="P21" s="169">
        <f>ROUND(O21/O$6*100,1)</f>
        <v>0</v>
      </c>
      <c r="Q21" s="168">
        <v>0</v>
      </c>
      <c r="R21" s="167">
        <v>0</v>
      </c>
      <c r="S21" s="167">
        <v>0</v>
      </c>
      <c r="T21" s="166">
        <v>1</v>
      </c>
      <c r="U21" s="170">
        <f>SUM(W21:Z21)</f>
        <v>3</v>
      </c>
      <c r="V21" s="169">
        <f>ROUND(U21/U$6*100,1)</f>
        <v>0.1</v>
      </c>
      <c r="W21" s="168">
        <v>0</v>
      </c>
      <c r="X21" s="167">
        <v>0</v>
      </c>
      <c r="Y21" s="167">
        <v>1</v>
      </c>
      <c r="Z21" s="166">
        <v>2</v>
      </c>
    </row>
    <row r="22" spans="2:26" ht="22.5" customHeight="1">
      <c r="B22" s="52" t="s">
        <v>87</v>
      </c>
      <c r="C22" s="165">
        <f>SUM(E22:H22)</f>
        <v>0</v>
      </c>
      <c r="D22" s="164">
        <f>ROUND(C22/C$6*100,1)</f>
        <v>0</v>
      </c>
      <c r="E22" s="163">
        <v>0</v>
      </c>
      <c r="F22" s="162">
        <v>0</v>
      </c>
      <c r="G22" s="162">
        <v>0</v>
      </c>
      <c r="H22" s="161">
        <v>0</v>
      </c>
      <c r="I22" s="165">
        <f>SUM(K22:N22)</f>
        <v>0</v>
      </c>
      <c r="J22" s="164">
        <f>ROUND(I22/I$6*100,1)</f>
        <v>0</v>
      </c>
      <c r="K22" s="163">
        <v>0</v>
      </c>
      <c r="L22" s="162">
        <v>0</v>
      </c>
      <c r="M22" s="162">
        <v>0</v>
      </c>
      <c r="N22" s="161">
        <v>0</v>
      </c>
      <c r="O22" s="165">
        <f>SUM(Q22:T22)</f>
        <v>3</v>
      </c>
      <c r="P22" s="164">
        <f>ROUND(O22/O$6*100,1)</f>
        <v>0.1</v>
      </c>
      <c r="Q22" s="163">
        <v>0</v>
      </c>
      <c r="R22" s="162">
        <v>0</v>
      </c>
      <c r="S22" s="162">
        <v>1</v>
      </c>
      <c r="T22" s="161">
        <v>2</v>
      </c>
      <c r="U22" s="165">
        <f>SUM(W22:Z22)</f>
        <v>8</v>
      </c>
      <c r="V22" s="164">
        <f>ROUND(U22/U$6*100,1)</f>
        <v>0.4</v>
      </c>
      <c r="W22" s="163">
        <v>1</v>
      </c>
      <c r="X22" s="162">
        <v>0</v>
      </c>
      <c r="Y22" s="162">
        <v>4</v>
      </c>
      <c r="Z22" s="161">
        <v>3</v>
      </c>
    </row>
    <row r="23" spans="2:26" ht="15" customHeight="1">
      <c r="B23" s="160" t="s">
        <v>86</v>
      </c>
      <c r="C23" s="159"/>
      <c r="D23" s="159"/>
      <c r="E23" s="159"/>
      <c r="F23" s="159"/>
      <c r="G23" s="159"/>
      <c r="H23" s="159"/>
      <c r="Z23" s="98"/>
    </row>
  </sheetData>
  <sheetProtection/>
  <mergeCells count="5">
    <mergeCell ref="B4:B5"/>
    <mergeCell ref="I4:N4"/>
    <mergeCell ref="C4:H4"/>
    <mergeCell ref="O4:T4"/>
    <mergeCell ref="U4:Z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&amp;R4.農      業
</oddHeader>
    <oddFooter>&amp;C-35-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showGridLines="0" zoomScalePageLayoutView="0" workbookViewId="0" topLeftCell="A1">
      <selection activeCell="P23" sqref="P23"/>
    </sheetView>
  </sheetViews>
  <sheetFormatPr defaultColWidth="9.00390625" defaultRowHeight="12.75"/>
  <cols>
    <col min="1" max="1" width="1.875" style="43" customWidth="1"/>
    <col min="2" max="2" width="3.00390625" style="43" customWidth="1"/>
    <col min="3" max="3" width="7.125" style="45" customWidth="1"/>
    <col min="4" max="4" width="7.125" style="43" customWidth="1"/>
    <col min="5" max="5" width="9.25390625" style="45" customWidth="1"/>
    <col min="6" max="13" width="9.25390625" style="43" customWidth="1"/>
    <col min="14" max="16384" width="9.125" style="43" customWidth="1"/>
  </cols>
  <sheetData>
    <row r="1" ht="30" customHeight="1">
      <c r="A1" s="97" t="s">
        <v>130</v>
      </c>
    </row>
    <row r="2" ht="7.5" customHeight="1">
      <c r="A2" s="97"/>
    </row>
    <row r="3" spans="2:13" ht="22.5" customHeight="1">
      <c r="B3" s="198" t="s">
        <v>129</v>
      </c>
      <c r="M3" s="281" t="s">
        <v>128</v>
      </c>
    </row>
    <row r="4" spans="2:13" s="105" customFormat="1" ht="22.5" customHeight="1">
      <c r="B4" s="274" t="s">
        <v>73</v>
      </c>
      <c r="C4" s="274"/>
      <c r="D4" s="273" t="s">
        <v>52</v>
      </c>
      <c r="E4" s="280" t="s">
        <v>127</v>
      </c>
      <c r="F4" s="279"/>
      <c r="G4" s="279"/>
      <c r="H4" s="279"/>
      <c r="I4" s="278" t="s">
        <v>126</v>
      </c>
      <c r="J4" s="277" t="s">
        <v>125</v>
      </c>
      <c r="K4" s="276" t="s">
        <v>124</v>
      </c>
      <c r="L4" s="275" t="s">
        <v>123</v>
      </c>
      <c r="M4" s="275" t="s">
        <v>122</v>
      </c>
    </row>
    <row r="5" spans="2:13" s="105" customFormat="1" ht="22.5" customHeight="1">
      <c r="B5" s="274"/>
      <c r="C5" s="274"/>
      <c r="D5" s="273"/>
      <c r="E5" s="272" t="s">
        <v>121</v>
      </c>
      <c r="F5" s="271" t="s">
        <v>120</v>
      </c>
      <c r="G5" s="270" t="s">
        <v>119</v>
      </c>
      <c r="H5" s="269" t="s">
        <v>118</v>
      </c>
      <c r="I5" s="268"/>
      <c r="J5" s="267"/>
      <c r="K5" s="266"/>
      <c r="L5" s="265"/>
      <c r="M5" s="265"/>
    </row>
    <row r="6" spans="2:13" s="105" customFormat="1" ht="18.75" customHeight="1">
      <c r="B6" s="251" t="s">
        <v>36</v>
      </c>
      <c r="C6" s="250"/>
      <c r="D6" s="219" t="s">
        <v>117</v>
      </c>
      <c r="E6" s="240">
        <f>+E8+E10+E12+E14</f>
        <v>2938</v>
      </c>
      <c r="F6" s="264">
        <f>+F8+F10+F12+F14</f>
        <v>333</v>
      </c>
      <c r="G6" s="263">
        <f>+G8+G10+G12+G14</f>
        <v>2121</v>
      </c>
      <c r="H6" s="262">
        <f>+H8+H10+H12+H14</f>
        <v>484</v>
      </c>
      <c r="I6" s="235">
        <f>+I8+I10+I12+I14</f>
        <v>2111</v>
      </c>
      <c r="J6" s="235">
        <f>+J8+J10+J12+J14</f>
        <v>13</v>
      </c>
      <c r="K6" s="235">
        <f>+K8+K10+K12+K14</f>
        <v>2443</v>
      </c>
      <c r="L6" s="235">
        <f>+L8+L10+L12+L14</f>
        <v>2028</v>
      </c>
      <c r="M6" s="235">
        <f>+M8+M10+M12+M14</f>
        <v>91</v>
      </c>
    </row>
    <row r="7" spans="2:13" s="105" customFormat="1" ht="18.75" customHeight="1">
      <c r="B7" s="59"/>
      <c r="C7" s="261"/>
      <c r="D7" s="208" t="s">
        <v>109</v>
      </c>
      <c r="E7" s="230">
        <f>+E9+E11+E13+E15</f>
        <v>3061</v>
      </c>
      <c r="F7" s="260">
        <f>+F9+F11+F13+F15</f>
        <v>337</v>
      </c>
      <c r="G7" s="259">
        <f>+G9+G11+G13+G15</f>
        <v>2179</v>
      </c>
      <c r="H7" s="258">
        <f>+H9+H11+H13+H15</f>
        <v>545</v>
      </c>
      <c r="I7" s="225">
        <f>+I9+I11+I13+I15</f>
        <v>2246</v>
      </c>
      <c r="J7" s="225">
        <f>+J9+J11+J13+J15</f>
        <v>13</v>
      </c>
      <c r="K7" s="225">
        <f>+K9+K11+K13+K15</f>
        <v>2463</v>
      </c>
      <c r="L7" s="225">
        <f>+L9+L11+L13+L15</f>
        <v>2060</v>
      </c>
      <c r="M7" s="225">
        <f>+M9+M11+M13+M15</f>
        <v>91</v>
      </c>
    </row>
    <row r="8" spans="2:13" s="105" customFormat="1" ht="19.5" customHeight="1" hidden="1">
      <c r="B8" s="59"/>
      <c r="C8" s="220" t="s">
        <v>11</v>
      </c>
      <c r="D8" s="219" t="s">
        <v>117</v>
      </c>
      <c r="E8" s="218">
        <f>SUM(F8:H8)</f>
        <v>648</v>
      </c>
      <c r="F8" s="257">
        <v>99</v>
      </c>
      <c r="G8" s="256">
        <v>431</v>
      </c>
      <c r="H8" s="255">
        <v>118</v>
      </c>
      <c r="I8" s="213">
        <v>422</v>
      </c>
      <c r="J8" s="213">
        <v>2</v>
      </c>
      <c r="K8" s="213">
        <v>381</v>
      </c>
      <c r="L8" s="213">
        <v>287</v>
      </c>
      <c r="M8" s="213">
        <v>26</v>
      </c>
    </row>
    <row r="9" spans="2:13" s="105" customFormat="1" ht="19.5" customHeight="1" hidden="1">
      <c r="B9" s="59"/>
      <c r="C9" s="209"/>
      <c r="D9" s="208" t="s">
        <v>109</v>
      </c>
      <c r="E9" s="207">
        <f>SUM(F9:H9)</f>
        <v>690</v>
      </c>
      <c r="F9" s="254">
        <v>100</v>
      </c>
      <c r="G9" s="253">
        <v>454</v>
      </c>
      <c r="H9" s="252">
        <v>136</v>
      </c>
      <c r="I9" s="202">
        <v>483</v>
      </c>
      <c r="J9" s="202">
        <v>2</v>
      </c>
      <c r="K9" s="202">
        <v>383</v>
      </c>
      <c r="L9" s="202">
        <v>290</v>
      </c>
      <c r="M9" s="202">
        <v>26</v>
      </c>
    </row>
    <row r="10" spans="2:13" s="105" customFormat="1" ht="19.5" customHeight="1" hidden="1">
      <c r="B10" s="59"/>
      <c r="C10" s="221" t="s">
        <v>113</v>
      </c>
      <c r="D10" s="219" t="s">
        <v>117</v>
      </c>
      <c r="E10" s="218">
        <f>SUM(F10:H10)</f>
        <v>938</v>
      </c>
      <c r="F10" s="257">
        <v>104</v>
      </c>
      <c r="G10" s="256">
        <v>674</v>
      </c>
      <c r="H10" s="255">
        <v>160</v>
      </c>
      <c r="I10" s="213">
        <v>742</v>
      </c>
      <c r="J10" s="213">
        <v>5</v>
      </c>
      <c r="K10" s="213">
        <v>816</v>
      </c>
      <c r="L10" s="213">
        <v>703</v>
      </c>
      <c r="M10" s="213">
        <v>34</v>
      </c>
    </row>
    <row r="11" spans="2:13" s="105" customFormat="1" ht="19.5" customHeight="1" hidden="1">
      <c r="B11" s="59"/>
      <c r="C11" s="221"/>
      <c r="D11" s="208" t="s">
        <v>109</v>
      </c>
      <c r="E11" s="207">
        <f>SUM(F11:H11)</f>
        <v>962</v>
      </c>
      <c r="F11" s="254">
        <v>107</v>
      </c>
      <c r="G11" s="253">
        <v>691</v>
      </c>
      <c r="H11" s="252">
        <v>164</v>
      </c>
      <c r="I11" s="202">
        <v>779</v>
      </c>
      <c r="J11" s="202">
        <v>5</v>
      </c>
      <c r="K11" s="202">
        <v>821</v>
      </c>
      <c r="L11" s="202">
        <v>715</v>
      </c>
      <c r="M11" s="202">
        <v>34</v>
      </c>
    </row>
    <row r="12" spans="2:13" s="105" customFormat="1" ht="19.5" customHeight="1" hidden="1">
      <c r="B12" s="59"/>
      <c r="C12" s="220" t="s">
        <v>112</v>
      </c>
      <c r="D12" s="219" t="s">
        <v>117</v>
      </c>
      <c r="E12" s="218">
        <f>SUM(F12:H12)</f>
        <v>682</v>
      </c>
      <c r="F12" s="257">
        <v>71</v>
      </c>
      <c r="G12" s="256">
        <v>509</v>
      </c>
      <c r="H12" s="255">
        <v>102</v>
      </c>
      <c r="I12" s="213">
        <v>450</v>
      </c>
      <c r="J12" s="213">
        <v>0</v>
      </c>
      <c r="K12" s="213">
        <v>619</v>
      </c>
      <c r="L12" s="213">
        <v>539</v>
      </c>
      <c r="M12" s="213">
        <v>14</v>
      </c>
    </row>
    <row r="13" spans="2:13" s="105" customFormat="1" ht="19.5" customHeight="1" hidden="1">
      <c r="B13" s="59"/>
      <c r="C13" s="209"/>
      <c r="D13" s="208" t="s">
        <v>109</v>
      </c>
      <c r="E13" s="207">
        <f>SUM(F13:H13)</f>
        <v>698</v>
      </c>
      <c r="F13" s="254">
        <v>71</v>
      </c>
      <c r="G13" s="253">
        <v>513</v>
      </c>
      <c r="H13" s="252">
        <v>114</v>
      </c>
      <c r="I13" s="202">
        <v>471</v>
      </c>
      <c r="J13" s="202">
        <v>0</v>
      </c>
      <c r="K13" s="202">
        <v>625</v>
      </c>
      <c r="L13" s="202">
        <v>545</v>
      </c>
      <c r="M13" s="202">
        <v>14</v>
      </c>
    </row>
    <row r="14" spans="2:13" s="105" customFormat="1" ht="19.5" customHeight="1" hidden="1">
      <c r="B14" s="59"/>
      <c r="C14" s="220" t="s">
        <v>111</v>
      </c>
      <c r="D14" s="219" t="s">
        <v>117</v>
      </c>
      <c r="E14" s="218">
        <f>SUM(F14:H14)</f>
        <v>670</v>
      </c>
      <c r="F14" s="257">
        <v>59</v>
      </c>
      <c r="G14" s="256">
        <v>507</v>
      </c>
      <c r="H14" s="255">
        <v>104</v>
      </c>
      <c r="I14" s="213">
        <v>497</v>
      </c>
      <c r="J14" s="213">
        <v>6</v>
      </c>
      <c r="K14" s="213">
        <v>627</v>
      </c>
      <c r="L14" s="213">
        <v>499</v>
      </c>
      <c r="M14" s="213">
        <v>17</v>
      </c>
    </row>
    <row r="15" spans="2:13" s="105" customFormat="1" ht="19.5" customHeight="1" hidden="1">
      <c r="B15" s="210"/>
      <c r="C15" s="209"/>
      <c r="D15" s="208" t="s">
        <v>109</v>
      </c>
      <c r="E15" s="207">
        <f>SUM(F15:H15)</f>
        <v>711</v>
      </c>
      <c r="F15" s="254">
        <v>59</v>
      </c>
      <c r="G15" s="253">
        <v>521</v>
      </c>
      <c r="H15" s="252">
        <v>131</v>
      </c>
      <c r="I15" s="202">
        <v>513</v>
      </c>
      <c r="J15" s="202">
        <v>6</v>
      </c>
      <c r="K15" s="202">
        <v>634</v>
      </c>
      <c r="L15" s="202">
        <v>510</v>
      </c>
      <c r="M15" s="202">
        <v>17</v>
      </c>
    </row>
    <row r="16" spans="2:13" s="105" customFormat="1" ht="18.75" customHeight="1">
      <c r="B16" s="251" t="s">
        <v>35</v>
      </c>
      <c r="C16" s="250"/>
      <c r="D16" s="219" t="s">
        <v>110</v>
      </c>
      <c r="E16" s="240">
        <f>+E18+E20+E22+E24</f>
        <v>2539</v>
      </c>
      <c r="F16" s="264">
        <f>+F18+F20+F22+F24</f>
        <v>271</v>
      </c>
      <c r="G16" s="263">
        <f>+G18+G20+G22+G24</f>
        <v>1851</v>
      </c>
      <c r="H16" s="262">
        <f>+H18+H20+H22+H24</f>
        <v>598</v>
      </c>
      <c r="I16" s="235">
        <f>+I18+I20+I22+I24</f>
        <v>2374</v>
      </c>
      <c r="J16" s="235">
        <f>+J18+J20+J22+J24</f>
        <v>17</v>
      </c>
      <c r="K16" s="235">
        <f>+K18+K20+K22+K24</f>
        <v>2067</v>
      </c>
      <c r="L16" s="235">
        <f>+L18+L20+L22+L24</f>
        <v>1480</v>
      </c>
      <c r="M16" s="235">
        <f>+M18+M20+M22+M24</f>
        <v>294</v>
      </c>
    </row>
    <row r="17" spans="2:13" s="105" customFormat="1" ht="18.75" customHeight="1">
      <c r="B17" s="59"/>
      <c r="C17" s="261"/>
      <c r="D17" s="208" t="s">
        <v>109</v>
      </c>
      <c r="E17" s="230">
        <f>+E19+E21+E23+E25</f>
        <v>2905</v>
      </c>
      <c r="F17" s="260">
        <f>+F19+F21+F23+F25</f>
        <v>276</v>
      </c>
      <c r="G17" s="259">
        <f>+G19+G21+G23+G25</f>
        <v>1900</v>
      </c>
      <c r="H17" s="258">
        <f>+H19+H21+H23+H25</f>
        <v>729</v>
      </c>
      <c r="I17" s="225">
        <f>+I19+I21+I23+I25</f>
        <v>2528</v>
      </c>
      <c r="J17" s="225">
        <f>+J19+J21+J23+J25</f>
        <v>17</v>
      </c>
      <c r="K17" s="225">
        <f>+K19+K21+K23+K25</f>
        <v>2133</v>
      </c>
      <c r="L17" s="225">
        <f>+L19+L21+L23+L25</f>
        <v>1555</v>
      </c>
      <c r="M17" s="225">
        <f>+M19+M21+M23+M25</f>
        <v>311</v>
      </c>
    </row>
    <row r="18" spans="2:13" s="105" customFormat="1" ht="18.75" customHeight="1">
      <c r="B18" s="59"/>
      <c r="C18" s="220" t="s">
        <v>11</v>
      </c>
      <c r="D18" s="219" t="s">
        <v>110</v>
      </c>
      <c r="E18" s="218">
        <v>583</v>
      </c>
      <c r="F18" s="257">
        <v>91</v>
      </c>
      <c r="G18" s="256">
        <v>427</v>
      </c>
      <c r="H18" s="255">
        <v>134</v>
      </c>
      <c r="I18" s="213">
        <v>409</v>
      </c>
      <c r="J18" s="213">
        <v>6</v>
      </c>
      <c r="K18" s="213">
        <v>375</v>
      </c>
      <c r="L18" s="213">
        <v>239</v>
      </c>
      <c r="M18" s="213">
        <v>29</v>
      </c>
    </row>
    <row r="19" spans="2:13" s="105" customFormat="1" ht="18.75" customHeight="1">
      <c r="B19" s="59"/>
      <c r="C19" s="209"/>
      <c r="D19" s="208" t="s">
        <v>109</v>
      </c>
      <c r="E19" s="207">
        <v>704</v>
      </c>
      <c r="F19" s="254">
        <v>93</v>
      </c>
      <c r="G19" s="253">
        <v>449</v>
      </c>
      <c r="H19" s="252">
        <v>162</v>
      </c>
      <c r="I19" s="202">
        <v>443</v>
      </c>
      <c r="J19" s="202">
        <v>6</v>
      </c>
      <c r="K19" s="202">
        <v>386</v>
      </c>
      <c r="L19" s="202">
        <v>246</v>
      </c>
      <c r="M19" s="202">
        <v>30</v>
      </c>
    </row>
    <row r="20" spans="2:13" s="105" customFormat="1" ht="18.75" customHeight="1">
      <c r="B20" s="59"/>
      <c r="C20" s="221" t="s">
        <v>113</v>
      </c>
      <c r="D20" s="219" t="s">
        <v>110</v>
      </c>
      <c r="E20" s="218">
        <v>868</v>
      </c>
      <c r="F20" s="257">
        <v>83</v>
      </c>
      <c r="G20" s="256">
        <v>631</v>
      </c>
      <c r="H20" s="255">
        <v>196</v>
      </c>
      <c r="I20" s="213">
        <v>850</v>
      </c>
      <c r="J20" s="213">
        <v>1</v>
      </c>
      <c r="K20" s="213">
        <v>704</v>
      </c>
      <c r="L20" s="213">
        <v>483</v>
      </c>
      <c r="M20" s="213">
        <v>156</v>
      </c>
    </row>
    <row r="21" spans="2:13" s="105" customFormat="1" ht="18.75" customHeight="1">
      <c r="B21" s="59"/>
      <c r="C21" s="221"/>
      <c r="D21" s="208" t="s">
        <v>109</v>
      </c>
      <c r="E21" s="207">
        <v>938</v>
      </c>
      <c r="F21" s="254">
        <v>83</v>
      </c>
      <c r="G21" s="253">
        <v>638</v>
      </c>
      <c r="H21" s="252">
        <v>217</v>
      </c>
      <c r="I21" s="202">
        <v>903</v>
      </c>
      <c r="J21" s="202">
        <v>1</v>
      </c>
      <c r="K21" s="202">
        <v>715</v>
      </c>
      <c r="L21" s="202">
        <v>496</v>
      </c>
      <c r="M21" s="202">
        <v>157</v>
      </c>
    </row>
    <row r="22" spans="2:13" s="105" customFormat="1" ht="18.75" customHeight="1">
      <c r="B22" s="59"/>
      <c r="C22" s="220" t="s">
        <v>112</v>
      </c>
      <c r="D22" s="219" t="s">
        <v>110</v>
      </c>
      <c r="E22" s="218">
        <v>580</v>
      </c>
      <c r="F22" s="257">
        <v>52</v>
      </c>
      <c r="G22" s="256">
        <v>417</v>
      </c>
      <c r="H22" s="255">
        <v>132</v>
      </c>
      <c r="I22" s="213">
        <v>505</v>
      </c>
      <c r="J22" s="213">
        <v>4</v>
      </c>
      <c r="K22" s="213">
        <v>514</v>
      </c>
      <c r="L22" s="213">
        <v>438</v>
      </c>
      <c r="M22" s="213">
        <v>30</v>
      </c>
    </row>
    <row r="23" spans="2:13" s="105" customFormat="1" ht="18.75" customHeight="1">
      <c r="B23" s="59"/>
      <c r="C23" s="209"/>
      <c r="D23" s="208" t="s">
        <v>109</v>
      </c>
      <c r="E23" s="207">
        <v>627</v>
      </c>
      <c r="F23" s="254">
        <v>52</v>
      </c>
      <c r="G23" s="253">
        <v>422</v>
      </c>
      <c r="H23" s="252">
        <v>153</v>
      </c>
      <c r="I23" s="202">
        <v>536</v>
      </c>
      <c r="J23" s="202">
        <v>4</v>
      </c>
      <c r="K23" s="202">
        <v>527</v>
      </c>
      <c r="L23" s="202">
        <v>457</v>
      </c>
      <c r="M23" s="202">
        <v>30</v>
      </c>
    </row>
    <row r="24" spans="2:13" s="105" customFormat="1" ht="18.75" customHeight="1">
      <c r="B24" s="59"/>
      <c r="C24" s="220" t="s">
        <v>111</v>
      </c>
      <c r="D24" s="219" t="s">
        <v>110</v>
      </c>
      <c r="E24" s="218">
        <v>508</v>
      </c>
      <c r="F24" s="257">
        <v>45</v>
      </c>
      <c r="G24" s="256">
        <v>376</v>
      </c>
      <c r="H24" s="255">
        <v>136</v>
      </c>
      <c r="I24" s="213">
        <v>610</v>
      </c>
      <c r="J24" s="213">
        <v>6</v>
      </c>
      <c r="K24" s="213">
        <v>474</v>
      </c>
      <c r="L24" s="213">
        <v>320</v>
      </c>
      <c r="M24" s="213">
        <v>79</v>
      </c>
    </row>
    <row r="25" spans="2:13" s="105" customFormat="1" ht="18.75" customHeight="1">
      <c r="B25" s="210"/>
      <c r="C25" s="209"/>
      <c r="D25" s="208" t="s">
        <v>109</v>
      </c>
      <c r="E25" s="207">
        <v>636</v>
      </c>
      <c r="F25" s="254">
        <v>48</v>
      </c>
      <c r="G25" s="253">
        <v>391</v>
      </c>
      <c r="H25" s="252">
        <v>197</v>
      </c>
      <c r="I25" s="202">
        <v>646</v>
      </c>
      <c r="J25" s="202">
        <v>6</v>
      </c>
      <c r="K25" s="202">
        <v>505</v>
      </c>
      <c r="L25" s="202">
        <v>356</v>
      </c>
      <c r="M25" s="202">
        <v>94</v>
      </c>
    </row>
    <row r="26" spans="2:13" s="105" customFormat="1" ht="18.75" customHeight="1">
      <c r="B26" s="251" t="s">
        <v>34</v>
      </c>
      <c r="C26" s="250"/>
      <c r="D26" s="249"/>
      <c r="E26" s="248" t="s">
        <v>116</v>
      </c>
      <c r="F26" s="247"/>
      <c r="G26" s="246"/>
      <c r="H26" s="245"/>
      <c r="I26" s="244"/>
      <c r="J26" s="244"/>
      <c r="K26" s="243" t="s">
        <v>115</v>
      </c>
      <c r="L26" s="242" t="s">
        <v>114</v>
      </c>
      <c r="M26" s="241"/>
    </row>
    <row r="27" spans="2:13" s="105" customFormat="1" ht="18.75" customHeight="1">
      <c r="B27" s="232"/>
      <c r="C27" s="231"/>
      <c r="D27" s="219" t="s">
        <v>110</v>
      </c>
      <c r="E27" s="240">
        <f>E29+E31+E33+E35</f>
        <v>2042</v>
      </c>
      <c r="F27" s="239"/>
      <c r="G27" s="238"/>
      <c r="H27" s="237"/>
      <c r="I27" s="236"/>
      <c r="J27" s="236"/>
      <c r="K27" s="235">
        <f>K29+K31+K33+K35</f>
        <v>1628</v>
      </c>
      <c r="L27" s="234">
        <f>L29+L31+L33+L35</f>
        <v>1369</v>
      </c>
      <c r="M27" s="233"/>
    </row>
    <row r="28" spans="2:13" s="105" customFormat="1" ht="18.75" customHeight="1">
      <c r="B28" s="232"/>
      <c r="C28" s="231"/>
      <c r="D28" s="208" t="s">
        <v>109</v>
      </c>
      <c r="E28" s="230">
        <f>E30+E32+E34+E36</f>
        <v>2525</v>
      </c>
      <c r="F28" s="229"/>
      <c r="G28" s="228"/>
      <c r="H28" s="227"/>
      <c r="I28" s="226"/>
      <c r="J28" s="226"/>
      <c r="K28" s="225">
        <f>K30+K32+K34+K36</f>
        <v>1739</v>
      </c>
      <c r="L28" s="224">
        <f>L30+L32+L34+L36</f>
        <v>1558</v>
      </c>
      <c r="M28" s="223"/>
    </row>
    <row r="29" spans="2:13" s="105" customFormat="1" ht="18.75" customHeight="1">
      <c r="B29" s="222"/>
      <c r="C29" s="220" t="s">
        <v>11</v>
      </c>
      <c r="D29" s="219" t="s">
        <v>110</v>
      </c>
      <c r="E29" s="218">
        <v>465</v>
      </c>
      <c r="F29" s="217"/>
      <c r="G29" s="216"/>
      <c r="H29" s="215"/>
      <c r="I29" s="214"/>
      <c r="J29" s="214"/>
      <c r="K29" s="213">
        <v>273</v>
      </c>
      <c r="L29" s="212">
        <v>217</v>
      </c>
      <c r="M29" s="211"/>
    </row>
    <row r="30" spans="2:13" s="105" customFormat="1" ht="18.75" customHeight="1">
      <c r="B30" s="59"/>
      <c r="C30" s="209"/>
      <c r="D30" s="208" t="s">
        <v>109</v>
      </c>
      <c r="E30" s="207">
        <v>599</v>
      </c>
      <c r="F30" s="206"/>
      <c r="G30" s="205"/>
      <c r="H30" s="204"/>
      <c r="I30" s="203"/>
      <c r="J30" s="203"/>
      <c r="K30" s="202">
        <v>278</v>
      </c>
      <c r="L30" s="201">
        <v>238</v>
      </c>
      <c r="M30" s="200"/>
    </row>
    <row r="31" spans="2:13" s="105" customFormat="1" ht="18.75" customHeight="1">
      <c r="B31" s="59"/>
      <c r="C31" s="221" t="s">
        <v>113</v>
      </c>
      <c r="D31" s="219" t="s">
        <v>110</v>
      </c>
      <c r="E31" s="218">
        <v>705</v>
      </c>
      <c r="F31" s="217"/>
      <c r="G31" s="216"/>
      <c r="H31" s="215"/>
      <c r="I31" s="214"/>
      <c r="J31" s="214"/>
      <c r="K31" s="213">
        <v>559</v>
      </c>
      <c r="L31" s="212">
        <v>487</v>
      </c>
      <c r="M31" s="211"/>
    </row>
    <row r="32" spans="2:13" s="105" customFormat="1" ht="18.75" customHeight="1">
      <c r="B32" s="59"/>
      <c r="C32" s="221"/>
      <c r="D32" s="208" t="s">
        <v>109</v>
      </c>
      <c r="E32" s="207">
        <v>801</v>
      </c>
      <c r="F32" s="206"/>
      <c r="G32" s="205"/>
      <c r="H32" s="204"/>
      <c r="I32" s="203"/>
      <c r="J32" s="203"/>
      <c r="K32" s="202">
        <v>573</v>
      </c>
      <c r="L32" s="201">
        <v>527</v>
      </c>
      <c r="M32" s="200"/>
    </row>
    <row r="33" spans="2:13" s="105" customFormat="1" ht="18.75" customHeight="1">
      <c r="B33" s="59"/>
      <c r="C33" s="220" t="s">
        <v>112</v>
      </c>
      <c r="D33" s="219" t="s">
        <v>110</v>
      </c>
      <c r="E33" s="218">
        <v>488</v>
      </c>
      <c r="F33" s="217"/>
      <c r="G33" s="216"/>
      <c r="H33" s="215"/>
      <c r="I33" s="214"/>
      <c r="J33" s="214"/>
      <c r="K33" s="213">
        <v>440</v>
      </c>
      <c r="L33" s="212">
        <v>382</v>
      </c>
      <c r="M33" s="211"/>
    </row>
    <row r="34" spans="2:13" s="105" customFormat="1" ht="18.75" customHeight="1">
      <c r="B34" s="59"/>
      <c r="C34" s="209"/>
      <c r="D34" s="208" t="s">
        <v>109</v>
      </c>
      <c r="E34" s="207">
        <v>560</v>
      </c>
      <c r="F34" s="206"/>
      <c r="G34" s="205"/>
      <c r="H34" s="204"/>
      <c r="I34" s="203"/>
      <c r="J34" s="203"/>
      <c r="K34" s="202">
        <v>460</v>
      </c>
      <c r="L34" s="201">
        <v>418</v>
      </c>
      <c r="M34" s="200"/>
    </row>
    <row r="35" spans="2:13" s="105" customFormat="1" ht="18.75" customHeight="1">
      <c r="B35" s="59"/>
      <c r="C35" s="220" t="s">
        <v>111</v>
      </c>
      <c r="D35" s="219" t="s">
        <v>110</v>
      </c>
      <c r="E35" s="218">
        <v>384</v>
      </c>
      <c r="F35" s="217"/>
      <c r="G35" s="216"/>
      <c r="H35" s="215"/>
      <c r="I35" s="214"/>
      <c r="J35" s="214"/>
      <c r="K35" s="213">
        <v>356</v>
      </c>
      <c r="L35" s="212">
        <v>283</v>
      </c>
      <c r="M35" s="211"/>
    </row>
    <row r="36" spans="2:13" s="105" customFormat="1" ht="18.75" customHeight="1">
      <c r="B36" s="210"/>
      <c r="C36" s="209"/>
      <c r="D36" s="208" t="s">
        <v>109</v>
      </c>
      <c r="E36" s="207">
        <v>565</v>
      </c>
      <c r="F36" s="206"/>
      <c r="G36" s="205"/>
      <c r="H36" s="204"/>
      <c r="I36" s="203"/>
      <c r="J36" s="203"/>
      <c r="K36" s="202">
        <v>428</v>
      </c>
      <c r="L36" s="201">
        <v>375</v>
      </c>
      <c r="M36" s="200"/>
    </row>
    <row r="37" spans="2:13" s="105" customFormat="1" ht="18.75" customHeight="1">
      <c r="B37" s="251" t="s">
        <v>33</v>
      </c>
      <c r="C37" s="250"/>
      <c r="D37" s="249"/>
      <c r="E37" s="248" t="s">
        <v>116</v>
      </c>
      <c r="F37" s="247"/>
      <c r="G37" s="246"/>
      <c r="H37" s="245"/>
      <c r="I37" s="244"/>
      <c r="J37" s="244"/>
      <c r="K37" s="243" t="s">
        <v>115</v>
      </c>
      <c r="L37" s="242" t="s">
        <v>114</v>
      </c>
      <c r="M37" s="241"/>
    </row>
    <row r="38" spans="2:13" s="105" customFormat="1" ht="18.75" customHeight="1">
      <c r="B38" s="232"/>
      <c r="C38" s="231"/>
      <c r="D38" s="219" t="s">
        <v>110</v>
      </c>
      <c r="E38" s="240">
        <f>E40+E42+E44+E46</f>
        <v>1451</v>
      </c>
      <c r="F38" s="239"/>
      <c r="G38" s="238"/>
      <c r="H38" s="237"/>
      <c r="I38" s="236"/>
      <c r="J38" s="236"/>
      <c r="K38" s="235">
        <f>K40+K42+K44+K46</f>
        <v>1138</v>
      </c>
      <c r="L38" s="234">
        <f>L40+L42+L44+L46</f>
        <v>983</v>
      </c>
      <c r="M38" s="233"/>
    </row>
    <row r="39" spans="2:13" s="105" customFormat="1" ht="18.75" customHeight="1">
      <c r="B39" s="232"/>
      <c r="C39" s="231"/>
      <c r="D39" s="208" t="s">
        <v>109</v>
      </c>
      <c r="E39" s="230">
        <f>E41+E43+E45+E47</f>
        <v>1893</v>
      </c>
      <c r="F39" s="229"/>
      <c r="G39" s="228"/>
      <c r="H39" s="227"/>
      <c r="I39" s="226"/>
      <c r="J39" s="226"/>
      <c r="K39" s="225">
        <f>K41+K43+K45+K47</f>
        <v>1223</v>
      </c>
      <c r="L39" s="224">
        <f>L41+L43+L45+L47</f>
        <v>1127</v>
      </c>
      <c r="M39" s="223"/>
    </row>
    <row r="40" spans="2:13" s="105" customFormat="1" ht="18.75" customHeight="1">
      <c r="B40" s="222"/>
      <c r="C40" s="220" t="s">
        <v>11</v>
      </c>
      <c r="D40" s="219" t="s">
        <v>110</v>
      </c>
      <c r="E40" s="218">
        <v>353</v>
      </c>
      <c r="F40" s="217"/>
      <c r="G40" s="216"/>
      <c r="H40" s="215"/>
      <c r="I40" s="214"/>
      <c r="J40" s="214"/>
      <c r="K40" s="213">
        <v>191</v>
      </c>
      <c r="L40" s="212">
        <v>143</v>
      </c>
      <c r="M40" s="211"/>
    </row>
    <row r="41" spans="2:13" s="105" customFormat="1" ht="18.75" customHeight="1">
      <c r="B41" s="59"/>
      <c r="C41" s="209"/>
      <c r="D41" s="208" t="s">
        <v>109</v>
      </c>
      <c r="E41" s="207">
        <v>463</v>
      </c>
      <c r="F41" s="206"/>
      <c r="G41" s="205"/>
      <c r="H41" s="204"/>
      <c r="I41" s="203"/>
      <c r="J41" s="203"/>
      <c r="K41" s="202">
        <v>202</v>
      </c>
      <c r="L41" s="201">
        <v>156</v>
      </c>
      <c r="M41" s="200"/>
    </row>
    <row r="42" spans="2:13" s="105" customFormat="1" ht="18.75" customHeight="1">
      <c r="B42" s="59"/>
      <c r="C42" s="221" t="s">
        <v>113</v>
      </c>
      <c r="D42" s="219" t="s">
        <v>110</v>
      </c>
      <c r="E42" s="218">
        <v>507</v>
      </c>
      <c r="F42" s="217"/>
      <c r="G42" s="216"/>
      <c r="H42" s="215"/>
      <c r="I42" s="214"/>
      <c r="J42" s="214"/>
      <c r="K42" s="213">
        <v>413</v>
      </c>
      <c r="L42" s="212">
        <v>368</v>
      </c>
      <c r="M42" s="211"/>
    </row>
    <row r="43" spans="2:13" s="105" customFormat="1" ht="18.75" customHeight="1">
      <c r="B43" s="59"/>
      <c r="C43" s="221"/>
      <c r="D43" s="208" t="s">
        <v>109</v>
      </c>
      <c r="E43" s="207">
        <v>621</v>
      </c>
      <c r="F43" s="206"/>
      <c r="G43" s="205"/>
      <c r="H43" s="204"/>
      <c r="I43" s="203"/>
      <c r="J43" s="203"/>
      <c r="K43" s="202">
        <v>426</v>
      </c>
      <c r="L43" s="201">
        <v>409</v>
      </c>
      <c r="M43" s="200"/>
    </row>
    <row r="44" spans="2:13" s="105" customFormat="1" ht="18.75" customHeight="1">
      <c r="B44" s="59"/>
      <c r="C44" s="220" t="s">
        <v>112</v>
      </c>
      <c r="D44" s="219" t="s">
        <v>110</v>
      </c>
      <c r="E44" s="218">
        <v>336</v>
      </c>
      <c r="F44" s="217"/>
      <c r="G44" s="216"/>
      <c r="H44" s="215"/>
      <c r="I44" s="214"/>
      <c r="J44" s="214"/>
      <c r="K44" s="213">
        <v>297</v>
      </c>
      <c r="L44" s="212">
        <v>269</v>
      </c>
      <c r="M44" s="211"/>
    </row>
    <row r="45" spans="2:13" s="105" customFormat="1" ht="18.75" customHeight="1">
      <c r="B45" s="59"/>
      <c r="C45" s="209"/>
      <c r="D45" s="208" t="s">
        <v>109</v>
      </c>
      <c r="E45" s="207">
        <v>409</v>
      </c>
      <c r="F45" s="206"/>
      <c r="G45" s="205"/>
      <c r="H45" s="204"/>
      <c r="I45" s="203"/>
      <c r="J45" s="203"/>
      <c r="K45" s="202">
        <v>310</v>
      </c>
      <c r="L45" s="201">
        <v>296</v>
      </c>
      <c r="M45" s="200"/>
    </row>
    <row r="46" spans="2:13" s="105" customFormat="1" ht="18.75" customHeight="1">
      <c r="B46" s="59"/>
      <c r="C46" s="220" t="s">
        <v>111</v>
      </c>
      <c r="D46" s="219" t="s">
        <v>110</v>
      </c>
      <c r="E46" s="218">
        <v>255</v>
      </c>
      <c r="F46" s="217"/>
      <c r="G46" s="216"/>
      <c r="H46" s="215"/>
      <c r="I46" s="214"/>
      <c r="J46" s="214"/>
      <c r="K46" s="213">
        <v>237</v>
      </c>
      <c r="L46" s="212">
        <v>203</v>
      </c>
      <c r="M46" s="211"/>
    </row>
    <row r="47" spans="2:13" s="105" customFormat="1" ht="18.75" customHeight="1">
      <c r="B47" s="210"/>
      <c r="C47" s="209"/>
      <c r="D47" s="208" t="s">
        <v>109</v>
      </c>
      <c r="E47" s="207">
        <v>400</v>
      </c>
      <c r="F47" s="206"/>
      <c r="G47" s="205"/>
      <c r="H47" s="204"/>
      <c r="I47" s="203"/>
      <c r="J47" s="203"/>
      <c r="K47" s="202">
        <v>285</v>
      </c>
      <c r="L47" s="201">
        <v>266</v>
      </c>
      <c r="M47" s="200"/>
    </row>
    <row r="48" spans="2:13" ht="18.75" customHeight="1">
      <c r="B48" s="199" t="s">
        <v>108</v>
      </c>
      <c r="M48" s="98"/>
    </row>
    <row r="49" ht="18.75" customHeight="1">
      <c r="B49" s="47" t="s">
        <v>107</v>
      </c>
    </row>
  </sheetData>
  <sheetProtection/>
  <mergeCells count="34">
    <mergeCell ref="B26:C28"/>
    <mergeCell ref="L28:M28"/>
    <mergeCell ref="B6:C6"/>
    <mergeCell ref="B16:C16"/>
    <mergeCell ref="B4:C5"/>
    <mergeCell ref="I4:I5"/>
    <mergeCell ref="L27:M27"/>
    <mergeCell ref="M4:M5"/>
    <mergeCell ref="E4:H4"/>
    <mergeCell ref="J4:J5"/>
    <mergeCell ref="D4:D5"/>
    <mergeCell ref="K4:K5"/>
    <mergeCell ref="L26:M26"/>
    <mergeCell ref="L4:L5"/>
    <mergeCell ref="L29:M29"/>
    <mergeCell ref="L30:M30"/>
    <mergeCell ref="L31:M31"/>
    <mergeCell ref="L32:M32"/>
    <mergeCell ref="L33:M33"/>
    <mergeCell ref="L34:M34"/>
    <mergeCell ref="L35:M35"/>
    <mergeCell ref="L36:M36"/>
    <mergeCell ref="B37:C39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&amp;R4.農      業</oddHeader>
    <oddFooter>&amp;C-36-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PageLayoutView="0" workbookViewId="0" topLeftCell="A1">
      <selection activeCell="D44" sqref="D44"/>
    </sheetView>
  </sheetViews>
  <sheetFormatPr defaultColWidth="9.00390625" defaultRowHeight="12.75"/>
  <cols>
    <col min="1" max="1" width="1.875" style="282" customWidth="1"/>
    <col min="2" max="2" width="3.00390625" style="282" customWidth="1"/>
    <col min="3" max="3" width="6.375" style="282" customWidth="1"/>
    <col min="4" max="4" width="7.625" style="283" customWidth="1"/>
    <col min="5" max="15" width="7.625" style="282" customWidth="1"/>
    <col min="16" max="16384" width="9.125" style="282" customWidth="1"/>
  </cols>
  <sheetData>
    <row r="1" ht="30" customHeight="1">
      <c r="A1" s="97" t="s">
        <v>151</v>
      </c>
    </row>
    <row r="2" ht="7.5" customHeight="1">
      <c r="A2" s="97"/>
    </row>
    <row r="3" spans="2:15" ht="22.5" customHeight="1">
      <c r="B3" s="338" t="s">
        <v>150</v>
      </c>
      <c r="O3" s="337" t="s">
        <v>149</v>
      </c>
    </row>
    <row r="4" spans="2:15" ht="33.75" customHeight="1">
      <c r="B4" s="336" t="s">
        <v>73</v>
      </c>
      <c r="C4" s="335"/>
      <c r="D4" s="334" t="s">
        <v>52</v>
      </c>
      <c r="E4" s="333" t="s">
        <v>148</v>
      </c>
      <c r="F4" s="332" t="s">
        <v>147</v>
      </c>
      <c r="G4" s="331" t="s">
        <v>146</v>
      </c>
      <c r="H4" s="331" t="s">
        <v>145</v>
      </c>
      <c r="I4" s="331" t="s">
        <v>144</v>
      </c>
      <c r="J4" s="331" t="s">
        <v>143</v>
      </c>
      <c r="K4" s="330" t="s">
        <v>142</v>
      </c>
      <c r="L4" s="330" t="s">
        <v>141</v>
      </c>
      <c r="M4" s="329" t="s">
        <v>140</v>
      </c>
      <c r="N4" s="329" t="s">
        <v>139</v>
      </c>
      <c r="O4" s="328" t="s">
        <v>138</v>
      </c>
    </row>
    <row r="5" spans="2:15" ht="18.75" customHeight="1">
      <c r="B5" s="325" t="s">
        <v>36</v>
      </c>
      <c r="C5" s="324"/>
      <c r="D5" s="327" t="s">
        <v>135</v>
      </c>
      <c r="E5" s="322">
        <f>E7+E9+E11+E13</f>
        <v>4161</v>
      </c>
      <c r="F5" s="321">
        <f>F7+F9+F11+F13</f>
        <v>4030</v>
      </c>
      <c r="G5" s="320">
        <f>G7+G9+G11+G13</f>
        <v>1351</v>
      </c>
      <c r="H5" s="320">
        <f>H7+H9+H11+H13</f>
        <v>233</v>
      </c>
      <c r="I5" s="320">
        <f>I7+I9+I11+I13</f>
        <v>130</v>
      </c>
      <c r="J5" s="320">
        <f>J7+J9+J11+J13</f>
        <v>419</v>
      </c>
      <c r="K5" s="320">
        <f>K7+K9+K11+K13</f>
        <v>177</v>
      </c>
      <c r="L5" s="320">
        <f>L7+L9+L11+L13</f>
        <v>365</v>
      </c>
      <c r="M5" s="320">
        <f>M7+M9+M11+M13</f>
        <v>29</v>
      </c>
      <c r="N5" s="320">
        <f>N7+N9+N11+N13</f>
        <v>6</v>
      </c>
      <c r="O5" s="318">
        <f>O7+O9+O11+O13</f>
        <v>9</v>
      </c>
    </row>
    <row r="6" spans="2:15" ht="18.75" customHeight="1">
      <c r="B6" s="317"/>
      <c r="C6" s="308"/>
      <c r="D6" s="289" t="s">
        <v>133</v>
      </c>
      <c r="E6" s="314">
        <f>E8+E10+E12+E14</f>
        <v>584965</v>
      </c>
      <c r="F6" s="313">
        <f>F8+F10+F12+F14</f>
        <v>448807</v>
      </c>
      <c r="G6" s="312">
        <f>G8+G10+G12+G14</f>
        <v>74838</v>
      </c>
      <c r="H6" s="312">
        <f>H8+H10+H12+H14</f>
        <v>13279</v>
      </c>
      <c r="I6" s="312">
        <f>I8+I10+I12+I14</f>
        <v>608</v>
      </c>
      <c r="J6" s="312">
        <f>J8+J10+J12+J14</f>
        <v>21386</v>
      </c>
      <c r="K6" s="312">
        <f>K8+K10+K12+K14</f>
        <v>7332</v>
      </c>
      <c r="L6" s="312">
        <f>L8+L10+L12+L14</f>
        <v>17336</v>
      </c>
      <c r="M6" s="312">
        <f>M8+M10+M12+M14</f>
        <v>1039</v>
      </c>
      <c r="N6" s="312">
        <f>N8+N10+N12+N14</f>
        <v>109</v>
      </c>
      <c r="O6" s="310">
        <f>O8+O10+O12+O14</f>
        <v>231</v>
      </c>
    </row>
    <row r="7" spans="2:15" ht="19.5" customHeight="1" hidden="1">
      <c r="B7" s="299"/>
      <c r="C7" s="309" t="s">
        <v>137</v>
      </c>
      <c r="D7" s="327" t="s">
        <v>135</v>
      </c>
      <c r="E7" s="304">
        <v>824</v>
      </c>
      <c r="F7" s="303">
        <v>730</v>
      </c>
      <c r="G7" s="302">
        <v>146</v>
      </c>
      <c r="H7" s="302">
        <v>3</v>
      </c>
      <c r="I7" s="302">
        <v>54</v>
      </c>
      <c r="J7" s="302">
        <v>111</v>
      </c>
      <c r="K7" s="302">
        <v>175</v>
      </c>
      <c r="L7" s="302">
        <v>249</v>
      </c>
      <c r="M7" s="302">
        <v>5</v>
      </c>
      <c r="N7" s="302">
        <v>5</v>
      </c>
      <c r="O7" s="300">
        <v>4</v>
      </c>
    </row>
    <row r="8" spans="2:15" ht="19.5" customHeight="1" hidden="1">
      <c r="B8" s="299"/>
      <c r="C8" s="308"/>
      <c r="D8" s="289" t="s">
        <v>133</v>
      </c>
      <c r="E8" s="288">
        <f>SUM(F8:O8)</f>
        <v>113340</v>
      </c>
      <c r="F8" s="287">
        <v>77922</v>
      </c>
      <c r="G8" s="286">
        <v>7053</v>
      </c>
      <c r="H8" s="286">
        <v>31</v>
      </c>
      <c r="I8" s="286">
        <v>454</v>
      </c>
      <c r="J8" s="286">
        <v>4570</v>
      </c>
      <c r="K8" s="286">
        <v>7300</v>
      </c>
      <c r="L8" s="286">
        <v>15511</v>
      </c>
      <c r="M8" s="286">
        <v>161</v>
      </c>
      <c r="N8" s="286">
        <v>108</v>
      </c>
      <c r="O8" s="284">
        <v>230</v>
      </c>
    </row>
    <row r="9" spans="2:15" ht="19.5" customHeight="1" hidden="1">
      <c r="B9" s="299"/>
      <c r="C9" s="306" t="s">
        <v>136</v>
      </c>
      <c r="D9" s="327" t="s">
        <v>135</v>
      </c>
      <c r="E9" s="304">
        <v>1348</v>
      </c>
      <c r="F9" s="303">
        <v>1337</v>
      </c>
      <c r="G9" s="302">
        <v>321</v>
      </c>
      <c r="H9" s="302">
        <v>205</v>
      </c>
      <c r="I9" s="302">
        <v>43</v>
      </c>
      <c r="J9" s="302">
        <v>42</v>
      </c>
      <c r="K9" s="302">
        <v>1</v>
      </c>
      <c r="L9" s="302">
        <v>57</v>
      </c>
      <c r="M9" s="302">
        <v>2</v>
      </c>
      <c r="N9" s="302">
        <v>0</v>
      </c>
      <c r="O9" s="300">
        <v>4</v>
      </c>
    </row>
    <row r="10" spans="2:15" ht="19.5" customHeight="1" hidden="1">
      <c r="B10" s="299"/>
      <c r="C10" s="290"/>
      <c r="D10" s="289" t="s">
        <v>133</v>
      </c>
      <c r="E10" s="288">
        <f>SUM(F10:O10)</f>
        <v>163316</v>
      </c>
      <c r="F10" s="287">
        <v>131324</v>
      </c>
      <c r="G10" s="286">
        <v>17726</v>
      </c>
      <c r="H10" s="286">
        <v>12616</v>
      </c>
      <c r="I10" s="286">
        <v>92</v>
      </c>
      <c r="J10" s="286">
        <v>662</v>
      </c>
      <c r="K10" s="286">
        <v>12</v>
      </c>
      <c r="L10" s="286">
        <v>819</v>
      </c>
      <c r="M10" s="286">
        <v>65</v>
      </c>
      <c r="N10" s="286">
        <v>0</v>
      </c>
      <c r="O10" s="284">
        <v>0</v>
      </c>
    </row>
    <row r="11" spans="2:15" ht="19.5" customHeight="1" hidden="1">
      <c r="B11" s="299"/>
      <c r="C11" s="306" t="s">
        <v>29</v>
      </c>
      <c r="D11" s="327" t="s">
        <v>135</v>
      </c>
      <c r="E11" s="304">
        <v>895</v>
      </c>
      <c r="F11" s="303">
        <v>885</v>
      </c>
      <c r="G11" s="302">
        <v>379</v>
      </c>
      <c r="H11" s="302">
        <v>9</v>
      </c>
      <c r="I11" s="302">
        <v>17</v>
      </c>
      <c r="J11" s="302">
        <v>77</v>
      </c>
      <c r="K11" s="302">
        <v>1</v>
      </c>
      <c r="L11" s="302">
        <v>17</v>
      </c>
      <c r="M11" s="302">
        <v>10</v>
      </c>
      <c r="N11" s="302">
        <v>0</v>
      </c>
      <c r="O11" s="300">
        <v>0</v>
      </c>
    </row>
    <row r="12" spans="2:15" ht="19.5" customHeight="1" hidden="1">
      <c r="B12" s="299"/>
      <c r="C12" s="290"/>
      <c r="D12" s="289" t="s">
        <v>133</v>
      </c>
      <c r="E12" s="288">
        <f>SUM(F12:O12)</f>
        <v>123191</v>
      </c>
      <c r="F12" s="287">
        <v>99229</v>
      </c>
      <c r="G12" s="286">
        <v>19294</v>
      </c>
      <c r="H12" s="286">
        <v>294</v>
      </c>
      <c r="I12" s="286">
        <v>32</v>
      </c>
      <c r="J12" s="286">
        <v>3440</v>
      </c>
      <c r="K12" s="286">
        <v>20</v>
      </c>
      <c r="L12" s="286">
        <v>455</v>
      </c>
      <c r="M12" s="286">
        <v>427</v>
      </c>
      <c r="N12" s="286">
        <v>0</v>
      </c>
      <c r="O12" s="284">
        <v>0</v>
      </c>
    </row>
    <row r="13" spans="2:15" ht="19.5" customHeight="1" hidden="1">
      <c r="B13" s="299"/>
      <c r="C13" s="298" t="s">
        <v>28</v>
      </c>
      <c r="D13" s="326" t="s">
        <v>135</v>
      </c>
      <c r="E13" s="296">
        <v>1094</v>
      </c>
      <c r="F13" s="295">
        <v>1078</v>
      </c>
      <c r="G13" s="294">
        <v>505</v>
      </c>
      <c r="H13" s="294">
        <v>16</v>
      </c>
      <c r="I13" s="294">
        <v>16</v>
      </c>
      <c r="J13" s="294">
        <v>189</v>
      </c>
      <c r="K13" s="294">
        <v>0</v>
      </c>
      <c r="L13" s="294">
        <v>42</v>
      </c>
      <c r="M13" s="294">
        <v>12</v>
      </c>
      <c r="N13" s="294">
        <v>1</v>
      </c>
      <c r="O13" s="292">
        <v>1</v>
      </c>
    </row>
    <row r="14" spans="2:15" ht="19.5" customHeight="1" hidden="1">
      <c r="B14" s="291"/>
      <c r="C14" s="290"/>
      <c r="D14" s="289" t="s">
        <v>133</v>
      </c>
      <c r="E14" s="288">
        <f>SUM(F14:O14)</f>
        <v>185118</v>
      </c>
      <c r="F14" s="287">
        <v>140332</v>
      </c>
      <c r="G14" s="286">
        <v>30765</v>
      </c>
      <c r="H14" s="286">
        <v>338</v>
      </c>
      <c r="I14" s="286">
        <v>30</v>
      </c>
      <c r="J14" s="286">
        <v>12714</v>
      </c>
      <c r="K14" s="286">
        <v>0</v>
      </c>
      <c r="L14" s="286">
        <v>551</v>
      </c>
      <c r="M14" s="286">
        <v>386</v>
      </c>
      <c r="N14" s="286">
        <v>1</v>
      </c>
      <c r="O14" s="284">
        <v>1</v>
      </c>
    </row>
    <row r="15" spans="2:15" ht="18.75" customHeight="1">
      <c r="B15" s="325" t="s">
        <v>35</v>
      </c>
      <c r="C15" s="324"/>
      <c r="D15" s="305" t="s">
        <v>135</v>
      </c>
      <c r="E15" s="322">
        <v>3493</v>
      </c>
      <c r="F15" s="321">
        <v>3377</v>
      </c>
      <c r="G15" s="320">
        <v>1062</v>
      </c>
      <c r="H15" s="320">
        <v>282</v>
      </c>
      <c r="I15" s="320">
        <v>65</v>
      </c>
      <c r="J15" s="320">
        <v>225</v>
      </c>
      <c r="K15" s="320">
        <v>12</v>
      </c>
      <c r="L15" s="320">
        <v>418</v>
      </c>
      <c r="M15" s="320">
        <v>30</v>
      </c>
      <c r="N15" s="320">
        <v>14</v>
      </c>
      <c r="O15" s="318">
        <v>10</v>
      </c>
    </row>
    <row r="16" spans="2:15" ht="18.75" customHeight="1">
      <c r="B16" s="317"/>
      <c r="C16" s="308"/>
      <c r="D16" s="289" t="s">
        <v>133</v>
      </c>
      <c r="E16" s="314">
        <v>542014</v>
      </c>
      <c r="F16" s="313">
        <v>399799</v>
      </c>
      <c r="G16" s="312">
        <v>77889</v>
      </c>
      <c r="H16" s="312">
        <v>22513</v>
      </c>
      <c r="I16" s="312">
        <v>457</v>
      </c>
      <c r="J16" s="312">
        <v>18449</v>
      </c>
      <c r="K16" s="312">
        <v>671</v>
      </c>
      <c r="L16" s="312">
        <v>20808</v>
      </c>
      <c r="M16" s="312">
        <v>1008</v>
      </c>
      <c r="N16" s="312">
        <v>224</v>
      </c>
      <c r="O16" s="310">
        <v>196</v>
      </c>
    </row>
    <row r="17" spans="2:15" ht="18.75" customHeight="1">
      <c r="B17" s="299"/>
      <c r="C17" s="309" t="s">
        <v>137</v>
      </c>
      <c r="D17" s="305" t="s">
        <v>135</v>
      </c>
      <c r="E17" s="304">
        <v>740</v>
      </c>
      <c r="F17" s="303">
        <v>645</v>
      </c>
      <c r="G17" s="302">
        <v>9</v>
      </c>
      <c r="H17" s="302">
        <v>1</v>
      </c>
      <c r="I17" s="302">
        <v>22</v>
      </c>
      <c r="J17" s="302">
        <v>12</v>
      </c>
      <c r="K17" s="302">
        <v>6</v>
      </c>
      <c r="L17" s="302">
        <v>319</v>
      </c>
      <c r="M17" s="302">
        <v>5</v>
      </c>
      <c r="N17" s="302">
        <v>4</v>
      </c>
      <c r="O17" s="300">
        <v>6</v>
      </c>
    </row>
    <row r="18" spans="2:15" ht="18.75" customHeight="1">
      <c r="B18" s="299"/>
      <c r="C18" s="308"/>
      <c r="D18" s="289" t="s">
        <v>133</v>
      </c>
      <c r="E18" s="288">
        <v>88278</v>
      </c>
      <c r="F18" s="287">
        <v>66845</v>
      </c>
      <c r="G18" s="286">
        <v>307</v>
      </c>
      <c r="H18" s="286">
        <v>20</v>
      </c>
      <c r="I18" s="286">
        <v>356</v>
      </c>
      <c r="J18" s="286">
        <v>218</v>
      </c>
      <c r="K18" s="286">
        <v>576</v>
      </c>
      <c r="L18" s="286">
        <v>19555</v>
      </c>
      <c r="M18" s="286">
        <v>103</v>
      </c>
      <c r="N18" s="286">
        <v>189</v>
      </c>
      <c r="O18" s="284">
        <v>109</v>
      </c>
    </row>
    <row r="19" spans="2:15" ht="18.75" customHeight="1">
      <c r="B19" s="299"/>
      <c r="C19" s="306" t="s">
        <v>136</v>
      </c>
      <c r="D19" s="305" t="s">
        <v>135</v>
      </c>
      <c r="E19" s="304">
        <v>1139</v>
      </c>
      <c r="F19" s="303">
        <v>1134</v>
      </c>
      <c r="G19" s="302">
        <v>347</v>
      </c>
      <c r="H19" s="302">
        <v>215</v>
      </c>
      <c r="I19" s="302">
        <v>10</v>
      </c>
      <c r="J19" s="302">
        <v>29</v>
      </c>
      <c r="K19" s="302">
        <v>4</v>
      </c>
      <c r="L19" s="302">
        <v>31</v>
      </c>
      <c r="M19" s="302">
        <v>4</v>
      </c>
      <c r="N19" s="302">
        <v>3</v>
      </c>
      <c r="O19" s="300">
        <v>3</v>
      </c>
    </row>
    <row r="20" spans="2:15" ht="18.75" customHeight="1">
      <c r="B20" s="299"/>
      <c r="C20" s="290"/>
      <c r="D20" s="289" t="s">
        <v>133</v>
      </c>
      <c r="E20" s="288">
        <v>174364</v>
      </c>
      <c r="F20" s="287">
        <v>128073</v>
      </c>
      <c r="G20" s="286">
        <v>26026</v>
      </c>
      <c r="H20" s="286">
        <v>18614</v>
      </c>
      <c r="I20" s="286">
        <v>42</v>
      </c>
      <c r="J20" s="286">
        <v>858</v>
      </c>
      <c r="K20" s="286">
        <v>91</v>
      </c>
      <c r="L20" s="286">
        <v>294</v>
      </c>
      <c r="M20" s="286">
        <v>274</v>
      </c>
      <c r="N20" s="286">
        <v>10</v>
      </c>
      <c r="O20" s="284">
        <v>82</v>
      </c>
    </row>
    <row r="21" spans="2:15" ht="18.75" customHeight="1">
      <c r="B21" s="299"/>
      <c r="C21" s="306" t="s">
        <v>29</v>
      </c>
      <c r="D21" s="305" t="s">
        <v>135</v>
      </c>
      <c r="E21" s="304">
        <v>773</v>
      </c>
      <c r="F21" s="303">
        <v>767</v>
      </c>
      <c r="G21" s="302">
        <v>306</v>
      </c>
      <c r="H21" s="302">
        <v>34</v>
      </c>
      <c r="I21" s="302">
        <v>13</v>
      </c>
      <c r="J21" s="302">
        <v>62</v>
      </c>
      <c r="K21" s="302">
        <v>2</v>
      </c>
      <c r="L21" s="302">
        <v>22</v>
      </c>
      <c r="M21" s="302">
        <v>9</v>
      </c>
      <c r="N21" s="302">
        <v>2</v>
      </c>
      <c r="O21" s="300">
        <v>0</v>
      </c>
    </row>
    <row r="22" spans="2:15" ht="18.75" customHeight="1">
      <c r="B22" s="299"/>
      <c r="C22" s="290"/>
      <c r="D22" s="289" t="s">
        <v>133</v>
      </c>
      <c r="E22" s="288">
        <v>116651</v>
      </c>
      <c r="F22" s="287">
        <v>89817</v>
      </c>
      <c r="G22" s="286">
        <v>18821</v>
      </c>
      <c r="H22" s="286">
        <v>1951</v>
      </c>
      <c r="I22" s="286">
        <v>28</v>
      </c>
      <c r="J22" s="286">
        <v>5503</v>
      </c>
      <c r="K22" s="286">
        <v>4</v>
      </c>
      <c r="L22" s="286">
        <v>331</v>
      </c>
      <c r="M22" s="286">
        <v>191</v>
      </c>
      <c r="N22" s="286">
        <v>5</v>
      </c>
      <c r="O22" s="284">
        <v>0</v>
      </c>
    </row>
    <row r="23" spans="2:15" ht="18.75" customHeight="1">
      <c r="B23" s="299"/>
      <c r="C23" s="298" t="s">
        <v>28</v>
      </c>
      <c r="D23" s="297" t="s">
        <v>135</v>
      </c>
      <c r="E23" s="296">
        <v>841</v>
      </c>
      <c r="F23" s="295">
        <v>831</v>
      </c>
      <c r="G23" s="294">
        <v>400</v>
      </c>
      <c r="H23" s="294">
        <v>32</v>
      </c>
      <c r="I23" s="294">
        <v>20</v>
      </c>
      <c r="J23" s="294">
        <v>122</v>
      </c>
      <c r="K23" s="294">
        <v>0</v>
      </c>
      <c r="L23" s="294">
        <v>46</v>
      </c>
      <c r="M23" s="294">
        <v>12</v>
      </c>
      <c r="N23" s="294">
        <v>5</v>
      </c>
      <c r="O23" s="292">
        <v>1</v>
      </c>
    </row>
    <row r="24" spans="2:15" ht="18.75" customHeight="1">
      <c r="B24" s="291"/>
      <c r="C24" s="290"/>
      <c r="D24" s="289" t="s">
        <v>133</v>
      </c>
      <c r="E24" s="288">
        <v>162721</v>
      </c>
      <c r="F24" s="287">
        <v>115064</v>
      </c>
      <c r="G24" s="286">
        <v>32735</v>
      </c>
      <c r="H24" s="286">
        <v>1928</v>
      </c>
      <c r="I24" s="286">
        <v>31</v>
      </c>
      <c r="J24" s="286">
        <v>11870</v>
      </c>
      <c r="K24" s="286">
        <v>0</v>
      </c>
      <c r="L24" s="286">
        <v>628</v>
      </c>
      <c r="M24" s="286">
        <v>440</v>
      </c>
      <c r="N24" s="286">
        <v>20</v>
      </c>
      <c r="O24" s="284">
        <v>5</v>
      </c>
    </row>
    <row r="25" spans="2:15" ht="18.75" customHeight="1">
      <c r="B25" s="325" t="s">
        <v>34</v>
      </c>
      <c r="C25" s="324"/>
      <c r="D25" s="323" t="s">
        <v>135</v>
      </c>
      <c r="E25" s="322">
        <f>E27+E29+E31+E33</f>
        <v>2623</v>
      </c>
      <c r="F25" s="321">
        <f>F27+F29+F31+F33</f>
        <v>2510</v>
      </c>
      <c r="G25" s="320">
        <f>G27+G29+G31+G33</f>
        <v>657</v>
      </c>
      <c r="H25" s="320">
        <f>H27+H29+H31+H33</f>
        <v>282</v>
      </c>
      <c r="I25" s="320">
        <f>I27+I29+I31+I33</f>
        <v>52</v>
      </c>
      <c r="J25" s="320">
        <f>J27+J29+J31+J33</f>
        <v>112</v>
      </c>
      <c r="K25" s="320">
        <f>K27+K29+K31+K33</f>
        <v>4</v>
      </c>
      <c r="L25" s="320">
        <f>L27+L29+L31+L33</f>
        <v>303</v>
      </c>
      <c r="M25" s="320">
        <f>M27+M29+M31+M33</f>
        <v>30</v>
      </c>
      <c r="N25" s="319" t="s">
        <v>134</v>
      </c>
      <c r="O25" s="318">
        <f>O27+O29+O31+O33</f>
        <v>44</v>
      </c>
    </row>
    <row r="26" spans="2:15" ht="18.75" customHeight="1">
      <c r="B26" s="317"/>
      <c r="C26" s="316"/>
      <c r="D26" s="315" t="s">
        <v>133</v>
      </c>
      <c r="E26" s="314">
        <f>E28+E30+E32+E34</f>
        <v>444831</v>
      </c>
      <c r="F26" s="313">
        <f>F28+F30+F32+F34</f>
        <v>324243</v>
      </c>
      <c r="G26" s="312">
        <f>G28+G30+G32+G34</f>
        <v>64462</v>
      </c>
      <c r="H26" s="312">
        <f>H28+H30+H32+H34</f>
        <v>26681</v>
      </c>
      <c r="I26" s="312">
        <f>I28+I30+I32+I34</f>
        <v>497</v>
      </c>
      <c r="J26" s="312">
        <f>J28+J30+J32+J34</f>
        <v>13437</v>
      </c>
      <c r="K26" s="312">
        <f>K28+K30+K32+K34</f>
        <v>102</v>
      </c>
      <c r="L26" s="312">
        <v>12548</v>
      </c>
      <c r="M26" s="312">
        <f>M28+M30+M32+M34</f>
        <v>1134</v>
      </c>
      <c r="N26" s="311" t="s">
        <v>134</v>
      </c>
      <c r="O26" s="310">
        <f>O28+O30+O32+O34</f>
        <v>1728</v>
      </c>
    </row>
    <row r="27" spans="2:15" ht="18.75" customHeight="1">
      <c r="B27" s="299"/>
      <c r="C27" s="309" t="s">
        <v>137</v>
      </c>
      <c r="D27" s="305" t="s">
        <v>135</v>
      </c>
      <c r="E27" s="304">
        <v>542</v>
      </c>
      <c r="F27" s="303">
        <v>453</v>
      </c>
      <c r="G27" s="302">
        <v>59</v>
      </c>
      <c r="H27" s="302">
        <v>20</v>
      </c>
      <c r="I27" s="302">
        <v>31</v>
      </c>
      <c r="J27" s="302">
        <v>22</v>
      </c>
      <c r="K27" s="302">
        <v>3</v>
      </c>
      <c r="L27" s="302">
        <v>209</v>
      </c>
      <c r="M27" s="302">
        <v>10</v>
      </c>
      <c r="N27" s="301" t="s">
        <v>134</v>
      </c>
      <c r="O27" s="300">
        <v>40</v>
      </c>
    </row>
    <row r="28" spans="2:15" ht="18.75" customHeight="1">
      <c r="B28" s="299"/>
      <c r="C28" s="308"/>
      <c r="D28" s="289" t="s">
        <v>133</v>
      </c>
      <c r="E28" s="288">
        <v>74012</v>
      </c>
      <c r="F28" s="287">
        <v>55285</v>
      </c>
      <c r="G28" s="286">
        <v>3531</v>
      </c>
      <c r="H28" s="286">
        <v>777</v>
      </c>
      <c r="I28" s="286">
        <v>395</v>
      </c>
      <c r="J28" s="286">
        <v>582</v>
      </c>
      <c r="K28" s="286">
        <v>80</v>
      </c>
      <c r="L28" s="286">
        <v>11498</v>
      </c>
      <c r="M28" s="286">
        <v>167</v>
      </c>
      <c r="N28" s="285" t="s">
        <v>134</v>
      </c>
      <c r="O28" s="284">
        <v>1697</v>
      </c>
    </row>
    <row r="29" spans="2:15" ht="18.75" customHeight="1">
      <c r="B29" s="299"/>
      <c r="C29" s="306" t="s">
        <v>136</v>
      </c>
      <c r="D29" s="305" t="s">
        <v>135</v>
      </c>
      <c r="E29" s="304">
        <v>946</v>
      </c>
      <c r="F29" s="303">
        <v>937</v>
      </c>
      <c r="G29" s="302">
        <v>213</v>
      </c>
      <c r="H29" s="302">
        <v>197</v>
      </c>
      <c r="I29" s="302">
        <v>15</v>
      </c>
      <c r="J29" s="302">
        <v>19</v>
      </c>
      <c r="K29" s="302">
        <v>1</v>
      </c>
      <c r="L29" s="302">
        <v>31</v>
      </c>
      <c r="M29" s="302">
        <v>2</v>
      </c>
      <c r="N29" s="301" t="s">
        <v>134</v>
      </c>
      <c r="O29" s="300">
        <v>1</v>
      </c>
    </row>
    <row r="30" spans="2:15" ht="18.75" customHeight="1">
      <c r="B30" s="299"/>
      <c r="C30" s="290"/>
      <c r="D30" s="289" t="s">
        <v>133</v>
      </c>
      <c r="E30" s="288">
        <v>156129</v>
      </c>
      <c r="F30" s="287">
        <v>111161</v>
      </c>
      <c r="G30" s="286">
        <v>23626</v>
      </c>
      <c r="H30" s="286">
        <v>20125</v>
      </c>
      <c r="I30" s="286">
        <v>79</v>
      </c>
      <c r="J30" s="286">
        <v>715</v>
      </c>
      <c r="K30" s="286">
        <v>22</v>
      </c>
      <c r="L30" s="286">
        <v>298</v>
      </c>
      <c r="M30" s="286">
        <v>90</v>
      </c>
      <c r="N30" s="285" t="s">
        <v>134</v>
      </c>
      <c r="O30" s="284">
        <v>13</v>
      </c>
    </row>
    <row r="31" spans="2:15" ht="18.75" customHeight="1">
      <c r="B31" s="299"/>
      <c r="C31" s="306" t="s">
        <v>29</v>
      </c>
      <c r="D31" s="305" t="s">
        <v>135</v>
      </c>
      <c r="E31" s="304">
        <v>622</v>
      </c>
      <c r="F31" s="303">
        <v>617</v>
      </c>
      <c r="G31" s="302">
        <v>201</v>
      </c>
      <c r="H31" s="302">
        <v>36</v>
      </c>
      <c r="I31" s="302">
        <v>3</v>
      </c>
      <c r="J31" s="302">
        <v>28</v>
      </c>
      <c r="K31" s="302">
        <v>0</v>
      </c>
      <c r="L31" s="302">
        <v>33</v>
      </c>
      <c r="M31" s="302">
        <v>9</v>
      </c>
      <c r="N31" s="301" t="s">
        <v>134</v>
      </c>
      <c r="O31" s="300">
        <v>0</v>
      </c>
    </row>
    <row r="32" spans="2:15" ht="18.75" customHeight="1">
      <c r="B32" s="299"/>
      <c r="C32" s="290"/>
      <c r="D32" s="289" t="s">
        <v>133</v>
      </c>
      <c r="E32" s="288">
        <v>99123</v>
      </c>
      <c r="F32" s="287">
        <v>77960</v>
      </c>
      <c r="G32" s="286">
        <v>14093</v>
      </c>
      <c r="H32" s="286">
        <v>3172</v>
      </c>
      <c r="I32" s="286">
        <v>9</v>
      </c>
      <c r="J32" s="286">
        <v>3230</v>
      </c>
      <c r="K32" s="286">
        <v>0</v>
      </c>
      <c r="L32" s="286">
        <v>274</v>
      </c>
      <c r="M32" s="286">
        <v>385</v>
      </c>
      <c r="N32" s="285" t="s">
        <v>134</v>
      </c>
      <c r="O32" s="284">
        <v>0</v>
      </c>
    </row>
    <row r="33" spans="2:15" ht="18.75" customHeight="1">
      <c r="B33" s="299"/>
      <c r="C33" s="298" t="s">
        <v>28</v>
      </c>
      <c r="D33" s="297" t="s">
        <v>135</v>
      </c>
      <c r="E33" s="296">
        <v>513</v>
      </c>
      <c r="F33" s="295">
        <v>503</v>
      </c>
      <c r="G33" s="294">
        <v>184</v>
      </c>
      <c r="H33" s="294">
        <v>29</v>
      </c>
      <c r="I33" s="294">
        <v>3</v>
      </c>
      <c r="J33" s="294">
        <v>43</v>
      </c>
      <c r="K33" s="294">
        <v>0</v>
      </c>
      <c r="L33" s="294">
        <v>30</v>
      </c>
      <c r="M33" s="294">
        <v>9</v>
      </c>
      <c r="N33" s="293" t="s">
        <v>134</v>
      </c>
      <c r="O33" s="292">
        <v>3</v>
      </c>
    </row>
    <row r="34" spans="2:15" ht="18.75" customHeight="1">
      <c r="B34" s="291"/>
      <c r="C34" s="290"/>
      <c r="D34" s="289" t="s">
        <v>133</v>
      </c>
      <c r="E34" s="288">
        <v>115567</v>
      </c>
      <c r="F34" s="287">
        <v>79837</v>
      </c>
      <c r="G34" s="286">
        <v>23212</v>
      </c>
      <c r="H34" s="286">
        <v>2607</v>
      </c>
      <c r="I34" s="286">
        <v>14</v>
      </c>
      <c r="J34" s="286">
        <v>8910</v>
      </c>
      <c r="K34" s="286">
        <v>0</v>
      </c>
      <c r="L34" s="286">
        <v>476</v>
      </c>
      <c r="M34" s="286">
        <v>492</v>
      </c>
      <c r="N34" s="285" t="s">
        <v>134</v>
      </c>
      <c r="O34" s="284">
        <v>18</v>
      </c>
    </row>
    <row r="35" spans="2:15" ht="18.75" customHeight="1">
      <c r="B35" s="325" t="s">
        <v>33</v>
      </c>
      <c r="C35" s="324"/>
      <c r="D35" s="323" t="s">
        <v>135</v>
      </c>
      <c r="E35" s="322">
        <f>E37+E39+E41+E43</f>
        <v>2004</v>
      </c>
      <c r="F35" s="321">
        <f>F37+F39+F41+F43</f>
        <v>1875</v>
      </c>
      <c r="G35" s="320">
        <f>G37+G39+G41+G43</f>
        <v>520</v>
      </c>
      <c r="H35" s="320">
        <f>H37+H39+H41+H43</f>
        <v>221</v>
      </c>
      <c r="I35" s="320">
        <f>I37+I39+I41+I43</f>
        <v>46</v>
      </c>
      <c r="J35" s="320">
        <f>J37+J39+J41+J43</f>
        <v>108</v>
      </c>
      <c r="K35" s="320">
        <f>K37+K39+K41+K43</f>
        <v>1</v>
      </c>
      <c r="L35" s="320">
        <f>L37+L39+L41+L43</f>
        <v>406</v>
      </c>
      <c r="M35" s="320">
        <f>M37+M39+M41+M43</f>
        <v>29</v>
      </c>
      <c r="N35" s="319" t="s">
        <v>134</v>
      </c>
      <c r="O35" s="318">
        <f>O37+O39+O41+O43</f>
        <v>22</v>
      </c>
    </row>
    <row r="36" spans="2:15" ht="18.75" customHeight="1">
      <c r="B36" s="317"/>
      <c r="C36" s="316"/>
      <c r="D36" s="315" t="s">
        <v>133</v>
      </c>
      <c r="E36" s="314">
        <f>E38+E40+E42+E44</f>
        <v>425497</v>
      </c>
      <c r="F36" s="313">
        <f>F38+F40+F42+F44</f>
        <v>285613</v>
      </c>
      <c r="G36" s="312">
        <f>G38+G40+G42+G44</f>
        <v>65117</v>
      </c>
      <c r="H36" s="312">
        <f>H38+H40+H42+H44</f>
        <v>35945</v>
      </c>
      <c r="I36" s="312">
        <f>I38+I40+I42+I44</f>
        <v>491</v>
      </c>
      <c r="J36" s="312">
        <f>J38+J40+J42+J44</f>
        <v>18096</v>
      </c>
      <c r="K36" s="312">
        <f>K38+K40+K42+K44</f>
        <v>4</v>
      </c>
      <c r="L36" s="312">
        <f>L38+L40+L42+L44</f>
        <v>16071</v>
      </c>
      <c r="M36" s="312">
        <f>M38+M40+M42+M44</f>
        <v>606</v>
      </c>
      <c r="N36" s="311" t="s">
        <v>134</v>
      </c>
      <c r="O36" s="310">
        <f>O38+O40+O42+O44</f>
        <v>1039</v>
      </c>
    </row>
    <row r="37" spans="2:15" ht="18.75" customHeight="1">
      <c r="B37" s="299"/>
      <c r="C37" s="309" t="s">
        <v>137</v>
      </c>
      <c r="D37" s="305" t="s">
        <v>135</v>
      </c>
      <c r="E37" s="304">
        <v>432</v>
      </c>
      <c r="F37" s="303">
        <v>333</v>
      </c>
      <c r="G37" s="302">
        <v>29</v>
      </c>
      <c r="H37" s="302">
        <v>9</v>
      </c>
      <c r="I37" s="302">
        <v>17</v>
      </c>
      <c r="J37" s="302">
        <v>7</v>
      </c>
      <c r="K37" s="301">
        <v>0</v>
      </c>
      <c r="L37" s="302">
        <v>217</v>
      </c>
      <c r="M37" s="302">
        <v>7</v>
      </c>
      <c r="N37" s="301" t="s">
        <v>132</v>
      </c>
      <c r="O37" s="300">
        <v>9</v>
      </c>
    </row>
    <row r="38" spans="2:15" ht="18.75" customHeight="1">
      <c r="B38" s="299"/>
      <c r="C38" s="308"/>
      <c r="D38" s="289" t="s">
        <v>133</v>
      </c>
      <c r="E38" s="288">
        <v>64152</v>
      </c>
      <c r="F38" s="287">
        <v>44601</v>
      </c>
      <c r="G38" s="286">
        <v>1980</v>
      </c>
      <c r="H38" s="285">
        <v>420</v>
      </c>
      <c r="I38" s="286">
        <v>347</v>
      </c>
      <c r="J38" s="285">
        <v>427</v>
      </c>
      <c r="K38" s="307">
        <v>0</v>
      </c>
      <c r="L38" s="286">
        <v>13538</v>
      </c>
      <c r="M38" s="286">
        <v>92</v>
      </c>
      <c r="N38" s="285" t="s">
        <v>132</v>
      </c>
      <c r="O38" s="284">
        <v>450</v>
      </c>
    </row>
    <row r="39" spans="2:15" ht="18.75" customHeight="1">
      <c r="B39" s="299"/>
      <c r="C39" s="306" t="s">
        <v>136</v>
      </c>
      <c r="D39" s="305" t="s">
        <v>135</v>
      </c>
      <c r="E39" s="304">
        <v>726</v>
      </c>
      <c r="F39" s="303">
        <v>716</v>
      </c>
      <c r="G39" s="302">
        <v>236</v>
      </c>
      <c r="H39" s="302">
        <v>141</v>
      </c>
      <c r="I39" s="302">
        <v>15</v>
      </c>
      <c r="J39" s="302">
        <v>26</v>
      </c>
      <c r="K39" s="302">
        <v>1</v>
      </c>
      <c r="L39" s="302">
        <v>84</v>
      </c>
      <c r="M39" s="302">
        <v>4</v>
      </c>
      <c r="N39" s="301" t="s">
        <v>132</v>
      </c>
      <c r="O39" s="300">
        <v>8</v>
      </c>
    </row>
    <row r="40" spans="2:15" ht="18.75" customHeight="1">
      <c r="B40" s="299"/>
      <c r="C40" s="290"/>
      <c r="D40" s="289" t="s">
        <v>133</v>
      </c>
      <c r="E40" s="288">
        <v>160918</v>
      </c>
      <c r="F40" s="287">
        <v>105290</v>
      </c>
      <c r="G40" s="286">
        <v>30154</v>
      </c>
      <c r="H40" s="286">
        <v>21538</v>
      </c>
      <c r="I40" s="286">
        <v>92</v>
      </c>
      <c r="J40" s="286">
        <v>2193</v>
      </c>
      <c r="K40" s="286">
        <v>4</v>
      </c>
      <c r="L40" s="286">
        <v>1010</v>
      </c>
      <c r="M40" s="286">
        <v>87</v>
      </c>
      <c r="N40" s="285" t="s">
        <v>132</v>
      </c>
      <c r="O40" s="284">
        <v>451</v>
      </c>
    </row>
    <row r="41" spans="2:15" ht="18.75" customHeight="1">
      <c r="B41" s="299"/>
      <c r="C41" s="306" t="s">
        <v>29</v>
      </c>
      <c r="D41" s="305" t="s">
        <v>135</v>
      </c>
      <c r="E41" s="304">
        <v>469</v>
      </c>
      <c r="F41" s="303">
        <v>461</v>
      </c>
      <c r="G41" s="302">
        <v>154</v>
      </c>
      <c r="H41" s="302">
        <v>47</v>
      </c>
      <c r="I41" s="302">
        <v>7</v>
      </c>
      <c r="J41" s="302">
        <v>29</v>
      </c>
      <c r="K41" s="302">
        <v>0</v>
      </c>
      <c r="L41" s="302">
        <v>62</v>
      </c>
      <c r="M41" s="302">
        <v>9</v>
      </c>
      <c r="N41" s="301" t="s">
        <v>132</v>
      </c>
      <c r="O41" s="300">
        <v>4</v>
      </c>
    </row>
    <row r="42" spans="2:15" ht="18.75" customHeight="1">
      <c r="B42" s="299"/>
      <c r="C42" s="290"/>
      <c r="D42" s="289" t="s">
        <v>133</v>
      </c>
      <c r="E42" s="288">
        <v>94336</v>
      </c>
      <c r="F42" s="287">
        <v>66865</v>
      </c>
      <c r="G42" s="286">
        <v>13485</v>
      </c>
      <c r="H42" s="286">
        <v>7098</v>
      </c>
      <c r="I42" s="286">
        <v>34</v>
      </c>
      <c r="J42" s="286">
        <v>5668</v>
      </c>
      <c r="K42" s="286">
        <v>0</v>
      </c>
      <c r="L42" s="286">
        <v>894</v>
      </c>
      <c r="M42" s="286">
        <v>155</v>
      </c>
      <c r="N42" s="285" t="s">
        <v>132</v>
      </c>
      <c r="O42" s="284">
        <v>104</v>
      </c>
    </row>
    <row r="43" spans="2:15" ht="18.75" customHeight="1">
      <c r="B43" s="299"/>
      <c r="C43" s="298" t="s">
        <v>28</v>
      </c>
      <c r="D43" s="297" t="s">
        <v>135</v>
      </c>
      <c r="E43" s="296">
        <v>377</v>
      </c>
      <c r="F43" s="295">
        <v>365</v>
      </c>
      <c r="G43" s="294">
        <v>101</v>
      </c>
      <c r="H43" s="294">
        <v>24</v>
      </c>
      <c r="I43" s="294">
        <v>7</v>
      </c>
      <c r="J43" s="294">
        <v>46</v>
      </c>
      <c r="K43" s="294">
        <v>0</v>
      </c>
      <c r="L43" s="294">
        <v>43</v>
      </c>
      <c r="M43" s="294">
        <v>9</v>
      </c>
      <c r="N43" s="293" t="s">
        <v>134</v>
      </c>
      <c r="O43" s="292">
        <v>1</v>
      </c>
    </row>
    <row r="44" spans="2:15" ht="18.75" customHeight="1">
      <c r="B44" s="291"/>
      <c r="C44" s="290"/>
      <c r="D44" s="289" t="s">
        <v>133</v>
      </c>
      <c r="E44" s="288">
        <v>106091</v>
      </c>
      <c r="F44" s="287">
        <v>68857</v>
      </c>
      <c r="G44" s="286">
        <v>19498</v>
      </c>
      <c r="H44" s="286">
        <v>6889</v>
      </c>
      <c r="I44" s="286">
        <v>18</v>
      </c>
      <c r="J44" s="286">
        <v>9808</v>
      </c>
      <c r="K44" s="286">
        <v>0</v>
      </c>
      <c r="L44" s="286">
        <v>629</v>
      </c>
      <c r="M44" s="286">
        <v>272</v>
      </c>
      <c r="N44" s="285" t="s">
        <v>132</v>
      </c>
      <c r="O44" s="284">
        <v>34</v>
      </c>
    </row>
    <row r="45" spans="2:15" ht="18.75" customHeight="1">
      <c r="B45" s="282" t="s">
        <v>131</v>
      </c>
      <c r="O45" s="98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mergeCells count="5">
    <mergeCell ref="B4:C4"/>
    <mergeCell ref="B5:C5"/>
    <mergeCell ref="B15:C15"/>
    <mergeCell ref="B25:C25"/>
    <mergeCell ref="B35:C3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&amp;R4.農      業</oddHeader>
    <oddFooter>&amp;C-37-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78"/>
  <sheetViews>
    <sheetView showGridLines="0" zoomScalePageLayoutView="0" workbookViewId="0" topLeftCell="A1">
      <selection activeCell="P91" sqref="P91"/>
    </sheetView>
  </sheetViews>
  <sheetFormatPr defaultColWidth="9.00390625" defaultRowHeight="12.75"/>
  <cols>
    <col min="1" max="1" width="1.875" style="43" customWidth="1"/>
    <col min="2" max="2" width="11.00390625" style="43" customWidth="1"/>
    <col min="3" max="12" width="9.00390625" style="43" customWidth="1"/>
    <col min="13" max="16384" width="9.125" style="43" customWidth="1"/>
  </cols>
  <sheetData>
    <row r="1" ht="30" customHeight="1">
      <c r="A1" s="97" t="s">
        <v>184</v>
      </c>
    </row>
    <row r="2" ht="7.5" customHeight="1">
      <c r="A2" s="97"/>
    </row>
    <row r="3" s="105" customFormat="1" ht="23.25" customHeight="1">
      <c r="B3" s="96" t="s">
        <v>183</v>
      </c>
    </row>
    <row r="4" spans="2:12" s="105" customFormat="1" ht="15" customHeight="1">
      <c r="B4" s="370" t="s">
        <v>182</v>
      </c>
      <c r="C4" s="369" t="s">
        <v>181</v>
      </c>
      <c r="D4" s="369"/>
      <c r="E4" s="368" t="s">
        <v>180</v>
      </c>
      <c r="F4" s="367"/>
      <c r="G4" s="368" t="s">
        <v>179</v>
      </c>
      <c r="H4" s="369"/>
      <c r="I4" s="368" t="s">
        <v>178</v>
      </c>
      <c r="J4" s="367"/>
      <c r="K4" s="368" t="s">
        <v>177</v>
      </c>
      <c r="L4" s="367"/>
    </row>
    <row r="5" spans="2:12" s="105" customFormat="1" ht="15" customHeight="1">
      <c r="B5" s="366"/>
      <c r="C5" s="365" t="s">
        <v>176</v>
      </c>
      <c r="D5" s="364" t="s">
        <v>175</v>
      </c>
      <c r="E5" s="363" t="s">
        <v>176</v>
      </c>
      <c r="F5" s="362" t="s">
        <v>175</v>
      </c>
      <c r="G5" s="365" t="s">
        <v>176</v>
      </c>
      <c r="H5" s="364" t="s">
        <v>175</v>
      </c>
      <c r="I5" s="363" t="s">
        <v>176</v>
      </c>
      <c r="J5" s="362" t="s">
        <v>175</v>
      </c>
      <c r="K5" s="363" t="s">
        <v>176</v>
      </c>
      <c r="L5" s="362" t="s">
        <v>175</v>
      </c>
    </row>
    <row r="6" spans="2:12" s="355" customFormat="1" ht="15" customHeight="1" hidden="1">
      <c r="B6" s="354" t="s">
        <v>174</v>
      </c>
      <c r="C6" s="353">
        <f>SUM(C7:C10)</f>
        <v>10</v>
      </c>
      <c r="D6" s="351">
        <f>SUM(D7:D10)</f>
        <v>278</v>
      </c>
      <c r="E6" s="353">
        <f>SUM(E7:E10)</f>
        <v>27</v>
      </c>
      <c r="F6" s="351">
        <f>SUM(F7:F10)</f>
        <v>2871</v>
      </c>
      <c r="G6" s="353">
        <f>SUM(G7:G10)</f>
        <v>3</v>
      </c>
      <c r="H6" s="351">
        <f>SUM(H7:H10)</f>
        <v>1759</v>
      </c>
      <c r="I6" s="353">
        <f>SUM(I7:I10)</f>
        <v>9</v>
      </c>
      <c r="J6" s="351">
        <f>SUM(J7:J10)</f>
        <v>298050</v>
      </c>
      <c r="K6" s="352">
        <f>SUM(K7:K10)</f>
        <v>3</v>
      </c>
      <c r="L6" s="351">
        <f>SUM(L7:L10)</f>
        <v>78800</v>
      </c>
    </row>
    <row r="7" spans="2:12" s="355" customFormat="1" ht="15" customHeight="1" hidden="1">
      <c r="B7" s="350" t="s">
        <v>156</v>
      </c>
      <c r="C7" s="349">
        <v>8</v>
      </c>
      <c r="D7" s="347">
        <v>234</v>
      </c>
      <c r="E7" s="349">
        <v>7</v>
      </c>
      <c r="F7" s="347">
        <v>1067</v>
      </c>
      <c r="G7" s="349">
        <v>1</v>
      </c>
      <c r="H7" s="347">
        <v>786</v>
      </c>
      <c r="I7" s="349">
        <v>6</v>
      </c>
      <c r="J7" s="347">
        <v>289550</v>
      </c>
      <c r="K7" s="348">
        <v>1</v>
      </c>
      <c r="L7" s="347">
        <v>36000</v>
      </c>
    </row>
    <row r="8" spans="2:12" s="355" customFormat="1" ht="15" customHeight="1" hidden="1">
      <c r="B8" s="350" t="s">
        <v>155</v>
      </c>
      <c r="C8" s="349">
        <v>1</v>
      </c>
      <c r="D8" s="347">
        <v>22</v>
      </c>
      <c r="E8" s="349">
        <v>7</v>
      </c>
      <c r="F8" s="347">
        <v>497</v>
      </c>
      <c r="G8" s="349">
        <v>1</v>
      </c>
      <c r="H8" s="347">
        <v>788</v>
      </c>
      <c r="I8" s="349">
        <v>0</v>
      </c>
      <c r="J8" s="347">
        <v>0</v>
      </c>
      <c r="K8" s="348">
        <v>0</v>
      </c>
      <c r="L8" s="347">
        <v>0</v>
      </c>
    </row>
    <row r="9" spans="2:12" s="355" customFormat="1" ht="15" customHeight="1" hidden="1">
      <c r="B9" s="350" t="s">
        <v>154</v>
      </c>
      <c r="C9" s="349">
        <v>0</v>
      </c>
      <c r="D9" s="347">
        <v>0</v>
      </c>
      <c r="E9" s="349">
        <v>2</v>
      </c>
      <c r="F9" s="347">
        <v>351</v>
      </c>
      <c r="G9" s="349">
        <v>0</v>
      </c>
      <c r="H9" s="347">
        <v>0</v>
      </c>
      <c r="I9" s="349">
        <v>3</v>
      </c>
      <c r="J9" s="347">
        <v>8500</v>
      </c>
      <c r="K9" s="348">
        <v>1</v>
      </c>
      <c r="L9" s="347">
        <v>1800</v>
      </c>
    </row>
    <row r="10" spans="2:12" s="355" customFormat="1" ht="15" customHeight="1" hidden="1">
      <c r="B10" s="356" t="s">
        <v>153</v>
      </c>
      <c r="C10" s="345">
        <v>1</v>
      </c>
      <c r="D10" s="343">
        <v>22</v>
      </c>
      <c r="E10" s="345">
        <v>11</v>
      </c>
      <c r="F10" s="343">
        <v>956</v>
      </c>
      <c r="G10" s="345">
        <v>1</v>
      </c>
      <c r="H10" s="343">
        <v>185</v>
      </c>
      <c r="I10" s="345">
        <v>0</v>
      </c>
      <c r="J10" s="343">
        <v>0</v>
      </c>
      <c r="K10" s="344">
        <v>1</v>
      </c>
      <c r="L10" s="343">
        <v>41000</v>
      </c>
    </row>
    <row r="11" spans="2:12" s="355" customFormat="1" ht="15" customHeight="1" hidden="1">
      <c r="B11" s="354" t="s">
        <v>173</v>
      </c>
      <c r="C11" s="353">
        <f>SUM(C12:C15)</f>
        <v>9</v>
      </c>
      <c r="D11" s="351">
        <f>SUM(D12:D15)</f>
        <v>253</v>
      </c>
      <c r="E11" s="353">
        <f>SUM(E12:E15)</f>
        <v>27</v>
      </c>
      <c r="F11" s="351">
        <f>SUM(F12:F15)</f>
        <v>3086</v>
      </c>
      <c r="G11" s="353">
        <f>SUM(G12:G15)</f>
        <v>2</v>
      </c>
      <c r="H11" s="351">
        <f>SUM(H12:H15)</f>
        <v>1485</v>
      </c>
      <c r="I11" s="353">
        <f>SUM(I12:I15)</f>
        <v>9</v>
      </c>
      <c r="J11" s="351">
        <f>SUM(J12:J15)</f>
        <v>281980</v>
      </c>
      <c r="K11" s="352">
        <f>SUM(K12:K15)</f>
        <v>3</v>
      </c>
      <c r="L11" s="351">
        <f>SUM(L12:L15)</f>
        <v>65900</v>
      </c>
    </row>
    <row r="12" spans="2:12" s="355" customFormat="1" ht="15" customHeight="1" hidden="1">
      <c r="B12" s="350" t="s">
        <v>156</v>
      </c>
      <c r="C12" s="349">
        <v>7</v>
      </c>
      <c r="D12" s="347">
        <v>209</v>
      </c>
      <c r="E12" s="349">
        <v>7</v>
      </c>
      <c r="F12" s="347">
        <v>1125</v>
      </c>
      <c r="G12" s="349">
        <v>1</v>
      </c>
      <c r="H12" s="347">
        <v>746</v>
      </c>
      <c r="I12" s="349">
        <v>6</v>
      </c>
      <c r="J12" s="347">
        <v>273730</v>
      </c>
      <c r="K12" s="348">
        <v>1</v>
      </c>
      <c r="L12" s="347">
        <v>37500</v>
      </c>
    </row>
    <row r="13" spans="2:12" s="355" customFormat="1" ht="15" customHeight="1" hidden="1">
      <c r="B13" s="350" t="s">
        <v>155</v>
      </c>
      <c r="C13" s="349">
        <v>1</v>
      </c>
      <c r="D13" s="347">
        <v>21</v>
      </c>
      <c r="E13" s="349">
        <v>7</v>
      </c>
      <c r="F13" s="347">
        <v>594</v>
      </c>
      <c r="G13" s="349">
        <v>1</v>
      </c>
      <c r="H13" s="347">
        <v>739</v>
      </c>
      <c r="I13" s="349">
        <v>0</v>
      </c>
      <c r="J13" s="347">
        <v>0</v>
      </c>
      <c r="K13" s="348">
        <v>0</v>
      </c>
      <c r="L13" s="347">
        <v>0</v>
      </c>
    </row>
    <row r="14" spans="2:12" s="355" customFormat="1" ht="15" customHeight="1" hidden="1">
      <c r="B14" s="350" t="s">
        <v>154</v>
      </c>
      <c r="C14" s="349">
        <v>0</v>
      </c>
      <c r="D14" s="347">
        <v>0</v>
      </c>
      <c r="E14" s="349">
        <v>2</v>
      </c>
      <c r="F14" s="347">
        <v>342</v>
      </c>
      <c r="G14" s="349">
        <v>0</v>
      </c>
      <c r="H14" s="347">
        <v>0</v>
      </c>
      <c r="I14" s="349">
        <v>3</v>
      </c>
      <c r="J14" s="347">
        <v>8250</v>
      </c>
      <c r="K14" s="348">
        <v>1</v>
      </c>
      <c r="L14" s="347">
        <v>700</v>
      </c>
    </row>
    <row r="15" spans="2:12" s="355" customFormat="1" ht="15" customHeight="1" hidden="1">
      <c r="B15" s="356" t="s">
        <v>153</v>
      </c>
      <c r="C15" s="345">
        <v>1</v>
      </c>
      <c r="D15" s="343">
        <v>23</v>
      </c>
      <c r="E15" s="345">
        <v>11</v>
      </c>
      <c r="F15" s="343">
        <v>1025</v>
      </c>
      <c r="G15" s="345">
        <v>0</v>
      </c>
      <c r="H15" s="343">
        <v>0</v>
      </c>
      <c r="I15" s="345">
        <v>0</v>
      </c>
      <c r="J15" s="343">
        <v>0</v>
      </c>
      <c r="K15" s="344">
        <v>1</v>
      </c>
      <c r="L15" s="343">
        <v>27700</v>
      </c>
    </row>
    <row r="16" spans="2:12" s="355" customFormat="1" ht="15" customHeight="1" hidden="1">
      <c r="B16" s="354" t="s">
        <v>103</v>
      </c>
      <c r="C16" s="353">
        <f>SUM(C17:C20)</f>
        <v>9</v>
      </c>
      <c r="D16" s="351">
        <f>SUM(D17:D20)</f>
        <v>282</v>
      </c>
      <c r="E16" s="353">
        <f>SUM(E17:E20)</f>
        <v>26</v>
      </c>
      <c r="F16" s="351">
        <f>SUM(F17:F20)</f>
        <v>3140</v>
      </c>
      <c r="G16" s="353">
        <f>SUM(G17:G20)</f>
        <v>2</v>
      </c>
      <c r="H16" s="351">
        <f>SUM(H17:H20)</f>
        <v>1136</v>
      </c>
      <c r="I16" s="353">
        <f>SUM(I17:I20)</f>
        <v>8</v>
      </c>
      <c r="J16" s="351">
        <f>SUM(J17:J20)</f>
        <v>291130</v>
      </c>
      <c r="K16" s="352">
        <f>SUM(K17:K20)</f>
        <v>3</v>
      </c>
      <c r="L16" s="351">
        <f>SUM(L17:L20)</f>
        <v>68500</v>
      </c>
    </row>
    <row r="17" spans="2:12" s="355" customFormat="1" ht="15" customHeight="1" hidden="1">
      <c r="B17" s="350" t="s">
        <v>156</v>
      </c>
      <c r="C17" s="349">
        <v>7</v>
      </c>
      <c r="D17" s="347">
        <v>238</v>
      </c>
      <c r="E17" s="349">
        <v>7</v>
      </c>
      <c r="F17" s="347">
        <v>1117</v>
      </c>
      <c r="G17" s="349">
        <v>1</v>
      </c>
      <c r="H17" s="347">
        <v>516</v>
      </c>
      <c r="I17" s="349">
        <v>6</v>
      </c>
      <c r="J17" s="347">
        <v>285130</v>
      </c>
      <c r="K17" s="348">
        <v>1</v>
      </c>
      <c r="L17" s="347">
        <v>39000</v>
      </c>
    </row>
    <row r="18" spans="2:12" s="355" customFormat="1" ht="15" customHeight="1" hidden="1">
      <c r="B18" s="350" t="s">
        <v>155</v>
      </c>
      <c r="C18" s="349">
        <v>1</v>
      </c>
      <c r="D18" s="347">
        <v>24</v>
      </c>
      <c r="E18" s="349">
        <v>6</v>
      </c>
      <c r="F18" s="347">
        <v>626</v>
      </c>
      <c r="G18" s="349">
        <v>1</v>
      </c>
      <c r="H18" s="347">
        <v>620</v>
      </c>
      <c r="I18" s="349">
        <v>0</v>
      </c>
      <c r="J18" s="347">
        <v>0</v>
      </c>
      <c r="K18" s="348">
        <v>0</v>
      </c>
      <c r="L18" s="347">
        <v>0</v>
      </c>
    </row>
    <row r="19" spans="2:12" s="355" customFormat="1" ht="15" customHeight="1" hidden="1">
      <c r="B19" s="350" t="s">
        <v>154</v>
      </c>
      <c r="C19" s="349">
        <v>0</v>
      </c>
      <c r="D19" s="347">
        <v>0</v>
      </c>
      <c r="E19" s="349">
        <v>2</v>
      </c>
      <c r="F19" s="347">
        <v>349</v>
      </c>
      <c r="G19" s="349">
        <v>0</v>
      </c>
      <c r="H19" s="347">
        <v>0</v>
      </c>
      <c r="I19" s="349">
        <v>2</v>
      </c>
      <c r="J19" s="347">
        <v>6000</v>
      </c>
      <c r="K19" s="348">
        <v>1</v>
      </c>
      <c r="L19" s="347">
        <v>500</v>
      </c>
    </row>
    <row r="20" spans="2:12" s="355" customFormat="1" ht="15" customHeight="1" hidden="1">
      <c r="B20" s="356" t="s">
        <v>153</v>
      </c>
      <c r="C20" s="345">
        <v>1</v>
      </c>
      <c r="D20" s="343">
        <v>20</v>
      </c>
      <c r="E20" s="345">
        <v>11</v>
      </c>
      <c r="F20" s="343">
        <v>1048</v>
      </c>
      <c r="G20" s="345">
        <v>0</v>
      </c>
      <c r="H20" s="343">
        <v>0</v>
      </c>
      <c r="I20" s="345">
        <v>0</v>
      </c>
      <c r="J20" s="343">
        <v>0</v>
      </c>
      <c r="K20" s="344">
        <v>1</v>
      </c>
      <c r="L20" s="343">
        <v>29000</v>
      </c>
    </row>
    <row r="21" spans="2:12" s="355" customFormat="1" ht="15" customHeight="1" hidden="1">
      <c r="B21" s="354" t="s">
        <v>172</v>
      </c>
      <c r="C21" s="353">
        <f>SUM(C22:C25)</f>
        <v>8</v>
      </c>
      <c r="D21" s="351">
        <f>SUM(D22:D25)</f>
        <v>252</v>
      </c>
      <c r="E21" s="353">
        <f>SUM(E22:E25)</f>
        <v>25</v>
      </c>
      <c r="F21" s="351">
        <f>SUM(F22:F25)</f>
        <v>2978</v>
      </c>
      <c r="G21" s="353">
        <f>SUM(G22:G25)</f>
        <v>2</v>
      </c>
      <c r="H21" s="351">
        <f>SUM(H22:H25)</f>
        <v>844</v>
      </c>
      <c r="I21" s="353">
        <f>SUM(I22:I25)</f>
        <v>7</v>
      </c>
      <c r="J21" s="351">
        <f>SUM(J22:J25)</f>
        <v>310400</v>
      </c>
      <c r="K21" s="352">
        <f>SUM(K22:K25)</f>
        <v>3</v>
      </c>
      <c r="L21" s="351">
        <f>SUM(L22:L25)</f>
        <v>177700</v>
      </c>
    </row>
    <row r="22" spans="2:12" s="355" customFormat="1" ht="15" customHeight="1" hidden="1">
      <c r="B22" s="350" t="s">
        <v>156</v>
      </c>
      <c r="C22" s="349">
        <v>6</v>
      </c>
      <c r="D22" s="347">
        <v>211</v>
      </c>
      <c r="E22" s="349">
        <v>7</v>
      </c>
      <c r="F22" s="347">
        <v>1042</v>
      </c>
      <c r="G22" s="349">
        <v>1</v>
      </c>
      <c r="H22" s="347">
        <v>395</v>
      </c>
      <c r="I22" s="349">
        <v>5</v>
      </c>
      <c r="J22" s="347">
        <v>307400</v>
      </c>
      <c r="K22" s="348">
        <v>1</v>
      </c>
      <c r="L22" s="347">
        <v>149400</v>
      </c>
    </row>
    <row r="23" spans="2:12" s="355" customFormat="1" ht="15" customHeight="1" hidden="1">
      <c r="B23" s="350" t="s">
        <v>155</v>
      </c>
      <c r="C23" s="349">
        <v>1</v>
      </c>
      <c r="D23" s="347">
        <v>24</v>
      </c>
      <c r="E23" s="349">
        <v>5</v>
      </c>
      <c r="F23" s="347">
        <v>515</v>
      </c>
      <c r="G23" s="349">
        <v>1</v>
      </c>
      <c r="H23" s="347">
        <v>449</v>
      </c>
      <c r="I23" s="349">
        <v>0</v>
      </c>
      <c r="J23" s="347">
        <v>0</v>
      </c>
      <c r="K23" s="348">
        <v>0</v>
      </c>
      <c r="L23" s="347">
        <v>0</v>
      </c>
    </row>
    <row r="24" spans="2:12" s="355" customFormat="1" ht="15" customHeight="1" hidden="1">
      <c r="B24" s="350" t="s">
        <v>154</v>
      </c>
      <c r="C24" s="349">
        <v>0</v>
      </c>
      <c r="D24" s="347">
        <v>0</v>
      </c>
      <c r="E24" s="349">
        <v>2</v>
      </c>
      <c r="F24" s="347">
        <v>363</v>
      </c>
      <c r="G24" s="349">
        <v>0</v>
      </c>
      <c r="H24" s="347">
        <v>0</v>
      </c>
      <c r="I24" s="349">
        <v>2</v>
      </c>
      <c r="J24" s="347">
        <v>3000</v>
      </c>
      <c r="K24" s="348">
        <v>1</v>
      </c>
      <c r="L24" s="347">
        <v>300</v>
      </c>
    </row>
    <row r="25" spans="2:12" s="355" customFormat="1" ht="15" customHeight="1" hidden="1">
      <c r="B25" s="356" t="s">
        <v>153</v>
      </c>
      <c r="C25" s="345">
        <v>1</v>
      </c>
      <c r="D25" s="343">
        <v>17</v>
      </c>
      <c r="E25" s="345">
        <v>11</v>
      </c>
      <c r="F25" s="343">
        <v>1058</v>
      </c>
      <c r="G25" s="345">
        <v>0</v>
      </c>
      <c r="H25" s="343">
        <v>0</v>
      </c>
      <c r="I25" s="345">
        <v>0</v>
      </c>
      <c r="J25" s="343">
        <v>0</v>
      </c>
      <c r="K25" s="344">
        <v>1</v>
      </c>
      <c r="L25" s="343">
        <v>28000</v>
      </c>
    </row>
    <row r="26" spans="2:12" s="355" customFormat="1" ht="15" customHeight="1" hidden="1">
      <c r="B26" s="354" t="s">
        <v>171</v>
      </c>
      <c r="C26" s="353">
        <f>SUM(C27:C30)</f>
        <v>8</v>
      </c>
      <c r="D26" s="351">
        <f>SUM(D27:D30)</f>
        <v>248</v>
      </c>
      <c r="E26" s="353">
        <f>SUM(E27:E30)</f>
        <v>25</v>
      </c>
      <c r="F26" s="351">
        <f>SUM(F27:F30)</f>
        <v>2998</v>
      </c>
      <c r="G26" s="353">
        <f>SUM(G27:G30)</f>
        <v>1</v>
      </c>
      <c r="H26" s="351">
        <f>SUM(H27:H30)</f>
        <v>469</v>
      </c>
      <c r="I26" s="353">
        <f>SUM(I27:I30)</f>
        <v>6</v>
      </c>
      <c r="J26" s="351">
        <f>SUM(J27:J30)</f>
        <v>341600</v>
      </c>
      <c r="K26" s="352">
        <f>SUM(K27:K30)</f>
        <v>2</v>
      </c>
      <c r="L26" s="351">
        <f>SUM(L27:L30)</f>
        <v>50200</v>
      </c>
    </row>
    <row r="27" spans="2:12" s="355" customFormat="1" ht="15" customHeight="1" hidden="1">
      <c r="B27" s="350" t="s">
        <v>156</v>
      </c>
      <c r="C27" s="349">
        <v>6</v>
      </c>
      <c r="D27" s="347">
        <v>204</v>
      </c>
      <c r="E27" s="349">
        <v>7</v>
      </c>
      <c r="F27" s="347">
        <v>1095</v>
      </c>
      <c r="G27" s="349">
        <v>1</v>
      </c>
      <c r="H27" s="347">
        <v>469</v>
      </c>
      <c r="I27" s="349">
        <v>5</v>
      </c>
      <c r="J27" s="347">
        <v>340600</v>
      </c>
      <c r="K27" s="348">
        <v>1</v>
      </c>
      <c r="L27" s="347">
        <v>50000</v>
      </c>
    </row>
    <row r="28" spans="2:12" s="355" customFormat="1" ht="15" customHeight="1" hidden="1">
      <c r="B28" s="350" t="s">
        <v>155</v>
      </c>
      <c r="C28" s="349">
        <v>1</v>
      </c>
      <c r="D28" s="347">
        <v>25</v>
      </c>
      <c r="E28" s="349">
        <v>5</v>
      </c>
      <c r="F28" s="347">
        <v>493</v>
      </c>
      <c r="G28" s="349">
        <v>0</v>
      </c>
      <c r="H28" s="347">
        <v>0</v>
      </c>
      <c r="I28" s="349">
        <v>0</v>
      </c>
      <c r="J28" s="347">
        <v>0</v>
      </c>
      <c r="K28" s="348">
        <v>0</v>
      </c>
      <c r="L28" s="347">
        <v>0</v>
      </c>
    </row>
    <row r="29" spans="2:12" s="355" customFormat="1" ht="15" customHeight="1" hidden="1">
      <c r="B29" s="350" t="s">
        <v>154</v>
      </c>
      <c r="C29" s="349">
        <v>0</v>
      </c>
      <c r="D29" s="347">
        <v>0</v>
      </c>
      <c r="E29" s="349">
        <v>2</v>
      </c>
      <c r="F29" s="347">
        <v>332</v>
      </c>
      <c r="G29" s="349">
        <v>0</v>
      </c>
      <c r="H29" s="347">
        <v>0</v>
      </c>
      <c r="I29" s="349">
        <v>1</v>
      </c>
      <c r="J29" s="347">
        <v>1000</v>
      </c>
      <c r="K29" s="348">
        <v>1</v>
      </c>
      <c r="L29" s="347">
        <v>200</v>
      </c>
    </row>
    <row r="30" spans="2:12" s="355" customFormat="1" ht="15" customHeight="1" hidden="1">
      <c r="B30" s="356" t="s">
        <v>153</v>
      </c>
      <c r="C30" s="345">
        <v>1</v>
      </c>
      <c r="D30" s="343">
        <v>19</v>
      </c>
      <c r="E30" s="345">
        <v>11</v>
      </c>
      <c r="F30" s="343">
        <v>1078</v>
      </c>
      <c r="G30" s="345">
        <v>0</v>
      </c>
      <c r="H30" s="343">
        <v>0</v>
      </c>
      <c r="I30" s="345">
        <v>0</v>
      </c>
      <c r="J30" s="343">
        <v>0</v>
      </c>
      <c r="K30" s="344">
        <v>0</v>
      </c>
      <c r="L30" s="343">
        <v>0</v>
      </c>
    </row>
    <row r="31" spans="2:12" s="361" customFormat="1" ht="15" customHeight="1" hidden="1">
      <c r="B31" s="354" t="s">
        <v>170</v>
      </c>
      <c r="C31" s="353">
        <f>SUM(C32:C35)</f>
        <v>7</v>
      </c>
      <c r="D31" s="351">
        <f>SUM(D32:D35)</f>
        <v>258</v>
      </c>
      <c r="E31" s="353">
        <f>SUM(E32:E35)</f>
        <v>24</v>
      </c>
      <c r="F31" s="351">
        <f>SUM(F32:F35)</f>
        <v>2937</v>
      </c>
      <c r="G31" s="353">
        <f>SUM(G32:G35)</f>
        <v>1</v>
      </c>
      <c r="H31" s="351">
        <f>SUM(H32:H35)</f>
        <v>684</v>
      </c>
      <c r="I31" s="353">
        <f>SUM(I32:I35)</f>
        <v>6</v>
      </c>
      <c r="J31" s="351">
        <f>SUM(J32:J35)</f>
        <v>341800</v>
      </c>
      <c r="K31" s="352">
        <f>SUM(K32:K35)</f>
        <v>1</v>
      </c>
      <c r="L31" s="351">
        <f>SUM(L32:L35)</f>
        <v>150000</v>
      </c>
    </row>
    <row r="32" spans="2:12" s="355" customFormat="1" ht="15" customHeight="1" hidden="1">
      <c r="B32" s="350" t="s">
        <v>156</v>
      </c>
      <c r="C32" s="349">
        <v>5</v>
      </c>
      <c r="D32" s="347">
        <v>221</v>
      </c>
      <c r="E32" s="349">
        <v>7</v>
      </c>
      <c r="F32" s="347">
        <v>1101</v>
      </c>
      <c r="G32" s="349">
        <v>1</v>
      </c>
      <c r="H32" s="347">
        <v>684</v>
      </c>
      <c r="I32" s="349">
        <v>5</v>
      </c>
      <c r="J32" s="347">
        <v>340600</v>
      </c>
      <c r="K32" s="348">
        <v>1</v>
      </c>
      <c r="L32" s="347">
        <v>150000</v>
      </c>
    </row>
    <row r="33" spans="2:12" s="355" customFormat="1" ht="15" customHeight="1" hidden="1">
      <c r="B33" s="350" t="s">
        <v>155</v>
      </c>
      <c r="C33" s="349">
        <v>1</v>
      </c>
      <c r="D33" s="347">
        <v>21</v>
      </c>
      <c r="E33" s="349">
        <v>5</v>
      </c>
      <c r="F33" s="347">
        <v>512</v>
      </c>
      <c r="G33" s="349">
        <v>0</v>
      </c>
      <c r="H33" s="347">
        <v>0</v>
      </c>
      <c r="I33" s="349">
        <v>0</v>
      </c>
      <c r="J33" s="347">
        <v>0</v>
      </c>
      <c r="K33" s="348">
        <v>0</v>
      </c>
      <c r="L33" s="347">
        <v>0</v>
      </c>
    </row>
    <row r="34" spans="2:12" s="355" customFormat="1" ht="15" customHeight="1" hidden="1">
      <c r="B34" s="350" t="s">
        <v>154</v>
      </c>
      <c r="C34" s="349">
        <v>0</v>
      </c>
      <c r="D34" s="347">
        <v>0</v>
      </c>
      <c r="E34" s="349">
        <v>2</v>
      </c>
      <c r="F34" s="347">
        <v>339</v>
      </c>
      <c r="G34" s="349">
        <v>0</v>
      </c>
      <c r="H34" s="347">
        <v>0</v>
      </c>
      <c r="I34" s="349">
        <v>1</v>
      </c>
      <c r="J34" s="347">
        <v>1200</v>
      </c>
      <c r="K34" s="348">
        <v>0</v>
      </c>
      <c r="L34" s="347">
        <v>0</v>
      </c>
    </row>
    <row r="35" spans="2:12" s="355" customFormat="1" ht="15" customHeight="1" hidden="1">
      <c r="B35" s="356" t="s">
        <v>153</v>
      </c>
      <c r="C35" s="345">
        <v>1</v>
      </c>
      <c r="D35" s="343">
        <v>16</v>
      </c>
      <c r="E35" s="345">
        <v>10</v>
      </c>
      <c r="F35" s="343">
        <v>985</v>
      </c>
      <c r="G35" s="345">
        <v>0</v>
      </c>
      <c r="H35" s="343">
        <v>0</v>
      </c>
      <c r="I35" s="345">
        <v>0</v>
      </c>
      <c r="J35" s="343">
        <v>0</v>
      </c>
      <c r="K35" s="344">
        <v>0</v>
      </c>
      <c r="L35" s="343">
        <v>0</v>
      </c>
    </row>
    <row r="36" spans="2:12" s="361" customFormat="1" ht="15" customHeight="1" hidden="1">
      <c r="B36" s="354" t="s">
        <v>169</v>
      </c>
      <c r="C36" s="353">
        <f>SUM(C37:C40)</f>
        <v>7</v>
      </c>
      <c r="D36" s="351">
        <f>SUM(D37:D40)</f>
        <v>255</v>
      </c>
      <c r="E36" s="353">
        <f>SUM(E37:E40)</f>
        <v>24</v>
      </c>
      <c r="F36" s="351">
        <f>SUM(F37:F40)</f>
        <v>2831</v>
      </c>
      <c r="G36" s="353">
        <f>SUM(G37:G40)</f>
        <v>1</v>
      </c>
      <c r="H36" s="351">
        <f>SUM(H37:H40)</f>
        <v>674</v>
      </c>
      <c r="I36" s="353">
        <f>SUM(I37:I40)</f>
        <v>7</v>
      </c>
      <c r="J36" s="351">
        <f>SUM(J37:J40)</f>
        <v>392420</v>
      </c>
      <c r="K36" s="352">
        <f>SUM(K37:K40)</f>
        <v>2</v>
      </c>
      <c r="L36" s="351">
        <f>SUM(L37:L40)</f>
        <v>145000</v>
      </c>
    </row>
    <row r="37" spans="2:12" s="355" customFormat="1" ht="13.5" customHeight="1" hidden="1">
      <c r="B37" s="350" t="s">
        <v>156</v>
      </c>
      <c r="C37" s="349">
        <v>5</v>
      </c>
      <c r="D37" s="347">
        <v>221</v>
      </c>
      <c r="E37" s="349">
        <v>7</v>
      </c>
      <c r="F37" s="347">
        <v>979</v>
      </c>
      <c r="G37" s="349">
        <v>1</v>
      </c>
      <c r="H37" s="347">
        <v>674</v>
      </c>
      <c r="I37" s="349">
        <v>5</v>
      </c>
      <c r="J37" s="347">
        <v>391470</v>
      </c>
      <c r="K37" s="348">
        <v>1</v>
      </c>
      <c r="L37" s="347">
        <v>120000</v>
      </c>
    </row>
    <row r="38" spans="2:12" s="355" customFormat="1" ht="13.5" customHeight="1" hidden="1">
      <c r="B38" s="350" t="s">
        <v>155</v>
      </c>
      <c r="C38" s="349">
        <v>1</v>
      </c>
      <c r="D38" s="347">
        <v>18</v>
      </c>
      <c r="E38" s="349">
        <v>5</v>
      </c>
      <c r="F38" s="347">
        <v>559</v>
      </c>
      <c r="G38" s="349">
        <v>0</v>
      </c>
      <c r="H38" s="347">
        <v>0</v>
      </c>
      <c r="I38" s="349">
        <v>0</v>
      </c>
      <c r="J38" s="347">
        <v>0</v>
      </c>
      <c r="K38" s="348">
        <v>0</v>
      </c>
      <c r="L38" s="347">
        <v>0</v>
      </c>
    </row>
    <row r="39" spans="2:12" s="355" customFormat="1" ht="13.5" customHeight="1" hidden="1">
      <c r="B39" s="350" t="s">
        <v>154</v>
      </c>
      <c r="C39" s="349">
        <v>0</v>
      </c>
      <c r="D39" s="347">
        <v>0</v>
      </c>
      <c r="E39" s="349">
        <v>2</v>
      </c>
      <c r="F39" s="347">
        <v>323</v>
      </c>
      <c r="G39" s="349">
        <v>0</v>
      </c>
      <c r="H39" s="347">
        <v>0</v>
      </c>
      <c r="I39" s="349">
        <v>2</v>
      </c>
      <c r="J39" s="347">
        <v>950</v>
      </c>
      <c r="K39" s="348">
        <v>0</v>
      </c>
      <c r="L39" s="347">
        <v>0</v>
      </c>
    </row>
    <row r="40" spans="2:12" s="355" customFormat="1" ht="13.5" customHeight="1" hidden="1">
      <c r="B40" s="356" t="s">
        <v>153</v>
      </c>
      <c r="C40" s="345">
        <v>1</v>
      </c>
      <c r="D40" s="343">
        <v>16</v>
      </c>
      <c r="E40" s="345">
        <v>10</v>
      </c>
      <c r="F40" s="343">
        <v>970</v>
      </c>
      <c r="G40" s="345">
        <v>0</v>
      </c>
      <c r="H40" s="343">
        <v>0</v>
      </c>
      <c r="I40" s="345">
        <v>0</v>
      </c>
      <c r="J40" s="343">
        <v>0</v>
      </c>
      <c r="K40" s="344">
        <v>1</v>
      </c>
      <c r="L40" s="343">
        <v>25000</v>
      </c>
    </row>
    <row r="41" spans="2:12" s="355" customFormat="1" ht="15" customHeight="1" hidden="1">
      <c r="B41" s="354" t="s">
        <v>102</v>
      </c>
      <c r="C41" s="353">
        <f>SUM(C42:C45)</f>
        <v>7</v>
      </c>
      <c r="D41" s="351">
        <f>SUM(D42:D45)</f>
        <v>257</v>
      </c>
      <c r="E41" s="353">
        <f>SUM(E42:E45)</f>
        <v>27</v>
      </c>
      <c r="F41" s="351">
        <f>SUM(F42:F45)</f>
        <v>2762</v>
      </c>
      <c r="G41" s="353">
        <f>SUM(G42:G45)</f>
        <v>0</v>
      </c>
      <c r="H41" s="351">
        <f>SUM(H42:H45)</f>
        <v>0</v>
      </c>
      <c r="I41" s="353">
        <f>SUM(I42:I45)</f>
        <v>7</v>
      </c>
      <c r="J41" s="351">
        <f>SUM(J42:J45)</f>
        <v>366014</v>
      </c>
      <c r="K41" s="352">
        <f>SUM(K42:K45)</f>
        <v>2</v>
      </c>
      <c r="L41" s="351">
        <f>SUM(L42:L45)</f>
        <v>35000</v>
      </c>
    </row>
    <row r="42" spans="2:12" s="355" customFormat="1" ht="13.5" customHeight="1" hidden="1">
      <c r="B42" s="350" t="s">
        <v>156</v>
      </c>
      <c r="C42" s="349">
        <v>5</v>
      </c>
      <c r="D42" s="347">
        <v>217</v>
      </c>
      <c r="E42" s="349">
        <v>10</v>
      </c>
      <c r="F42" s="347">
        <v>956</v>
      </c>
      <c r="G42" s="349">
        <v>0</v>
      </c>
      <c r="H42" s="347">
        <v>0</v>
      </c>
      <c r="I42" s="349">
        <v>5</v>
      </c>
      <c r="J42" s="347">
        <v>365444</v>
      </c>
      <c r="K42" s="348">
        <v>1</v>
      </c>
      <c r="L42" s="347">
        <v>35000</v>
      </c>
    </row>
    <row r="43" spans="2:12" s="355" customFormat="1" ht="13.5" customHeight="1" hidden="1">
      <c r="B43" s="350" t="s">
        <v>155</v>
      </c>
      <c r="C43" s="349">
        <v>1</v>
      </c>
      <c r="D43" s="347">
        <v>22</v>
      </c>
      <c r="E43" s="349">
        <v>5</v>
      </c>
      <c r="F43" s="347">
        <v>550</v>
      </c>
      <c r="G43" s="349">
        <v>0</v>
      </c>
      <c r="H43" s="347">
        <v>0</v>
      </c>
      <c r="I43" s="349">
        <v>0</v>
      </c>
      <c r="J43" s="347">
        <v>0</v>
      </c>
      <c r="K43" s="348">
        <v>0</v>
      </c>
      <c r="L43" s="347">
        <v>0</v>
      </c>
    </row>
    <row r="44" spans="2:12" s="355" customFormat="1" ht="13.5" customHeight="1" hidden="1">
      <c r="B44" s="350" t="s">
        <v>154</v>
      </c>
      <c r="C44" s="349">
        <v>0</v>
      </c>
      <c r="D44" s="347">
        <v>0</v>
      </c>
      <c r="E44" s="349">
        <v>2</v>
      </c>
      <c r="F44" s="347">
        <v>330</v>
      </c>
      <c r="G44" s="349">
        <v>0</v>
      </c>
      <c r="H44" s="347">
        <v>0</v>
      </c>
      <c r="I44" s="349">
        <v>2</v>
      </c>
      <c r="J44" s="347">
        <v>570</v>
      </c>
      <c r="K44" s="348">
        <v>0</v>
      </c>
      <c r="L44" s="347">
        <v>0</v>
      </c>
    </row>
    <row r="45" spans="2:12" s="355" customFormat="1" ht="13.5" customHeight="1" hidden="1">
      <c r="B45" s="356" t="s">
        <v>153</v>
      </c>
      <c r="C45" s="345">
        <v>1</v>
      </c>
      <c r="D45" s="343">
        <v>18</v>
      </c>
      <c r="E45" s="345">
        <v>10</v>
      </c>
      <c r="F45" s="343">
        <v>926</v>
      </c>
      <c r="G45" s="345">
        <v>0</v>
      </c>
      <c r="H45" s="343">
        <v>0</v>
      </c>
      <c r="I45" s="345">
        <v>0</v>
      </c>
      <c r="J45" s="343">
        <v>0</v>
      </c>
      <c r="K45" s="344">
        <v>1</v>
      </c>
      <c r="L45" s="343"/>
    </row>
    <row r="46" spans="2:12" s="355" customFormat="1" ht="15" customHeight="1" hidden="1">
      <c r="B46" s="360" t="s">
        <v>168</v>
      </c>
      <c r="C46" s="359">
        <v>7</v>
      </c>
      <c r="D46" s="357">
        <v>234</v>
      </c>
      <c r="E46" s="359">
        <v>26</v>
      </c>
      <c r="F46" s="357">
        <v>2577</v>
      </c>
      <c r="G46" s="359">
        <v>0</v>
      </c>
      <c r="H46" s="357">
        <v>0</v>
      </c>
      <c r="I46" s="359">
        <v>6</v>
      </c>
      <c r="J46" s="357">
        <v>364840</v>
      </c>
      <c r="K46" s="358">
        <v>2</v>
      </c>
      <c r="L46" s="357">
        <v>58000</v>
      </c>
    </row>
    <row r="47" spans="2:12" s="355" customFormat="1" ht="15" customHeight="1" hidden="1">
      <c r="B47" s="360" t="s">
        <v>167</v>
      </c>
      <c r="C47" s="359">
        <v>6</v>
      </c>
      <c r="D47" s="357">
        <v>231</v>
      </c>
      <c r="E47" s="359">
        <v>24</v>
      </c>
      <c r="F47" s="357">
        <v>2619</v>
      </c>
      <c r="G47" s="359">
        <v>0</v>
      </c>
      <c r="H47" s="357">
        <v>0</v>
      </c>
      <c r="I47" s="359">
        <v>6</v>
      </c>
      <c r="J47" s="357">
        <v>366438</v>
      </c>
      <c r="K47" s="358">
        <v>2</v>
      </c>
      <c r="L47" s="357">
        <v>63500</v>
      </c>
    </row>
    <row r="48" spans="2:12" s="355" customFormat="1" ht="15" customHeight="1" hidden="1">
      <c r="B48" s="354" t="s">
        <v>166</v>
      </c>
      <c r="C48" s="353">
        <v>6</v>
      </c>
      <c r="D48" s="351">
        <v>233</v>
      </c>
      <c r="E48" s="353">
        <v>24</v>
      </c>
      <c r="F48" s="351">
        <v>2556</v>
      </c>
      <c r="G48" s="353">
        <v>0</v>
      </c>
      <c r="H48" s="351">
        <v>0</v>
      </c>
      <c r="I48" s="353">
        <v>5</v>
      </c>
      <c r="J48" s="351">
        <v>325050</v>
      </c>
      <c r="K48" s="352">
        <v>2</v>
      </c>
      <c r="L48" s="351">
        <v>60000</v>
      </c>
    </row>
    <row r="49" spans="2:12" s="355" customFormat="1" ht="15" customHeight="1" hidden="1">
      <c r="B49" s="354" t="s">
        <v>165</v>
      </c>
      <c r="C49" s="353">
        <f>SUM(C50:C53)</f>
        <v>6</v>
      </c>
      <c r="D49" s="351">
        <f>SUM(D50:D53)</f>
        <v>209</v>
      </c>
      <c r="E49" s="353">
        <f>SUM(E50:E53)</f>
        <v>19</v>
      </c>
      <c r="F49" s="351">
        <f>SUM(F50:F53)</f>
        <v>2045</v>
      </c>
      <c r="G49" s="353">
        <f>SUM(G50:G53)</f>
        <v>0</v>
      </c>
      <c r="H49" s="351">
        <f>SUM(H50:H53)</f>
        <v>0</v>
      </c>
      <c r="I49" s="353">
        <f>SUM(I50:I53)</f>
        <v>5</v>
      </c>
      <c r="J49" s="351">
        <f>SUM(J50:J53)</f>
        <v>384504</v>
      </c>
      <c r="K49" s="352">
        <f>SUM(K50:K53)</f>
        <v>2</v>
      </c>
      <c r="L49" s="351">
        <f>SUM(L50:L53)</f>
        <v>66900</v>
      </c>
    </row>
    <row r="50" spans="2:12" s="355" customFormat="1" ht="15" customHeight="1" hidden="1">
      <c r="B50" s="350" t="s">
        <v>156</v>
      </c>
      <c r="C50" s="349">
        <v>5</v>
      </c>
      <c r="D50" s="347">
        <v>193</v>
      </c>
      <c r="E50" s="349">
        <v>7</v>
      </c>
      <c r="F50" s="347">
        <v>813</v>
      </c>
      <c r="G50" s="349">
        <v>0</v>
      </c>
      <c r="H50" s="347">
        <v>0</v>
      </c>
      <c r="I50" s="349">
        <v>4</v>
      </c>
      <c r="J50" s="347">
        <v>384154</v>
      </c>
      <c r="K50" s="348">
        <v>2</v>
      </c>
      <c r="L50" s="347">
        <v>66900</v>
      </c>
    </row>
    <row r="51" spans="2:12" s="355" customFormat="1" ht="15" customHeight="1" hidden="1">
      <c r="B51" s="350" t="s">
        <v>155</v>
      </c>
      <c r="C51" s="349">
        <v>1</v>
      </c>
      <c r="D51" s="347">
        <v>16</v>
      </c>
      <c r="E51" s="349">
        <v>5</v>
      </c>
      <c r="F51" s="347">
        <v>471</v>
      </c>
      <c r="G51" s="349">
        <v>0</v>
      </c>
      <c r="H51" s="347">
        <v>0</v>
      </c>
      <c r="I51" s="349">
        <v>0</v>
      </c>
      <c r="J51" s="347">
        <v>0</v>
      </c>
      <c r="K51" s="348">
        <v>0</v>
      </c>
      <c r="L51" s="347">
        <v>0</v>
      </c>
    </row>
    <row r="52" spans="2:12" s="355" customFormat="1" ht="15" customHeight="1" hidden="1">
      <c r="B52" s="350" t="s">
        <v>154</v>
      </c>
      <c r="C52" s="349">
        <v>0</v>
      </c>
      <c r="D52" s="347">
        <v>0</v>
      </c>
      <c r="E52" s="349">
        <v>2</v>
      </c>
      <c r="F52" s="347">
        <v>275</v>
      </c>
      <c r="G52" s="349">
        <v>0</v>
      </c>
      <c r="H52" s="347">
        <v>0</v>
      </c>
      <c r="I52" s="349">
        <v>1</v>
      </c>
      <c r="J52" s="347">
        <v>350</v>
      </c>
      <c r="K52" s="348">
        <v>0</v>
      </c>
      <c r="L52" s="347">
        <v>0</v>
      </c>
    </row>
    <row r="53" spans="2:12" s="355" customFormat="1" ht="15" customHeight="1" hidden="1">
      <c r="B53" s="356" t="s">
        <v>153</v>
      </c>
      <c r="C53" s="345">
        <v>0</v>
      </c>
      <c r="D53" s="343">
        <v>0</v>
      </c>
      <c r="E53" s="345">
        <v>5</v>
      </c>
      <c r="F53" s="343">
        <v>486</v>
      </c>
      <c r="G53" s="345">
        <v>0</v>
      </c>
      <c r="H53" s="343">
        <v>0</v>
      </c>
      <c r="I53" s="345">
        <v>0</v>
      </c>
      <c r="J53" s="343">
        <v>0</v>
      </c>
      <c r="K53" s="344">
        <v>0</v>
      </c>
      <c r="L53" s="343">
        <v>0</v>
      </c>
    </row>
    <row r="54" spans="2:12" s="355" customFormat="1" ht="15" customHeight="1" hidden="1">
      <c r="B54" s="354" t="s">
        <v>101</v>
      </c>
      <c r="C54" s="353">
        <v>6</v>
      </c>
      <c r="D54" s="351">
        <v>192</v>
      </c>
      <c r="E54" s="353">
        <v>22</v>
      </c>
      <c r="F54" s="351">
        <v>2119</v>
      </c>
      <c r="G54" s="353">
        <v>0</v>
      </c>
      <c r="H54" s="351">
        <v>0</v>
      </c>
      <c r="I54" s="353">
        <v>6</v>
      </c>
      <c r="J54" s="351">
        <v>504363</v>
      </c>
      <c r="K54" s="352">
        <v>1</v>
      </c>
      <c r="L54" s="351">
        <v>33000</v>
      </c>
    </row>
    <row r="55" spans="2:12" s="355" customFormat="1" ht="15" customHeight="1" hidden="1">
      <c r="B55" s="350" t="s">
        <v>156</v>
      </c>
      <c r="C55" s="349">
        <v>5</v>
      </c>
      <c r="D55" s="347">
        <v>182</v>
      </c>
      <c r="E55" s="349">
        <v>7</v>
      </c>
      <c r="F55" s="347">
        <v>636</v>
      </c>
      <c r="G55" s="349">
        <v>0</v>
      </c>
      <c r="H55" s="347">
        <v>0</v>
      </c>
      <c r="I55" s="349">
        <v>4</v>
      </c>
      <c r="J55" s="347">
        <v>503100</v>
      </c>
      <c r="K55" s="348">
        <v>1</v>
      </c>
      <c r="L55" s="347">
        <v>33000</v>
      </c>
    </row>
    <row r="56" spans="2:12" s="355" customFormat="1" ht="15" customHeight="1" hidden="1">
      <c r="B56" s="350" t="s">
        <v>155</v>
      </c>
      <c r="C56" s="349">
        <v>1</v>
      </c>
      <c r="D56" s="347">
        <v>10</v>
      </c>
      <c r="E56" s="349">
        <v>5</v>
      </c>
      <c r="F56" s="347">
        <v>487</v>
      </c>
      <c r="G56" s="349">
        <v>0</v>
      </c>
      <c r="H56" s="347">
        <v>0</v>
      </c>
      <c r="I56" s="349">
        <v>0</v>
      </c>
      <c r="J56" s="347">
        <v>0</v>
      </c>
      <c r="K56" s="348">
        <v>0</v>
      </c>
      <c r="L56" s="347">
        <v>0</v>
      </c>
    </row>
    <row r="57" spans="2:12" s="355" customFormat="1" ht="15" customHeight="1" hidden="1">
      <c r="B57" s="350" t="s">
        <v>154</v>
      </c>
      <c r="C57" s="349">
        <v>0</v>
      </c>
      <c r="D57" s="347">
        <v>0</v>
      </c>
      <c r="E57" s="349">
        <v>2</v>
      </c>
      <c r="F57" s="347">
        <v>262</v>
      </c>
      <c r="G57" s="349">
        <v>0</v>
      </c>
      <c r="H57" s="347">
        <v>0</v>
      </c>
      <c r="I57" s="349">
        <v>1</v>
      </c>
      <c r="J57" s="347">
        <v>350</v>
      </c>
      <c r="K57" s="348">
        <v>0</v>
      </c>
      <c r="L57" s="347">
        <v>0</v>
      </c>
    </row>
    <row r="58" spans="2:12" s="355" customFormat="1" ht="15" customHeight="1" hidden="1">
      <c r="B58" s="356" t="s">
        <v>153</v>
      </c>
      <c r="C58" s="345">
        <v>0</v>
      </c>
      <c r="D58" s="343">
        <v>0</v>
      </c>
      <c r="E58" s="345">
        <v>8</v>
      </c>
      <c r="F58" s="343">
        <v>734</v>
      </c>
      <c r="G58" s="345">
        <v>0</v>
      </c>
      <c r="H58" s="343">
        <v>0</v>
      </c>
      <c r="I58" s="345">
        <v>1</v>
      </c>
      <c r="J58" s="343">
        <v>913</v>
      </c>
      <c r="K58" s="344">
        <v>0</v>
      </c>
      <c r="L58" s="343">
        <v>0</v>
      </c>
    </row>
    <row r="59" spans="2:12" s="355" customFormat="1" ht="15" customHeight="1">
      <c r="B59" s="354" t="s">
        <v>164</v>
      </c>
      <c r="C59" s="353">
        <v>6</v>
      </c>
      <c r="D59" s="351">
        <v>167</v>
      </c>
      <c r="E59" s="353">
        <v>19</v>
      </c>
      <c r="F59" s="351">
        <v>1932</v>
      </c>
      <c r="G59" s="353">
        <v>0</v>
      </c>
      <c r="H59" s="351">
        <v>0</v>
      </c>
      <c r="I59" s="353">
        <v>6</v>
      </c>
      <c r="J59" s="351">
        <v>519750</v>
      </c>
      <c r="K59" s="352">
        <v>2</v>
      </c>
      <c r="L59" s="351">
        <v>69000</v>
      </c>
    </row>
    <row r="60" spans="2:12" s="355" customFormat="1" ht="15" customHeight="1">
      <c r="B60" s="350" t="s">
        <v>156</v>
      </c>
      <c r="C60" s="349">
        <v>5</v>
      </c>
      <c r="D60" s="347">
        <v>160</v>
      </c>
      <c r="E60" s="349">
        <v>5</v>
      </c>
      <c r="F60" s="347">
        <v>599</v>
      </c>
      <c r="G60" s="349">
        <v>0</v>
      </c>
      <c r="H60" s="347">
        <v>0</v>
      </c>
      <c r="I60" s="349">
        <v>4</v>
      </c>
      <c r="J60" s="347">
        <v>518540</v>
      </c>
      <c r="K60" s="348">
        <v>2</v>
      </c>
      <c r="L60" s="347">
        <v>69000</v>
      </c>
    </row>
    <row r="61" spans="2:12" s="355" customFormat="1" ht="15" customHeight="1">
      <c r="B61" s="350" t="s">
        <v>155</v>
      </c>
      <c r="C61" s="349">
        <v>1</v>
      </c>
      <c r="D61" s="347">
        <v>7</v>
      </c>
      <c r="E61" s="349">
        <v>4</v>
      </c>
      <c r="F61" s="347">
        <v>405</v>
      </c>
      <c r="G61" s="349">
        <v>0</v>
      </c>
      <c r="H61" s="347">
        <v>0</v>
      </c>
      <c r="I61" s="349">
        <v>0</v>
      </c>
      <c r="J61" s="347">
        <v>0</v>
      </c>
      <c r="K61" s="348">
        <v>0</v>
      </c>
      <c r="L61" s="347">
        <v>0</v>
      </c>
    </row>
    <row r="62" spans="2:12" s="355" customFormat="1" ht="15" customHeight="1">
      <c r="B62" s="350" t="s">
        <v>154</v>
      </c>
      <c r="C62" s="349">
        <v>0</v>
      </c>
      <c r="D62" s="347">
        <v>0</v>
      </c>
      <c r="E62" s="349">
        <v>2</v>
      </c>
      <c r="F62" s="347">
        <v>247</v>
      </c>
      <c r="G62" s="349">
        <v>0</v>
      </c>
      <c r="H62" s="347">
        <v>0</v>
      </c>
      <c r="I62" s="349">
        <v>1</v>
      </c>
      <c r="J62" s="347">
        <v>200</v>
      </c>
      <c r="K62" s="348">
        <v>0</v>
      </c>
      <c r="L62" s="347">
        <v>0</v>
      </c>
    </row>
    <row r="63" spans="2:12" s="355" customFormat="1" ht="15" customHeight="1">
      <c r="B63" s="356" t="s">
        <v>153</v>
      </c>
      <c r="C63" s="345">
        <v>0</v>
      </c>
      <c r="D63" s="343">
        <v>0</v>
      </c>
      <c r="E63" s="345">
        <v>8</v>
      </c>
      <c r="F63" s="343">
        <v>681</v>
      </c>
      <c r="G63" s="345">
        <v>0</v>
      </c>
      <c r="H63" s="343">
        <v>0</v>
      </c>
      <c r="I63" s="345">
        <v>1</v>
      </c>
      <c r="J63" s="343">
        <v>1010</v>
      </c>
      <c r="K63" s="344">
        <v>0</v>
      </c>
      <c r="L63" s="343">
        <v>0</v>
      </c>
    </row>
    <row r="64" spans="2:12" s="355" customFormat="1" ht="15" customHeight="1">
      <c r="B64" s="354" t="s">
        <v>163</v>
      </c>
      <c r="C64" s="353">
        <f>SUM(C65:C68)</f>
        <v>5</v>
      </c>
      <c r="D64" s="351">
        <f>SUM(D65:D68)</f>
        <v>158</v>
      </c>
      <c r="E64" s="353">
        <f>SUM(E65:E68)</f>
        <v>19</v>
      </c>
      <c r="F64" s="351">
        <f>SUM(F65:F68)</f>
        <v>1890</v>
      </c>
      <c r="G64" s="353">
        <f>SUM(G65:G68)</f>
        <v>0</v>
      </c>
      <c r="H64" s="351">
        <f>SUM(H65:H68)</f>
        <v>0</v>
      </c>
      <c r="I64" s="353">
        <f>SUM(I65:I68)</f>
        <v>6</v>
      </c>
      <c r="J64" s="351">
        <f>SUM(J65:J68)</f>
        <v>489321</v>
      </c>
      <c r="K64" s="352">
        <f>SUM(K65:K68)</f>
        <v>1</v>
      </c>
      <c r="L64" s="351">
        <f>SUM(L65:L68)</f>
        <v>34000</v>
      </c>
    </row>
    <row r="65" spans="2:12" s="355" customFormat="1" ht="15" customHeight="1">
      <c r="B65" s="350" t="s">
        <v>156</v>
      </c>
      <c r="C65" s="349">
        <v>4</v>
      </c>
      <c r="D65" s="347">
        <v>149</v>
      </c>
      <c r="E65" s="349">
        <v>5</v>
      </c>
      <c r="F65" s="347">
        <v>581</v>
      </c>
      <c r="G65" s="349">
        <v>0</v>
      </c>
      <c r="H65" s="347">
        <v>0</v>
      </c>
      <c r="I65" s="349">
        <v>4</v>
      </c>
      <c r="J65" s="347">
        <v>488180</v>
      </c>
      <c r="K65" s="348">
        <v>1</v>
      </c>
      <c r="L65" s="347">
        <v>34000</v>
      </c>
    </row>
    <row r="66" spans="2:12" s="355" customFormat="1" ht="15" customHeight="1">
      <c r="B66" s="350" t="s">
        <v>155</v>
      </c>
      <c r="C66" s="349">
        <v>1</v>
      </c>
      <c r="D66" s="347">
        <v>9</v>
      </c>
      <c r="E66" s="349">
        <v>4</v>
      </c>
      <c r="F66" s="347">
        <v>431</v>
      </c>
      <c r="G66" s="349">
        <v>0</v>
      </c>
      <c r="H66" s="347">
        <v>0</v>
      </c>
      <c r="I66" s="349">
        <v>0</v>
      </c>
      <c r="J66" s="347">
        <v>0</v>
      </c>
      <c r="K66" s="348">
        <v>0</v>
      </c>
      <c r="L66" s="347">
        <v>0</v>
      </c>
    </row>
    <row r="67" spans="2:12" s="355" customFormat="1" ht="15" customHeight="1">
      <c r="B67" s="350" t="s">
        <v>154</v>
      </c>
      <c r="C67" s="349">
        <v>0</v>
      </c>
      <c r="D67" s="347">
        <v>0</v>
      </c>
      <c r="E67" s="349">
        <v>2</v>
      </c>
      <c r="F67" s="347">
        <v>199</v>
      </c>
      <c r="G67" s="349">
        <v>0</v>
      </c>
      <c r="H67" s="347">
        <v>0</v>
      </c>
      <c r="I67" s="349">
        <v>1</v>
      </c>
      <c r="J67" s="347">
        <v>100</v>
      </c>
      <c r="K67" s="348">
        <v>0</v>
      </c>
      <c r="L67" s="347">
        <v>0</v>
      </c>
    </row>
    <row r="68" spans="2:12" s="355" customFormat="1" ht="15" customHeight="1">
      <c r="B68" s="356" t="s">
        <v>153</v>
      </c>
      <c r="C68" s="345">
        <v>0</v>
      </c>
      <c r="D68" s="343">
        <v>0</v>
      </c>
      <c r="E68" s="345">
        <v>8</v>
      </c>
      <c r="F68" s="343">
        <v>679</v>
      </c>
      <c r="G68" s="345">
        <v>0</v>
      </c>
      <c r="H68" s="343">
        <v>0</v>
      </c>
      <c r="I68" s="345">
        <v>1</v>
      </c>
      <c r="J68" s="343">
        <v>1041</v>
      </c>
      <c r="K68" s="344">
        <v>0</v>
      </c>
      <c r="L68" s="343">
        <v>0</v>
      </c>
    </row>
    <row r="69" spans="2:12" s="355" customFormat="1" ht="15" customHeight="1">
      <c r="B69" s="354" t="s">
        <v>162</v>
      </c>
      <c r="C69" s="353">
        <f>SUM(C70:C73)</f>
        <v>5</v>
      </c>
      <c r="D69" s="351">
        <f>SUM(D70:D73)</f>
        <v>166</v>
      </c>
      <c r="E69" s="353">
        <f>SUM(E70:E73)</f>
        <v>19</v>
      </c>
      <c r="F69" s="351">
        <f>SUM(F70:F73)</f>
        <v>1769</v>
      </c>
      <c r="G69" s="353">
        <f>SUM(G70:G73)</f>
        <v>0</v>
      </c>
      <c r="H69" s="351">
        <f>SUM(H70:H73)</f>
        <v>0</v>
      </c>
      <c r="I69" s="353">
        <f>SUM(I70:I73)</f>
        <v>5</v>
      </c>
      <c r="J69" s="351">
        <f>SUM(J70:J73)</f>
        <v>471950</v>
      </c>
      <c r="K69" s="352">
        <f>SUM(K70:K73)</f>
        <v>1</v>
      </c>
      <c r="L69" s="351">
        <f>SUM(L70:L73)</f>
        <v>16000</v>
      </c>
    </row>
    <row r="70" spans="2:12" s="355" customFormat="1" ht="15" customHeight="1">
      <c r="B70" s="350" t="s">
        <v>156</v>
      </c>
      <c r="C70" s="349">
        <v>4</v>
      </c>
      <c r="D70" s="347">
        <v>152</v>
      </c>
      <c r="E70" s="349">
        <v>5</v>
      </c>
      <c r="F70" s="347">
        <v>559</v>
      </c>
      <c r="G70" s="349">
        <v>0</v>
      </c>
      <c r="H70" s="347">
        <v>0</v>
      </c>
      <c r="I70" s="349">
        <v>3</v>
      </c>
      <c r="J70" s="347">
        <v>471000</v>
      </c>
      <c r="K70" s="348">
        <v>1</v>
      </c>
      <c r="L70" s="347">
        <v>16000</v>
      </c>
    </row>
    <row r="71" spans="2:12" s="355" customFormat="1" ht="15" customHeight="1">
      <c r="B71" s="350" t="s">
        <v>155</v>
      </c>
      <c r="C71" s="349">
        <v>1</v>
      </c>
      <c r="D71" s="347">
        <v>14</v>
      </c>
      <c r="E71" s="349">
        <v>4</v>
      </c>
      <c r="F71" s="347">
        <v>441</v>
      </c>
      <c r="G71" s="349">
        <v>0</v>
      </c>
      <c r="H71" s="347">
        <v>0</v>
      </c>
      <c r="I71" s="349">
        <v>0</v>
      </c>
      <c r="J71" s="347">
        <v>0</v>
      </c>
      <c r="K71" s="348">
        <v>0</v>
      </c>
      <c r="L71" s="347">
        <v>0</v>
      </c>
    </row>
    <row r="72" spans="2:12" s="355" customFormat="1" ht="15" customHeight="1">
      <c r="B72" s="350" t="s">
        <v>154</v>
      </c>
      <c r="C72" s="349">
        <v>0</v>
      </c>
      <c r="D72" s="347">
        <v>0</v>
      </c>
      <c r="E72" s="349">
        <v>2</v>
      </c>
      <c r="F72" s="347">
        <v>200</v>
      </c>
      <c r="G72" s="349">
        <v>0</v>
      </c>
      <c r="H72" s="347">
        <v>0</v>
      </c>
      <c r="I72" s="349">
        <v>1</v>
      </c>
      <c r="J72" s="347">
        <v>25</v>
      </c>
      <c r="K72" s="348">
        <v>0</v>
      </c>
      <c r="L72" s="347">
        <v>0</v>
      </c>
    </row>
    <row r="73" spans="2:12" s="355" customFormat="1" ht="15" customHeight="1">
      <c r="B73" s="356" t="s">
        <v>153</v>
      </c>
      <c r="C73" s="345">
        <v>0</v>
      </c>
      <c r="D73" s="343">
        <v>0</v>
      </c>
      <c r="E73" s="345">
        <v>8</v>
      </c>
      <c r="F73" s="343">
        <v>569</v>
      </c>
      <c r="G73" s="345">
        <v>0</v>
      </c>
      <c r="H73" s="343">
        <v>0</v>
      </c>
      <c r="I73" s="345">
        <v>1</v>
      </c>
      <c r="J73" s="343">
        <v>925</v>
      </c>
      <c r="K73" s="344">
        <v>0</v>
      </c>
      <c r="L73" s="343">
        <v>0</v>
      </c>
    </row>
    <row r="74" spans="2:12" s="355" customFormat="1" ht="15" customHeight="1">
      <c r="B74" s="354" t="s">
        <v>161</v>
      </c>
      <c r="C74" s="353">
        <f>SUM(C75:C78)</f>
        <v>5</v>
      </c>
      <c r="D74" s="351">
        <f>SUM(D75:D78)</f>
        <v>153</v>
      </c>
      <c r="E74" s="353">
        <f>SUM(E75:E78)</f>
        <v>20</v>
      </c>
      <c r="F74" s="351">
        <f>SUM(F75:F78)</f>
        <v>1563</v>
      </c>
      <c r="G74" s="353">
        <f>SUM(G75:G78)</f>
        <v>0</v>
      </c>
      <c r="H74" s="351">
        <f>SUM(H75:H78)</f>
        <v>0</v>
      </c>
      <c r="I74" s="353">
        <f>SUM(I75:I78)</f>
        <v>4</v>
      </c>
      <c r="J74" s="351">
        <f>SUM(J75:J78)</f>
        <v>487585</v>
      </c>
      <c r="K74" s="352">
        <f>SUM(K75:K78)</f>
        <v>1</v>
      </c>
      <c r="L74" s="351">
        <f>SUM(L75:L78)</f>
        <v>36000</v>
      </c>
    </row>
    <row r="75" spans="2:12" s="355" customFormat="1" ht="15" customHeight="1">
      <c r="B75" s="350" t="s">
        <v>156</v>
      </c>
      <c r="C75" s="349">
        <v>4</v>
      </c>
      <c r="D75" s="347">
        <v>139</v>
      </c>
      <c r="E75" s="349">
        <v>6</v>
      </c>
      <c r="F75" s="347">
        <v>470</v>
      </c>
      <c r="G75" s="349">
        <v>0</v>
      </c>
      <c r="H75" s="347">
        <v>0</v>
      </c>
      <c r="I75" s="349">
        <v>3</v>
      </c>
      <c r="J75" s="347">
        <v>486680</v>
      </c>
      <c r="K75" s="348">
        <v>1</v>
      </c>
      <c r="L75" s="347">
        <v>36000</v>
      </c>
    </row>
    <row r="76" spans="2:12" s="355" customFormat="1" ht="15" customHeight="1">
      <c r="B76" s="350" t="s">
        <v>155</v>
      </c>
      <c r="C76" s="349">
        <v>1</v>
      </c>
      <c r="D76" s="347">
        <v>14</v>
      </c>
      <c r="E76" s="349">
        <v>4</v>
      </c>
      <c r="F76" s="347">
        <v>396</v>
      </c>
      <c r="G76" s="349">
        <v>0</v>
      </c>
      <c r="H76" s="347">
        <v>0</v>
      </c>
      <c r="I76" s="349">
        <v>0</v>
      </c>
      <c r="J76" s="347">
        <v>0</v>
      </c>
      <c r="K76" s="348">
        <v>0</v>
      </c>
      <c r="L76" s="347">
        <v>0</v>
      </c>
    </row>
    <row r="77" spans="2:12" s="355" customFormat="1" ht="15" customHeight="1">
      <c r="B77" s="350" t="s">
        <v>154</v>
      </c>
      <c r="C77" s="349">
        <v>0</v>
      </c>
      <c r="D77" s="347">
        <v>0</v>
      </c>
      <c r="E77" s="349">
        <v>2</v>
      </c>
      <c r="F77" s="347">
        <v>194</v>
      </c>
      <c r="G77" s="349">
        <v>0</v>
      </c>
      <c r="H77" s="347">
        <v>0</v>
      </c>
      <c r="I77" s="349">
        <v>0</v>
      </c>
      <c r="J77" s="347">
        <v>0</v>
      </c>
      <c r="K77" s="348">
        <v>0</v>
      </c>
      <c r="L77" s="347">
        <v>0</v>
      </c>
    </row>
    <row r="78" spans="2:12" s="355" customFormat="1" ht="15" customHeight="1">
      <c r="B78" s="356" t="s">
        <v>153</v>
      </c>
      <c r="C78" s="345">
        <v>0</v>
      </c>
      <c r="D78" s="343">
        <v>0</v>
      </c>
      <c r="E78" s="345">
        <v>8</v>
      </c>
      <c r="F78" s="343">
        <v>503</v>
      </c>
      <c r="G78" s="345">
        <v>0</v>
      </c>
      <c r="H78" s="343">
        <v>0</v>
      </c>
      <c r="I78" s="345">
        <v>1</v>
      </c>
      <c r="J78" s="343">
        <v>905</v>
      </c>
      <c r="K78" s="344">
        <v>0</v>
      </c>
      <c r="L78" s="343">
        <v>0</v>
      </c>
    </row>
    <row r="79" spans="2:12" s="355" customFormat="1" ht="15" customHeight="1">
      <c r="B79" s="354" t="s">
        <v>100</v>
      </c>
      <c r="C79" s="353">
        <f>SUM(C80:C83)</f>
        <v>5</v>
      </c>
      <c r="D79" s="351">
        <f>SUM(D80:D83)</f>
        <v>153</v>
      </c>
      <c r="E79" s="353">
        <f>SUM(E80:E83)</f>
        <v>18</v>
      </c>
      <c r="F79" s="351">
        <f>SUM(F80:F83)</f>
        <v>1421</v>
      </c>
      <c r="G79" s="353">
        <f>SUM(G80:G83)</f>
        <v>0</v>
      </c>
      <c r="H79" s="351">
        <f>SUM(H80:H83)</f>
        <v>0</v>
      </c>
      <c r="I79" s="353">
        <f>SUM(I80:I83)</f>
        <v>4</v>
      </c>
      <c r="J79" s="351">
        <f>SUM(J80:J83)</f>
        <v>464280</v>
      </c>
      <c r="K79" s="352">
        <f>SUM(K80:K83)</f>
        <v>1</v>
      </c>
      <c r="L79" s="351">
        <f>SUM(L80:L83)</f>
        <v>32000</v>
      </c>
    </row>
    <row r="80" spans="2:12" s="355" customFormat="1" ht="15" customHeight="1">
      <c r="B80" s="350" t="s">
        <v>156</v>
      </c>
      <c r="C80" s="349">
        <v>4</v>
      </c>
      <c r="D80" s="347">
        <v>141</v>
      </c>
      <c r="E80" s="349">
        <v>5</v>
      </c>
      <c r="F80" s="347">
        <v>355</v>
      </c>
      <c r="G80" s="349">
        <v>0</v>
      </c>
      <c r="H80" s="347">
        <v>0</v>
      </c>
      <c r="I80" s="349">
        <v>3</v>
      </c>
      <c r="J80" s="347">
        <v>463520</v>
      </c>
      <c r="K80" s="348">
        <v>1</v>
      </c>
      <c r="L80" s="347">
        <v>32000</v>
      </c>
    </row>
    <row r="81" spans="2:12" s="355" customFormat="1" ht="15" customHeight="1">
      <c r="B81" s="350" t="s">
        <v>155</v>
      </c>
      <c r="C81" s="349">
        <v>1</v>
      </c>
      <c r="D81" s="347">
        <v>12</v>
      </c>
      <c r="E81" s="349">
        <v>4</v>
      </c>
      <c r="F81" s="347">
        <v>404</v>
      </c>
      <c r="G81" s="349">
        <v>0</v>
      </c>
      <c r="H81" s="347">
        <v>0</v>
      </c>
      <c r="I81" s="349">
        <v>0</v>
      </c>
      <c r="J81" s="347">
        <v>0</v>
      </c>
      <c r="K81" s="348">
        <v>0</v>
      </c>
      <c r="L81" s="347">
        <v>0</v>
      </c>
    </row>
    <row r="82" spans="2:12" s="355" customFormat="1" ht="15" customHeight="1">
      <c r="B82" s="350" t="s">
        <v>154</v>
      </c>
      <c r="C82" s="349">
        <v>0</v>
      </c>
      <c r="D82" s="347">
        <v>0</v>
      </c>
      <c r="E82" s="349">
        <v>2</v>
      </c>
      <c r="F82" s="347">
        <v>177</v>
      </c>
      <c r="G82" s="349">
        <v>0</v>
      </c>
      <c r="H82" s="347">
        <v>0</v>
      </c>
      <c r="I82" s="349">
        <v>0</v>
      </c>
      <c r="J82" s="347">
        <v>0</v>
      </c>
      <c r="K82" s="348">
        <v>0</v>
      </c>
      <c r="L82" s="347">
        <v>0</v>
      </c>
    </row>
    <row r="83" spans="2:12" ht="15" customHeight="1">
      <c r="B83" s="346" t="s">
        <v>153</v>
      </c>
      <c r="C83" s="345">
        <v>0</v>
      </c>
      <c r="D83" s="343">
        <v>0</v>
      </c>
      <c r="E83" s="345">
        <v>7</v>
      </c>
      <c r="F83" s="343">
        <v>485</v>
      </c>
      <c r="G83" s="345">
        <v>0</v>
      </c>
      <c r="H83" s="343">
        <v>0</v>
      </c>
      <c r="I83" s="345">
        <v>1</v>
      </c>
      <c r="J83" s="343">
        <v>760</v>
      </c>
      <c r="K83" s="344">
        <v>0</v>
      </c>
      <c r="L83" s="343">
        <v>0</v>
      </c>
    </row>
    <row r="84" spans="2:12" ht="15" customHeight="1">
      <c r="B84" s="354" t="s">
        <v>160</v>
      </c>
      <c r="C84" s="353">
        <f>SUM(C85:C88)</f>
        <v>5</v>
      </c>
      <c r="D84" s="351">
        <f>SUM(D85:D88)</f>
        <v>152</v>
      </c>
      <c r="E84" s="353">
        <f>SUM(E85:E88)</f>
        <v>17</v>
      </c>
      <c r="F84" s="351">
        <f>SUM(F85:F88)</f>
        <v>1375</v>
      </c>
      <c r="G84" s="353">
        <f>SUM(G85:G88)</f>
        <v>0</v>
      </c>
      <c r="H84" s="351">
        <f>SUM(H85:H88)</f>
        <v>0</v>
      </c>
      <c r="I84" s="353">
        <f>SUM(I85:I88)</f>
        <v>3</v>
      </c>
      <c r="J84" s="351">
        <f>SUM(J85:J88)</f>
        <v>420540</v>
      </c>
      <c r="K84" s="352">
        <f>SUM(K85:K88)</f>
        <v>1</v>
      </c>
      <c r="L84" s="351">
        <f>SUM(L85:L88)</f>
        <v>5800</v>
      </c>
    </row>
    <row r="85" spans="2:12" ht="15" customHeight="1">
      <c r="B85" s="350" t="s">
        <v>156</v>
      </c>
      <c r="C85" s="349">
        <v>4</v>
      </c>
      <c r="D85" s="347">
        <v>144</v>
      </c>
      <c r="E85" s="349">
        <v>5</v>
      </c>
      <c r="F85" s="347">
        <v>333</v>
      </c>
      <c r="G85" s="349">
        <v>0</v>
      </c>
      <c r="H85" s="347">
        <v>0</v>
      </c>
      <c r="I85" s="349">
        <v>3</v>
      </c>
      <c r="J85" s="347">
        <v>420540</v>
      </c>
      <c r="K85" s="348">
        <v>1</v>
      </c>
      <c r="L85" s="347">
        <v>5800</v>
      </c>
    </row>
    <row r="86" spans="2:12" ht="15" customHeight="1">
      <c r="B86" s="350" t="s">
        <v>155</v>
      </c>
      <c r="C86" s="349">
        <v>1</v>
      </c>
      <c r="D86" s="347">
        <v>8</v>
      </c>
      <c r="E86" s="349">
        <v>4</v>
      </c>
      <c r="F86" s="347">
        <v>399</v>
      </c>
      <c r="G86" s="349">
        <v>0</v>
      </c>
      <c r="H86" s="347">
        <v>0</v>
      </c>
      <c r="I86" s="349">
        <v>0</v>
      </c>
      <c r="J86" s="347">
        <v>0</v>
      </c>
      <c r="K86" s="348">
        <v>0</v>
      </c>
      <c r="L86" s="347">
        <v>0</v>
      </c>
    </row>
    <row r="87" spans="2:12" ht="15" customHeight="1">
      <c r="B87" s="350" t="s">
        <v>154</v>
      </c>
      <c r="C87" s="349">
        <v>0</v>
      </c>
      <c r="D87" s="347">
        <v>0</v>
      </c>
      <c r="E87" s="349">
        <v>2</v>
      </c>
      <c r="F87" s="347">
        <v>189</v>
      </c>
      <c r="G87" s="349">
        <v>0</v>
      </c>
      <c r="H87" s="347">
        <v>0</v>
      </c>
      <c r="I87" s="349">
        <v>0</v>
      </c>
      <c r="J87" s="347">
        <v>0</v>
      </c>
      <c r="K87" s="348">
        <v>0</v>
      </c>
      <c r="L87" s="347">
        <v>0</v>
      </c>
    </row>
    <row r="88" spans="2:12" ht="15" customHeight="1">
      <c r="B88" s="346" t="s">
        <v>153</v>
      </c>
      <c r="C88" s="345">
        <v>0</v>
      </c>
      <c r="D88" s="343">
        <v>0</v>
      </c>
      <c r="E88" s="345">
        <v>6</v>
      </c>
      <c r="F88" s="343">
        <v>454</v>
      </c>
      <c r="G88" s="345">
        <v>0</v>
      </c>
      <c r="H88" s="343">
        <v>0</v>
      </c>
      <c r="I88" s="345">
        <v>0</v>
      </c>
      <c r="J88" s="343">
        <v>0</v>
      </c>
      <c r="K88" s="344">
        <v>0</v>
      </c>
      <c r="L88" s="343">
        <v>0</v>
      </c>
    </row>
    <row r="89" spans="2:12" ht="15" customHeight="1">
      <c r="B89" s="354" t="s">
        <v>159</v>
      </c>
      <c r="C89" s="353">
        <f>SUM(C90:C93)</f>
        <v>4</v>
      </c>
      <c r="D89" s="351">
        <f>SUM(D90:D93)</f>
        <v>135</v>
      </c>
      <c r="E89" s="353">
        <f>SUM(E90:E93)</f>
        <v>17</v>
      </c>
      <c r="F89" s="351">
        <f>SUM(F90:F93)</f>
        <v>1419</v>
      </c>
      <c r="G89" s="353">
        <f>SUM(G90:G93)</f>
        <v>0</v>
      </c>
      <c r="H89" s="351">
        <f>SUM(H90:H93)</f>
        <v>0</v>
      </c>
      <c r="I89" s="353">
        <f>SUM(I90:I93)</f>
        <v>4</v>
      </c>
      <c r="J89" s="351">
        <f>SUM(J90:J93)</f>
        <v>441013</v>
      </c>
      <c r="K89" s="352">
        <f>SUM(K90:K93)</f>
        <v>1</v>
      </c>
      <c r="L89" s="351">
        <f>SUM(L90:L93)</f>
        <v>36000</v>
      </c>
    </row>
    <row r="90" spans="2:12" ht="15" customHeight="1">
      <c r="B90" s="350" t="s">
        <v>156</v>
      </c>
      <c r="C90" s="349">
        <v>4</v>
      </c>
      <c r="D90" s="347">
        <v>135</v>
      </c>
      <c r="E90" s="349">
        <v>5</v>
      </c>
      <c r="F90" s="347">
        <v>352</v>
      </c>
      <c r="G90" s="349">
        <v>0</v>
      </c>
      <c r="H90" s="347">
        <v>0</v>
      </c>
      <c r="I90" s="349">
        <v>4</v>
      </c>
      <c r="J90" s="347">
        <v>441013</v>
      </c>
      <c r="K90" s="348">
        <v>1</v>
      </c>
      <c r="L90" s="347">
        <v>36000</v>
      </c>
    </row>
    <row r="91" spans="2:12" ht="15" customHeight="1">
      <c r="B91" s="350" t="s">
        <v>155</v>
      </c>
      <c r="C91" s="349">
        <v>0</v>
      </c>
      <c r="D91" s="347">
        <v>0</v>
      </c>
      <c r="E91" s="349">
        <v>4</v>
      </c>
      <c r="F91" s="347">
        <v>388</v>
      </c>
      <c r="G91" s="349">
        <v>0</v>
      </c>
      <c r="H91" s="347">
        <v>0</v>
      </c>
      <c r="I91" s="349">
        <v>0</v>
      </c>
      <c r="J91" s="347">
        <v>0</v>
      </c>
      <c r="K91" s="348">
        <v>0</v>
      </c>
      <c r="L91" s="347">
        <v>0</v>
      </c>
    </row>
    <row r="92" spans="2:12" ht="15" customHeight="1">
      <c r="B92" s="350" t="s">
        <v>154</v>
      </c>
      <c r="C92" s="349">
        <v>0</v>
      </c>
      <c r="D92" s="347">
        <v>0</v>
      </c>
      <c r="E92" s="349">
        <v>2</v>
      </c>
      <c r="F92" s="347">
        <v>184</v>
      </c>
      <c r="G92" s="349">
        <v>0</v>
      </c>
      <c r="H92" s="347">
        <v>0</v>
      </c>
      <c r="I92" s="349">
        <v>0</v>
      </c>
      <c r="J92" s="347">
        <v>0</v>
      </c>
      <c r="K92" s="348">
        <v>0</v>
      </c>
      <c r="L92" s="347">
        <v>0</v>
      </c>
    </row>
    <row r="93" spans="2:12" ht="15" customHeight="1">
      <c r="B93" s="346" t="s">
        <v>153</v>
      </c>
      <c r="C93" s="345">
        <v>0</v>
      </c>
      <c r="D93" s="343">
        <v>0</v>
      </c>
      <c r="E93" s="345">
        <v>6</v>
      </c>
      <c r="F93" s="343">
        <v>495</v>
      </c>
      <c r="G93" s="345">
        <v>0</v>
      </c>
      <c r="H93" s="343">
        <v>0</v>
      </c>
      <c r="I93" s="345">
        <v>0</v>
      </c>
      <c r="J93" s="343">
        <v>0</v>
      </c>
      <c r="K93" s="344">
        <v>0</v>
      </c>
      <c r="L93" s="343">
        <v>0</v>
      </c>
    </row>
    <row r="94" spans="2:12" ht="15" customHeight="1">
      <c r="B94" s="354" t="s">
        <v>158</v>
      </c>
      <c r="C94" s="353">
        <f>SUM(C95:C98)</f>
        <v>4</v>
      </c>
      <c r="D94" s="351">
        <f>SUM(D95:D98)</f>
        <v>125</v>
      </c>
      <c r="E94" s="353">
        <f>SUM(E95:E98)</f>
        <v>19</v>
      </c>
      <c r="F94" s="351">
        <f>SUM(F95:F98)</f>
        <v>1354</v>
      </c>
      <c r="G94" s="353">
        <f>SUM(G95:G98)</f>
        <v>0</v>
      </c>
      <c r="H94" s="351">
        <f>SUM(H95:H98)</f>
        <v>0</v>
      </c>
      <c r="I94" s="353">
        <f>SUM(I95:I98)</f>
        <v>5</v>
      </c>
      <c r="J94" s="351">
        <f>SUM(J95:J98)</f>
        <v>306776</v>
      </c>
      <c r="K94" s="352">
        <f>SUM(K95:K98)</f>
        <v>1</v>
      </c>
      <c r="L94" s="351">
        <f>SUM(L95:L98)</f>
        <v>21600</v>
      </c>
    </row>
    <row r="95" spans="2:12" ht="15" customHeight="1">
      <c r="B95" s="350" t="s">
        <v>156</v>
      </c>
      <c r="C95" s="349">
        <v>4</v>
      </c>
      <c r="D95" s="347">
        <v>125</v>
      </c>
      <c r="E95" s="349">
        <v>7</v>
      </c>
      <c r="F95" s="347">
        <v>403</v>
      </c>
      <c r="G95" s="349">
        <v>0</v>
      </c>
      <c r="H95" s="347">
        <v>0</v>
      </c>
      <c r="I95" s="349">
        <v>5</v>
      </c>
      <c r="J95" s="347">
        <v>306776</v>
      </c>
      <c r="K95" s="348">
        <v>1</v>
      </c>
      <c r="L95" s="347">
        <v>21600</v>
      </c>
    </row>
    <row r="96" spans="2:12" ht="15" customHeight="1">
      <c r="B96" s="350" t="s">
        <v>155</v>
      </c>
      <c r="C96" s="349">
        <v>0</v>
      </c>
      <c r="D96" s="347">
        <v>0</v>
      </c>
      <c r="E96" s="349">
        <v>4</v>
      </c>
      <c r="F96" s="347">
        <v>354</v>
      </c>
      <c r="G96" s="349">
        <v>0</v>
      </c>
      <c r="H96" s="347">
        <v>0</v>
      </c>
      <c r="I96" s="349">
        <v>0</v>
      </c>
      <c r="J96" s="347">
        <v>0</v>
      </c>
      <c r="K96" s="348">
        <v>0</v>
      </c>
      <c r="L96" s="347">
        <v>0</v>
      </c>
    </row>
    <row r="97" spans="2:12" ht="15" customHeight="1">
      <c r="B97" s="350" t="s">
        <v>154</v>
      </c>
      <c r="C97" s="349">
        <v>0</v>
      </c>
      <c r="D97" s="347">
        <v>0</v>
      </c>
      <c r="E97" s="349">
        <v>2</v>
      </c>
      <c r="F97" s="347">
        <v>184</v>
      </c>
      <c r="G97" s="349">
        <v>0</v>
      </c>
      <c r="H97" s="347">
        <v>0</v>
      </c>
      <c r="I97" s="349">
        <v>0</v>
      </c>
      <c r="J97" s="347">
        <v>0</v>
      </c>
      <c r="K97" s="348">
        <v>0</v>
      </c>
      <c r="L97" s="347">
        <v>0</v>
      </c>
    </row>
    <row r="98" spans="2:12" ht="15" customHeight="1">
      <c r="B98" s="346" t="s">
        <v>153</v>
      </c>
      <c r="C98" s="345">
        <v>0</v>
      </c>
      <c r="D98" s="343">
        <v>0</v>
      </c>
      <c r="E98" s="345">
        <v>6</v>
      </c>
      <c r="F98" s="343">
        <v>413</v>
      </c>
      <c r="G98" s="345">
        <v>0</v>
      </c>
      <c r="H98" s="343">
        <v>0</v>
      </c>
      <c r="I98" s="345">
        <v>0</v>
      </c>
      <c r="J98" s="343">
        <v>0</v>
      </c>
      <c r="K98" s="344">
        <v>0</v>
      </c>
      <c r="L98" s="343">
        <v>0</v>
      </c>
    </row>
    <row r="99" spans="2:12" ht="15" customHeight="1">
      <c r="B99" s="354" t="s">
        <v>157</v>
      </c>
      <c r="C99" s="353">
        <f>SUM(C100:C103)</f>
        <v>4</v>
      </c>
      <c r="D99" s="351">
        <f>SUM(D100:D103)</f>
        <v>122</v>
      </c>
      <c r="E99" s="353">
        <f>SUM(E100:E103)</f>
        <v>20</v>
      </c>
      <c r="F99" s="351">
        <f>SUM(F100:F103)</f>
        <v>1324</v>
      </c>
      <c r="G99" s="353">
        <f>SUM(G100:G103)</f>
        <v>1</v>
      </c>
      <c r="H99" s="351">
        <f>SUM(H100:H103)</f>
        <v>9</v>
      </c>
      <c r="I99" s="353">
        <f>SUM(I100:I103)</f>
        <v>5</v>
      </c>
      <c r="J99" s="351">
        <f>SUM(J100:J103)</f>
        <v>469285</v>
      </c>
      <c r="K99" s="352">
        <f>SUM(K100:K103)</f>
        <v>1</v>
      </c>
      <c r="L99" s="351">
        <f>SUM(L100:L103)</f>
        <v>35000</v>
      </c>
    </row>
    <row r="100" spans="2:12" ht="15" customHeight="1">
      <c r="B100" s="350" t="s">
        <v>156</v>
      </c>
      <c r="C100" s="349">
        <v>4</v>
      </c>
      <c r="D100" s="347">
        <v>122</v>
      </c>
      <c r="E100" s="349">
        <v>8</v>
      </c>
      <c r="F100" s="347">
        <v>413</v>
      </c>
      <c r="G100" s="349">
        <v>1</v>
      </c>
      <c r="H100" s="347">
        <v>9</v>
      </c>
      <c r="I100" s="349">
        <v>5</v>
      </c>
      <c r="J100" s="347">
        <v>469285</v>
      </c>
      <c r="K100" s="348">
        <v>1</v>
      </c>
      <c r="L100" s="347">
        <v>35000</v>
      </c>
    </row>
    <row r="101" spans="2:12" ht="15" customHeight="1">
      <c r="B101" s="350" t="s">
        <v>155</v>
      </c>
      <c r="C101" s="349">
        <v>0</v>
      </c>
      <c r="D101" s="347">
        <v>0</v>
      </c>
      <c r="E101" s="349">
        <v>4</v>
      </c>
      <c r="F101" s="347">
        <v>375</v>
      </c>
      <c r="G101" s="349">
        <v>0</v>
      </c>
      <c r="H101" s="347">
        <v>0</v>
      </c>
      <c r="I101" s="349">
        <v>0</v>
      </c>
      <c r="J101" s="347">
        <v>0</v>
      </c>
      <c r="K101" s="348">
        <v>0</v>
      </c>
      <c r="L101" s="347">
        <v>0</v>
      </c>
    </row>
    <row r="102" spans="2:12" ht="15" customHeight="1">
      <c r="B102" s="350" t="s">
        <v>154</v>
      </c>
      <c r="C102" s="349">
        <v>0</v>
      </c>
      <c r="D102" s="347">
        <v>0</v>
      </c>
      <c r="E102" s="349">
        <v>2</v>
      </c>
      <c r="F102" s="347">
        <v>177</v>
      </c>
      <c r="G102" s="349">
        <v>0</v>
      </c>
      <c r="H102" s="347">
        <v>0</v>
      </c>
      <c r="I102" s="349">
        <v>0</v>
      </c>
      <c r="J102" s="347">
        <v>0</v>
      </c>
      <c r="K102" s="348">
        <v>0</v>
      </c>
      <c r="L102" s="347">
        <v>0</v>
      </c>
    </row>
    <row r="103" spans="2:12" ht="15" customHeight="1">
      <c r="B103" s="346" t="s">
        <v>153</v>
      </c>
      <c r="C103" s="345">
        <v>0</v>
      </c>
      <c r="D103" s="343">
        <v>0</v>
      </c>
      <c r="E103" s="345">
        <v>6</v>
      </c>
      <c r="F103" s="343">
        <v>359</v>
      </c>
      <c r="G103" s="345">
        <v>0</v>
      </c>
      <c r="H103" s="343">
        <v>0</v>
      </c>
      <c r="I103" s="345">
        <v>0</v>
      </c>
      <c r="J103" s="343">
        <v>0</v>
      </c>
      <c r="K103" s="344">
        <v>0</v>
      </c>
      <c r="L103" s="343">
        <v>0</v>
      </c>
    </row>
    <row r="104" spans="2:12" ht="15" customHeight="1">
      <c r="B104" s="199" t="s">
        <v>152</v>
      </c>
      <c r="L104" s="98"/>
    </row>
    <row r="108" spans="2:12" ht="13.5">
      <c r="B108" s="339"/>
      <c r="C108" s="339"/>
      <c r="D108" s="339"/>
      <c r="E108" s="339"/>
      <c r="F108" s="339"/>
      <c r="G108" s="339"/>
      <c r="H108" s="339"/>
      <c r="I108" s="339"/>
      <c r="J108" s="339"/>
      <c r="K108" s="339"/>
      <c r="L108" s="339"/>
    </row>
    <row r="109" spans="2:12" ht="13.5">
      <c r="B109" s="339"/>
      <c r="C109" s="339"/>
      <c r="D109" s="339"/>
      <c r="E109" s="339"/>
      <c r="F109" s="339"/>
      <c r="G109" s="339"/>
      <c r="H109" s="339"/>
      <c r="I109" s="339"/>
      <c r="J109" s="339"/>
      <c r="K109" s="339"/>
      <c r="L109" s="339"/>
    </row>
    <row r="110" spans="2:12" ht="13.5">
      <c r="B110" s="339"/>
      <c r="C110" s="339"/>
      <c r="D110" s="339"/>
      <c r="E110" s="339"/>
      <c r="F110" s="339"/>
      <c r="G110" s="339"/>
      <c r="H110" s="339"/>
      <c r="I110" s="339"/>
      <c r="J110" s="339"/>
      <c r="K110" s="339"/>
      <c r="L110" s="339"/>
    </row>
    <row r="111" spans="2:12" ht="13.5">
      <c r="B111" s="339"/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</row>
    <row r="112" spans="2:12" ht="13.5">
      <c r="B112" s="339"/>
      <c r="C112" s="339"/>
      <c r="D112" s="339"/>
      <c r="E112" s="339"/>
      <c r="F112" s="339"/>
      <c r="G112" s="339"/>
      <c r="H112" s="339"/>
      <c r="I112" s="339"/>
      <c r="J112" s="339"/>
      <c r="K112" s="339"/>
      <c r="L112" s="339"/>
    </row>
    <row r="113" spans="2:12" ht="13.5">
      <c r="B113" s="339"/>
      <c r="C113" s="339"/>
      <c r="D113" s="339"/>
      <c r="E113" s="339"/>
      <c r="F113" s="339"/>
      <c r="G113" s="339"/>
      <c r="H113" s="339"/>
      <c r="I113" s="339"/>
      <c r="J113" s="339"/>
      <c r="K113" s="339"/>
      <c r="L113" s="339"/>
    </row>
    <row r="114" spans="2:12" ht="13.5">
      <c r="B114" s="339"/>
      <c r="C114" s="339"/>
      <c r="D114" s="339"/>
      <c r="E114" s="339"/>
      <c r="F114" s="339"/>
      <c r="G114" s="339"/>
      <c r="H114" s="339"/>
      <c r="I114" s="339"/>
      <c r="J114" s="339"/>
      <c r="K114" s="339"/>
      <c r="L114" s="339"/>
    </row>
    <row r="115" spans="2:12" ht="13.5">
      <c r="B115" s="341"/>
      <c r="C115" s="341"/>
      <c r="D115" s="341"/>
      <c r="E115" s="341"/>
      <c r="F115" s="341"/>
      <c r="G115" s="341"/>
      <c r="H115" s="341"/>
      <c r="I115" s="341"/>
      <c r="J115" s="341"/>
      <c r="K115" s="341"/>
      <c r="L115" s="341"/>
    </row>
    <row r="116" spans="2:12" ht="13.5">
      <c r="B116" s="341"/>
      <c r="C116" s="341"/>
      <c r="D116" s="341"/>
      <c r="E116" s="341"/>
      <c r="F116" s="341"/>
      <c r="G116" s="341"/>
      <c r="H116" s="341"/>
      <c r="I116" s="341"/>
      <c r="J116" s="341"/>
      <c r="K116" s="341"/>
      <c r="L116" s="341"/>
    </row>
    <row r="117" spans="2:12" ht="13.5">
      <c r="B117" s="339"/>
      <c r="C117" s="339"/>
      <c r="D117" s="339"/>
      <c r="E117" s="339"/>
      <c r="F117" s="339"/>
      <c r="G117" s="339"/>
      <c r="H117" s="339"/>
      <c r="I117" s="339"/>
      <c r="J117" s="339"/>
      <c r="K117" s="339"/>
      <c r="L117" s="339"/>
    </row>
    <row r="118" spans="2:12" ht="13.5">
      <c r="B118" s="339"/>
      <c r="C118" s="339"/>
      <c r="D118" s="339"/>
      <c r="E118" s="339"/>
      <c r="F118" s="339"/>
      <c r="G118" s="339"/>
      <c r="H118" s="339"/>
      <c r="I118" s="339"/>
      <c r="J118" s="339"/>
      <c r="K118" s="339"/>
      <c r="L118" s="339"/>
    </row>
    <row r="119" spans="2:12" ht="13.5">
      <c r="B119" s="339"/>
      <c r="C119" s="339"/>
      <c r="D119" s="339"/>
      <c r="E119" s="339"/>
      <c r="F119" s="339"/>
      <c r="G119" s="339"/>
      <c r="H119" s="339"/>
      <c r="I119" s="339"/>
      <c r="J119" s="339"/>
      <c r="K119" s="339"/>
      <c r="L119" s="339"/>
    </row>
    <row r="120" spans="2:12" ht="13.5"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</row>
    <row r="121" spans="2:12" ht="13.5">
      <c r="B121" s="339"/>
      <c r="C121" s="339"/>
      <c r="D121" s="339"/>
      <c r="E121" s="339"/>
      <c r="F121" s="339"/>
      <c r="G121" s="339"/>
      <c r="H121" s="339"/>
      <c r="I121" s="339"/>
      <c r="J121" s="339"/>
      <c r="K121" s="339"/>
      <c r="L121" s="339"/>
    </row>
    <row r="122" spans="2:12" ht="13.5">
      <c r="B122" s="339"/>
      <c r="C122" s="339"/>
      <c r="D122" s="339"/>
      <c r="E122" s="339"/>
      <c r="F122" s="339"/>
      <c r="G122" s="339"/>
      <c r="H122" s="339"/>
      <c r="I122" s="339"/>
      <c r="J122" s="339"/>
      <c r="K122" s="339"/>
      <c r="L122" s="339"/>
    </row>
    <row r="123" spans="2:12" ht="13.5">
      <c r="B123" s="339"/>
      <c r="C123" s="339"/>
      <c r="D123" s="339"/>
      <c r="E123" s="339"/>
      <c r="F123" s="339"/>
      <c r="G123" s="339"/>
      <c r="H123" s="339"/>
      <c r="I123" s="339"/>
      <c r="J123" s="339"/>
      <c r="K123" s="339"/>
      <c r="L123" s="339"/>
    </row>
    <row r="124" spans="2:12" ht="13.5">
      <c r="B124" s="339"/>
      <c r="C124" s="339"/>
      <c r="D124" s="339"/>
      <c r="E124" s="339"/>
      <c r="F124" s="339"/>
      <c r="G124" s="339"/>
      <c r="H124" s="339"/>
      <c r="I124" s="339"/>
      <c r="J124" s="339"/>
      <c r="K124" s="339"/>
      <c r="L124" s="339"/>
    </row>
    <row r="125" spans="2:12" ht="13.5">
      <c r="B125" s="339"/>
      <c r="C125" s="339"/>
      <c r="D125" s="339"/>
      <c r="E125" s="339"/>
      <c r="F125" s="339"/>
      <c r="G125" s="339"/>
      <c r="H125" s="339"/>
      <c r="I125" s="339"/>
      <c r="J125" s="339"/>
      <c r="K125" s="339"/>
      <c r="L125" s="339"/>
    </row>
    <row r="126" spans="2:12" ht="13.5">
      <c r="B126" s="339"/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</row>
    <row r="127" spans="2:12" ht="13.5"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</row>
    <row r="128" spans="2:12" ht="13.5">
      <c r="B128" s="339"/>
      <c r="C128" s="339"/>
      <c r="D128" s="339"/>
      <c r="E128" s="339"/>
      <c r="F128" s="339"/>
      <c r="G128" s="339"/>
      <c r="H128" s="339"/>
      <c r="I128" s="339"/>
      <c r="J128" s="339"/>
      <c r="K128" s="339"/>
      <c r="L128" s="339"/>
    </row>
    <row r="129" spans="2:12" ht="13.5">
      <c r="B129" s="339"/>
      <c r="C129" s="339"/>
      <c r="D129" s="339"/>
      <c r="E129" s="339"/>
      <c r="F129" s="339"/>
      <c r="G129" s="339"/>
      <c r="H129" s="339"/>
      <c r="I129" s="339"/>
      <c r="J129" s="339"/>
      <c r="K129" s="339"/>
      <c r="L129" s="339"/>
    </row>
    <row r="130" spans="2:12" ht="13.5">
      <c r="B130" s="339"/>
      <c r="C130" s="339"/>
      <c r="D130" s="339"/>
      <c r="E130" s="339"/>
      <c r="F130" s="339"/>
      <c r="G130" s="339"/>
      <c r="H130" s="339"/>
      <c r="I130" s="339"/>
      <c r="J130" s="339"/>
      <c r="K130" s="339"/>
      <c r="L130" s="339"/>
    </row>
    <row r="131" spans="2:12" ht="13.5">
      <c r="B131" s="339"/>
      <c r="C131" s="339"/>
      <c r="D131" s="339"/>
      <c r="E131" s="339"/>
      <c r="F131" s="339"/>
      <c r="G131" s="339"/>
      <c r="H131" s="339"/>
      <c r="I131" s="339"/>
      <c r="J131" s="339"/>
      <c r="K131" s="339"/>
      <c r="L131" s="339"/>
    </row>
    <row r="132" spans="2:12" ht="13.5">
      <c r="B132" s="339"/>
      <c r="C132" s="339"/>
      <c r="D132" s="339"/>
      <c r="E132" s="339"/>
      <c r="F132" s="339"/>
      <c r="G132" s="339"/>
      <c r="H132" s="339"/>
      <c r="I132" s="339"/>
      <c r="J132" s="339"/>
      <c r="K132" s="339"/>
      <c r="L132" s="339"/>
    </row>
    <row r="133" spans="2:12" ht="13.5">
      <c r="B133" s="339"/>
      <c r="C133" s="339"/>
      <c r="D133" s="339"/>
      <c r="E133" s="339"/>
      <c r="F133" s="339"/>
      <c r="G133" s="339"/>
      <c r="H133" s="339"/>
      <c r="I133" s="339"/>
      <c r="J133" s="339"/>
      <c r="K133" s="339"/>
      <c r="L133" s="339"/>
    </row>
    <row r="134" spans="2:12" ht="13.5">
      <c r="B134" s="339"/>
      <c r="C134" s="339"/>
      <c r="D134" s="339"/>
      <c r="E134" s="339"/>
      <c r="F134" s="339"/>
      <c r="G134" s="339"/>
      <c r="H134" s="339"/>
      <c r="I134" s="339"/>
      <c r="J134" s="339"/>
      <c r="K134" s="339"/>
      <c r="L134" s="339"/>
    </row>
    <row r="135" spans="2:12" ht="13.5">
      <c r="B135" s="339"/>
      <c r="C135" s="339"/>
      <c r="D135" s="339"/>
      <c r="E135" s="339"/>
      <c r="F135" s="339"/>
      <c r="G135" s="339"/>
      <c r="H135" s="339"/>
      <c r="I135" s="339"/>
      <c r="J135" s="339"/>
      <c r="K135" s="339"/>
      <c r="L135" s="339"/>
    </row>
    <row r="136" spans="2:12" ht="13.5">
      <c r="B136" s="339"/>
      <c r="C136" s="339"/>
      <c r="D136" s="339"/>
      <c r="E136" s="339"/>
      <c r="F136" s="339"/>
      <c r="G136" s="339"/>
      <c r="H136" s="339"/>
      <c r="I136" s="339"/>
      <c r="J136" s="339"/>
      <c r="K136" s="339"/>
      <c r="L136" s="339"/>
    </row>
    <row r="137" spans="2:12" ht="13.5">
      <c r="B137" s="339"/>
      <c r="C137" s="339"/>
      <c r="D137" s="339"/>
      <c r="E137" s="339"/>
      <c r="F137" s="339"/>
      <c r="G137" s="339"/>
      <c r="H137" s="339"/>
      <c r="I137" s="339"/>
      <c r="J137" s="339"/>
      <c r="K137" s="339"/>
      <c r="L137" s="339"/>
    </row>
    <row r="138" spans="2:12" ht="13.5">
      <c r="B138" s="339"/>
      <c r="C138" s="339"/>
      <c r="D138" s="339"/>
      <c r="E138" s="339"/>
      <c r="F138" s="339"/>
      <c r="G138" s="339"/>
      <c r="H138" s="339"/>
      <c r="I138" s="339"/>
      <c r="J138" s="339"/>
      <c r="K138" s="339"/>
      <c r="L138" s="339"/>
    </row>
    <row r="139" spans="2:12" ht="13.5">
      <c r="B139" s="339"/>
      <c r="C139" s="339"/>
      <c r="D139" s="339"/>
      <c r="E139" s="339"/>
      <c r="F139" s="339"/>
      <c r="G139" s="339"/>
      <c r="H139" s="339"/>
      <c r="I139" s="339"/>
      <c r="J139" s="339"/>
      <c r="K139" s="339"/>
      <c r="L139" s="339"/>
    </row>
    <row r="140" spans="2:12" ht="13.5">
      <c r="B140" s="339"/>
      <c r="C140" s="339"/>
      <c r="D140" s="339"/>
      <c r="E140" s="339"/>
      <c r="F140" s="339"/>
      <c r="G140" s="339"/>
      <c r="H140" s="339"/>
      <c r="I140" s="339"/>
      <c r="J140" s="339"/>
      <c r="K140" s="339"/>
      <c r="L140" s="339"/>
    </row>
    <row r="141" spans="2:12" ht="13.5">
      <c r="B141" s="339"/>
      <c r="C141" s="339"/>
      <c r="D141" s="339"/>
      <c r="E141" s="339"/>
      <c r="F141" s="339"/>
      <c r="G141" s="339"/>
      <c r="H141" s="339"/>
      <c r="I141" s="339"/>
      <c r="J141" s="339"/>
      <c r="K141" s="339"/>
      <c r="L141" s="339"/>
    </row>
    <row r="142" spans="2:12" ht="13.5">
      <c r="B142" s="339"/>
      <c r="C142" s="339"/>
      <c r="D142" s="339"/>
      <c r="E142" s="339"/>
      <c r="F142" s="339"/>
      <c r="G142" s="339"/>
      <c r="H142" s="339"/>
      <c r="I142" s="339"/>
      <c r="J142" s="339"/>
      <c r="K142" s="339"/>
      <c r="L142" s="339"/>
    </row>
    <row r="143" spans="2:12" ht="13.5">
      <c r="B143" s="339"/>
      <c r="C143" s="339"/>
      <c r="D143" s="339"/>
      <c r="E143" s="339"/>
      <c r="F143" s="339"/>
      <c r="G143" s="339"/>
      <c r="H143" s="339"/>
      <c r="I143" s="339"/>
      <c r="J143" s="339"/>
      <c r="K143" s="339"/>
      <c r="L143" s="339"/>
    </row>
    <row r="144" spans="2:12" ht="13.5">
      <c r="B144" s="339"/>
      <c r="C144" s="339"/>
      <c r="D144" s="339"/>
      <c r="E144" s="339"/>
      <c r="F144" s="339"/>
      <c r="G144" s="339"/>
      <c r="H144" s="339"/>
      <c r="I144" s="339"/>
      <c r="J144" s="339"/>
      <c r="K144" s="339"/>
      <c r="L144" s="339"/>
    </row>
    <row r="145" spans="2:12" ht="13.5">
      <c r="B145" s="339"/>
      <c r="C145" s="339"/>
      <c r="D145" s="339"/>
      <c r="E145" s="339"/>
      <c r="F145" s="339"/>
      <c r="G145" s="339"/>
      <c r="H145" s="339"/>
      <c r="I145" s="339"/>
      <c r="J145" s="339"/>
      <c r="K145" s="339"/>
      <c r="L145" s="339"/>
    </row>
    <row r="146" spans="2:12" ht="13.5">
      <c r="B146" s="339"/>
      <c r="C146" s="339"/>
      <c r="D146" s="339"/>
      <c r="E146" s="339"/>
      <c r="F146" s="339"/>
      <c r="G146" s="339"/>
      <c r="H146" s="339"/>
      <c r="I146" s="339"/>
      <c r="J146" s="339"/>
      <c r="K146" s="339"/>
      <c r="L146" s="339"/>
    </row>
    <row r="147" spans="2:12" ht="13.5">
      <c r="B147" s="339"/>
      <c r="C147" s="339"/>
      <c r="D147" s="339"/>
      <c r="E147" s="339"/>
      <c r="F147" s="339"/>
      <c r="G147" s="339"/>
      <c r="H147" s="339"/>
      <c r="I147" s="339"/>
      <c r="J147" s="339"/>
      <c r="K147" s="339"/>
      <c r="L147" s="339"/>
    </row>
    <row r="148" spans="2:12" ht="13.5">
      <c r="B148" s="339"/>
      <c r="C148" s="339"/>
      <c r="D148" s="339"/>
      <c r="E148" s="339"/>
      <c r="F148" s="339"/>
      <c r="G148" s="339"/>
      <c r="H148" s="339"/>
      <c r="I148" s="339"/>
      <c r="J148" s="339"/>
      <c r="K148" s="339"/>
      <c r="L148" s="339"/>
    </row>
    <row r="149" spans="2:12" ht="13.5">
      <c r="B149" s="339"/>
      <c r="C149" s="339"/>
      <c r="D149" s="339"/>
      <c r="E149" s="339"/>
      <c r="F149" s="339"/>
      <c r="G149" s="339"/>
      <c r="H149" s="339"/>
      <c r="I149" s="339"/>
      <c r="J149" s="339"/>
      <c r="K149" s="339"/>
      <c r="L149" s="339"/>
    </row>
    <row r="150" spans="2:12" ht="13.5">
      <c r="B150" s="339"/>
      <c r="C150" s="339"/>
      <c r="D150" s="339"/>
      <c r="E150" s="339"/>
      <c r="F150" s="339"/>
      <c r="G150" s="339"/>
      <c r="H150" s="339"/>
      <c r="I150" s="339"/>
      <c r="J150" s="339"/>
      <c r="K150" s="339"/>
      <c r="L150" s="339"/>
    </row>
    <row r="151" spans="2:12" ht="13.5">
      <c r="B151" s="339"/>
      <c r="C151" s="339"/>
      <c r="D151" s="339"/>
      <c r="E151" s="339"/>
      <c r="F151" s="339"/>
      <c r="G151" s="339"/>
      <c r="H151" s="339"/>
      <c r="I151" s="339"/>
      <c r="J151" s="339"/>
      <c r="K151" s="339"/>
      <c r="L151" s="339"/>
    </row>
    <row r="152" spans="2:12" ht="13.5">
      <c r="B152" s="339"/>
      <c r="C152" s="339"/>
      <c r="D152" s="339"/>
      <c r="E152" s="339"/>
      <c r="F152" s="339"/>
      <c r="G152" s="339"/>
      <c r="H152" s="339"/>
      <c r="I152" s="339"/>
      <c r="J152" s="339"/>
      <c r="K152" s="339"/>
      <c r="L152" s="339"/>
    </row>
    <row r="153" spans="2:12" ht="13.5">
      <c r="B153" s="339"/>
      <c r="C153" s="339"/>
      <c r="D153" s="339"/>
      <c r="E153" s="339"/>
      <c r="F153" s="339"/>
      <c r="G153" s="339"/>
      <c r="H153" s="339"/>
      <c r="I153" s="339"/>
      <c r="J153" s="339"/>
      <c r="K153" s="339"/>
      <c r="L153" s="339"/>
    </row>
    <row r="154" spans="2:12" ht="13.5">
      <c r="B154" s="339"/>
      <c r="C154" s="339"/>
      <c r="D154" s="339"/>
      <c r="E154" s="339"/>
      <c r="F154" s="339"/>
      <c r="G154" s="339"/>
      <c r="H154" s="339"/>
      <c r="I154" s="339"/>
      <c r="J154" s="339"/>
      <c r="K154" s="339"/>
      <c r="L154" s="339"/>
    </row>
    <row r="155" spans="2:12" ht="13.5">
      <c r="B155" s="339"/>
      <c r="C155" s="339"/>
      <c r="D155" s="339"/>
      <c r="E155" s="339"/>
      <c r="F155" s="339"/>
      <c r="G155" s="339"/>
      <c r="H155" s="339"/>
      <c r="I155" s="339"/>
      <c r="J155" s="339"/>
      <c r="K155" s="339"/>
      <c r="L155" s="339"/>
    </row>
    <row r="156" spans="2:12" ht="13.5">
      <c r="B156" s="339"/>
      <c r="C156" s="339"/>
      <c r="D156" s="339"/>
      <c r="E156" s="339"/>
      <c r="F156" s="339"/>
      <c r="G156" s="339"/>
      <c r="H156" s="339"/>
      <c r="I156" s="339"/>
      <c r="J156" s="339"/>
      <c r="K156" s="339"/>
      <c r="L156" s="339"/>
    </row>
    <row r="157" spans="2:12" ht="13.5">
      <c r="B157" s="339"/>
      <c r="C157" s="339"/>
      <c r="D157" s="339"/>
      <c r="E157" s="339"/>
      <c r="F157" s="339"/>
      <c r="G157" s="339"/>
      <c r="H157" s="339"/>
      <c r="I157" s="339"/>
      <c r="J157" s="339"/>
      <c r="K157" s="339"/>
      <c r="L157" s="339"/>
    </row>
    <row r="158" spans="2:12" ht="13.5">
      <c r="B158" s="339"/>
      <c r="C158" s="339"/>
      <c r="D158" s="339"/>
      <c r="E158" s="339"/>
      <c r="F158" s="339"/>
      <c r="G158" s="339"/>
      <c r="H158" s="339"/>
      <c r="I158" s="339"/>
      <c r="J158" s="339"/>
      <c r="K158" s="339"/>
      <c r="L158" s="339"/>
    </row>
    <row r="159" spans="2:12" ht="13.5">
      <c r="B159" s="339"/>
      <c r="C159" s="339"/>
      <c r="D159" s="339"/>
      <c r="E159" s="339"/>
      <c r="F159" s="339"/>
      <c r="G159" s="339"/>
      <c r="H159" s="339"/>
      <c r="I159" s="339"/>
      <c r="J159" s="339"/>
      <c r="K159" s="339"/>
      <c r="L159" s="339"/>
    </row>
    <row r="160" spans="2:12" ht="13.5">
      <c r="B160" s="339"/>
      <c r="C160" s="339"/>
      <c r="D160" s="339"/>
      <c r="E160" s="339"/>
      <c r="F160" s="339"/>
      <c r="G160" s="339"/>
      <c r="H160" s="339"/>
      <c r="I160" s="339"/>
      <c r="J160" s="339"/>
      <c r="K160" s="339"/>
      <c r="L160" s="339"/>
    </row>
    <row r="161" spans="2:12" ht="13.5">
      <c r="B161" s="339"/>
      <c r="C161" s="339"/>
      <c r="D161" s="339"/>
      <c r="E161" s="339"/>
      <c r="F161" s="339"/>
      <c r="G161" s="339"/>
      <c r="H161" s="339"/>
      <c r="I161" s="339"/>
      <c r="J161" s="339"/>
      <c r="K161" s="339"/>
      <c r="L161" s="339"/>
    </row>
    <row r="162" spans="2:12" ht="13.5">
      <c r="B162" s="339"/>
      <c r="C162" s="339"/>
      <c r="D162" s="339"/>
      <c r="E162" s="339"/>
      <c r="F162" s="339"/>
      <c r="G162" s="339"/>
      <c r="H162" s="339"/>
      <c r="I162" s="339"/>
      <c r="J162" s="339"/>
      <c r="K162" s="339"/>
      <c r="L162" s="339"/>
    </row>
    <row r="163" spans="2:12" ht="13.5">
      <c r="B163" s="340"/>
      <c r="C163" s="340"/>
      <c r="D163" s="340"/>
      <c r="E163" s="340"/>
      <c r="F163" s="340"/>
      <c r="G163" s="340"/>
      <c r="H163" s="340"/>
      <c r="I163" s="340"/>
      <c r="J163" s="340"/>
      <c r="K163" s="340"/>
      <c r="L163" s="340"/>
    </row>
    <row r="164" spans="2:12" ht="13.5">
      <c r="B164" s="339"/>
      <c r="C164" s="339"/>
      <c r="D164" s="339"/>
      <c r="E164" s="339"/>
      <c r="F164" s="339"/>
      <c r="G164" s="339"/>
      <c r="H164" s="339"/>
      <c r="I164" s="339"/>
      <c r="J164" s="339"/>
      <c r="K164" s="339"/>
      <c r="L164" s="339"/>
    </row>
    <row r="165" spans="2:12" ht="13.5">
      <c r="B165" s="339"/>
      <c r="C165" s="339"/>
      <c r="D165" s="339"/>
      <c r="E165" s="339"/>
      <c r="F165" s="339"/>
      <c r="G165" s="339"/>
      <c r="H165" s="339"/>
      <c r="I165" s="339"/>
      <c r="J165" s="339"/>
      <c r="K165" s="339"/>
      <c r="L165" s="339"/>
    </row>
    <row r="166" spans="2:12" ht="13.5">
      <c r="B166" s="341"/>
      <c r="C166" s="341"/>
      <c r="D166" s="341"/>
      <c r="E166" s="341"/>
      <c r="F166" s="341"/>
      <c r="G166" s="341"/>
      <c r="H166" s="341"/>
      <c r="I166" s="341"/>
      <c r="J166" s="341"/>
      <c r="K166" s="341"/>
      <c r="L166" s="341"/>
    </row>
    <row r="167" spans="2:12" ht="13.5">
      <c r="B167" s="342"/>
      <c r="C167" s="342"/>
      <c r="D167" s="342"/>
      <c r="E167" s="342"/>
      <c r="F167" s="342"/>
      <c r="G167" s="342"/>
      <c r="H167" s="342"/>
      <c r="I167" s="342"/>
      <c r="J167" s="342"/>
      <c r="K167" s="342"/>
      <c r="L167" s="342"/>
    </row>
    <row r="168" spans="2:12" ht="13.5">
      <c r="B168" s="342"/>
      <c r="C168" s="342"/>
      <c r="D168" s="342"/>
      <c r="E168" s="342"/>
      <c r="F168" s="342"/>
      <c r="G168" s="342"/>
      <c r="H168" s="342"/>
      <c r="I168" s="342"/>
      <c r="J168" s="342"/>
      <c r="K168" s="342"/>
      <c r="L168" s="342"/>
    </row>
    <row r="169" spans="2:12" ht="13.5">
      <c r="B169" s="342"/>
      <c r="C169" s="342"/>
      <c r="D169" s="342"/>
      <c r="E169" s="342"/>
      <c r="F169" s="342"/>
      <c r="G169" s="342"/>
      <c r="H169" s="342"/>
      <c r="I169" s="342"/>
      <c r="J169" s="342"/>
      <c r="K169" s="342"/>
      <c r="L169" s="342"/>
    </row>
    <row r="170" spans="2:12" ht="13.5">
      <c r="B170" s="340"/>
      <c r="C170" s="340"/>
      <c r="D170" s="340"/>
      <c r="E170" s="340"/>
      <c r="F170" s="340"/>
      <c r="G170" s="340"/>
      <c r="H170" s="340"/>
      <c r="I170" s="340"/>
      <c r="J170" s="340"/>
      <c r="K170" s="340"/>
      <c r="L170" s="340"/>
    </row>
    <row r="171" spans="2:12" ht="13.5">
      <c r="B171" s="340"/>
      <c r="C171" s="340"/>
      <c r="D171" s="340"/>
      <c r="E171" s="340"/>
      <c r="F171" s="340"/>
      <c r="G171" s="340"/>
      <c r="H171" s="340"/>
      <c r="I171" s="340"/>
      <c r="J171" s="340"/>
      <c r="K171" s="340"/>
      <c r="L171" s="340"/>
    </row>
    <row r="172" spans="2:12" ht="13.5">
      <c r="B172" s="340"/>
      <c r="C172" s="340"/>
      <c r="D172" s="340"/>
      <c r="E172" s="340"/>
      <c r="F172" s="340"/>
      <c r="G172" s="340"/>
      <c r="H172" s="340"/>
      <c r="I172" s="340"/>
      <c r="J172" s="340"/>
      <c r="K172" s="340"/>
      <c r="L172" s="340"/>
    </row>
    <row r="173" spans="2:12" ht="13.5">
      <c r="B173" s="340"/>
      <c r="C173" s="340"/>
      <c r="D173" s="340"/>
      <c r="E173" s="340"/>
      <c r="F173" s="340"/>
      <c r="G173" s="340"/>
      <c r="H173" s="340"/>
      <c r="I173" s="340"/>
      <c r="J173" s="340"/>
      <c r="K173" s="340"/>
      <c r="L173" s="340"/>
    </row>
    <row r="174" spans="2:12" ht="13.5">
      <c r="B174" s="340"/>
      <c r="C174" s="340"/>
      <c r="D174" s="340"/>
      <c r="E174" s="340"/>
      <c r="F174" s="340"/>
      <c r="G174" s="340"/>
      <c r="H174" s="340"/>
      <c r="I174" s="340"/>
      <c r="J174" s="340"/>
      <c r="K174" s="340"/>
      <c r="L174" s="340"/>
    </row>
    <row r="175" spans="2:12" ht="13.5">
      <c r="B175" s="340"/>
      <c r="C175" s="340"/>
      <c r="D175" s="340"/>
      <c r="E175" s="340"/>
      <c r="F175" s="340"/>
      <c r="G175" s="340"/>
      <c r="H175" s="340"/>
      <c r="I175" s="340"/>
      <c r="J175" s="340"/>
      <c r="K175" s="340"/>
      <c r="L175" s="340"/>
    </row>
    <row r="176" spans="2:12" ht="13.5">
      <c r="B176" s="342"/>
      <c r="C176" s="342"/>
      <c r="D176" s="342"/>
      <c r="E176" s="342"/>
      <c r="F176" s="342"/>
      <c r="G176" s="342"/>
      <c r="H176" s="342"/>
      <c r="I176" s="342"/>
      <c r="J176" s="342"/>
      <c r="K176" s="342"/>
      <c r="L176" s="342"/>
    </row>
    <row r="177" spans="2:12" ht="13.5">
      <c r="B177" s="342"/>
      <c r="C177" s="342"/>
      <c r="D177" s="342"/>
      <c r="E177" s="342"/>
      <c r="F177" s="342"/>
      <c r="G177" s="342"/>
      <c r="H177" s="342"/>
      <c r="I177" s="342"/>
      <c r="J177" s="342"/>
      <c r="K177" s="342"/>
      <c r="L177" s="342"/>
    </row>
    <row r="178" spans="2:12" ht="13.5">
      <c r="B178" s="342"/>
      <c r="C178" s="342"/>
      <c r="D178" s="342"/>
      <c r="E178" s="342"/>
      <c r="F178" s="342"/>
      <c r="G178" s="342"/>
      <c r="H178" s="342"/>
      <c r="I178" s="342"/>
      <c r="J178" s="342"/>
      <c r="K178" s="342"/>
      <c r="L178" s="342"/>
    </row>
    <row r="179" spans="2:12" ht="13.5">
      <c r="B179" s="340"/>
      <c r="C179" s="340"/>
      <c r="D179" s="340"/>
      <c r="E179" s="340"/>
      <c r="F179" s="340"/>
      <c r="G179" s="340"/>
      <c r="H179" s="340"/>
      <c r="I179" s="340"/>
      <c r="J179" s="340"/>
      <c r="K179" s="340"/>
      <c r="L179" s="340"/>
    </row>
    <row r="180" spans="2:12" ht="13.5">
      <c r="B180" s="340"/>
      <c r="C180" s="340"/>
      <c r="D180" s="340"/>
      <c r="E180" s="340"/>
      <c r="F180" s="340"/>
      <c r="G180" s="340"/>
      <c r="H180" s="340"/>
      <c r="I180" s="340"/>
      <c r="J180" s="340"/>
      <c r="K180" s="340"/>
      <c r="L180" s="340"/>
    </row>
    <row r="181" spans="2:12" ht="13.5">
      <c r="B181" s="340"/>
      <c r="C181" s="340"/>
      <c r="D181" s="340"/>
      <c r="E181" s="340"/>
      <c r="F181" s="340"/>
      <c r="G181" s="340"/>
      <c r="H181" s="340"/>
      <c r="I181" s="340"/>
      <c r="J181" s="340"/>
      <c r="K181" s="340"/>
      <c r="L181" s="340"/>
    </row>
    <row r="182" spans="2:12" ht="13.5">
      <c r="B182" s="340"/>
      <c r="C182" s="340"/>
      <c r="D182" s="340"/>
      <c r="E182" s="340"/>
      <c r="F182" s="340"/>
      <c r="G182" s="340"/>
      <c r="H182" s="340"/>
      <c r="I182" s="340"/>
      <c r="J182" s="340"/>
      <c r="K182" s="340"/>
      <c r="L182" s="340"/>
    </row>
    <row r="183" spans="2:12" ht="13.5">
      <c r="B183" s="340"/>
      <c r="C183" s="340"/>
      <c r="D183" s="340"/>
      <c r="E183" s="340"/>
      <c r="F183" s="340"/>
      <c r="G183" s="340"/>
      <c r="H183" s="340"/>
      <c r="I183" s="340"/>
      <c r="J183" s="340"/>
      <c r="K183" s="340"/>
      <c r="L183" s="340"/>
    </row>
    <row r="184" spans="2:12" ht="13.5">
      <c r="B184" s="340"/>
      <c r="C184" s="340"/>
      <c r="D184" s="340"/>
      <c r="E184" s="340"/>
      <c r="F184" s="340"/>
      <c r="G184" s="340"/>
      <c r="H184" s="340"/>
      <c r="I184" s="340"/>
      <c r="J184" s="340"/>
      <c r="K184" s="340"/>
      <c r="L184" s="340"/>
    </row>
    <row r="185" spans="2:12" ht="13.5">
      <c r="B185" s="342"/>
      <c r="C185" s="342"/>
      <c r="D185" s="342"/>
      <c r="E185" s="342"/>
      <c r="F185" s="342"/>
      <c r="G185" s="342"/>
      <c r="H185" s="342"/>
      <c r="I185" s="342"/>
      <c r="J185" s="342"/>
      <c r="K185" s="342"/>
      <c r="L185" s="342"/>
    </row>
    <row r="186" spans="2:12" ht="13.5">
      <c r="B186" s="342"/>
      <c r="C186" s="342"/>
      <c r="D186" s="342"/>
      <c r="E186" s="342"/>
      <c r="F186" s="342"/>
      <c r="G186" s="342"/>
      <c r="H186" s="342"/>
      <c r="I186" s="342"/>
      <c r="J186" s="342"/>
      <c r="K186" s="342"/>
      <c r="L186" s="342"/>
    </row>
    <row r="187" spans="2:12" ht="13.5">
      <c r="B187" s="342"/>
      <c r="C187" s="342"/>
      <c r="D187" s="342"/>
      <c r="E187" s="342"/>
      <c r="F187" s="342"/>
      <c r="G187" s="342"/>
      <c r="H187" s="342"/>
      <c r="I187" s="342"/>
      <c r="J187" s="342"/>
      <c r="K187" s="342"/>
      <c r="L187" s="342"/>
    </row>
    <row r="188" spans="2:12" ht="13.5">
      <c r="B188" s="340"/>
      <c r="C188" s="340"/>
      <c r="D188" s="340"/>
      <c r="E188" s="340"/>
      <c r="F188" s="340"/>
      <c r="G188" s="340"/>
      <c r="H188" s="340"/>
      <c r="I188" s="340"/>
      <c r="J188" s="340"/>
      <c r="K188" s="340"/>
      <c r="L188" s="340"/>
    </row>
    <row r="189" spans="2:12" ht="13.5">
      <c r="B189" s="340"/>
      <c r="C189" s="340"/>
      <c r="D189" s="340"/>
      <c r="E189" s="340"/>
      <c r="F189" s="340"/>
      <c r="G189" s="340"/>
      <c r="H189" s="340"/>
      <c r="I189" s="340"/>
      <c r="J189" s="340"/>
      <c r="K189" s="340"/>
      <c r="L189" s="340"/>
    </row>
    <row r="190" spans="2:12" ht="13.5">
      <c r="B190" s="340"/>
      <c r="C190" s="340"/>
      <c r="D190" s="340"/>
      <c r="E190" s="340"/>
      <c r="F190" s="340"/>
      <c r="G190" s="340"/>
      <c r="H190" s="340"/>
      <c r="I190" s="340"/>
      <c r="J190" s="340"/>
      <c r="K190" s="340"/>
      <c r="L190" s="340"/>
    </row>
    <row r="191" spans="2:12" ht="13.5">
      <c r="B191" s="340"/>
      <c r="C191" s="340"/>
      <c r="D191" s="340"/>
      <c r="E191" s="340"/>
      <c r="F191" s="340"/>
      <c r="G191" s="340"/>
      <c r="H191" s="340"/>
      <c r="I191" s="340"/>
      <c r="J191" s="340"/>
      <c r="K191" s="340"/>
      <c r="L191" s="340"/>
    </row>
    <row r="192" spans="2:12" ht="13.5">
      <c r="B192" s="340"/>
      <c r="C192" s="340"/>
      <c r="D192" s="340"/>
      <c r="E192" s="340"/>
      <c r="F192" s="340"/>
      <c r="G192" s="340"/>
      <c r="H192" s="340"/>
      <c r="I192" s="340"/>
      <c r="J192" s="340"/>
      <c r="K192" s="340"/>
      <c r="L192" s="340"/>
    </row>
    <row r="193" spans="2:12" ht="13.5">
      <c r="B193" s="340"/>
      <c r="C193" s="340"/>
      <c r="D193" s="340"/>
      <c r="E193" s="340"/>
      <c r="F193" s="340"/>
      <c r="G193" s="340"/>
      <c r="H193" s="340"/>
      <c r="I193" s="340"/>
      <c r="J193" s="340"/>
      <c r="K193" s="340"/>
      <c r="L193" s="340"/>
    </row>
    <row r="194" spans="2:12" ht="13.5">
      <c r="B194" s="342"/>
      <c r="C194" s="342"/>
      <c r="D194" s="342"/>
      <c r="E194" s="342"/>
      <c r="F194" s="342"/>
      <c r="G194" s="342"/>
      <c r="H194" s="342"/>
      <c r="I194" s="342"/>
      <c r="J194" s="342"/>
      <c r="K194" s="342"/>
      <c r="L194" s="342"/>
    </row>
    <row r="195" spans="2:12" ht="13.5">
      <c r="B195" s="342"/>
      <c r="C195" s="342"/>
      <c r="D195" s="342"/>
      <c r="E195" s="342"/>
      <c r="F195" s="342"/>
      <c r="G195" s="342"/>
      <c r="H195" s="342"/>
      <c r="I195" s="342"/>
      <c r="J195" s="342"/>
      <c r="K195" s="342"/>
      <c r="L195" s="342"/>
    </row>
    <row r="196" spans="2:12" ht="13.5">
      <c r="B196" s="342"/>
      <c r="C196" s="342"/>
      <c r="D196" s="342"/>
      <c r="E196" s="342"/>
      <c r="F196" s="342"/>
      <c r="G196" s="342"/>
      <c r="H196" s="342"/>
      <c r="I196" s="342"/>
      <c r="J196" s="342"/>
      <c r="K196" s="342"/>
      <c r="L196" s="342"/>
    </row>
    <row r="197" spans="2:12" ht="13.5">
      <c r="B197" s="340"/>
      <c r="C197" s="340"/>
      <c r="D197" s="340"/>
      <c r="E197" s="340"/>
      <c r="F197" s="340"/>
      <c r="G197" s="340"/>
      <c r="H197" s="340"/>
      <c r="I197" s="340"/>
      <c r="J197" s="340"/>
      <c r="K197" s="340"/>
      <c r="L197" s="340"/>
    </row>
    <row r="198" spans="2:12" ht="13.5">
      <c r="B198" s="340"/>
      <c r="C198" s="340"/>
      <c r="D198" s="340"/>
      <c r="E198" s="340"/>
      <c r="F198" s="340"/>
      <c r="G198" s="340"/>
      <c r="H198" s="340"/>
      <c r="I198" s="340"/>
      <c r="J198" s="340"/>
      <c r="K198" s="340"/>
      <c r="L198" s="340"/>
    </row>
    <row r="199" spans="2:12" ht="13.5">
      <c r="B199" s="340"/>
      <c r="C199" s="340"/>
      <c r="D199" s="340"/>
      <c r="E199" s="340"/>
      <c r="F199" s="340"/>
      <c r="G199" s="340"/>
      <c r="H199" s="340"/>
      <c r="I199" s="340"/>
      <c r="J199" s="340"/>
      <c r="K199" s="340"/>
      <c r="L199" s="340"/>
    </row>
    <row r="200" spans="2:12" ht="13.5">
      <c r="B200" s="340"/>
      <c r="C200" s="340"/>
      <c r="D200" s="340"/>
      <c r="E200" s="340"/>
      <c r="F200" s="340"/>
      <c r="G200" s="340"/>
      <c r="H200" s="340"/>
      <c r="I200" s="340"/>
      <c r="J200" s="340"/>
      <c r="K200" s="340"/>
      <c r="L200" s="340"/>
    </row>
    <row r="201" spans="2:12" ht="13.5">
      <c r="B201" s="340"/>
      <c r="C201" s="340"/>
      <c r="D201" s="340"/>
      <c r="E201" s="340"/>
      <c r="F201" s="340"/>
      <c r="G201" s="340"/>
      <c r="H201" s="340"/>
      <c r="I201" s="340"/>
      <c r="J201" s="340"/>
      <c r="K201" s="340"/>
      <c r="L201" s="340"/>
    </row>
    <row r="202" spans="2:12" ht="13.5">
      <c r="B202" s="340"/>
      <c r="C202" s="340"/>
      <c r="D202" s="340"/>
      <c r="E202" s="340"/>
      <c r="F202" s="340"/>
      <c r="G202" s="340"/>
      <c r="H202" s="340"/>
      <c r="I202" s="340"/>
      <c r="J202" s="340"/>
      <c r="K202" s="340"/>
      <c r="L202" s="340"/>
    </row>
    <row r="203" spans="2:12" ht="13.5">
      <c r="B203" s="339"/>
      <c r="C203" s="339"/>
      <c r="D203" s="339"/>
      <c r="E203" s="339"/>
      <c r="F203" s="339"/>
      <c r="G203" s="339"/>
      <c r="H203" s="339"/>
      <c r="I203" s="339"/>
      <c r="J203" s="339"/>
      <c r="K203" s="339"/>
      <c r="L203" s="339"/>
    </row>
    <row r="204" spans="2:12" ht="13.5">
      <c r="B204" s="339"/>
      <c r="C204" s="339"/>
      <c r="D204" s="339"/>
      <c r="E204" s="339"/>
      <c r="F204" s="339"/>
      <c r="G204" s="339"/>
      <c r="H204" s="339"/>
      <c r="I204" s="339"/>
      <c r="J204" s="339"/>
      <c r="K204" s="339"/>
      <c r="L204" s="339"/>
    </row>
    <row r="205" spans="2:12" ht="13.5">
      <c r="B205" s="339"/>
      <c r="C205" s="339"/>
      <c r="D205" s="339"/>
      <c r="E205" s="339"/>
      <c r="F205" s="339"/>
      <c r="G205" s="339"/>
      <c r="H205" s="339"/>
      <c r="I205" s="339"/>
      <c r="J205" s="339"/>
      <c r="K205" s="339"/>
      <c r="L205" s="339"/>
    </row>
    <row r="206" spans="2:12" ht="13.5">
      <c r="B206" s="342"/>
      <c r="C206" s="342"/>
      <c r="D206" s="342"/>
      <c r="E206" s="342"/>
      <c r="F206" s="342"/>
      <c r="G206" s="342"/>
      <c r="H206" s="342"/>
      <c r="I206" s="342"/>
      <c r="J206" s="342"/>
      <c r="K206" s="342"/>
      <c r="L206" s="342"/>
    </row>
    <row r="207" spans="2:12" ht="13.5">
      <c r="B207" s="342"/>
      <c r="C207" s="342"/>
      <c r="D207" s="342"/>
      <c r="E207" s="342"/>
      <c r="F207" s="342"/>
      <c r="G207" s="342"/>
      <c r="H207" s="342"/>
      <c r="I207" s="342"/>
      <c r="J207" s="342"/>
      <c r="K207" s="342"/>
      <c r="L207" s="342"/>
    </row>
    <row r="208" spans="2:12" ht="13.5">
      <c r="B208" s="342"/>
      <c r="C208" s="342"/>
      <c r="D208" s="342"/>
      <c r="E208" s="342"/>
      <c r="F208" s="342"/>
      <c r="G208" s="342"/>
      <c r="H208" s="342"/>
      <c r="I208" s="342"/>
      <c r="J208" s="342"/>
      <c r="K208" s="342"/>
      <c r="L208" s="342"/>
    </row>
    <row r="209" spans="2:12" ht="13.5">
      <c r="B209" s="340"/>
      <c r="C209" s="340"/>
      <c r="D209" s="340"/>
      <c r="E209" s="340"/>
      <c r="F209" s="340"/>
      <c r="G209" s="340"/>
      <c r="H209" s="340"/>
      <c r="I209" s="340"/>
      <c r="J209" s="340"/>
      <c r="K209" s="340"/>
      <c r="L209" s="340"/>
    </row>
    <row r="210" spans="2:12" ht="13.5">
      <c r="B210" s="340"/>
      <c r="C210" s="340"/>
      <c r="D210" s="340"/>
      <c r="E210" s="340"/>
      <c r="F210" s="340"/>
      <c r="G210" s="340"/>
      <c r="H210" s="340"/>
      <c r="I210" s="340"/>
      <c r="J210" s="340"/>
      <c r="K210" s="340"/>
      <c r="L210" s="340"/>
    </row>
    <row r="211" spans="2:12" ht="13.5">
      <c r="B211" s="340"/>
      <c r="C211" s="340"/>
      <c r="D211" s="340"/>
      <c r="E211" s="340"/>
      <c r="F211" s="340"/>
      <c r="G211" s="340"/>
      <c r="H211" s="340"/>
      <c r="I211" s="340"/>
      <c r="J211" s="340"/>
      <c r="K211" s="340"/>
      <c r="L211" s="340"/>
    </row>
    <row r="212" spans="2:12" ht="13.5">
      <c r="B212" s="340"/>
      <c r="C212" s="340"/>
      <c r="D212" s="340"/>
      <c r="E212" s="340"/>
      <c r="F212" s="340"/>
      <c r="G212" s="340"/>
      <c r="H212" s="340"/>
      <c r="I212" s="340"/>
      <c r="J212" s="340"/>
      <c r="K212" s="340"/>
      <c r="L212" s="340"/>
    </row>
    <row r="213" spans="2:12" ht="13.5">
      <c r="B213" s="340"/>
      <c r="C213" s="340"/>
      <c r="D213" s="340"/>
      <c r="E213" s="340"/>
      <c r="F213" s="340"/>
      <c r="G213" s="340"/>
      <c r="H213" s="340"/>
      <c r="I213" s="340"/>
      <c r="J213" s="340"/>
      <c r="K213" s="340"/>
      <c r="L213" s="340"/>
    </row>
    <row r="214" spans="2:12" ht="13.5">
      <c r="B214" s="340"/>
      <c r="C214" s="340"/>
      <c r="D214" s="340"/>
      <c r="E214" s="340"/>
      <c r="F214" s="340"/>
      <c r="G214" s="340"/>
      <c r="H214" s="340"/>
      <c r="I214" s="340"/>
      <c r="J214" s="340"/>
      <c r="K214" s="340"/>
      <c r="L214" s="340"/>
    </row>
    <row r="215" spans="2:12" ht="13.5">
      <c r="B215" s="342"/>
      <c r="C215" s="342"/>
      <c r="D215" s="342"/>
      <c r="E215" s="342"/>
      <c r="F215" s="342"/>
      <c r="G215" s="342"/>
      <c r="H215" s="342"/>
      <c r="I215" s="342"/>
      <c r="J215" s="342"/>
      <c r="K215" s="342"/>
      <c r="L215" s="342"/>
    </row>
    <row r="216" spans="2:12" ht="13.5">
      <c r="B216" s="342"/>
      <c r="C216" s="342"/>
      <c r="D216" s="342"/>
      <c r="E216" s="342"/>
      <c r="F216" s="342"/>
      <c r="G216" s="342"/>
      <c r="H216" s="342"/>
      <c r="I216" s="342"/>
      <c r="J216" s="342"/>
      <c r="K216" s="342"/>
      <c r="L216" s="342"/>
    </row>
    <row r="217" spans="2:12" ht="13.5">
      <c r="B217" s="342"/>
      <c r="C217" s="342"/>
      <c r="D217" s="342"/>
      <c r="E217" s="342"/>
      <c r="F217" s="342"/>
      <c r="G217" s="342"/>
      <c r="H217" s="342"/>
      <c r="I217" s="342"/>
      <c r="J217" s="342"/>
      <c r="K217" s="342"/>
      <c r="L217" s="342"/>
    </row>
    <row r="218" spans="2:12" ht="13.5">
      <c r="B218" s="340"/>
      <c r="C218" s="340"/>
      <c r="D218" s="340"/>
      <c r="E218" s="340"/>
      <c r="F218" s="340"/>
      <c r="G218" s="340"/>
      <c r="H218" s="340"/>
      <c r="I218" s="340"/>
      <c r="J218" s="340"/>
      <c r="K218" s="340"/>
      <c r="L218" s="340"/>
    </row>
    <row r="219" spans="2:12" ht="13.5">
      <c r="B219" s="340"/>
      <c r="C219" s="340"/>
      <c r="D219" s="340"/>
      <c r="E219" s="340"/>
      <c r="F219" s="340"/>
      <c r="G219" s="340"/>
      <c r="H219" s="340"/>
      <c r="I219" s="340"/>
      <c r="J219" s="340"/>
      <c r="K219" s="340"/>
      <c r="L219" s="340"/>
    </row>
    <row r="220" spans="2:12" ht="13.5">
      <c r="B220" s="340"/>
      <c r="C220" s="340"/>
      <c r="D220" s="340"/>
      <c r="E220" s="340"/>
      <c r="F220" s="340"/>
      <c r="G220" s="340"/>
      <c r="H220" s="340"/>
      <c r="I220" s="340"/>
      <c r="J220" s="340"/>
      <c r="K220" s="340"/>
      <c r="L220" s="340"/>
    </row>
    <row r="221" spans="2:12" ht="13.5">
      <c r="B221" s="340"/>
      <c r="C221" s="340"/>
      <c r="D221" s="340"/>
      <c r="E221" s="340"/>
      <c r="F221" s="340"/>
      <c r="G221" s="340"/>
      <c r="H221" s="340"/>
      <c r="I221" s="340"/>
      <c r="J221" s="340"/>
      <c r="K221" s="340"/>
      <c r="L221" s="340"/>
    </row>
    <row r="222" spans="2:12" ht="13.5">
      <c r="B222" s="340"/>
      <c r="C222" s="340"/>
      <c r="D222" s="340"/>
      <c r="E222" s="340"/>
      <c r="F222" s="340"/>
      <c r="G222" s="340"/>
      <c r="H222" s="340"/>
      <c r="I222" s="340"/>
      <c r="J222" s="340"/>
      <c r="K222" s="340"/>
      <c r="L222" s="340"/>
    </row>
    <row r="223" spans="2:12" ht="13.5">
      <c r="B223" s="340"/>
      <c r="C223" s="340"/>
      <c r="D223" s="340"/>
      <c r="E223" s="340"/>
      <c r="F223" s="340"/>
      <c r="G223" s="340"/>
      <c r="H223" s="340"/>
      <c r="I223" s="340"/>
      <c r="J223" s="340"/>
      <c r="K223" s="340"/>
      <c r="L223" s="340"/>
    </row>
    <row r="224" spans="2:12" ht="13.5">
      <c r="B224" s="339"/>
      <c r="C224" s="339"/>
      <c r="D224" s="339"/>
      <c r="E224" s="339"/>
      <c r="F224" s="339"/>
      <c r="G224" s="339"/>
      <c r="H224" s="339"/>
      <c r="I224" s="339"/>
      <c r="J224" s="339"/>
      <c r="K224" s="339"/>
      <c r="L224" s="339"/>
    </row>
    <row r="225" spans="2:12" ht="13.5">
      <c r="B225" s="342"/>
      <c r="C225" s="342"/>
      <c r="D225" s="342"/>
      <c r="E225" s="342"/>
      <c r="F225" s="342"/>
      <c r="G225" s="342"/>
      <c r="H225" s="342"/>
      <c r="I225" s="342"/>
      <c r="J225" s="342"/>
      <c r="K225" s="342"/>
      <c r="L225" s="342"/>
    </row>
    <row r="226" spans="2:12" ht="13.5">
      <c r="B226" s="342"/>
      <c r="C226" s="342"/>
      <c r="D226" s="342"/>
      <c r="E226" s="342"/>
      <c r="F226" s="342"/>
      <c r="G226" s="342"/>
      <c r="H226" s="342"/>
      <c r="I226" s="342"/>
      <c r="J226" s="342"/>
      <c r="K226" s="342"/>
      <c r="L226" s="342"/>
    </row>
    <row r="227" spans="2:12" ht="13.5">
      <c r="B227" s="342"/>
      <c r="C227" s="342"/>
      <c r="D227" s="342"/>
      <c r="E227" s="342"/>
      <c r="F227" s="342"/>
      <c r="G227" s="342"/>
      <c r="H227" s="342"/>
      <c r="I227" s="342"/>
      <c r="J227" s="342"/>
      <c r="K227" s="342"/>
      <c r="L227" s="342"/>
    </row>
    <row r="228" spans="2:12" ht="13.5">
      <c r="B228" s="340"/>
      <c r="C228" s="340"/>
      <c r="D228" s="340"/>
      <c r="E228" s="340"/>
      <c r="F228" s="340"/>
      <c r="G228" s="340"/>
      <c r="H228" s="340"/>
      <c r="I228" s="340"/>
      <c r="J228" s="340"/>
      <c r="K228" s="340"/>
      <c r="L228" s="340"/>
    </row>
    <row r="229" spans="2:12" ht="13.5">
      <c r="B229" s="340"/>
      <c r="C229" s="340"/>
      <c r="D229" s="340"/>
      <c r="E229" s="340"/>
      <c r="F229" s="340"/>
      <c r="G229" s="340"/>
      <c r="H229" s="340"/>
      <c r="I229" s="340"/>
      <c r="J229" s="340"/>
      <c r="K229" s="340"/>
      <c r="L229" s="340"/>
    </row>
    <row r="230" spans="2:12" ht="13.5">
      <c r="B230" s="340"/>
      <c r="C230" s="340"/>
      <c r="D230" s="340"/>
      <c r="E230" s="340"/>
      <c r="F230" s="340"/>
      <c r="G230" s="340"/>
      <c r="H230" s="340"/>
      <c r="I230" s="340"/>
      <c r="J230" s="340"/>
      <c r="K230" s="340"/>
      <c r="L230" s="340"/>
    </row>
    <row r="231" spans="2:12" ht="13.5">
      <c r="B231" s="340"/>
      <c r="C231" s="340"/>
      <c r="D231" s="340"/>
      <c r="E231" s="340"/>
      <c r="F231" s="340"/>
      <c r="G231" s="340"/>
      <c r="H231" s="340"/>
      <c r="I231" s="340"/>
      <c r="J231" s="340"/>
      <c r="K231" s="340"/>
      <c r="L231" s="340"/>
    </row>
    <row r="232" spans="2:12" ht="13.5">
      <c r="B232" s="340"/>
      <c r="C232" s="340"/>
      <c r="D232" s="340"/>
      <c r="E232" s="340"/>
      <c r="F232" s="340"/>
      <c r="G232" s="340"/>
      <c r="H232" s="340"/>
      <c r="I232" s="340"/>
      <c r="J232" s="340"/>
      <c r="K232" s="340"/>
      <c r="L232" s="340"/>
    </row>
    <row r="233" spans="2:12" ht="13.5">
      <c r="B233" s="340"/>
      <c r="C233" s="340"/>
      <c r="D233" s="340"/>
      <c r="E233" s="340"/>
      <c r="F233" s="340"/>
      <c r="G233" s="340"/>
      <c r="H233" s="340"/>
      <c r="I233" s="340"/>
      <c r="J233" s="340"/>
      <c r="K233" s="340"/>
      <c r="L233" s="340"/>
    </row>
    <row r="234" spans="2:12" ht="13.5">
      <c r="B234" s="339"/>
      <c r="C234" s="339"/>
      <c r="D234" s="339"/>
      <c r="E234" s="339"/>
      <c r="F234" s="339"/>
      <c r="G234" s="339"/>
      <c r="H234" s="339"/>
      <c r="I234" s="339"/>
      <c r="J234" s="339"/>
      <c r="K234" s="339"/>
      <c r="L234" s="339"/>
    </row>
    <row r="235" spans="2:12" ht="13.5">
      <c r="B235" s="339"/>
      <c r="C235" s="339"/>
      <c r="D235" s="339"/>
      <c r="E235" s="339"/>
      <c r="F235" s="339"/>
      <c r="G235" s="339"/>
      <c r="H235" s="339"/>
      <c r="I235" s="339"/>
      <c r="J235" s="339"/>
      <c r="K235" s="339"/>
      <c r="L235" s="339"/>
    </row>
    <row r="236" spans="2:12" ht="13.5">
      <c r="B236" s="339"/>
      <c r="C236" s="339"/>
      <c r="D236" s="339"/>
      <c r="E236" s="339"/>
      <c r="F236" s="339"/>
      <c r="G236" s="339"/>
      <c r="H236" s="339"/>
      <c r="I236" s="339"/>
      <c r="J236" s="339"/>
      <c r="K236" s="339"/>
      <c r="L236" s="339"/>
    </row>
    <row r="237" spans="2:12" ht="13.5">
      <c r="B237" s="341"/>
      <c r="C237" s="341"/>
      <c r="D237" s="341"/>
      <c r="E237" s="341"/>
      <c r="F237" s="341"/>
      <c r="G237" s="341"/>
      <c r="H237" s="341"/>
      <c r="I237" s="341"/>
      <c r="J237" s="341"/>
      <c r="K237" s="341"/>
      <c r="L237" s="341"/>
    </row>
    <row r="238" spans="2:12" ht="13.5">
      <c r="B238" s="340"/>
      <c r="C238" s="340"/>
      <c r="D238" s="340"/>
      <c r="E238" s="340"/>
      <c r="F238" s="340"/>
      <c r="G238" s="340"/>
      <c r="H238" s="340"/>
      <c r="I238" s="340"/>
      <c r="J238" s="340"/>
      <c r="K238" s="340"/>
      <c r="L238" s="340"/>
    </row>
    <row r="239" spans="2:12" ht="13.5">
      <c r="B239" s="339"/>
      <c r="C239" s="339"/>
      <c r="D239" s="339"/>
      <c r="E239" s="339"/>
      <c r="F239" s="339"/>
      <c r="G239" s="339"/>
      <c r="H239" s="339"/>
      <c r="I239" s="339"/>
      <c r="J239" s="339"/>
      <c r="K239" s="339"/>
      <c r="L239" s="339"/>
    </row>
    <row r="240" spans="2:12" ht="13.5">
      <c r="B240" s="339"/>
      <c r="C240" s="339"/>
      <c r="D240" s="339"/>
      <c r="E240" s="339"/>
      <c r="F240" s="339"/>
      <c r="G240" s="339"/>
      <c r="H240" s="339"/>
      <c r="I240" s="339"/>
      <c r="J240" s="339"/>
      <c r="K240" s="339"/>
      <c r="L240" s="339"/>
    </row>
    <row r="241" spans="2:12" ht="13.5">
      <c r="B241" s="339"/>
      <c r="C241" s="339"/>
      <c r="D241" s="339"/>
      <c r="E241" s="339"/>
      <c r="F241" s="339"/>
      <c r="G241" s="339"/>
      <c r="H241" s="339"/>
      <c r="I241" s="339"/>
      <c r="J241" s="339"/>
      <c r="K241" s="339"/>
      <c r="L241" s="339"/>
    </row>
    <row r="242" spans="2:12" ht="13.5">
      <c r="B242" s="339"/>
      <c r="C242" s="339"/>
      <c r="D242" s="339"/>
      <c r="E242" s="339"/>
      <c r="F242" s="339"/>
      <c r="G242" s="339"/>
      <c r="H242" s="339"/>
      <c r="I242" s="339"/>
      <c r="J242" s="339"/>
      <c r="K242" s="339"/>
      <c r="L242" s="339"/>
    </row>
    <row r="243" spans="2:12" ht="13.5">
      <c r="B243" s="339"/>
      <c r="C243" s="339"/>
      <c r="D243" s="339"/>
      <c r="E243" s="339"/>
      <c r="F243" s="339"/>
      <c r="G243" s="339"/>
      <c r="H243" s="339"/>
      <c r="I243" s="339"/>
      <c r="J243" s="339"/>
      <c r="K243" s="339"/>
      <c r="L243" s="339"/>
    </row>
    <row r="244" spans="2:12" ht="13.5">
      <c r="B244" s="339"/>
      <c r="C244" s="339"/>
      <c r="D244" s="339"/>
      <c r="E244" s="339"/>
      <c r="F244" s="339"/>
      <c r="G244" s="339"/>
      <c r="H244" s="339"/>
      <c r="I244" s="339"/>
      <c r="J244" s="339"/>
      <c r="K244" s="339"/>
      <c r="L244" s="339"/>
    </row>
    <row r="245" spans="2:12" ht="13.5">
      <c r="B245" s="339"/>
      <c r="C245" s="339"/>
      <c r="D245" s="339"/>
      <c r="E245" s="339"/>
      <c r="F245" s="339"/>
      <c r="G245" s="339"/>
      <c r="H245" s="339"/>
      <c r="I245" s="339"/>
      <c r="J245" s="339"/>
      <c r="K245" s="339"/>
      <c r="L245" s="339"/>
    </row>
    <row r="246" spans="2:12" ht="13.5">
      <c r="B246" s="339"/>
      <c r="C246" s="339"/>
      <c r="D246" s="339"/>
      <c r="E246" s="339"/>
      <c r="F246" s="339"/>
      <c r="G246" s="339"/>
      <c r="H246" s="339"/>
      <c r="I246" s="339"/>
      <c r="J246" s="339"/>
      <c r="K246" s="339"/>
      <c r="L246" s="339"/>
    </row>
    <row r="247" spans="2:12" ht="13.5">
      <c r="B247" s="339"/>
      <c r="C247" s="339"/>
      <c r="D247" s="339"/>
      <c r="E247" s="339"/>
      <c r="F247" s="339"/>
      <c r="G247" s="339"/>
      <c r="H247" s="339"/>
      <c r="I247" s="339"/>
      <c r="J247" s="339"/>
      <c r="K247" s="339"/>
      <c r="L247" s="339"/>
    </row>
    <row r="248" spans="2:12" ht="13.5">
      <c r="B248" s="339"/>
      <c r="C248" s="339"/>
      <c r="D248" s="339"/>
      <c r="E248" s="339"/>
      <c r="F248" s="339"/>
      <c r="G248" s="339"/>
      <c r="H248" s="339"/>
      <c r="I248" s="339"/>
      <c r="J248" s="339"/>
      <c r="K248" s="339"/>
      <c r="L248" s="339"/>
    </row>
    <row r="249" spans="2:12" ht="13.5">
      <c r="B249" s="339"/>
      <c r="C249" s="339"/>
      <c r="D249" s="339"/>
      <c r="E249" s="339"/>
      <c r="F249" s="339"/>
      <c r="G249" s="339"/>
      <c r="H249" s="339"/>
      <c r="I249" s="339"/>
      <c r="J249" s="339"/>
      <c r="K249" s="339"/>
      <c r="L249" s="339"/>
    </row>
    <row r="250" spans="2:12" ht="13.5">
      <c r="B250" s="340"/>
      <c r="C250" s="340"/>
      <c r="D250" s="340"/>
      <c r="E250" s="340"/>
      <c r="F250" s="340"/>
      <c r="G250" s="340"/>
      <c r="H250" s="340"/>
      <c r="I250" s="340"/>
      <c r="J250" s="340"/>
      <c r="K250" s="340"/>
      <c r="L250" s="340"/>
    </row>
    <row r="251" spans="2:12" ht="13.5">
      <c r="B251" s="339"/>
      <c r="C251" s="339"/>
      <c r="D251" s="339"/>
      <c r="E251" s="339"/>
      <c r="F251" s="339"/>
      <c r="G251" s="339"/>
      <c r="H251" s="339"/>
      <c r="I251" s="339"/>
      <c r="J251" s="339"/>
      <c r="K251" s="339"/>
      <c r="L251" s="339"/>
    </row>
    <row r="252" spans="2:12" ht="13.5">
      <c r="B252" s="339"/>
      <c r="C252" s="339"/>
      <c r="D252" s="339"/>
      <c r="E252" s="339"/>
      <c r="F252" s="339"/>
      <c r="G252" s="339"/>
      <c r="H252" s="339"/>
      <c r="I252" s="339"/>
      <c r="J252" s="339"/>
      <c r="K252" s="339"/>
      <c r="L252" s="339"/>
    </row>
    <row r="253" spans="2:12" ht="13.5">
      <c r="B253" s="339"/>
      <c r="C253" s="339"/>
      <c r="D253" s="339"/>
      <c r="E253" s="339"/>
      <c r="F253" s="339"/>
      <c r="G253" s="339"/>
      <c r="H253" s="339"/>
      <c r="I253" s="339"/>
      <c r="J253" s="339"/>
      <c r="K253" s="339"/>
      <c r="L253" s="339"/>
    </row>
    <row r="254" spans="2:12" ht="13.5">
      <c r="B254" s="339"/>
      <c r="C254" s="339"/>
      <c r="D254" s="339"/>
      <c r="E254" s="339"/>
      <c r="F254" s="339"/>
      <c r="G254" s="339"/>
      <c r="H254" s="339"/>
      <c r="I254" s="339"/>
      <c r="J254" s="339"/>
      <c r="K254" s="339"/>
      <c r="L254" s="339"/>
    </row>
    <row r="255" spans="2:12" ht="13.5">
      <c r="B255" s="339"/>
      <c r="C255" s="339"/>
      <c r="D255" s="339"/>
      <c r="E255" s="339"/>
      <c r="F255" s="339"/>
      <c r="G255" s="339"/>
      <c r="H255" s="339"/>
      <c r="I255" s="339"/>
      <c r="J255" s="339"/>
      <c r="K255" s="339"/>
      <c r="L255" s="339"/>
    </row>
    <row r="256" spans="2:12" ht="13.5">
      <c r="B256" s="339"/>
      <c r="C256" s="339"/>
      <c r="D256" s="339"/>
      <c r="E256" s="339"/>
      <c r="F256" s="339"/>
      <c r="G256" s="339"/>
      <c r="H256" s="339"/>
      <c r="I256" s="339"/>
      <c r="J256" s="339"/>
      <c r="K256" s="339"/>
      <c r="L256" s="339"/>
    </row>
    <row r="257" spans="2:12" ht="13.5">
      <c r="B257" s="339"/>
      <c r="C257" s="339"/>
      <c r="D257" s="339"/>
      <c r="E257" s="339"/>
      <c r="F257" s="339"/>
      <c r="G257" s="339"/>
      <c r="H257" s="339"/>
      <c r="I257" s="339"/>
      <c r="J257" s="339"/>
      <c r="K257" s="339"/>
      <c r="L257" s="339"/>
    </row>
    <row r="258" spans="2:12" ht="13.5">
      <c r="B258" s="339"/>
      <c r="C258" s="339"/>
      <c r="D258" s="339"/>
      <c r="E258" s="339"/>
      <c r="F258" s="339"/>
      <c r="G258" s="339"/>
      <c r="H258" s="339"/>
      <c r="I258" s="339"/>
      <c r="J258" s="339"/>
      <c r="K258" s="339"/>
      <c r="L258" s="339"/>
    </row>
    <row r="259" spans="2:12" ht="13.5">
      <c r="B259" s="339"/>
      <c r="C259" s="339"/>
      <c r="D259" s="339"/>
      <c r="E259" s="339"/>
      <c r="F259" s="339"/>
      <c r="G259" s="339"/>
      <c r="H259" s="339"/>
      <c r="I259" s="339"/>
      <c r="J259" s="339"/>
      <c r="K259" s="339"/>
      <c r="L259" s="339"/>
    </row>
    <row r="260" spans="2:12" ht="13.5">
      <c r="B260" s="339"/>
      <c r="C260" s="339"/>
      <c r="D260" s="339"/>
      <c r="E260" s="339"/>
      <c r="F260" s="339"/>
      <c r="G260" s="339"/>
      <c r="H260" s="339"/>
      <c r="I260" s="339"/>
      <c r="J260" s="339"/>
      <c r="K260" s="339"/>
      <c r="L260" s="339"/>
    </row>
    <row r="261" spans="2:12" ht="13.5">
      <c r="B261" s="339"/>
      <c r="C261" s="339"/>
      <c r="D261" s="339"/>
      <c r="E261" s="339"/>
      <c r="F261" s="339"/>
      <c r="G261" s="339"/>
      <c r="H261" s="339"/>
      <c r="I261" s="339"/>
      <c r="J261" s="339"/>
      <c r="K261" s="339"/>
      <c r="L261" s="339"/>
    </row>
    <row r="262" spans="2:12" ht="13.5">
      <c r="B262" s="340"/>
      <c r="C262" s="340"/>
      <c r="D262" s="340"/>
      <c r="E262" s="340"/>
      <c r="F262" s="340"/>
      <c r="G262" s="340"/>
      <c r="H262" s="340"/>
      <c r="I262" s="340"/>
      <c r="J262" s="340"/>
      <c r="K262" s="340"/>
      <c r="L262" s="340"/>
    </row>
    <row r="263" spans="2:12" ht="13.5">
      <c r="B263" s="339"/>
      <c r="C263" s="339"/>
      <c r="D263" s="339"/>
      <c r="E263" s="339"/>
      <c r="F263" s="339"/>
      <c r="G263" s="339"/>
      <c r="H263" s="339"/>
      <c r="I263" s="339"/>
      <c r="J263" s="339"/>
      <c r="K263" s="339"/>
      <c r="L263" s="339"/>
    </row>
    <row r="264" spans="2:12" ht="13.5">
      <c r="B264" s="339"/>
      <c r="C264" s="339"/>
      <c r="D264" s="339"/>
      <c r="E264" s="339"/>
      <c r="F264" s="339"/>
      <c r="G264" s="339"/>
      <c r="H264" s="339"/>
      <c r="I264" s="339"/>
      <c r="J264" s="339"/>
      <c r="K264" s="339"/>
      <c r="L264" s="339"/>
    </row>
    <row r="265" spans="2:12" ht="13.5">
      <c r="B265" s="339"/>
      <c r="C265" s="339"/>
      <c r="D265" s="339"/>
      <c r="E265" s="339"/>
      <c r="F265" s="339"/>
      <c r="G265" s="339"/>
      <c r="H265" s="339"/>
      <c r="I265" s="339"/>
      <c r="J265" s="339"/>
      <c r="K265" s="339"/>
      <c r="L265" s="339"/>
    </row>
    <row r="266" spans="2:12" ht="13.5">
      <c r="B266" s="339"/>
      <c r="C266" s="339"/>
      <c r="D266" s="339"/>
      <c r="E266" s="339"/>
      <c r="F266" s="339"/>
      <c r="G266" s="339"/>
      <c r="H266" s="339"/>
      <c r="I266" s="339"/>
      <c r="J266" s="339"/>
      <c r="K266" s="339"/>
      <c r="L266" s="339"/>
    </row>
    <row r="267" spans="2:12" ht="13.5">
      <c r="B267" s="339"/>
      <c r="C267" s="339"/>
      <c r="D267" s="339"/>
      <c r="E267" s="339"/>
      <c r="F267" s="339"/>
      <c r="G267" s="339"/>
      <c r="H267" s="339"/>
      <c r="I267" s="339"/>
      <c r="J267" s="339"/>
      <c r="K267" s="339"/>
      <c r="L267" s="339"/>
    </row>
    <row r="268" spans="2:12" ht="13.5">
      <c r="B268" s="339"/>
      <c r="C268" s="339"/>
      <c r="D268" s="339"/>
      <c r="E268" s="339"/>
      <c r="F268" s="339"/>
      <c r="G268" s="339"/>
      <c r="H268" s="339"/>
      <c r="I268" s="339"/>
      <c r="J268" s="339"/>
      <c r="K268" s="339"/>
      <c r="L268" s="339"/>
    </row>
    <row r="269" spans="2:12" ht="13.5">
      <c r="B269" s="339"/>
      <c r="C269" s="339"/>
      <c r="D269" s="339"/>
      <c r="E269" s="339"/>
      <c r="F269" s="339"/>
      <c r="G269" s="339"/>
      <c r="H269" s="339"/>
      <c r="I269" s="339"/>
      <c r="J269" s="339"/>
      <c r="K269" s="339"/>
      <c r="L269" s="339"/>
    </row>
    <row r="270" spans="2:12" ht="13.5">
      <c r="B270" s="339"/>
      <c r="C270" s="339"/>
      <c r="D270" s="339"/>
      <c r="E270" s="339"/>
      <c r="F270" s="339"/>
      <c r="G270" s="339"/>
      <c r="H270" s="339"/>
      <c r="I270" s="339"/>
      <c r="J270" s="339"/>
      <c r="K270" s="339"/>
      <c r="L270" s="339"/>
    </row>
    <row r="271" spans="2:12" ht="13.5">
      <c r="B271" s="339"/>
      <c r="C271" s="339"/>
      <c r="D271" s="339"/>
      <c r="E271" s="339"/>
      <c r="F271" s="339"/>
      <c r="G271" s="339"/>
      <c r="H271" s="339"/>
      <c r="I271" s="339"/>
      <c r="J271" s="339"/>
      <c r="K271" s="339"/>
      <c r="L271" s="339"/>
    </row>
    <row r="272" spans="2:12" ht="13.5">
      <c r="B272" s="339"/>
      <c r="C272" s="339"/>
      <c r="D272" s="339"/>
      <c r="E272" s="339"/>
      <c r="F272" s="339"/>
      <c r="G272" s="339"/>
      <c r="H272" s="339"/>
      <c r="I272" s="339"/>
      <c r="J272" s="339"/>
      <c r="K272" s="339"/>
      <c r="L272" s="339"/>
    </row>
    <row r="273" spans="2:12" ht="13.5">
      <c r="B273" s="339"/>
      <c r="C273" s="339"/>
      <c r="D273" s="339"/>
      <c r="E273" s="339"/>
      <c r="F273" s="339"/>
      <c r="G273" s="339"/>
      <c r="H273" s="339"/>
      <c r="I273" s="339"/>
      <c r="J273" s="339"/>
      <c r="K273" s="339"/>
      <c r="L273" s="339"/>
    </row>
    <row r="274" spans="2:12" ht="13.5">
      <c r="B274" s="340"/>
      <c r="C274" s="340"/>
      <c r="D274" s="340"/>
      <c r="E274" s="340"/>
      <c r="F274" s="340"/>
      <c r="G274" s="340"/>
      <c r="H274" s="340"/>
      <c r="I274" s="340"/>
      <c r="J274" s="340"/>
      <c r="K274" s="340"/>
      <c r="L274" s="340"/>
    </row>
    <row r="275" spans="2:12" ht="13.5">
      <c r="B275" s="339"/>
      <c r="C275" s="339"/>
      <c r="D275" s="339"/>
      <c r="E275" s="339"/>
      <c r="F275" s="339"/>
      <c r="G275" s="339"/>
      <c r="H275" s="339"/>
      <c r="I275" s="339"/>
      <c r="J275" s="339"/>
      <c r="K275" s="339"/>
      <c r="L275" s="339"/>
    </row>
    <row r="276" spans="2:12" ht="13.5">
      <c r="B276" s="339"/>
      <c r="C276" s="339"/>
      <c r="D276" s="339"/>
      <c r="E276" s="339"/>
      <c r="F276" s="339"/>
      <c r="G276" s="339"/>
      <c r="H276" s="339"/>
      <c r="I276" s="339"/>
      <c r="J276" s="339"/>
      <c r="K276" s="339"/>
      <c r="L276" s="339"/>
    </row>
    <row r="277" spans="2:12" ht="13.5">
      <c r="B277" s="339"/>
      <c r="C277" s="339"/>
      <c r="D277" s="339"/>
      <c r="E277" s="339"/>
      <c r="F277" s="339"/>
      <c r="G277" s="339"/>
      <c r="H277" s="339"/>
      <c r="I277" s="339"/>
      <c r="J277" s="339"/>
      <c r="K277" s="339"/>
      <c r="L277" s="339"/>
    </row>
    <row r="278" spans="2:12" ht="13.5">
      <c r="B278" s="339"/>
      <c r="C278" s="339"/>
      <c r="D278" s="339"/>
      <c r="E278" s="339"/>
      <c r="F278" s="339"/>
      <c r="G278" s="339"/>
      <c r="H278" s="339"/>
      <c r="I278" s="339"/>
      <c r="J278" s="339"/>
      <c r="K278" s="339"/>
      <c r="L278" s="339"/>
    </row>
    <row r="279" spans="2:12" ht="13.5">
      <c r="B279" s="339"/>
      <c r="C279" s="339"/>
      <c r="D279" s="339"/>
      <c r="E279" s="339"/>
      <c r="F279" s="339"/>
      <c r="G279" s="339"/>
      <c r="H279" s="339"/>
      <c r="I279" s="339"/>
      <c r="J279" s="339"/>
      <c r="K279" s="339"/>
      <c r="L279" s="339"/>
    </row>
    <row r="280" spans="2:12" ht="13.5">
      <c r="B280" s="339"/>
      <c r="C280" s="339"/>
      <c r="D280" s="339"/>
      <c r="E280" s="339"/>
      <c r="F280" s="339"/>
      <c r="G280" s="339"/>
      <c r="H280" s="339"/>
      <c r="I280" s="339"/>
      <c r="J280" s="339"/>
      <c r="K280" s="339"/>
      <c r="L280" s="339"/>
    </row>
    <row r="281" spans="2:12" ht="13.5">
      <c r="B281" s="339"/>
      <c r="C281" s="339"/>
      <c r="D281" s="339"/>
      <c r="E281" s="339"/>
      <c r="F281" s="339"/>
      <c r="G281" s="339"/>
      <c r="H281" s="339"/>
      <c r="I281" s="339"/>
      <c r="J281" s="339"/>
      <c r="K281" s="339"/>
      <c r="L281" s="339"/>
    </row>
    <row r="282" spans="2:12" ht="13.5">
      <c r="B282" s="339"/>
      <c r="C282" s="339"/>
      <c r="D282" s="339"/>
      <c r="E282" s="339"/>
      <c r="F282" s="339"/>
      <c r="G282" s="339"/>
      <c r="H282" s="339"/>
      <c r="I282" s="339"/>
      <c r="J282" s="339"/>
      <c r="K282" s="339"/>
      <c r="L282" s="339"/>
    </row>
    <row r="283" spans="2:12" ht="13.5">
      <c r="B283" s="339"/>
      <c r="C283" s="339"/>
      <c r="D283" s="339"/>
      <c r="E283" s="339"/>
      <c r="F283" s="339"/>
      <c r="G283" s="339"/>
      <c r="H283" s="339"/>
      <c r="I283" s="339"/>
      <c r="J283" s="339"/>
      <c r="K283" s="339"/>
      <c r="L283" s="339"/>
    </row>
    <row r="284" spans="2:12" ht="13.5">
      <c r="B284" s="339"/>
      <c r="C284" s="339"/>
      <c r="D284" s="339"/>
      <c r="E284" s="339"/>
      <c r="F284" s="339"/>
      <c r="G284" s="339"/>
      <c r="H284" s="339"/>
      <c r="I284" s="339"/>
      <c r="J284" s="339"/>
      <c r="K284" s="339"/>
      <c r="L284" s="339"/>
    </row>
    <row r="285" spans="2:12" ht="13.5">
      <c r="B285" s="339"/>
      <c r="C285" s="339"/>
      <c r="D285" s="339"/>
      <c r="E285" s="339"/>
      <c r="F285" s="339"/>
      <c r="G285" s="339"/>
      <c r="H285" s="339"/>
      <c r="I285" s="339"/>
      <c r="J285" s="339"/>
      <c r="K285" s="339"/>
      <c r="L285" s="339"/>
    </row>
    <row r="286" spans="2:12" ht="13.5">
      <c r="B286" s="340"/>
      <c r="C286" s="340"/>
      <c r="D286" s="340"/>
      <c r="E286" s="340"/>
      <c r="F286" s="340"/>
      <c r="G286" s="340"/>
      <c r="H286" s="340"/>
      <c r="I286" s="340"/>
      <c r="J286" s="340"/>
      <c r="K286" s="340"/>
      <c r="L286" s="340"/>
    </row>
    <row r="287" spans="2:12" ht="13.5">
      <c r="B287" s="339"/>
      <c r="C287" s="339"/>
      <c r="D287" s="339"/>
      <c r="E287" s="339"/>
      <c r="F287" s="339"/>
      <c r="G287" s="339"/>
      <c r="H287" s="339"/>
      <c r="I287" s="339"/>
      <c r="J287" s="339"/>
      <c r="K287" s="339"/>
      <c r="L287" s="339"/>
    </row>
    <row r="288" spans="2:12" ht="13.5">
      <c r="B288" s="339"/>
      <c r="C288" s="339"/>
      <c r="D288" s="339"/>
      <c r="E288" s="339"/>
      <c r="F288" s="339"/>
      <c r="G288" s="339"/>
      <c r="H288" s="339"/>
      <c r="I288" s="339"/>
      <c r="J288" s="339"/>
      <c r="K288" s="339"/>
      <c r="L288" s="339"/>
    </row>
    <row r="289" spans="2:12" ht="13.5">
      <c r="B289" s="339"/>
      <c r="C289" s="339"/>
      <c r="D289" s="339"/>
      <c r="E289" s="339"/>
      <c r="F289" s="339"/>
      <c r="G289" s="339"/>
      <c r="H289" s="339"/>
      <c r="I289" s="339"/>
      <c r="J289" s="339"/>
      <c r="K289" s="339"/>
      <c r="L289" s="339"/>
    </row>
    <row r="290" spans="2:12" ht="13.5">
      <c r="B290" s="339"/>
      <c r="C290" s="339"/>
      <c r="D290" s="339"/>
      <c r="E290" s="339"/>
      <c r="F290" s="339"/>
      <c r="G290" s="339"/>
      <c r="H290" s="339"/>
      <c r="I290" s="339"/>
      <c r="J290" s="339"/>
      <c r="K290" s="339"/>
      <c r="L290" s="339"/>
    </row>
    <row r="291" spans="2:12" ht="13.5">
      <c r="B291" s="339"/>
      <c r="C291" s="339"/>
      <c r="D291" s="339"/>
      <c r="E291" s="339"/>
      <c r="F291" s="339"/>
      <c r="G291" s="339"/>
      <c r="H291" s="339"/>
      <c r="I291" s="339"/>
      <c r="J291" s="339"/>
      <c r="K291" s="339"/>
      <c r="L291" s="339"/>
    </row>
    <row r="292" spans="2:12" ht="13.5">
      <c r="B292" s="339"/>
      <c r="C292" s="339"/>
      <c r="D292" s="339"/>
      <c r="E292" s="339"/>
      <c r="F292" s="339"/>
      <c r="G292" s="339"/>
      <c r="H292" s="339"/>
      <c r="I292" s="339"/>
      <c r="J292" s="339"/>
      <c r="K292" s="339"/>
      <c r="L292" s="339"/>
    </row>
    <row r="293" spans="2:12" ht="13.5">
      <c r="B293" s="339"/>
      <c r="C293" s="339"/>
      <c r="D293" s="339"/>
      <c r="E293" s="339"/>
      <c r="F293" s="339"/>
      <c r="G293" s="339"/>
      <c r="H293" s="339"/>
      <c r="I293" s="339"/>
      <c r="J293" s="339"/>
      <c r="K293" s="339"/>
      <c r="L293" s="339"/>
    </row>
    <row r="294" spans="2:12" ht="13.5">
      <c r="B294" s="339"/>
      <c r="C294" s="339"/>
      <c r="D294" s="339"/>
      <c r="E294" s="339"/>
      <c r="F294" s="339"/>
      <c r="G294" s="339"/>
      <c r="H294" s="339"/>
      <c r="I294" s="339"/>
      <c r="J294" s="339"/>
      <c r="K294" s="339"/>
      <c r="L294" s="339"/>
    </row>
    <row r="295" spans="2:12" ht="13.5">
      <c r="B295" s="339"/>
      <c r="C295" s="339"/>
      <c r="D295" s="339"/>
      <c r="E295" s="339"/>
      <c r="F295" s="339"/>
      <c r="G295" s="339"/>
      <c r="H295" s="339"/>
      <c r="I295" s="339"/>
      <c r="J295" s="339"/>
      <c r="K295" s="339"/>
      <c r="L295" s="339"/>
    </row>
    <row r="296" spans="2:12" ht="13.5">
      <c r="B296" s="339"/>
      <c r="C296" s="339"/>
      <c r="D296" s="339"/>
      <c r="E296" s="339"/>
      <c r="F296" s="339"/>
      <c r="G296" s="339"/>
      <c r="H296" s="339"/>
      <c r="I296" s="339"/>
      <c r="J296" s="339"/>
      <c r="K296" s="339"/>
      <c r="L296" s="339"/>
    </row>
    <row r="297" spans="2:12" ht="13.5">
      <c r="B297" s="339"/>
      <c r="C297" s="339"/>
      <c r="D297" s="339"/>
      <c r="E297" s="339"/>
      <c r="F297" s="339"/>
      <c r="G297" s="339"/>
      <c r="H297" s="339"/>
      <c r="I297" s="339"/>
      <c r="J297" s="339"/>
      <c r="K297" s="339"/>
      <c r="L297" s="339"/>
    </row>
    <row r="298" spans="2:12" ht="13.5">
      <c r="B298" s="340"/>
      <c r="C298" s="340"/>
      <c r="D298" s="340"/>
      <c r="E298" s="340"/>
      <c r="F298" s="340"/>
      <c r="G298" s="340"/>
      <c r="H298" s="340"/>
      <c r="I298" s="340"/>
      <c r="J298" s="340"/>
      <c r="K298" s="340"/>
      <c r="L298" s="340"/>
    </row>
    <row r="299" spans="2:12" ht="13.5">
      <c r="B299" s="339"/>
      <c r="C299" s="339"/>
      <c r="D299" s="339"/>
      <c r="E299" s="339"/>
      <c r="F299" s="339"/>
      <c r="G299" s="339"/>
      <c r="H299" s="339"/>
      <c r="I299" s="339"/>
      <c r="J299" s="339"/>
      <c r="K299" s="339"/>
      <c r="L299" s="339"/>
    </row>
    <row r="300" spans="2:12" ht="13.5">
      <c r="B300" s="339"/>
      <c r="C300" s="339"/>
      <c r="D300" s="339"/>
      <c r="E300" s="339"/>
      <c r="F300" s="339"/>
      <c r="G300" s="339"/>
      <c r="H300" s="339"/>
      <c r="I300" s="339"/>
      <c r="J300" s="339"/>
      <c r="K300" s="339"/>
      <c r="L300" s="339"/>
    </row>
    <row r="301" spans="2:12" ht="13.5">
      <c r="B301" s="339"/>
      <c r="C301" s="339"/>
      <c r="D301" s="339"/>
      <c r="E301" s="339"/>
      <c r="F301" s="339"/>
      <c r="G301" s="339"/>
      <c r="H301" s="339"/>
      <c r="I301" s="339"/>
      <c r="J301" s="339"/>
      <c r="K301" s="339"/>
      <c r="L301" s="339"/>
    </row>
    <row r="302" spans="2:12" ht="13.5">
      <c r="B302" s="339"/>
      <c r="C302" s="339"/>
      <c r="D302" s="339"/>
      <c r="E302" s="339"/>
      <c r="F302" s="339"/>
      <c r="G302" s="339"/>
      <c r="H302" s="339"/>
      <c r="I302" s="339"/>
      <c r="J302" s="339"/>
      <c r="K302" s="339"/>
      <c r="L302" s="339"/>
    </row>
    <row r="303" spans="2:12" ht="13.5">
      <c r="B303" s="339"/>
      <c r="C303" s="339"/>
      <c r="D303" s="339"/>
      <c r="E303" s="339"/>
      <c r="F303" s="339"/>
      <c r="G303" s="339"/>
      <c r="H303" s="339"/>
      <c r="I303" s="339"/>
      <c r="J303" s="339"/>
      <c r="K303" s="339"/>
      <c r="L303" s="339"/>
    </row>
    <row r="304" spans="2:12" ht="13.5">
      <c r="B304" s="339"/>
      <c r="C304" s="339"/>
      <c r="D304" s="339"/>
      <c r="E304" s="339"/>
      <c r="F304" s="339"/>
      <c r="G304" s="339"/>
      <c r="H304" s="339"/>
      <c r="I304" s="339"/>
      <c r="J304" s="339"/>
      <c r="K304" s="339"/>
      <c r="L304" s="339"/>
    </row>
    <row r="305" spans="2:12" ht="13.5">
      <c r="B305" s="339"/>
      <c r="C305" s="339"/>
      <c r="D305" s="339"/>
      <c r="E305" s="339"/>
      <c r="F305" s="339"/>
      <c r="G305" s="339"/>
      <c r="H305" s="339"/>
      <c r="I305" s="339"/>
      <c r="J305" s="339"/>
      <c r="K305" s="339"/>
      <c r="L305" s="339"/>
    </row>
    <row r="306" spans="2:12" ht="13.5">
      <c r="B306" s="339"/>
      <c r="C306" s="339"/>
      <c r="D306" s="339"/>
      <c r="E306" s="339"/>
      <c r="F306" s="339"/>
      <c r="G306" s="339"/>
      <c r="H306" s="339"/>
      <c r="I306" s="339"/>
      <c r="J306" s="339"/>
      <c r="K306" s="339"/>
      <c r="L306" s="339"/>
    </row>
    <row r="307" spans="2:12" ht="13.5">
      <c r="B307" s="339"/>
      <c r="C307" s="339"/>
      <c r="D307" s="339"/>
      <c r="E307" s="339"/>
      <c r="F307" s="339"/>
      <c r="G307" s="339"/>
      <c r="H307" s="339"/>
      <c r="I307" s="339"/>
      <c r="J307" s="339"/>
      <c r="K307" s="339"/>
      <c r="L307" s="339"/>
    </row>
    <row r="308" spans="2:12" ht="13.5">
      <c r="B308" s="339"/>
      <c r="C308" s="339"/>
      <c r="D308" s="339"/>
      <c r="E308" s="339"/>
      <c r="F308" s="339"/>
      <c r="G308" s="339"/>
      <c r="H308" s="339"/>
      <c r="I308" s="339"/>
      <c r="J308" s="339"/>
      <c r="K308" s="339"/>
      <c r="L308" s="339"/>
    </row>
    <row r="309" spans="2:12" ht="13.5">
      <c r="B309" s="339"/>
      <c r="C309" s="339"/>
      <c r="D309" s="339"/>
      <c r="E309" s="339"/>
      <c r="F309" s="339"/>
      <c r="G309" s="339"/>
      <c r="H309" s="339"/>
      <c r="I309" s="339"/>
      <c r="J309" s="339"/>
      <c r="K309" s="339"/>
      <c r="L309" s="339"/>
    </row>
    <row r="310" spans="2:12" ht="13.5">
      <c r="B310" s="340"/>
      <c r="C310" s="340"/>
      <c r="D310" s="340"/>
      <c r="E310" s="340"/>
      <c r="F310" s="340"/>
      <c r="G310" s="340"/>
      <c r="H310" s="340"/>
      <c r="I310" s="340"/>
      <c r="J310" s="340"/>
      <c r="K310" s="340"/>
      <c r="L310" s="340"/>
    </row>
    <row r="311" spans="2:12" ht="13.5">
      <c r="B311" s="339"/>
      <c r="C311" s="339"/>
      <c r="D311" s="339"/>
      <c r="E311" s="339"/>
      <c r="F311" s="339"/>
      <c r="G311" s="339"/>
      <c r="H311" s="339"/>
      <c r="I311" s="339"/>
      <c r="J311" s="339"/>
      <c r="K311" s="339"/>
      <c r="L311" s="339"/>
    </row>
    <row r="312" spans="2:12" ht="13.5">
      <c r="B312" s="339"/>
      <c r="C312" s="339"/>
      <c r="D312" s="339"/>
      <c r="E312" s="339"/>
      <c r="F312" s="339"/>
      <c r="G312" s="339"/>
      <c r="H312" s="339"/>
      <c r="I312" s="339"/>
      <c r="J312" s="339"/>
      <c r="K312" s="339"/>
      <c r="L312" s="339"/>
    </row>
    <row r="313" spans="2:12" ht="13.5">
      <c r="B313" s="339"/>
      <c r="C313" s="339"/>
      <c r="D313" s="339"/>
      <c r="E313" s="339"/>
      <c r="F313" s="339"/>
      <c r="G313" s="339"/>
      <c r="H313" s="339"/>
      <c r="I313" s="339"/>
      <c r="J313" s="339"/>
      <c r="K313" s="339"/>
      <c r="L313" s="339"/>
    </row>
    <row r="314" spans="2:12" ht="13.5">
      <c r="B314" s="339"/>
      <c r="C314" s="339"/>
      <c r="D314" s="339"/>
      <c r="E314" s="339"/>
      <c r="F314" s="339"/>
      <c r="G314" s="339"/>
      <c r="H314" s="339"/>
      <c r="I314" s="339"/>
      <c r="J314" s="339"/>
      <c r="K314" s="339"/>
      <c r="L314" s="339"/>
    </row>
    <row r="315" spans="2:12" ht="13.5">
      <c r="B315" s="339"/>
      <c r="C315" s="339"/>
      <c r="D315" s="339"/>
      <c r="E315" s="339"/>
      <c r="F315" s="339"/>
      <c r="G315" s="339"/>
      <c r="H315" s="339"/>
      <c r="I315" s="339"/>
      <c r="J315" s="339"/>
      <c r="K315" s="339"/>
      <c r="L315" s="339"/>
    </row>
    <row r="316" spans="2:12" ht="13.5">
      <c r="B316" s="339"/>
      <c r="C316" s="339"/>
      <c r="D316" s="339"/>
      <c r="E316" s="339"/>
      <c r="F316" s="339"/>
      <c r="G316" s="339"/>
      <c r="H316" s="339"/>
      <c r="I316" s="339"/>
      <c r="J316" s="339"/>
      <c r="K316" s="339"/>
      <c r="L316" s="339"/>
    </row>
    <row r="317" spans="2:12" ht="13.5">
      <c r="B317" s="339"/>
      <c r="C317" s="339"/>
      <c r="D317" s="339"/>
      <c r="E317" s="339"/>
      <c r="F317" s="339"/>
      <c r="G317" s="339"/>
      <c r="H317" s="339"/>
      <c r="I317" s="339"/>
      <c r="J317" s="339"/>
      <c r="K317" s="339"/>
      <c r="L317" s="339"/>
    </row>
    <row r="318" spans="2:12" ht="13.5">
      <c r="B318" s="339"/>
      <c r="C318" s="339"/>
      <c r="D318" s="339"/>
      <c r="E318" s="339"/>
      <c r="F318" s="339"/>
      <c r="G318" s="339"/>
      <c r="H318" s="339"/>
      <c r="I318" s="339"/>
      <c r="J318" s="339"/>
      <c r="K318" s="339"/>
      <c r="L318" s="339"/>
    </row>
    <row r="319" spans="2:12" ht="13.5">
      <c r="B319" s="339"/>
      <c r="C319" s="339"/>
      <c r="D319" s="339"/>
      <c r="E319" s="339"/>
      <c r="F319" s="339"/>
      <c r="G319" s="339"/>
      <c r="H319" s="339"/>
      <c r="I319" s="339"/>
      <c r="J319" s="339"/>
      <c r="K319" s="339"/>
      <c r="L319" s="339"/>
    </row>
    <row r="320" spans="2:12" ht="13.5">
      <c r="B320" s="339"/>
      <c r="C320" s="339"/>
      <c r="D320" s="339"/>
      <c r="E320" s="339"/>
      <c r="F320" s="339"/>
      <c r="G320" s="339"/>
      <c r="H320" s="339"/>
      <c r="I320" s="339"/>
      <c r="J320" s="339"/>
      <c r="K320" s="339"/>
      <c r="L320" s="339"/>
    </row>
    <row r="321" spans="2:12" ht="13.5">
      <c r="B321" s="339"/>
      <c r="C321" s="339"/>
      <c r="D321" s="339"/>
      <c r="E321" s="339"/>
      <c r="F321" s="339"/>
      <c r="G321" s="339"/>
      <c r="H321" s="339"/>
      <c r="I321" s="339"/>
      <c r="J321" s="339"/>
      <c r="K321" s="339"/>
      <c r="L321" s="339"/>
    </row>
    <row r="322" spans="2:12" ht="13.5">
      <c r="B322" s="339"/>
      <c r="C322" s="339"/>
      <c r="D322" s="339"/>
      <c r="E322" s="339"/>
      <c r="F322" s="339"/>
      <c r="G322" s="339"/>
      <c r="H322" s="339"/>
      <c r="I322" s="339"/>
      <c r="J322" s="339"/>
      <c r="K322" s="339"/>
      <c r="L322" s="339"/>
    </row>
    <row r="323" spans="2:12" ht="13.5">
      <c r="B323" s="339"/>
      <c r="C323" s="339"/>
      <c r="D323" s="339"/>
      <c r="E323" s="339"/>
      <c r="F323" s="339"/>
      <c r="G323" s="339"/>
      <c r="H323" s="339"/>
      <c r="I323" s="339"/>
      <c r="J323" s="339"/>
      <c r="K323" s="339"/>
      <c r="L323" s="339"/>
    </row>
    <row r="324" spans="2:12" ht="13.5">
      <c r="B324" s="341"/>
      <c r="C324" s="341"/>
      <c r="D324" s="341"/>
      <c r="E324" s="341"/>
      <c r="F324" s="341"/>
      <c r="G324" s="341"/>
      <c r="H324" s="341"/>
      <c r="I324" s="341"/>
      <c r="J324" s="341"/>
      <c r="K324" s="341"/>
      <c r="L324" s="341"/>
    </row>
    <row r="325" spans="2:12" ht="13.5">
      <c r="B325" s="340"/>
      <c r="C325" s="340"/>
      <c r="D325" s="340"/>
      <c r="E325" s="340"/>
      <c r="F325" s="340"/>
      <c r="G325" s="340"/>
      <c r="H325" s="340"/>
      <c r="I325" s="340"/>
      <c r="J325" s="340"/>
      <c r="K325" s="340"/>
      <c r="L325" s="340"/>
    </row>
    <row r="326" spans="2:12" ht="13.5">
      <c r="B326" s="340"/>
      <c r="C326" s="340"/>
      <c r="D326" s="340"/>
      <c r="E326" s="340"/>
      <c r="F326" s="340"/>
      <c r="G326" s="340"/>
      <c r="H326" s="340"/>
      <c r="I326" s="340"/>
      <c r="J326" s="340"/>
      <c r="K326" s="340"/>
      <c r="L326" s="340"/>
    </row>
    <row r="327" spans="2:12" ht="13.5">
      <c r="B327" s="340"/>
      <c r="C327" s="340"/>
      <c r="D327" s="340"/>
      <c r="E327" s="340"/>
      <c r="F327" s="340"/>
      <c r="G327" s="340"/>
      <c r="H327" s="340"/>
      <c r="I327" s="340"/>
      <c r="J327" s="340"/>
      <c r="K327" s="340"/>
      <c r="L327" s="340"/>
    </row>
    <row r="328" spans="2:12" ht="13.5">
      <c r="B328" s="340"/>
      <c r="C328" s="340"/>
      <c r="D328" s="340"/>
      <c r="E328" s="340"/>
      <c r="F328" s="340"/>
      <c r="G328" s="340"/>
      <c r="H328" s="340"/>
      <c r="I328" s="340"/>
      <c r="J328" s="340"/>
      <c r="K328" s="340"/>
      <c r="L328" s="340"/>
    </row>
    <row r="329" spans="2:12" ht="13.5">
      <c r="B329" s="340"/>
      <c r="C329" s="340"/>
      <c r="D329" s="340"/>
      <c r="E329" s="340"/>
      <c r="F329" s="340"/>
      <c r="G329" s="340"/>
      <c r="H329" s="340"/>
      <c r="I329" s="340"/>
      <c r="J329" s="340"/>
      <c r="K329" s="340"/>
      <c r="L329" s="340"/>
    </row>
    <row r="330" spans="2:12" ht="13.5">
      <c r="B330" s="340"/>
      <c r="C330" s="340"/>
      <c r="D330" s="340"/>
      <c r="E330" s="340"/>
      <c r="F330" s="340"/>
      <c r="G330" s="340"/>
      <c r="H330" s="340"/>
      <c r="I330" s="340"/>
      <c r="J330" s="340"/>
      <c r="K330" s="340"/>
      <c r="L330" s="340"/>
    </row>
    <row r="331" spans="2:12" ht="13.5">
      <c r="B331" s="340"/>
      <c r="C331" s="340"/>
      <c r="D331" s="340"/>
      <c r="E331" s="340"/>
      <c r="F331" s="340"/>
      <c r="G331" s="340"/>
      <c r="H331" s="340"/>
      <c r="I331" s="340"/>
      <c r="J331" s="340"/>
      <c r="K331" s="340"/>
      <c r="L331" s="340"/>
    </row>
    <row r="332" spans="2:12" ht="13.5">
      <c r="B332" s="340"/>
      <c r="C332" s="340"/>
      <c r="D332" s="340"/>
      <c r="E332" s="340"/>
      <c r="F332" s="340"/>
      <c r="G332" s="340"/>
      <c r="H332" s="340"/>
      <c r="I332" s="340"/>
      <c r="J332" s="340"/>
      <c r="K332" s="340"/>
      <c r="L332" s="340"/>
    </row>
    <row r="333" spans="2:12" ht="13.5">
      <c r="B333" s="340"/>
      <c r="C333" s="340"/>
      <c r="D333" s="340"/>
      <c r="E333" s="340"/>
      <c r="F333" s="340"/>
      <c r="G333" s="340"/>
      <c r="H333" s="340"/>
      <c r="I333" s="340"/>
      <c r="J333" s="340"/>
      <c r="K333" s="340"/>
      <c r="L333" s="340"/>
    </row>
    <row r="334" spans="2:12" ht="13.5">
      <c r="B334" s="340"/>
      <c r="C334" s="340"/>
      <c r="D334" s="340"/>
      <c r="E334" s="340"/>
      <c r="F334" s="340"/>
      <c r="G334" s="340"/>
      <c r="H334" s="340"/>
      <c r="I334" s="340"/>
      <c r="J334" s="340"/>
      <c r="K334" s="340"/>
      <c r="L334" s="340"/>
    </row>
    <row r="335" spans="2:12" ht="13.5">
      <c r="B335" s="340"/>
      <c r="C335" s="340"/>
      <c r="D335" s="340"/>
      <c r="E335" s="340"/>
      <c r="F335" s="340"/>
      <c r="G335" s="340"/>
      <c r="H335" s="340"/>
      <c r="I335" s="340"/>
      <c r="J335" s="340"/>
      <c r="K335" s="340"/>
      <c r="L335" s="340"/>
    </row>
    <row r="336" spans="2:12" ht="13.5">
      <c r="B336" s="340"/>
      <c r="C336" s="340"/>
      <c r="D336" s="340"/>
      <c r="E336" s="340"/>
      <c r="F336" s="340"/>
      <c r="G336" s="340"/>
      <c r="H336" s="340"/>
      <c r="I336" s="340"/>
      <c r="J336" s="340"/>
      <c r="K336" s="340"/>
      <c r="L336" s="340"/>
    </row>
    <row r="337" spans="2:12" ht="13.5">
      <c r="B337" s="340"/>
      <c r="C337" s="340"/>
      <c r="D337" s="340"/>
      <c r="E337" s="340"/>
      <c r="F337" s="340"/>
      <c r="G337" s="340"/>
      <c r="H337" s="340"/>
      <c r="I337" s="340"/>
      <c r="J337" s="340"/>
      <c r="K337" s="340"/>
      <c r="L337" s="340"/>
    </row>
    <row r="338" spans="2:12" ht="13.5">
      <c r="B338" s="340"/>
      <c r="C338" s="340"/>
      <c r="D338" s="340"/>
      <c r="E338" s="340"/>
      <c r="F338" s="340"/>
      <c r="G338" s="340"/>
      <c r="H338" s="340"/>
      <c r="I338" s="340"/>
      <c r="J338" s="340"/>
      <c r="K338" s="340"/>
      <c r="L338" s="340"/>
    </row>
    <row r="339" spans="2:12" ht="13.5">
      <c r="B339" s="340"/>
      <c r="C339" s="340"/>
      <c r="D339" s="340"/>
      <c r="E339" s="340"/>
      <c r="F339" s="340"/>
      <c r="G339" s="340"/>
      <c r="H339" s="340"/>
      <c r="I339" s="340"/>
      <c r="J339" s="340"/>
      <c r="K339" s="340"/>
      <c r="L339" s="340"/>
    </row>
    <row r="340" spans="2:12" ht="13.5">
      <c r="B340" s="340"/>
      <c r="C340" s="340"/>
      <c r="D340" s="340"/>
      <c r="E340" s="340"/>
      <c r="F340" s="340"/>
      <c r="G340" s="340"/>
      <c r="H340" s="340"/>
      <c r="I340" s="340"/>
      <c r="J340" s="340"/>
      <c r="K340" s="340"/>
      <c r="L340" s="340"/>
    </row>
    <row r="341" spans="2:12" ht="13.5">
      <c r="B341" s="340"/>
      <c r="C341" s="340"/>
      <c r="D341" s="340"/>
      <c r="E341" s="340"/>
      <c r="F341" s="340"/>
      <c r="G341" s="340"/>
      <c r="H341" s="340"/>
      <c r="I341" s="340"/>
      <c r="J341" s="340"/>
      <c r="K341" s="340"/>
      <c r="L341" s="340"/>
    </row>
    <row r="342" spans="2:12" ht="13.5">
      <c r="B342" s="340"/>
      <c r="C342" s="340"/>
      <c r="D342" s="340"/>
      <c r="E342" s="340"/>
      <c r="F342" s="340"/>
      <c r="G342" s="340"/>
      <c r="H342" s="340"/>
      <c r="I342" s="340"/>
      <c r="J342" s="340"/>
      <c r="K342" s="340"/>
      <c r="L342" s="340"/>
    </row>
    <row r="343" spans="2:12" ht="13.5">
      <c r="B343" s="340"/>
      <c r="C343" s="340"/>
      <c r="D343" s="340"/>
      <c r="E343" s="340"/>
      <c r="F343" s="340"/>
      <c r="G343" s="340"/>
      <c r="H343" s="340"/>
      <c r="I343" s="340"/>
      <c r="J343" s="340"/>
      <c r="K343" s="340"/>
      <c r="L343" s="340"/>
    </row>
    <row r="344" spans="2:12" ht="13.5">
      <c r="B344" s="340"/>
      <c r="C344" s="340"/>
      <c r="D344" s="340"/>
      <c r="E344" s="340"/>
      <c r="F344" s="340"/>
      <c r="G344" s="340"/>
      <c r="H344" s="340"/>
      <c r="I344" s="340"/>
      <c r="J344" s="340"/>
      <c r="K344" s="340"/>
      <c r="L344" s="340"/>
    </row>
    <row r="345" spans="2:12" ht="13.5">
      <c r="B345" s="340"/>
      <c r="C345" s="340"/>
      <c r="D345" s="340"/>
      <c r="E345" s="340"/>
      <c r="F345" s="340"/>
      <c r="G345" s="340"/>
      <c r="H345" s="340"/>
      <c r="I345" s="340"/>
      <c r="J345" s="340"/>
      <c r="K345" s="340"/>
      <c r="L345" s="340"/>
    </row>
    <row r="346" spans="2:12" ht="13.5">
      <c r="B346" s="340"/>
      <c r="C346" s="340"/>
      <c r="D346" s="340"/>
      <c r="E346" s="340"/>
      <c r="F346" s="340"/>
      <c r="G346" s="340"/>
      <c r="H346" s="340"/>
      <c r="I346" s="340"/>
      <c r="J346" s="340"/>
      <c r="K346" s="340"/>
      <c r="L346" s="340"/>
    </row>
    <row r="347" spans="2:12" ht="13.5">
      <c r="B347" s="340"/>
      <c r="C347" s="340"/>
      <c r="D347" s="340"/>
      <c r="E347" s="340"/>
      <c r="F347" s="340"/>
      <c r="G347" s="340"/>
      <c r="H347" s="340"/>
      <c r="I347" s="340"/>
      <c r="J347" s="340"/>
      <c r="K347" s="340"/>
      <c r="L347" s="340"/>
    </row>
    <row r="348" spans="2:12" ht="13.5">
      <c r="B348" s="340"/>
      <c r="C348" s="340"/>
      <c r="D348" s="340"/>
      <c r="E348" s="340"/>
      <c r="F348" s="340"/>
      <c r="G348" s="340"/>
      <c r="H348" s="340"/>
      <c r="I348" s="340"/>
      <c r="J348" s="340"/>
      <c r="K348" s="340"/>
      <c r="L348" s="340"/>
    </row>
    <row r="349" spans="2:12" ht="13.5">
      <c r="B349" s="340"/>
      <c r="C349" s="340"/>
      <c r="D349" s="340"/>
      <c r="E349" s="340"/>
      <c r="F349" s="340"/>
      <c r="G349" s="340"/>
      <c r="H349" s="340"/>
      <c r="I349" s="340"/>
      <c r="J349" s="340"/>
      <c r="K349" s="340"/>
      <c r="L349" s="340"/>
    </row>
    <row r="350" spans="2:12" ht="13.5">
      <c r="B350" s="340"/>
      <c r="C350" s="340"/>
      <c r="D350" s="340"/>
      <c r="E350" s="340"/>
      <c r="F350" s="340"/>
      <c r="G350" s="340"/>
      <c r="H350" s="340"/>
      <c r="I350" s="340"/>
      <c r="J350" s="340"/>
      <c r="K350" s="340"/>
      <c r="L350" s="340"/>
    </row>
    <row r="351" spans="2:12" ht="13.5">
      <c r="B351" s="340"/>
      <c r="C351" s="340"/>
      <c r="D351" s="340"/>
      <c r="E351" s="340"/>
      <c r="F351" s="340"/>
      <c r="G351" s="340"/>
      <c r="H351" s="340"/>
      <c r="I351" s="340"/>
      <c r="J351" s="340"/>
      <c r="K351" s="340"/>
      <c r="L351" s="340"/>
    </row>
    <row r="352" spans="2:12" ht="13.5">
      <c r="B352" s="340"/>
      <c r="C352" s="340"/>
      <c r="D352" s="340"/>
      <c r="E352" s="340"/>
      <c r="F352" s="340"/>
      <c r="G352" s="340"/>
      <c r="H352" s="340"/>
      <c r="I352" s="340"/>
      <c r="J352" s="340"/>
      <c r="K352" s="340"/>
      <c r="L352" s="340"/>
    </row>
    <row r="353" spans="2:12" ht="13.5">
      <c r="B353" s="340"/>
      <c r="C353" s="340"/>
      <c r="D353" s="340"/>
      <c r="E353" s="340"/>
      <c r="F353" s="340"/>
      <c r="G353" s="340"/>
      <c r="H353" s="340"/>
      <c r="I353" s="340"/>
      <c r="J353" s="340"/>
      <c r="K353" s="340"/>
      <c r="L353" s="340"/>
    </row>
    <row r="354" spans="2:12" ht="13.5">
      <c r="B354" s="340"/>
      <c r="C354" s="340"/>
      <c r="D354" s="340"/>
      <c r="E354" s="340"/>
      <c r="F354" s="340"/>
      <c r="G354" s="340"/>
      <c r="H354" s="340"/>
      <c r="I354" s="340"/>
      <c r="J354" s="340"/>
      <c r="K354" s="340"/>
      <c r="L354" s="340"/>
    </row>
    <row r="355" spans="2:12" ht="13.5">
      <c r="B355" s="340"/>
      <c r="C355" s="340"/>
      <c r="D355" s="340"/>
      <c r="E355" s="340"/>
      <c r="F355" s="340"/>
      <c r="G355" s="340"/>
      <c r="H355" s="340"/>
      <c r="I355" s="340"/>
      <c r="J355" s="340"/>
      <c r="K355" s="340"/>
      <c r="L355" s="340"/>
    </row>
    <row r="356" spans="2:12" ht="13.5">
      <c r="B356" s="340"/>
      <c r="C356" s="340"/>
      <c r="D356" s="340"/>
      <c r="E356" s="340"/>
      <c r="F356" s="340"/>
      <c r="G356" s="340"/>
      <c r="H356" s="340"/>
      <c r="I356" s="340"/>
      <c r="J356" s="340"/>
      <c r="K356" s="340"/>
      <c r="L356" s="340"/>
    </row>
    <row r="357" spans="2:12" ht="13.5">
      <c r="B357" s="340"/>
      <c r="C357" s="340"/>
      <c r="D357" s="340"/>
      <c r="E357" s="340"/>
      <c r="F357" s="340"/>
      <c r="G357" s="340"/>
      <c r="H357" s="340"/>
      <c r="I357" s="340"/>
      <c r="J357" s="340"/>
      <c r="K357" s="340"/>
      <c r="L357" s="340"/>
    </row>
    <row r="358" spans="2:12" ht="13.5">
      <c r="B358" s="340"/>
      <c r="C358" s="340"/>
      <c r="D358" s="340"/>
      <c r="E358" s="340"/>
      <c r="F358" s="340"/>
      <c r="G358" s="340"/>
      <c r="H358" s="340"/>
      <c r="I358" s="340"/>
      <c r="J358" s="340"/>
      <c r="K358" s="340"/>
      <c r="L358" s="340"/>
    </row>
    <row r="359" spans="2:12" ht="13.5">
      <c r="B359" s="340"/>
      <c r="C359" s="340"/>
      <c r="D359" s="340"/>
      <c r="E359" s="340"/>
      <c r="F359" s="340"/>
      <c r="G359" s="340"/>
      <c r="H359" s="340"/>
      <c r="I359" s="340"/>
      <c r="J359" s="340"/>
      <c r="K359" s="340"/>
      <c r="L359" s="340"/>
    </row>
    <row r="360" spans="2:12" ht="13.5">
      <c r="B360" s="340"/>
      <c r="C360" s="340"/>
      <c r="D360" s="340"/>
      <c r="E360" s="340"/>
      <c r="F360" s="340"/>
      <c r="G360" s="340"/>
      <c r="H360" s="340"/>
      <c r="I360" s="340"/>
      <c r="J360" s="340"/>
      <c r="K360" s="340"/>
      <c r="L360" s="340"/>
    </row>
    <row r="361" spans="2:12" ht="13.5">
      <c r="B361" s="340"/>
      <c r="C361" s="340"/>
      <c r="D361" s="340"/>
      <c r="E361" s="340"/>
      <c r="F361" s="340"/>
      <c r="G361" s="340"/>
      <c r="H361" s="340"/>
      <c r="I361" s="340"/>
      <c r="J361" s="340"/>
      <c r="K361" s="340"/>
      <c r="L361" s="340"/>
    </row>
    <row r="362" spans="2:12" ht="13.5">
      <c r="B362" s="340"/>
      <c r="C362" s="340"/>
      <c r="D362" s="340"/>
      <c r="E362" s="340"/>
      <c r="F362" s="340"/>
      <c r="G362" s="340"/>
      <c r="H362" s="340"/>
      <c r="I362" s="340"/>
      <c r="J362" s="340"/>
      <c r="K362" s="340"/>
      <c r="L362" s="340"/>
    </row>
    <row r="363" spans="2:12" ht="13.5">
      <c r="B363" s="340"/>
      <c r="C363" s="340"/>
      <c r="D363" s="340"/>
      <c r="E363" s="340"/>
      <c r="F363" s="340"/>
      <c r="G363" s="340"/>
      <c r="H363" s="340"/>
      <c r="I363" s="340"/>
      <c r="J363" s="340"/>
      <c r="K363" s="340"/>
      <c r="L363" s="340"/>
    </row>
    <row r="364" spans="2:12" ht="13.5">
      <c r="B364" s="340"/>
      <c r="C364" s="340"/>
      <c r="D364" s="340"/>
      <c r="E364" s="340"/>
      <c r="F364" s="340"/>
      <c r="G364" s="340"/>
      <c r="H364" s="340"/>
      <c r="I364" s="340"/>
      <c r="J364" s="340"/>
      <c r="K364" s="340"/>
      <c r="L364" s="340"/>
    </row>
    <row r="365" spans="2:12" ht="13.5">
      <c r="B365" s="340"/>
      <c r="C365" s="340"/>
      <c r="D365" s="340"/>
      <c r="E365" s="340"/>
      <c r="F365" s="340"/>
      <c r="G365" s="340"/>
      <c r="H365" s="340"/>
      <c r="I365" s="340"/>
      <c r="J365" s="340"/>
      <c r="K365" s="340"/>
      <c r="L365" s="340"/>
    </row>
    <row r="366" spans="2:12" ht="13.5">
      <c r="B366" s="340"/>
      <c r="C366" s="340"/>
      <c r="D366" s="340"/>
      <c r="E366" s="340"/>
      <c r="F366" s="340"/>
      <c r="G366" s="340"/>
      <c r="H366" s="340"/>
      <c r="I366" s="340"/>
      <c r="J366" s="340"/>
      <c r="K366" s="340"/>
      <c r="L366" s="340"/>
    </row>
    <row r="367" spans="2:12" ht="13.5">
      <c r="B367" s="340"/>
      <c r="C367" s="340"/>
      <c r="D367" s="340"/>
      <c r="E367" s="340"/>
      <c r="F367" s="340"/>
      <c r="G367" s="340"/>
      <c r="H367" s="340"/>
      <c r="I367" s="340"/>
      <c r="J367" s="340"/>
      <c r="K367" s="340"/>
      <c r="L367" s="340"/>
    </row>
    <row r="368" spans="2:12" ht="13.5">
      <c r="B368" s="340"/>
      <c r="C368" s="340"/>
      <c r="D368" s="340"/>
      <c r="E368" s="340"/>
      <c r="F368" s="340"/>
      <c r="G368" s="340"/>
      <c r="H368" s="340"/>
      <c r="I368" s="340"/>
      <c r="J368" s="340"/>
      <c r="K368" s="340"/>
      <c r="L368" s="340"/>
    </row>
    <row r="369" spans="2:12" ht="13.5">
      <c r="B369" s="340"/>
      <c r="C369" s="340"/>
      <c r="D369" s="340"/>
      <c r="E369" s="340"/>
      <c r="F369" s="340"/>
      <c r="G369" s="340"/>
      <c r="H369" s="340"/>
      <c r="I369" s="340"/>
      <c r="J369" s="340"/>
      <c r="K369" s="340"/>
      <c r="L369" s="340"/>
    </row>
    <row r="370" spans="2:12" ht="13.5">
      <c r="B370" s="340"/>
      <c r="C370" s="340"/>
      <c r="D370" s="340"/>
      <c r="E370" s="340"/>
      <c r="F370" s="340"/>
      <c r="G370" s="340"/>
      <c r="H370" s="340"/>
      <c r="I370" s="340"/>
      <c r="J370" s="340"/>
      <c r="K370" s="340"/>
      <c r="L370" s="340"/>
    </row>
    <row r="371" spans="2:12" ht="13.5">
      <c r="B371" s="340"/>
      <c r="C371" s="340"/>
      <c r="D371" s="340"/>
      <c r="E371" s="340"/>
      <c r="F371" s="340"/>
      <c r="G371" s="340"/>
      <c r="H371" s="340"/>
      <c r="I371" s="340"/>
      <c r="J371" s="340"/>
      <c r="K371" s="340"/>
      <c r="L371" s="340"/>
    </row>
    <row r="372" spans="2:12" ht="13.5">
      <c r="B372" s="340"/>
      <c r="C372" s="340"/>
      <c r="D372" s="340"/>
      <c r="E372" s="340"/>
      <c r="F372" s="340"/>
      <c r="G372" s="340"/>
      <c r="H372" s="340"/>
      <c r="I372" s="340"/>
      <c r="J372" s="340"/>
      <c r="K372" s="340"/>
      <c r="L372" s="340"/>
    </row>
    <row r="373" spans="2:12" ht="13.5">
      <c r="B373" s="340"/>
      <c r="C373" s="340"/>
      <c r="D373" s="340"/>
      <c r="E373" s="340"/>
      <c r="F373" s="340"/>
      <c r="G373" s="340"/>
      <c r="H373" s="340"/>
      <c r="I373" s="340"/>
      <c r="J373" s="340"/>
      <c r="K373" s="340"/>
      <c r="L373" s="340"/>
    </row>
    <row r="374" spans="2:12" ht="13.5">
      <c r="B374" s="340"/>
      <c r="C374" s="340"/>
      <c r="D374" s="340"/>
      <c r="E374" s="340"/>
      <c r="F374" s="340"/>
      <c r="G374" s="340"/>
      <c r="H374" s="340"/>
      <c r="I374" s="340"/>
      <c r="J374" s="340"/>
      <c r="K374" s="340"/>
      <c r="L374" s="340"/>
    </row>
    <row r="375" spans="2:12" ht="13.5">
      <c r="B375" s="340"/>
      <c r="C375" s="340"/>
      <c r="D375" s="340"/>
      <c r="E375" s="340"/>
      <c r="F375" s="340"/>
      <c r="G375" s="340"/>
      <c r="H375" s="340"/>
      <c r="I375" s="340"/>
      <c r="J375" s="340"/>
      <c r="K375" s="340"/>
      <c r="L375" s="340"/>
    </row>
    <row r="376" spans="2:12" ht="13.5">
      <c r="B376" s="339"/>
      <c r="C376" s="339"/>
      <c r="D376" s="339"/>
      <c r="E376" s="339"/>
      <c r="F376" s="339"/>
      <c r="G376" s="339"/>
      <c r="H376" s="339"/>
      <c r="I376" s="339"/>
      <c r="J376" s="339"/>
      <c r="K376" s="339"/>
      <c r="L376" s="339"/>
    </row>
    <row r="377" spans="2:12" ht="13.5">
      <c r="B377" s="339"/>
      <c r="C377" s="339"/>
      <c r="D377" s="339"/>
      <c r="E377" s="339"/>
      <c r="F377" s="339"/>
      <c r="G377" s="339"/>
      <c r="H377" s="339"/>
      <c r="I377" s="339"/>
      <c r="J377" s="339"/>
      <c r="K377" s="339"/>
      <c r="L377" s="339"/>
    </row>
    <row r="378" spans="2:12" ht="13.5">
      <c r="B378" s="339"/>
      <c r="C378" s="339"/>
      <c r="D378" s="339"/>
      <c r="E378" s="339"/>
      <c r="F378" s="339"/>
      <c r="G378" s="339"/>
      <c r="H378" s="339"/>
      <c r="I378" s="339"/>
      <c r="J378" s="339"/>
      <c r="K378" s="339"/>
      <c r="L378" s="339"/>
    </row>
  </sheetData>
  <sheetProtection/>
  <mergeCells count="6">
    <mergeCell ref="B4:B5"/>
    <mergeCell ref="E4:F4"/>
    <mergeCell ref="G4:H4"/>
    <mergeCell ref="K4:L4"/>
    <mergeCell ref="I4:J4"/>
    <mergeCell ref="C4:D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&amp;R4.農      業</oddHeader>
    <oddFooter>&amp;C-38-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85"/>
  <sheetViews>
    <sheetView showGridLines="0" zoomScalePageLayoutView="0" workbookViewId="0" topLeftCell="A1">
      <selection activeCell="M2" sqref="M2"/>
    </sheetView>
  </sheetViews>
  <sheetFormatPr defaultColWidth="9.00390625" defaultRowHeight="12.75"/>
  <cols>
    <col min="1" max="1" width="1.875" style="43" customWidth="1"/>
    <col min="2" max="2" width="12.375" style="43" customWidth="1"/>
    <col min="3" max="4" width="8.625" style="44" customWidth="1"/>
    <col min="5" max="8" width="8.625" style="371" customWidth="1"/>
    <col min="9" max="9" width="8.625" style="44" customWidth="1"/>
    <col min="10" max="10" width="8.625" style="371" customWidth="1"/>
    <col min="11" max="12" width="10.00390625" style="371" customWidth="1"/>
    <col min="13" max="16384" width="9.125" style="43" customWidth="1"/>
  </cols>
  <sheetData>
    <row r="1" ht="30" customHeight="1">
      <c r="A1" s="97" t="s">
        <v>215</v>
      </c>
    </row>
    <row r="2" ht="7.5" customHeight="1">
      <c r="A2" s="97"/>
    </row>
    <row r="3" ht="22.5" customHeight="1">
      <c r="L3" s="474" t="s">
        <v>214</v>
      </c>
    </row>
    <row r="4" spans="2:12" s="105" customFormat="1" ht="15" customHeight="1">
      <c r="B4" s="370" t="s">
        <v>213</v>
      </c>
      <c r="C4" s="368" t="s">
        <v>212</v>
      </c>
      <c r="D4" s="369"/>
      <c r="E4" s="369"/>
      <c r="F4" s="369"/>
      <c r="G4" s="369"/>
      <c r="H4" s="367"/>
      <c r="I4" s="470" t="s">
        <v>211</v>
      </c>
      <c r="J4" s="368"/>
      <c r="K4" s="473" t="s">
        <v>210</v>
      </c>
      <c r="L4" s="472" t="s">
        <v>209</v>
      </c>
    </row>
    <row r="5" spans="2:12" s="105" customFormat="1" ht="15" customHeight="1">
      <c r="B5" s="469"/>
      <c r="C5" s="471" t="s">
        <v>206</v>
      </c>
      <c r="D5" s="471"/>
      <c r="E5" s="368" t="s">
        <v>133</v>
      </c>
      <c r="F5" s="369"/>
      <c r="G5" s="369"/>
      <c r="H5" s="367"/>
      <c r="I5" s="470"/>
      <c r="J5" s="368"/>
      <c r="K5" s="455"/>
      <c r="L5" s="462"/>
    </row>
    <row r="6" spans="2:12" s="105" customFormat="1" ht="15" customHeight="1">
      <c r="B6" s="469"/>
      <c r="C6" s="468" t="s">
        <v>208</v>
      </c>
      <c r="D6" s="467" t="s">
        <v>207</v>
      </c>
      <c r="E6" s="466" t="s">
        <v>208</v>
      </c>
      <c r="F6" s="465"/>
      <c r="G6" s="466" t="s">
        <v>207</v>
      </c>
      <c r="H6" s="465"/>
      <c r="I6" s="464" t="s">
        <v>206</v>
      </c>
      <c r="J6" s="463" t="s">
        <v>133</v>
      </c>
      <c r="K6" s="455"/>
      <c r="L6" s="462"/>
    </row>
    <row r="7" spans="2:12" s="105" customFormat="1" ht="15" customHeight="1">
      <c r="B7" s="366"/>
      <c r="C7" s="461"/>
      <c r="D7" s="460"/>
      <c r="E7" s="459" t="s">
        <v>205</v>
      </c>
      <c r="F7" s="458" t="s">
        <v>204</v>
      </c>
      <c r="G7" s="459" t="s">
        <v>205</v>
      </c>
      <c r="H7" s="458" t="s">
        <v>204</v>
      </c>
      <c r="I7" s="457"/>
      <c r="J7" s="456"/>
      <c r="K7" s="455"/>
      <c r="L7" s="454"/>
    </row>
    <row r="8" spans="2:12" s="361" customFormat="1" ht="13.5" customHeight="1" hidden="1">
      <c r="B8" s="412" t="s">
        <v>203</v>
      </c>
      <c r="C8" s="407">
        <f>SUM(C9:C12)</f>
        <v>41</v>
      </c>
      <c r="D8" s="407">
        <f>SUM(D9:D12)</f>
        <v>130</v>
      </c>
      <c r="E8" s="406">
        <f>SUM(E9:E12)</f>
        <v>2.3</v>
      </c>
      <c r="F8" s="404">
        <f>SUM(F9:F12)</f>
        <v>0.7</v>
      </c>
      <c r="G8" s="406">
        <f>SUM(G9:G12)</f>
        <v>25.300000000000004</v>
      </c>
      <c r="H8" s="404">
        <f>SUM(H9:H12)</f>
        <v>1.1</v>
      </c>
      <c r="I8" s="352">
        <f>SUM(I9:I12)</f>
        <v>0</v>
      </c>
      <c r="J8" s="404">
        <f>SUM(J9:J12)</f>
        <v>0</v>
      </c>
      <c r="K8" s="415">
        <f>SUM(K9:K12)</f>
        <v>8.899999999999999</v>
      </c>
      <c r="L8" s="415">
        <f>SUM(L9:L12)</f>
        <v>38.3</v>
      </c>
    </row>
    <row r="9" spans="2:12" s="355" customFormat="1" ht="13.5" customHeight="1" hidden="1">
      <c r="B9" s="410" t="s">
        <v>156</v>
      </c>
      <c r="C9" s="399">
        <v>2</v>
      </c>
      <c r="D9" s="399">
        <v>26</v>
      </c>
      <c r="E9" s="398">
        <v>0.1</v>
      </c>
      <c r="F9" s="419">
        <v>0</v>
      </c>
      <c r="G9" s="396">
        <v>1.5</v>
      </c>
      <c r="H9" s="418">
        <v>0.2</v>
      </c>
      <c r="I9" s="348">
        <v>0</v>
      </c>
      <c r="J9" s="419">
        <v>0</v>
      </c>
      <c r="K9" s="422">
        <v>2.3</v>
      </c>
      <c r="L9" s="422">
        <v>4.2</v>
      </c>
    </row>
    <row r="10" spans="2:12" s="355" customFormat="1" ht="13.5" customHeight="1" hidden="1">
      <c r="B10" s="410" t="s">
        <v>155</v>
      </c>
      <c r="C10" s="399">
        <v>19</v>
      </c>
      <c r="D10" s="399">
        <v>63</v>
      </c>
      <c r="E10" s="398">
        <v>1.4</v>
      </c>
      <c r="F10" s="419">
        <v>0.3</v>
      </c>
      <c r="G10" s="396">
        <v>17.6</v>
      </c>
      <c r="H10" s="418">
        <v>0.4</v>
      </c>
      <c r="I10" s="348">
        <v>0</v>
      </c>
      <c r="J10" s="419">
        <v>0</v>
      </c>
      <c r="K10" s="422">
        <v>0.8</v>
      </c>
      <c r="L10" s="422">
        <v>20.4</v>
      </c>
    </row>
    <row r="11" spans="2:12" s="355" customFormat="1" ht="13.5" customHeight="1" hidden="1">
      <c r="B11" s="410" t="s">
        <v>154</v>
      </c>
      <c r="C11" s="399">
        <v>10</v>
      </c>
      <c r="D11" s="399">
        <v>19</v>
      </c>
      <c r="E11" s="398">
        <v>0.4</v>
      </c>
      <c r="F11" s="419">
        <v>0.1</v>
      </c>
      <c r="G11" s="396">
        <v>3.6</v>
      </c>
      <c r="H11" s="418">
        <v>0.2</v>
      </c>
      <c r="I11" s="348">
        <v>0</v>
      </c>
      <c r="J11" s="419">
        <v>0</v>
      </c>
      <c r="K11" s="422">
        <v>5.3</v>
      </c>
      <c r="L11" s="422">
        <v>9.7</v>
      </c>
    </row>
    <row r="12" spans="2:12" s="355" customFormat="1" ht="13.5" customHeight="1" hidden="1">
      <c r="B12" s="413" t="s">
        <v>153</v>
      </c>
      <c r="C12" s="389">
        <v>10</v>
      </c>
      <c r="D12" s="389">
        <v>22</v>
      </c>
      <c r="E12" s="388">
        <v>0.4</v>
      </c>
      <c r="F12" s="417">
        <v>0.3</v>
      </c>
      <c r="G12" s="386">
        <v>2.6</v>
      </c>
      <c r="H12" s="416">
        <v>0.3</v>
      </c>
      <c r="I12" s="344">
        <v>0</v>
      </c>
      <c r="J12" s="417">
        <v>0</v>
      </c>
      <c r="K12" s="420">
        <v>0.5</v>
      </c>
      <c r="L12" s="420">
        <v>4</v>
      </c>
    </row>
    <row r="13" spans="2:12" s="361" customFormat="1" ht="13.5" customHeight="1" hidden="1">
      <c r="B13" s="412" t="s">
        <v>202</v>
      </c>
      <c r="C13" s="407">
        <f>SUM(C14:C17)</f>
        <v>30</v>
      </c>
      <c r="D13" s="407">
        <f>SUM(D14:D17)</f>
        <v>113</v>
      </c>
      <c r="E13" s="406">
        <f>SUM(E14:E17)</f>
        <v>1.4000000000000001</v>
      </c>
      <c r="F13" s="404">
        <f>SUM(F14:F17)</f>
        <v>0.7000000000000001</v>
      </c>
      <c r="G13" s="406">
        <f>SUM(G14:G17)</f>
        <v>16.2</v>
      </c>
      <c r="H13" s="404">
        <f>SUM(H14:H17)</f>
        <v>1.5000000000000002</v>
      </c>
      <c r="I13" s="352">
        <f>SUM(I14:I17)</f>
        <v>0</v>
      </c>
      <c r="J13" s="404">
        <f>SUM(J14:J17)</f>
        <v>0</v>
      </c>
      <c r="K13" s="415">
        <f>SUM(K14:K17)</f>
        <v>10.899999999999999</v>
      </c>
      <c r="L13" s="415">
        <f>SUM(L14:L17)</f>
        <v>29.700000000000003</v>
      </c>
    </row>
    <row r="14" spans="2:12" s="355" customFormat="1" ht="13.5" customHeight="1" hidden="1">
      <c r="B14" s="410" t="s">
        <v>156</v>
      </c>
      <c r="C14" s="399">
        <v>5</v>
      </c>
      <c r="D14" s="399">
        <v>24</v>
      </c>
      <c r="E14" s="398">
        <v>0.2</v>
      </c>
      <c r="F14" s="419">
        <v>0.3</v>
      </c>
      <c r="G14" s="396">
        <v>1.4</v>
      </c>
      <c r="H14" s="418">
        <v>0.5</v>
      </c>
      <c r="I14" s="348">
        <v>0</v>
      </c>
      <c r="J14" s="419">
        <v>0</v>
      </c>
      <c r="K14" s="422">
        <v>1.2</v>
      </c>
      <c r="L14" s="422">
        <v>2.5</v>
      </c>
    </row>
    <row r="15" spans="2:12" s="355" customFormat="1" ht="13.5" customHeight="1" hidden="1">
      <c r="B15" s="410" t="s">
        <v>155</v>
      </c>
      <c r="C15" s="399">
        <v>9</v>
      </c>
      <c r="D15" s="399">
        <v>49</v>
      </c>
      <c r="E15" s="398">
        <v>0.4</v>
      </c>
      <c r="F15" s="419">
        <v>0.1</v>
      </c>
      <c r="G15" s="396">
        <v>11</v>
      </c>
      <c r="H15" s="418">
        <v>0.6</v>
      </c>
      <c r="I15" s="348">
        <v>0</v>
      </c>
      <c r="J15" s="419">
        <v>0</v>
      </c>
      <c r="K15" s="422">
        <v>1.6</v>
      </c>
      <c r="L15" s="422">
        <v>13.8</v>
      </c>
    </row>
    <row r="16" spans="2:12" s="355" customFormat="1" ht="13.5" customHeight="1" hidden="1">
      <c r="B16" s="410" t="s">
        <v>154</v>
      </c>
      <c r="C16" s="399">
        <v>12</v>
      </c>
      <c r="D16" s="399">
        <v>23</v>
      </c>
      <c r="E16" s="398">
        <v>0.5</v>
      </c>
      <c r="F16" s="419">
        <v>0.2</v>
      </c>
      <c r="G16" s="396">
        <v>1.1</v>
      </c>
      <c r="H16" s="418">
        <v>0.3</v>
      </c>
      <c r="I16" s="348">
        <v>0</v>
      </c>
      <c r="J16" s="419">
        <v>0</v>
      </c>
      <c r="K16" s="422">
        <v>1.5</v>
      </c>
      <c r="L16" s="422">
        <v>3.6</v>
      </c>
    </row>
    <row r="17" spans="2:12" s="355" customFormat="1" ht="13.5" customHeight="1" hidden="1">
      <c r="B17" s="413" t="s">
        <v>153</v>
      </c>
      <c r="C17" s="389">
        <v>4</v>
      </c>
      <c r="D17" s="389">
        <v>17</v>
      </c>
      <c r="E17" s="388">
        <v>0.3</v>
      </c>
      <c r="F17" s="417">
        <v>0.1</v>
      </c>
      <c r="G17" s="386">
        <v>2.7</v>
      </c>
      <c r="H17" s="416">
        <v>0.1</v>
      </c>
      <c r="I17" s="344">
        <v>0</v>
      </c>
      <c r="J17" s="417">
        <v>0</v>
      </c>
      <c r="K17" s="420">
        <v>6.6</v>
      </c>
      <c r="L17" s="420">
        <v>9.8</v>
      </c>
    </row>
    <row r="18" spans="2:12" s="361" customFormat="1" ht="13.5" customHeight="1" hidden="1">
      <c r="B18" s="412" t="s">
        <v>201</v>
      </c>
      <c r="C18" s="407">
        <f>SUM(C19:C22)</f>
        <v>38</v>
      </c>
      <c r="D18" s="407">
        <f>SUM(D19:D22)</f>
        <v>122</v>
      </c>
      <c r="E18" s="406">
        <f>SUM(E19:E22)</f>
        <v>1.7</v>
      </c>
      <c r="F18" s="404">
        <f>SUM(F19:F22)</f>
        <v>0.4</v>
      </c>
      <c r="G18" s="406">
        <f>SUM(G19:G22)</f>
        <v>25.2</v>
      </c>
      <c r="H18" s="404">
        <f>SUM(H19:H22)</f>
        <v>1</v>
      </c>
      <c r="I18" s="352">
        <f>SUM(I19:I22)</f>
        <v>0</v>
      </c>
      <c r="J18" s="404">
        <f>SUM(J19:J22)</f>
        <v>0</v>
      </c>
      <c r="K18" s="415">
        <f>SUM(K19:K22)</f>
        <v>5.7</v>
      </c>
      <c r="L18" s="415">
        <f>SUM(L19:L22)</f>
        <v>34</v>
      </c>
    </row>
    <row r="19" spans="2:12" s="355" customFormat="1" ht="13.5" customHeight="1" hidden="1">
      <c r="B19" s="410" t="s">
        <v>156</v>
      </c>
      <c r="C19" s="399">
        <v>6</v>
      </c>
      <c r="D19" s="399">
        <v>19</v>
      </c>
      <c r="E19" s="398">
        <v>0.3</v>
      </c>
      <c r="F19" s="419">
        <v>0.1</v>
      </c>
      <c r="G19" s="396">
        <v>0.4</v>
      </c>
      <c r="H19" s="418">
        <v>0.3</v>
      </c>
      <c r="I19" s="348">
        <v>0</v>
      </c>
      <c r="J19" s="419">
        <v>0</v>
      </c>
      <c r="K19" s="422">
        <v>0.9</v>
      </c>
      <c r="L19" s="422">
        <v>2</v>
      </c>
    </row>
    <row r="20" spans="2:12" s="355" customFormat="1" ht="13.5" customHeight="1" hidden="1">
      <c r="B20" s="410" t="s">
        <v>155</v>
      </c>
      <c r="C20" s="399">
        <v>12</v>
      </c>
      <c r="D20" s="399">
        <v>50</v>
      </c>
      <c r="E20" s="398">
        <v>0.5</v>
      </c>
      <c r="F20" s="419">
        <v>0.1</v>
      </c>
      <c r="G20" s="396">
        <v>13.4</v>
      </c>
      <c r="H20" s="418">
        <v>0.3</v>
      </c>
      <c r="I20" s="348">
        <v>0</v>
      </c>
      <c r="J20" s="419">
        <v>0</v>
      </c>
      <c r="K20" s="422">
        <v>2.3</v>
      </c>
      <c r="L20" s="422">
        <v>16.6</v>
      </c>
    </row>
    <row r="21" spans="2:12" s="355" customFormat="1" ht="13.5" customHeight="1" hidden="1">
      <c r="B21" s="410" t="s">
        <v>154</v>
      </c>
      <c r="C21" s="399">
        <v>15</v>
      </c>
      <c r="D21" s="399">
        <v>27</v>
      </c>
      <c r="E21" s="398">
        <v>0.6</v>
      </c>
      <c r="F21" s="419">
        <v>0.2</v>
      </c>
      <c r="G21" s="396">
        <v>4.1</v>
      </c>
      <c r="H21" s="418">
        <v>0.1</v>
      </c>
      <c r="I21" s="348">
        <v>0</v>
      </c>
      <c r="J21" s="419">
        <v>0</v>
      </c>
      <c r="K21" s="422">
        <v>0.8</v>
      </c>
      <c r="L21" s="422">
        <v>5.8</v>
      </c>
    </row>
    <row r="22" spans="2:12" s="355" customFormat="1" ht="13.5" customHeight="1" hidden="1">
      <c r="B22" s="413" t="s">
        <v>153</v>
      </c>
      <c r="C22" s="389">
        <v>5</v>
      </c>
      <c r="D22" s="389">
        <v>26</v>
      </c>
      <c r="E22" s="388">
        <v>0.3</v>
      </c>
      <c r="F22" s="417">
        <v>0</v>
      </c>
      <c r="G22" s="386">
        <v>7.3</v>
      </c>
      <c r="H22" s="416">
        <v>0.3</v>
      </c>
      <c r="I22" s="344">
        <v>0</v>
      </c>
      <c r="J22" s="417">
        <v>0</v>
      </c>
      <c r="K22" s="420">
        <v>1.7</v>
      </c>
      <c r="L22" s="420">
        <v>9.6</v>
      </c>
    </row>
    <row r="23" spans="2:12" s="361" customFormat="1" ht="13.5" customHeight="1" hidden="1">
      <c r="B23" s="412" t="s">
        <v>200</v>
      </c>
      <c r="C23" s="407">
        <f>SUM(C24:C27)</f>
        <v>51</v>
      </c>
      <c r="D23" s="407">
        <f>SUM(D24:D27)</f>
        <v>92</v>
      </c>
      <c r="E23" s="406">
        <f>SUM(E24:E27)</f>
        <v>2.1</v>
      </c>
      <c r="F23" s="404">
        <f>SUM(F24:F27)</f>
        <v>1.2</v>
      </c>
      <c r="G23" s="406">
        <f>SUM(G24:G27)</f>
        <v>12.1</v>
      </c>
      <c r="H23" s="404">
        <f>SUM(H24:H27)</f>
        <v>2.4</v>
      </c>
      <c r="I23" s="352">
        <f>SUM(I24:I27)</f>
        <v>0</v>
      </c>
      <c r="J23" s="404">
        <f>SUM(J24:J27)</f>
        <v>0</v>
      </c>
      <c r="K23" s="415">
        <f>SUM(K24:K27)</f>
        <v>3.8</v>
      </c>
      <c r="L23" s="415">
        <f>SUM(L24:L27)</f>
        <v>21.4</v>
      </c>
    </row>
    <row r="24" spans="2:12" s="355" customFormat="1" ht="13.5" customHeight="1" hidden="1">
      <c r="B24" s="410" t="s">
        <v>156</v>
      </c>
      <c r="C24" s="399">
        <v>3</v>
      </c>
      <c r="D24" s="399">
        <v>11</v>
      </c>
      <c r="E24" s="398">
        <v>0</v>
      </c>
      <c r="F24" s="419">
        <v>0.1</v>
      </c>
      <c r="G24" s="396">
        <v>0</v>
      </c>
      <c r="H24" s="418">
        <v>0.5</v>
      </c>
      <c r="I24" s="348">
        <v>0</v>
      </c>
      <c r="J24" s="419">
        <v>0</v>
      </c>
      <c r="K24" s="422">
        <v>0</v>
      </c>
      <c r="L24" s="422">
        <v>0.7</v>
      </c>
    </row>
    <row r="25" spans="2:12" s="355" customFormat="1" ht="13.5" customHeight="1" hidden="1">
      <c r="B25" s="410" t="s">
        <v>155</v>
      </c>
      <c r="C25" s="399">
        <v>16</v>
      </c>
      <c r="D25" s="399">
        <v>44</v>
      </c>
      <c r="E25" s="398">
        <v>0.6</v>
      </c>
      <c r="F25" s="419">
        <v>0.5</v>
      </c>
      <c r="G25" s="396">
        <v>9.6</v>
      </c>
      <c r="H25" s="418">
        <v>1.2</v>
      </c>
      <c r="I25" s="348">
        <v>0</v>
      </c>
      <c r="J25" s="419">
        <v>0</v>
      </c>
      <c r="K25" s="422">
        <v>2</v>
      </c>
      <c r="L25" s="422">
        <v>13.7</v>
      </c>
    </row>
    <row r="26" spans="2:12" s="355" customFormat="1" ht="13.5" customHeight="1" hidden="1">
      <c r="B26" s="410" t="s">
        <v>154</v>
      </c>
      <c r="C26" s="399">
        <v>22</v>
      </c>
      <c r="D26" s="399">
        <v>25</v>
      </c>
      <c r="E26" s="398">
        <v>0.9</v>
      </c>
      <c r="F26" s="419">
        <v>0.3</v>
      </c>
      <c r="G26" s="396">
        <v>1.7</v>
      </c>
      <c r="H26" s="418">
        <v>0.4</v>
      </c>
      <c r="I26" s="348">
        <v>0</v>
      </c>
      <c r="J26" s="419">
        <v>0</v>
      </c>
      <c r="K26" s="422">
        <v>1</v>
      </c>
      <c r="L26" s="422">
        <v>4.2</v>
      </c>
    </row>
    <row r="27" spans="2:12" s="355" customFormat="1" ht="13.5" customHeight="1" hidden="1">
      <c r="B27" s="413" t="s">
        <v>153</v>
      </c>
      <c r="C27" s="389">
        <v>10</v>
      </c>
      <c r="D27" s="389">
        <v>12</v>
      </c>
      <c r="E27" s="388">
        <v>0.6</v>
      </c>
      <c r="F27" s="417">
        <v>0.3</v>
      </c>
      <c r="G27" s="386">
        <v>0.8</v>
      </c>
      <c r="H27" s="416">
        <v>0.3</v>
      </c>
      <c r="I27" s="344">
        <v>0</v>
      </c>
      <c r="J27" s="417">
        <v>0</v>
      </c>
      <c r="K27" s="420">
        <v>0.8</v>
      </c>
      <c r="L27" s="420">
        <v>2.8</v>
      </c>
    </row>
    <row r="28" spans="2:12" s="361" customFormat="1" ht="13.5" customHeight="1" hidden="1">
      <c r="B28" s="412" t="s">
        <v>199</v>
      </c>
      <c r="C28" s="407">
        <f>SUM(C29:C32)</f>
        <v>31</v>
      </c>
      <c r="D28" s="407">
        <f>SUM(D29:D32)</f>
        <v>90</v>
      </c>
      <c r="E28" s="406">
        <f>SUM(E29:E32)</f>
        <v>1.7</v>
      </c>
      <c r="F28" s="404">
        <f>SUM(F29:F32)</f>
        <v>0.6</v>
      </c>
      <c r="G28" s="406">
        <f>SUM(G29:G32)</f>
        <v>11.5</v>
      </c>
      <c r="H28" s="404">
        <f>SUM(H29:H32)</f>
        <v>2.6000000000000005</v>
      </c>
      <c r="I28" s="352">
        <f>SUM(I29:I32)</f>
        <v>0</v>
      </c>
      <c r="J28" s="404">
        <f>SUM(J29:J32)</f>
        <v>0</v>
      </c>
      <c r="K28" s="415">
        <f>SUM(K29:K32)</f>
        <v>7.1000000000000005</v>
      </c>
      <c r="L28" s="415">
        <f>SUM(L29:L32)</f>
        <v>23.7</v>
      </c>
    </row>
    <row r="29" spans="2:12" s="355" customFormat="1" ht="13.5" customHeight="1" hidden="1">
      <c r="B29" s="410" t="s">
        <v>156</v>
      </c>
      <c r="C29" s="399">
        <v>11</v>
      </c>
      <c r="D29" s="399">
        <v>13</v>
      </c>
      <c r="E29" s="398">
        <v>0.5</v>
      </c>
      <c r="F29" s="419">
        <v>0.5</v>
      </c>
      <c r="G29" s="396">
        <v>0.5</v>
      </c>
      <c r="H29" s="418">
        <v>2.2</v>
      </c>
      <c r="I29" s="348">
        <v>0</v>
      </c>
      <c r="J29" s="419">
        <v>0</v>
      </c>
      <c r="K29" s="422">
        <v>1.2</v>
      </c>
      <c r="L29" s="422">
        <v>5</v>
      </c>
    </row>
    <row r="30" spans="2:12" s="355" customFormat="1" ht="13.5" customHeight="1" hidden="1">
      <c r="B30" s="410" t="s">
        <v>155</v>
      </c>
      <c r="C30" s="399">
        <v>10</v>
      </c>
      <c r="D30" s="399">
        <v>45</v>
      </c>
      <c r="E30" s="398">
        <v>0.7</v>
      </c>
      <c r="F30" s="419">
        <v>0</v>
      </c>
      <c r="G30" s="396">
        <v>9</v>
      </c>
      <c r="H30" s="418">
        <v>0.1</v>
      </c>
      <c r="I30" s="348">
        <v>0</v>
      </c>
      <c r="J30" s="419">
        <v>0</v>
      </c>
      <c r="K30" s="422">
        <v>4.7</v>
      </c>
      <c r="L30" s="422">
        <v>14.5</v>
      </c>
    </row>
    <row r="31" spans="2:12" s="355" customFormat="1" ht="13.5" customHeight="1" hidden="1">
      <c r="B31" s="410" t="s">
        <v>154</v>
      </c>
      <c r="C31" s="399">
        <v>7</v>
      </c>
      <c r="D31" s="399">
        <v>24</v>
      </c>
      <c r="E31" s="398">
        <v>0.5</v>
      </c>
      <c r="F31" s="419">
        <v>0</v>
      </c>
      <c r="G31" s="396">
        <v>1.9</v>
      </c>
      <c r="H31" s="418">
        <v>0.1</v>
      </c>
      <c r="I31" s="348">
        <v>0</v>
      </c>
      <c r="J31" s="419">
        <v>0</v>
      </c>
      <c r="K31" s="422">
        <v>0.9</v>
      </c>
      <c r="L31" s="422">
        <v>3.4</v>
      </c>
    </row>
    <row r="32" spans="2:12" s="355" customFormat="1" ht="13.5" customHeight="1" hidden="1">
      <c r="B32" s="413" t="s">
        <v>153</v>
      </c>
      <c r="C32" s="389">
        <v>3</v>
      </c>
      <c r="D32" s="389">
        <v>8</v>
      </c>
      <c r="E32" s="388">
        <v>0</v>
      </c>
      <c r="F32" s="417">
        <v>0.1</v>
      </c>
      <c r="G32" s="386">
        <v>0.1</v>
      </c>
      <c r="H32" s="416">
        <v>0.2</v>
      </c>
      <c r="I32" s="344">
        <v>0</v>
      </c>
      <c r="J32" s="417">
        <v>0</v>
      </c>
      <c r="K32" s="420">
        <v>0.3</v>
      </c>
      <c r="L32" s="420">
        <v>0.8</v>
      </c>
    </row>
    <row r="33" spans="2:12" s="361" customFormat="1" ht="13.5" customHeight="1" hidden="1">
      <c r="B33" s="412" t="s">
        <v>198</v>
      </c>
      <c r="C33" s="407">
        <f>SUM(C34:C37)</f>
        <v>29</v>
      </c>
      <c r="D33" s="407">
        <f>SUM(D34:D37)</f>
        <v>75</v>
      </c>
      <c r="E33" s="406">
        <f>SUM(E34:E37)</f>
        <v>1.9000000000000001</v>
      </c>
      <c r="F33" s="404">
        <f>SUM(F34:F37)</f>
        <v>0.2</v>
      </c>
      <c r="G33" s="406">
        <f>SUM(G34:G37)</f>
        <v>14</v>
      </c>
      <c r="H33" s="404">
        <f>SUM(H34:H37)</f>
        <v>1.4000000000000001</v>
      </c>
      <c r="I33" s="352">
        <f>SUM(I34:I37)</f>
        <v>0</v>
      </c>
      <c r="J33" s="404">
        <f>SUM(J34:J37)</f>
        <v>0</v>
      </c>
      <c r="K33" s="415">
        <f>SUM(K34:K37)</f>
        <v>6.7</v>
      </c>
      <c r="L33" s="415">
        <f>SUM(L34:L37)</f>
        <v>24.200000000000003</v>
      </c>
    </row>
    <row r="34" spans="2:14" s="355" customFormat="1" ht="15" customHeight="1" hidden="1">
      <c r="B34" s="453" t="s">
        <v>31</v>
      </c>
      <c r="C34" s="452">
        <v>7</v>
      </c>
      <c r="D34" s="452">
        <v>11</v>
      </c>
      <c r="E34" s="451">
        <v>0.4</v>
      </c>
      <c r="F34" s="449">
        <v>0.2</v>
      </c>
      <c r="G34" s="451">
        <v>0.8</v>
      </c>
      <c r="H34" s="449">
        <v>1.2</v>
      </c>
      <c r="I34" s="450">
        <v>0</v>
      </c>
      <c r="J34" s="449">
        <v>0</v>
      </c>
      <c r="K34" s="448">
        <v>3.9</v>
      </c>
      <c r="L34" s="448">
        <v>6.5</v>
      </c>
      <c r="M34" s="441"/>
      <c r="N34" s="441"/>
    </row>
    <row r="35" spans="2:14" s="355" customFormat="1" ht="15" customHeight="1" hidden="1">
      <c r="B35" s="453" t="s">
        <v>30</v>
      </c>
      <c r="C35" s="452">
        <v>7</v>
      </c>
      <c r="D35" s="452">
        <v>37</v>
      </c>
      <c r="E35" s="451">
        <v>0.4</v>
      </c>
      <c r="F35" s="449">
        <v>0</v>
      </c>
      <c r="G35" s="451">
        <v>10.1</v>
      </c>
      <c r="H35" s="449">
        <v>0.1</v>
      </c>
      <c r="I35" s="450">
        <v>0</v>
      </c>
      <c r="J35" s="449">
        <v>0</v>
      </c>
      <c r="K35" s="448">
        <v>1.1</v>
      </c>
      <c r="L35" s="448">
        <v>11.7</v>
      </c>
      <c r="M35" s="441"/>
      <c r="N35" s="441"/>
    </row>
    <row r="36" spans="2:14" s="355" customFormat="1" ht="15" customHeight="1" hidden="1">
      <c r="B36" s="453" t="s">
        <v>29</v>
      </c>
      <c r="C36" s="452">
        <v>11</v>
      </c>
      <c r="D36" s="452">
        <v>17</v>
      </c>
      <c r="E36" s="451">
        <v>1</v>
      </c>
      <c r="F36" s="449">
        <v>0</v>
      </c>
      <c r="G36" s="451">
        <v>2.6</v>
      </c>
      <c r="H36" s="449">
        <v>0</v>
      </c>
      <c r="I36" s="450">
        <v>0</v>
      </c>
      <c r="J36" s="449">
        <v>0</v>
      </c>
      <c r="K36" s="448">
        <v>0.8</v>
      </c>
      <c r="L36" s="448">
        <v>4.4</v>
      </c>
      <c r="M36" s="441"/>
      <c r="N36" s="441"/>
    </row>
    <row r="37" spans="2:14" s="355" customFormat="1" ht="15" customHeight="1" hidden="1">
      <c r="B37" s="447" t="s">
        <v>28</v>
      </c>
      <c r="C37" s="446">
        <v>4</v>
      </c>
      <c r="D37" s="446">
        <v>10</v>
      </c>
      <c r="E37" s="445">
        <v>0.1</v>
      </c>
      <c r="F37" s="443">
        <v>0</v>
      </c>
      <c r="G37" s="445">
        <v>0.5</v>
      </c>
      <c r="H37" s="443">
        <v>0.1</v>
      </c>
      <c r="I37" s="444">
        <v>0</v>
      </c>
      <c r="J37" s="443">
        <v>0</v>
      </c>
      <c r="K37" s="442">
        <v>0.9</v>
      </c>
      <c r="L37" s="442">
        <v>1.6</v>
      </c>
      <c r="M37" s="441"/>
      <c r="N37" s="441"/>
    </row>
    <row r="38" spans="2:12" s="361" customFormat="1" ht="13.5" customHeight="1" hidden="1">
      <c r="B38" s="412" t="s">
        <v>197</v>
      </c>
      <c r="C38" s="407">
        <f>SUM(C39:C42)</f>
        <v>35</v>
      </c>
      <c r="D38" s="407">
        <f>SUM(D39:D42)</f>
        <v>116</v>
      </c>
      <c r="E38" s="406">
        <f>SUM(E39:E42)</f>
        <v>1.5</v>
      </c>
      <c r="F38" s="404">
        <f>SUM(F39:F42)</f>
        <v>0.5</v>
      </c>
      <c r="G38" s="406">
        <f>SUM(G39:G42)</f>
        <v>16.099999999999998</v>
      </c>
      <c r="H38" s="404">
        <f>SUM(H39:H42)</f>
        <v>1.7</v>
      </c>
      <c r="I38" s="352">
        <f>SUM(I39:I42)</f>
        <v>0</v>
      </c>
      <c r="J38" s="404">
        <f>SUM(J39:J42)</f>
        <v>0</v>
      </c>
      <c r="K38" s="415">
        <f>SUM(K39:K42)</f>
        <v>3.8000000000000003</v>
      </c>
      <c r="L38" s="415">
        <f>SUM(L39:L42)</f>
        <v>23.7</v>
      </c>
    </row>
    <row r="39" spans="2:12" s="355" customFormat="1" ht="13.5" customHeight="1" hidden="1">
      <c r="B39" s="440" t="s">
        <v>31</v>
      </c>
      <c r="C39" s="439">
        <v>5</v>
      </c>
      <c r="D39" s="439">
        <v>16</v>
      </c>
      <c r="E39" s="438">
        <v>0.2</v>
      </c>
      <c r="F39" s="436">
        <v>0.1</v>
      </c>
      <c r="G39" s="438">
        <v>1</v>
      </c>
      <c r="H39" s="436">
        <v>1.4</v>
      </c>
      <c r="I39" s="437">
        <v>0</v>
      </c>
      <c r="J39" s="436">
        <v>0</v>
      </c>
      <c r="K39" s="435">
        <v>0.8</v>
      </c>
      <c r="L39" s="435">
        <v>3.6</v>
      </c>
    </row>
    <row r="40" spans="2:12" s="355" customFormat="1" ht="13.5" customHeight="1" hidden="1">
      <c r="B40" s="440" t="s">
        <v>136</v>
      </c>
      <c r="C40" s="439">
        <v>13</v>
      </c>
      <c r="D40" s="439">
        <v>43</v>
      </c>
      <c r="E40" s="438">
        <v>0.7</v>
      </c>
      <c r="F40" s="436">
        <v>0</v>
      </c>
      <c r="G40" s="438">
        <v>9.2</v>
      </c>
      <c r="H40" s="436">
        <v>0.1</v>
      </c>
      <c r="I40" s="437">
        <v>0</v>
      </c>
      <c r="J40" s="436">
        <v>0</v>
      </c>
      <c r="K40" s="435">
        <v>1.7</v>
      </c>
      <c r="L40" s="435">
        <v>11.8</v>
      </c>
    </row>
    <row r="41" spans="2:12" s="355" customFormat="1" ht="13.5" customHeight="1" hidden="1">
      <c r="B41" s="440" t="s">
        <v>29</v>
      </c>
      <c r="C41" s="439">
        <v>11</v>
      </c>
      <c r="D41" s="439">
        <v>36</v>
      </c>
      <c r="E41" s="438">
        <v>0.5</v>
      </c>
      <c r="F41" s="436">
        <v>0.1</v>
      </c>
      <c r="G41" s="438">
        <v>5.1</v>
      </c>
      <c r="H41" s="436">
        <v>0</v>
      </c>
      <c r="I41" s="437">
        <v>0</v>
      </c>
      <c r="J41" s="436">
        <v>0</v>
      </c>
      <c r="K41" s="435">
        <v>0.2</v>
      </c>
      <c r="L41" s="435">
        <v>5.9</v>
      </c>
    </row>
    <row r="42" spans="2:12" s="355" customFormat="1" ht="13.5" customHeight="1" hidden="1">
      <c r="B42" s="434" t="s">
        <v>28</v>
      </c>
      <c r="C42" s="433">
        <v>6</v>
      </c>
      <c r="D42" s="433">
        <v>21</v>
      </c>
      <c r="E42" s="432">
        <v>0.1</v>
      </c>
      <c r="F42" s="430">
        <v>0.3</v>
      </c>
      <c r="G42" s="432">
        <v>0.8</v>
      </c>
      <c r="H42" s="430">
        <v>0.2</v>
      </c>
      <c r="I42" s="431">
        <v>0</v>
      </c>
      <c r="J42" s="430">
        <v>0</v>
      </c>
      <c r="K42" s="429">
        <v>1.1</v>
      </c>
      <c r="L42" s="429">
        <v>2.4</v>
      </c>
    </row>
    <row r="43" spans="2:12" s="355" customFormat="1" ht="13.5" customHeight="1" hidden="1">
      <c r="B43" s="412" t="s">
        <v>196</v>
      </c>
      <c r="C43" s="407">
        <f>SUM(C44:C47)</f>
        <v>29</v>
      </c>
      <c r="D43" s="407">
        <f>SUM(D44:D47)</f>
        <v>124</v>
      </c>
      <c r="E43" s="406">
        <f>SUM(E44:E47)</f>
        <v>1.4</v>
      </c>
      <c r="F43" s="404">
        <f>SUM(F44:F47)</f>
        <v>0</v>
      </c>
      <c r="G43" s="406">
        <f>SUM(G44:G47)</f>
        <v>18.400000000000002</v>
      </c>
      <c r="H43" s="404">
        <f>SUM(H44:H47)</f>
        <v>1.2</v>
      </c>
      <c r="I43" s="352">
        <f>SUM(I44:I47)</f>
        <v>0</v>
      </c>
      <c r="J43" s="404">
        <f>SUM(J44:J47)</f>
        <v>0</v>
      </c>
      <c r="K43" s="415">
        <f>SUM(K44:K47)</f>
        <v>3.9999999999999996</v>
      </c>
      <c r="L43" s="415">
        <f>SUM(L44:L47)</f>
        <v>25.200000000000003</v>
      </c>
    </row>
    <row r="44" spans="2:12" s="355" customFormat="1" ht="13.5" customHeight="1" hidden="1">
      <c r="B44" s="410" t="s">
        <v>156</v>
      </c>
      <c r="C44" s="399">
        <v>5</v>
      </c>
      <c r="D44" s="399">
        <v>23</v>
      </c>
      <c r="E44" s="398">
        <v>0.2</v>
      </c>
      <c r="F44" s="419">
        <v>0</v>
      </c>
      <c r="G44" s="396">
        <v>0.7</v>
      </c>
      <c r="H44" s="418">
        <v>0.5</v>
      </c>
      <c r="I44" s="394">
        <v>0</v>
      </c>
      <c r="J44" s="393">
        <v>0</v>
      </c>
      <c r="K44" s="423">
        <v>1.2</v>
      </c>
      <c r="L44" s="422">
        <v>2.6</v>
      </c>
    </row>
    <row r="45" spans="2:12" s="355" customFormat="1" ht="13.5" customHeight="1" hidden="1">
      <c r="B45" s="410" t="s">
        <v>155</v>
      </c>
      <c r="C45" s="399">
        <v>9</v>
      </c>
      <c r="D45" s="399">
        <v>60</v>
      </c>
      <c r="E45" s="398">
        <v>0.7</v>
      </c>
      <c r="F45" s="393">
        <v>0</v>
      </c>
      <c r="G45" s="396">
        <v>11.8</v>
      </c>
      <c r="H45" s="418">
        <v>0.3</v>
      </c>
      <c r="I45" s="394">
        <v>0</v>
      </c>
      <c r="J45" s="393">
        <v>0</v>
      </c>
      <c r="K45" s="423">
        <v>1.7</v>
      </c>
      <c r="L45" s="422">
        <v>14.5</v>
      </c>
    </row>
    <row r="46" spans="2:12" s="355" customFormat="1" ht="13.5" customHeight="1" hidden="1">
      <c r="B46" s="410" t="s">
        <v>154</v>
      </c>
      <c r="C46" s="399">
        <v>10</v>
      </c>
      <c r="D46" s="399">
        <v>24</v>
      </c>
      <c r="E46" s="398">
        <v>0.4</v>
      </c>
      <c r="F46" s="419">
        <v>0</v>
      </c>
      <c r="G46" s="396">
        <v>3.3</v>
      </c>
      <c r="H46" s="418">
        <v>0.1</v>
      </c>
      <c r="I46" s="394">
        <v>0</v>
      </c>
      <c r="J46" s="393">
        <v>0</v>
      </c>
      <c r="K46" s="423">
        <v>0.7</v>
      </c>
      <c r="L46" s="422">
        <v>4.6</v>
      </c>
    </row>
    <row r="47" spans="2:12" s="355" customFormat="1" ht="13.5" customHeight="1" hidden="1">
      <c r="B47" s="413" t="s">
        <v>153</v>
      </c>
      <c r="C47" s="389">
        <v>5</v>
      </c>
      <c r="D47" s="389">
        <v>17</v>
      </c>
      <c r="E47" s="388">
        <v>0.1</v>
      </c>
      <c r="F47" s="417">
        <v>0</v>
      </c>
      <c r="G47" s="386">
        <v>2.6</v>
      </c>
      <c r="H47" s="416">
        <v>0.3</v>
      </c>
      <c r="I47" s="384">
        <v>0</v>
      </c>
      <c r="J47" s="383">
        <v>0</v>
      </c>
      <c r="K47" s="421">
        <v>0.4</v>
      </c>
      <c r="L47" s="420">
        <v>3.5</v>
      </c>
    </row>
    <row r="48" spans="2:12" s="355" customFormat="1" ht="13.5" customHeight="1" hidden="1">
      <c r="B48" s="428" t="s">
        <v>195</v>
      </c>
      <c r="C48" s="427">
        <v>27</v>
      </c>
      <c r="D48" s="427">
        <v>74</v>
      </c>
      <c r="E48" s="426">
        <v>1.6</v>
      </c>
      <c r="F48" s="425">
        <v>0.2</v>
      </c>
      <c r="G48" s="426">
        <v>13.6</v>
      </c>
      <c r="H48" s="425">
        <v>0.5</v>
      </c>
      <c r="I48" s="358">
        <v>0</v>
      </c>
      <c r="J48" s="425">
        <v>0</v>
      </c>
      <c r="K48" s="424">
        <v>2.5</v>
      </c>
      <c r="L48" s="424">
        <v>18.4</v>
      </c>
    </row>
    <row r="49" spans="2:12" s="355" customFormat="1" ht="13.5" customHeight="1" hidden="1">
      <c r="B49" s="428" t="s">
        <v>194</v>
      </c>
      <c r="C49" s="427">
        <v>14</v>
      </c>
      <c r="D49" s="427">
        <v>60</v>
      </c>
      <c r="E49" s="426">
        <v>1</v>
      </c>
      <c r="F49" s="425">
        <v>0.2</v>
      </c>
      <c r="G49" s="426">
        <v>15.2</v>
      </c>
      <c r="H49" s="425">
        <v>0.4</v>
      </c>
      <c r="I49" s="358">
        <v>0</v>
      </c>
      <c r="J49" s="425">
        <v>0</v>
      </c>
      <c r="K49" s="424">
        <v>1.8</v>
      </c>
      <c r="L49" s="424">
        <v>18.5</v>
      </c>
    </row>
    <row r="50" spans="2:12" s="355" customFormat="1" ht="13.5" customHeight="1" hidden="1">
      <c r="B50" s="412" t="s">
        <v>193</v>
      </c>
      <c r="C50" s="407">
        <f>SUM(C51:C54)</f>
        <v>19</v>
      </c>
      <c r="D50" s="407">
        <f>SUM(D51:D54)</f>
        <v>64</v>
      </c>
      <c r="E50" s="406">
        <f>SUM(E51:E54)</f>
        <v>1.1</v>
      </c>
      <c r="F50" s="404">
        <f>SUM(F51:F54)</f>
        <v>0.1</v>
      </c>
      <c r="G50" s="406">
        <f>SUM(G51:G54)</f>
        <v>14.6</v>
      </c>
      <c r="H50" s="404">
        <f>SUM(H51:H54)</f>
        <v>0.7000000000000001</v>
      </c>
      <c r="I50" s="352">
        <f>SUM(I51:I54)</f>
        <v>0</v>
      </c>
      <c r="J50" s="404">
        <f>SUM(J51:J54)</f>
        <v>0</v>
      </c>
      <c r="K50" s="415">
        <f>SUM(K51:K54)</f>
        <v>1.0999999999999999</v>
      </c>
      <c r="L50" s="415">
        <f>SUM(L51:L54)</f>
        <v>17.6</v>
      </c>
    </row>
    <row r="51" spans="2:12" s="355" customFormat="1" ht="13.5" customHeight="1" hidden="1">
      <c r="B51" s="410" t="s">
        <v>156</v>
      </c>
      <c r="C51" s="399">
        <v>4</v>
      </c>
      <c r="D51" s="399">
        <v>9</v>
      </c>
      <c r="E51" s="398">
        <v>0.3</v>
      </c>
      <c r="F51" s="419">
        <v>0</v>
      </c>
      <c r="G51" s="396">
        <v>0.5</v>
      </c>
      <c r="H51" s="418">
        <v>0.2</v>
      </c>
      <c r="I51" s="394">
        <v>0</v>
      </c>
      <c r="J51" s="393">
        <v>0</v>
      </c>
      <c r="K51" s="423">
        <v>0.1</v>
      </c>
      <c r="L51" s="422">
        <v>1.1</v>
      </c>
    </row>
    <row r="52" spans="2:12" s="355" customFormat="1" ht="13.5" customHeight="1" hidden="1">
      <c r="B52" s="410" t="s">
        <v>155</v>
      </c>
      <c r="C52" s="399">
        <v>3</v>
      </c>
      <c r="D52" s="399">
        <v>22</v>
      </c>
      <c r="E52" s="398">
        <v>0.2</v>
      </c>
      <c r="F52" s="393">
        <v>0</v>
      </c>
      <c r="G52" s="396">
        <v>11.1</v>
      </c>
      <c r="H52" s="418">
        <v>0.1</v>
      </c>
      <c r="I52" s="394">
        <v>0</v>
      </c>
      <c r="J52" s="393">
        <v>0</v>
      </c>
      <c r="K52" s="423">
        <v>0.6</v>
      </c>
      <c r="L52" s="422">
        <v>12</v>
      </c>
    </row>
    <row r="53" spans="2:12" s="355" customFormat="1" ht="13.5" customHeight="1" hidden="1">
      <c r="B53" s="410" t="s">
        <v>154</v>
      </c>
      <c r="C53" s="399">
        <v>8</v>
      </c>
      <c r="D53" s="399">
        <v>21</v>
      </c>
      <c r="E53" s="398">
        <v>0.4</v>
      </c>
      <c r="F53" s="419">
        <v>0.1</v>
      </c>
      <c r="G53" s="396">
        <v>1.7</v>
      </c>
      <c r="H53" s="418">
        <v>0.3</v>
      </c>
      <c r="I53" s="394">
        <v>0</v>
      </c>
      <c r="J53" s="393">
        <v>0</v>
      </c>
      <c r="K53" s="423">
        <v>0.2</v>
      </c>
      <c r="L53" s="422">
        <v>2.7</v>
      </c>
    </row>
    <row r="54" spans="2:12" s="355" customFormat="1" ht="13.5" customHeight="1" hidden="1">
      <c r="B54" s="413" t="s">
        <v>153</v>
      </c>
      <c r="C54" s="389">
        <v>4</v>
      </c>
      <c r="D54" s="389">
        <v>12</v>
      </c>
      <c r="E54" s="388">
        <v>0.2</v>
      </c>
      <c r="F54" s="417">
        <v>0</v>
      </c>
      <c r="G54" s="386">
        <v>1.3</v>
      </c>
      <c r="H54" s="416">
        <v>0.1</v>
      </c>
      <c r="I54" s="384">
        <v>0</v>
      </c>
      <c r="J54" s="383">
        <v>0</v>
      </c>
      <c r="K54" s="421">
        <v>0.2</v>
      </c>
      <c r="L54" s="420">
        <v>1.8</v>
      </c>
    </row>
    <row r="55" spans="2:12" s="355" customFormat="1" ht="15" customHeight="1" hidden="1">
      <c r="B55" s="412" t="s">
        <v>192</v>
      </c>
      <c r="C55" s="407">
        <f>SUM(C56:C59)</f>
        <v>15</v>
      </c>
      <c r="D55" s="407">
        <f>SUM(D56:D59)</f>
        <v>71</v>
      </c>
      <c r="E55" s="406">
        <f>SUM(E56:E59)</f>
        <v>0.7999999999999999</v>
      </c>
      <c r="F55" s="404">
        <f>SUM(F56:F59)</f>
        <v>0.2</v>
      </c>
      <c r="G55" s="406">
        <f>SUM(G56:G59)</f>
        <v>15.1</v>
      </c>
      <c r="H55" s="404">
        <f>SUM(H56:H59)</f>
        <v>0.6</v>
      </c>
      <c r="I55" s="352">
        <f>SUM(I56:I59)</f>
        <v>0</v>
      </c>
      <c r="J55" s="404">
        <f>SUM(J56:J59)</f>
        <v>0</v>
      </c>
      <c r="K55" s="415">
        <v>2.8</v>
      </c>
      <c r="L55" s="415">
        <v>19.5</v>
      </c>
    </row>
    <row r="56" spans="2:12" s="355" customFormat="1" ht="15" customHeight="1" hidden="1">
      <c r="B56" s="410" t="s">
        <v>156</v>
      </c>
      <c r="C56" s="399">
        <v>1</v>
      </c>
      <c r="D56" s="399">
        <v>9</v>
      </c>
      <c r="E56" s="398">
        <v>0</v>
      </c>
      <c r="F56" s="397">
        <v>0.04</v>
      </c>
      <c r="G56" s="396">
        <v>0.2</v>
      </c>
      <c r="H56" s="418">
        <v>0.2</v>
      </c>
      <c r="I56" s="394">
        <v>0</v>
      </c>
      <c r="J56" s="393">
        <v>0</v>
      </c>
      <c r="K56" s="392" t="s">
        <v>188</v>
      </c>
      <c r="L56" s="414">
        <f>SUM(E56:H56,J56)</f>
        <v>0.44000000000000006</v>
      </c>
    </row>
    <row r="57" spans="2:12" s="355" customFormat="1" ht="15" customHeight="1" hidden="1">
      <c r="B57" s="410" t="s">
        <v>155</v>
      </c>
      <c r="C57" s="399">
        <v>7</v>
      </c>
      <c r="D57" s="399">
        <v>33</v>
      </c>
      <c r="E57" s="398">
        <v>0.4</v>
      </c>
      <c r="F57" s="401">
        <v>0.05</v>
      </c>
      <c r="G57" s="396">
        <v>11.4</v>
      </c>
      <c r="H57" s="418">
        <v>0.1</v>
      </c>
      <c r="I57" s="394">
        <v>0</v>
      </c>
      <c r="J57" s="393">
        <v>0</v>
      </c>
      <c r="K57" s="392" t="s">
        <v>188</v>
      </c>
      <c r="L57" s="414">
        <f>SUM(E57:H57,J57)</f>
        <v>11.95</v>
      </c>
    </row>
    <row r="58" spans="2:12" s="355" customFormat="1" ht="15" customHeight="1" hidden="1">
      <c r="B58" s="410" t="s">
        <v>154</v>
      </c>
      <c r="C58" s="399">
        <v>4</v>
      </c>
      <c r="D58" s="399">
        <v>19</v>
      </c>
      <c r="E58" s="398">
        <v>0.3</v>
      </c>
      <c r="F58" s="419">
        <v>0.1</v>
      </c>
      <c r="G58" s="396">
        <v>1.4</v>
      </c>
      <c r="H58" s="418">
        <v>0.2</v>
      </c>
      <c r="I58" s="394">
        <v>0</v>
      </c>
      <c r="J58" s="393">
        <v>0</v>
      </c>
      <c r="K58" s="392" t="s">
        <v>188</v>
      </c>
      <c r="L58" s="414">
        <f>SUM(E58:H58,J58)</f>
        <v>1.9999999999999998</v>
      </c>
    </row>
    <row r="59" spans="2:12" s="355" customFormat="1" ht="15" customHeight="1" hidden="1">
      <c r="B59" s="413" t="s">
        <v>153</v>
      </c>
      <c r="C59" s="389">
        <v>3</v>
      </c>
      <c r="D59" s="389">
        <v>10</v>
      </c>
      <c r="E59" s="388">
        <v>0.1</v>
      </c>
      <c r="F59" s="387">
        <v>0.01</v>
      </c>
      <c r="G59" s="386">
        <v>2.1</v>
      </c>
      <c r="H59" s="416">
        <v>0.1</v>
      </c>
      <c r="I59" s="384">
        <v>0</v>
      </c>
      <c r="J59" s="383">
        <v>0</v>
      </c>
      <c r="K59" s="382" t="s">
        <v>188</v>
      </c>
      <c r="L59" s="414">
        <f>SUM(E59:H59,J59)</f>
        <v>2.31</v>
      </c>
    </row>
    <row r="60" spans="2:12" s="355" customFormat="1" ht="15" customHeight="1" hidden="1">
      <c r="B60" s="412" t="s">
        <v>191</v>
      </c>
      <c r="C60" s="407">
        <f>SUM(C61:C64)</f>
        <v>14</v>
      </c>
      <c r="D60" s="407">
        <f>SUM(D61:D64)</f>
        <v>81</v>
      </c>
      <c r="E60" s="406">
        <f>SUM(E61:E64)</f>
        <v>0.7999999999999999</v>
      </c>
      <c r="F60" s="404">
        <f>SUM(F61:F64)</f>
        <v>0.1</v>
      </c>
      <c r="G60" s="406">
        <f>SUM(G61:G64)</f>
        <v>17.1</v>
      </c>
      <c r="H60" s="404">
        <f>SUM(H61:H64)</f>
        <v>0.7000000000000001</v>
      </c>
      <c r="I60" s="352">
        <f>SUM(I61:I64)</f>
        <v>0</v>
      </c>
      <c r="J60" s="404">
        <f>SUM(J61:J64)</f>
        <v>0</v>
      </c>
      <c r="K60" s="415">
        <v>1.9</v>
      </c>
      <c r="L60" s="415">
        <v>20.6</v>
      </c>
    </row>
    <row r="61" spans="2:12" s="355" customFormat="1" ht="15" customHeight="1" hidden="1">
      <c r="B61" s="410" t="s">
        <v>156</v>
      </c>
      <c r="C61" s="399">
        <v>0</v>
      </c>
      <c r="D61" s="399">
        <v>11</v>
      </c>
      <c r="E61" s="398">
        <v>0</v>
      </c>
      <c r="F61" s="419">
        <v>0</v>
      </c>
      <c r="G61" s="396">
        <v>0.1</v>
      </c>
      <c r="H61" s="418">
        <v>0.2</v>
      </c>
      <c r="I61" s="394">
        <v>0</v>
      </c>
      <c r="J61" s="393">
        <v>0</v>
      </c>
      <c r="K61" s="392" t="s">
        <v>188</v>
      </c>
      <c r="L61" s="414">
        <f>SUM(E61:H61,J61)</f>
        <v>0.30000000000000004</v>
      </c>
    </row>
    <row r="62" spans="2:13" s="355" customFormat="1" ht="15" customHeight="1" hidden="1">
      <c r="B62" s="410" t="s">
        <v>155</v>
      </c>
      <c r="C62" s="399">
        <v>6</v>
      </c>
      <c r="D62" s="399">
        <v>36</v>
      </c>
      <c r="E62" s="398">
        <v>0.6</v>
      </c>
      <c r="F62" s="393">
        <v>0</v>
      </c>
      <c r="G62" s="396">
        <v>13.5</v>
      </c>
      <c r="H62" s="418">
        <v>0.1</v>
      </c>
      <c r="I62" s="394">
        <v>0</v>
      </c>
      <c r="J62" s="393">
        <v>0</v>
      </c>
      <c r="K62" s="392" t="s">
        <v>188</v>
      </c>
      <c r="L62" s="414">
        <f>SUM(E62:H62,J62)</f>
        <v>14.2</v>
      </c>
      <c r="M62" s="411"/>
    </row>
    <row r="63" spans="2:12" s="355" customFormat="1" ht="15" customHeight="1" hidden="1">
      <c r="B63" s="410" t="s">
        <v>154</v>
      </c>
      <c r="C63" s="399">
        <v>5</v>
      </c>
      <c r="D63" s="399">
        <v>30</v>
      </c>
      <c r="E63" s="398">
        <v>0.1</v>
      </c>
      <c r="F63" s="419">
        <v>0.1</v>
      </c>
      <c r="G63" s="396">
        <v>3.2</v>
      </c>
      <c r="H63" s="418">
        <v>0.4</v>
      </c>
      <c r="I63" s="394">
        <v>0</v>
      </c>
      <c r="J63" s="393">
        <v>0</v>
      </c>
      <c r="K63" s="392" t="s">
        <v>188</v>
      </c>
      <c r="L63" s="414">
        <f>SUM(E63:H63,J63)</f>
        <v>3.8000000000000003</v>
      </c>
    </row>
    <row r="64" spans="2:12" s="355" customFormat="1" ht="15" customHeight="1" hidden="1">
      <c r="B64" s="413" t="s">
        <v>153</v>
      </c>
      <c r="C64" s="389">
        <v>3</v>
      </c>
      <c r="D64" s="389">
        <v>4</v>
      </c>
      <c r="E64" s="388">
        <v>0.1</v>
      </c>
      <c r="F64" s="417">
        <v>0</v>
      </c>
      <c r="G64" s="386">
        <v>0.3</v>
      </c>
      <c r="H64" s="416">
        <v>0</v>
      </c>
      <c r="I64" s="384">
        <v>0</v>
      </c>
      <c r="J64" s="383">
        <v>0</v>
      </c>
      <c r="K64" s="382" t="s">
        <v>188</v>
      </c>
      <c r="L64" s="414">
        <f>SUM(E64:H64,J64)</f>
        <v>0.4</v>
      </c>
    </row>
    <row r="65" spans="2:12" s="355" customFormat="1" ht="14.25" customHeight="1">
      <c r="B65" s="412" t="s">
        <v>190</v>
      </c>
      <c r="C65" s="407">
        <f>SUM(C66:C69)</f>
        <v>11</v>
      </c>
      <c r="D65" s="407">
        <f>SUM(D66:D69)</f>
        <v>49</v>
      </c>
      <c r="E65" s="406">
        <f>SUM(E66:E69)</f>
        <v>0.7</v>
      </c>
      <c r="F65" s="405">
        <f>SUM(F66:F69)</f>
        <v>0.08</v>
      </c>
      <c r="G65" s="406">
        <f>SUM(G66:G69)</f>
        <v>11.5</v>
      </c>
      <c r="H65" s="405">
        <f>SUM(H66:H69)</f>
        <v>0.4</v>
      </c>
      <c r="I65" s="352">
        <f>SUM(I66:I69)</f>
        <v>0</v>
      </c>
      <c r="J65" s="404">
        <f>SUM(J66:J69)</f>
        <v>0</v>
      </c>
      <c r="K65" s="415">
        <v>1.9</v>
      </c>
      <c r="L65" s="402">
        <v>14.58</v>
      </c>
    </row>
    <row r="66" spans="2:12" s="355" customFormat="1" ht="14.25" customHeight="1">
      <c r="B66" s="410" t="s">
        <v>156</v>
      </c>
      <c r="C66" s="399">
        <v>0</v>
      </c>
      <c r="D66" s="399">
        <v>1</v>
      </c>
      <c r="E66" s="398">
        <v>0</v>
      </c>
      <c r="F66" s="397">
        <v>0</v>
      </c>
      <c r="G66" s="396">
        <v>0</v>
      </c>
      <c r="H66" s="395">
        <v>0.03</v>
      </c>
      <c r="I66" s="394">
        <v>0</v>
      </c>
      <c r="J66" s="393">
        <v>0</v>
      </c>
      <c r="K66" s="392" t="s">
        <v>188</v>
      </c>
      <c r="L66" s="414">
        <f>SUM(E66:H66,J66)</f>
        <v>0.03</v>
      </c>
    </row>
    <row r="67" spans="2:13" s="355" customFormat="1" ht="14.25" customHeight="1">
      <c r="B67" s="410" t="s">
        <v>155</v>
      </c>
      <c r="C67" s="399">
        <v>4</v>
      </c>
      <c r="D67" s="399">
        <v>25</v>
      </c>
      <c r="E67" s="398">
        <v>0.2</v>
      </c>
      <c r="F67" s="401">
        <v>0.01</v>
      </c>
      <c r="G67" s="396">
        <v>10.3</v>
      </c>
      <c r="H67" s="395">
        <v>0.15</v>
      </c>
      <c r="I67" s="394">
        <v>0</v>
      </c>
      <c r="J67" s="393">
        <v>0</v>
      </c>
      <c r="K67" s="392" t="s">
        <v>188</v>
      </c>
      <c r="L67" s="414">
        <f>SUM(E67:H67,J67)</f>
        <v>10.660000000000002</v>
      </c>
      <c r="M67" s="411"/>
    </row>
    <row r="68" spans="2:12" s="355" customFormat="1" ht="14.25" customHeight="1">
      <c r="B68" s="410" t="s">
        <v>154</v>
      </c>
      <c r="C68" s="399">
        <v>6</v>
      </c>
      <c r="D68" s="399">
        <v>15</v>
      </c>
      <c r="E68" s="398">
        <v>0.5</v>
      </c>
      <c r="F68" s="397">
        <v>0.05</v>
      </c>
      <c r="G68" s="396">
        <v>0.7</v>
      </c>
      <c r="H68" s="395">
        <v>0.09</v>
      </c>
      <c r="I68" s="394">
        <v>0</v>
      </c>
      <c r="J68" s="393">
        <v>0</v>
      </c>
      <c r="K68" s="392" t="s">
        <v>188</v>
      </c>
      <c r="L68" s="414">
        <f>SUM(E68:H68,J68)</f>
        <v>1.34</v>
      </c>
    </row>
    <row r="69" spans="2:12" s="355" customFormat="1" ht="14.25" customHeight="1">
      <c r="B69" s="413" t="s">
        <v>153</v>
      </c>
      <c r="C69" s="389">
        <v>1</v>
      </c>
      <c r="D69" s="389">
        <v>8</v>
      </c>
      <c r="E69" s="388">
        <v>0</v>
      </c>
      <c r="F69" s="387">
        <v>0.02</v>
      </c>
      <c r="G69" s="386">
        <v>0.5</v>
      </c>
      <c r="H69" s="385">
        <v>0.13</v>
      </c>
      <c r="I69" s="384">
        <v>0</v>
      </c>
      <c r="J69" s="383">
        <v>0</v>
      </c>
      <c r="K69" s="382" t="s">
        <v>188</v>
      </c>
      <c r="L69" s="414">
        <f>SUM(E69:H69,J69)</f>
        <v>0.65</v>
      </c>
    </row>
    <row r="70" spans="2:12" s="355" customFormat="1" ht="14.25" customHeight="1">
      <c r="B70" s="412" t="s">
        <v>189</v>
      </c>
      <c r="C70" s="407">
        <f>SUM(C71:C74)</f>
        <v>14</v>
      </c>
      <c r="D70" s="407">
        <f>SUM(D71:D74)</f>
        <v>68</v>
      </c>
      <c r="E70" s="406">
        <f>SUM(E71:E74)</f>
        <v>0.6</v>
      </c>
      <c r="F70" s="405">
        <f>SUM(F71:F74)</f>
        <v>0.12000000000000001</v>
      </c>
      <c r="G70" s="406">
        <f>SUM(G71:G74)</f>
        <v>13.5</v>
      </c>
      <c r="H70" s="405">
        <f>SUM(H71:H74)</f>
        <v>0.53</v>
      </c>
      <c r="I70" s="352">
        <f>SUM(I71:I74)</f>
        <v>5</v>
      </c>
      <c r="J70" s="404">
        <f>SUM(J71:J74)</f>
        <v>0</v>
      </c>
      <c r="K70" s="415">
        <f>SUM(K71:K73)</f>
        <v>3.2</v>
      </c>
      <c r="L70" s="402">
        <f>SUM(E70:H70,J70)</f>
        <v>14.75</v>
      </c>
    </row>
    <row r="71" spans="2:12" s="355" customFormat="1" ht="14.25" customHeight="1">
      <c r="B71" s="410" t="s">
        <v>156</v>
      </c>
      <c r="C71" s="399">
        <v>4</v>
      </c>
      <c r="D71" s="399">
        <v>13</v>
      </c>
      <c r="E71" s="398">
        <v>0</v>
      </c>
      <c r="F71" s="397">
        <v>0.1</v>
      </c>
      <c r="G71" s="396">
        <v>0.6</v>
      </c>
      <c r="H71" s="395">
        <v>0.18</v>
      </c>
      <c r="I71" s="394">
        <v>3</v>
      </c>
      <c r="J71" s="393">
        <v>0</v>
      </c>
      <c r="K71" s="392">
        <v>2</v>
      </c>
      <c r="L71" s="414">
        <f>SUM(K71,J71,E71:H71)</f>
        <v>2.8800000000000003</v>
      </c>
    </row>
    <row r="72" spans="2:13" s="355" customFormat="1" ht="14.25" customHeight="1">
      <c r="B72" s="410" t="s">
        <v>155</v>
      </c>
      <c r="C72" s="399">
        <v>1</v>
      </c>
      <c r="D72" s="399">
        <v>23</v>
      </c>
      <c r="E72" s="398">
        <v>0.1</v>
      </c>
      <c r="F72" s="401">
        <v>0</v>
      </c>
      <c r="G72" s="396">
        <v>10.3</v>
      </c>
      <c r="H72" s="395">
        <v>0</v>
      </c>
      <c r="I72" s="394">
        <v>1</v>
      </c>
      <c r="J72" s="393">
        <v>0</v>
      </c>
      <c r="K72" s="392">
        <v>1.2</v>
      </c>
      <c r="L72" s="414">
        <f>SUM(K72,J72,E72:H72)</f>
        <v>11.600000000000001</v>
      </c>
      <c r="M72" s="411"/>
    </row>
    <row r="73" spans="2:12" s="355" customFormat="1" ht="14.25" customHeight="1">
      <c r="B73" s="410" t="s">
        <v>154</v>
      </c>
      <c r="C73" s="399">
        <v>7</v>
      </c>
      <c r="D73" s="399">
        <v>25</v>
      </c>
      <c r="E73" s="398">
        <v>0.5</v>
      </c>
      <c r="F73" s="397">
        <v>0</v>
      </c>
      <c r="G73" s="396">
        <v>2.4</v>
      </c>
      <c r="H73" s="395">
        <v>0.18</v>
      </c>
      <c r="I73" s="394">
        <v>0</v>
      </c>
      <c r="J73" s="393">
        <v>0</v>
      </c>
      <c r="K73" s="392">
        <v>0</v>
      </c>
      <c r="L73" s="414">
        <f>SUM(K73,J73,E73:H73)</f>
        <v>3.08</v>
      </c>
    </row>
    <row r="74" spans="2:12" s="355" customFormat="1" ht="14.25" customHeight="1">
      <c r="B74" s="413" t="s">
        <v>153</v>
      </c>
      <c r="C74" s="389">
        <v>2</v>
      </c>
      <c r="D74" s="389">
        <v>7</v>
      </c>
      <c r="E74" s="388">
        <v>0</v>
      </c>
      <c r="F74" s="387">
        <v>0.02</v>
      </c>
      <c r="G74" s="386">
        <v>0.2</v>
      </c>
      <c r="H74" s="385">
        <v>0.17</v>
      </c>
      <c r="I74" s="384">
        <v>1</v>
      </c>
      <c r="J74" s="383">
        <v>0</v>
      </c>
      <c r="K74" s="382" t="s">
        <v>188</v>
      </c>
      <c r="L74" s="414">
        <f>SUM(E74:H74,J74)</f>
        <v>0.39</v>
      </c>
    </row>
    <row r="75" spans="2:12" s="355" customFormat="1" ht="14.25" customHeight="1">
      <c r="B75" s="412" t="s">
        <v>187</v>
      </c>
      <c r="C75" s="407">
        <f>SUM(C76:C79)</f>
        <v>15</v>
      </c>
      <c r="D75" s="407">
        <f>SUM(D76:D79)</f>
        <v>95</v>
      </c>
      <c r="E75" s="406">
        <f>SUM(E76:E79)</f>
        <v>0.7</v>
      </c>
      <c r="F75" s="405">
        <f>SUM(F76:F79)</f>
        <v>0.18</v>
      </c>
      <c r="G75" s="406">
        <f>SUM(G76:G79)</f>
        <v>19.2</v>
      </c>
      <c r="H75" s="405">
        <f>SUM(H76:H79)</f>
        <v>1.62</v>
      </c>
      <c r="I75" s="352">
        <f>SUM(I76:I79)</f>
        <v>2</v>
      </c>
      <c r="J75" s="404">
        <f>SUM(J76:J79)</f>
        <v>0</v>
      </c>
      <c r="K75" s="403">
        <f>SUM(K76:K78)</f>
        <v>0.7</v>
      </c>
      <c r="L75" s="402">
        <f>SUM(E75:H75,J75)</f>
        <v>21.7</v>
      </c>
    </row>
    <row r="76" spans="2:12" s="355" customFormat="1" ht="14.25" customHeight="1">
      <c r="B76" s="410" t="s">
        <v>156</v>
      </c>
      <c r="C76" s="399">
        <v>2</v>
      </c>
      <c r="D76" s="399">
        <v>18</v>
      </c>
      <c r="E76" s="398">
        <v>0.2</v>
      </c>
      <c r="F76" s="397">
        <v>0.02</v>
      </c>
      <c r="G76" s="396">
        <v>0.2</v>
      </c>
      <c r="H76" s="395">
        <v>0.55</v>
      </c>
      <c r="I76" s="394">
        <v>1</v>
      </c>
      <c r="J76" s="393">
        <v>0</v>
      </c>
      <c r="K76" s="392">
        <v>0</v>
      </c>
      <c r="L76" s="391">
        <v>0.97</v>
      </c>
    </row>
    <row r="77" spans="2:13" s="355" customFormat="1" ht="14.25" customHeight="1">
      <c r="B77" s="410" t="s">
        <v>155</v>
      </c>
      <c r="C77" s="399">
        <v>5</v>
      </c>
      <c r="D77" s="399">
        <v>35</v>
      </c>
      <c r="E77" s="398">
        <v>0.2</v>
      </c>
      <c r="F77" s="401">
        <v>0.1</v>
      </c>
      <c r="G77" s="396">
        <v>12.8</v>
      </c>
      <c r="H77" s="395">
        <v>0.23</v>
      </c>
      <c r="I77" s="394">
        <v>1</v>
      </c>
      <c r="J77" s="393">
        <v>0</v>
      </c>
      <c r="K77" s="392">
        <v>0.7</v>
      </c>
      <c r="L77" s="391">
        <v>13.33</v>
      </c>
      <c r="M77" s="411"/>
    </row>
    <row r="78" spans="2:12" s="355" customFormat="1" ht="14.25" customHeight="1">
      <c r="B78" s="410" t="s">
        <v>154</v>
      </c>
      <c r="C78" s="399">
        <v>3</v>
      </c>
      <c r="D78" s="399">
        <v>23</v>
      </c>
      <c r="E78" s="398">
        <v>0.1</v>
      </c>
      <c r="F78" s="397">
        <v>0.01</v>
      </c>
      <c r="G78" s="396">
        <v>3.7</v>
      </c>
      <c r="H78" s="395">
        <v>0.23</v>
      </c>
      <c r="I78" s="394">
        <v>0</v>
      </c>
      <c r="J78" s="393">
        <v>0</v>
      </c>
      <c r="K78" s="392">
        <v>0</v>
      </c>
      <c r="L78" s="391">
        <v>4.04</v>
      </c>
    </row>
    <row r="79" spans="2:12" s="355" customFormat="1" ht="14.25" customHeight="1">
      <c r="B79" s="413" t="s">
        <v>153</v>
      </c>
      <c r="C79" s="389">
        <v>5</v>
      </c>
      <c r="D79" s="389">
        <v>19</v>
      </c>
      <c r="E79" s="388">
        <v>0.2</v>
      </c>
      <c r="F79" s="387">
        <v>0.05</v>
      </c>
      <c r="G79" s="386">
        <v>2.5</v>
      </c>
      <c r="H79" s="385">
        <v>0.61</v>
      </c>
      <c r="I79" s="384">
        <v>0</v>
      </c>
      <c r="J79" s="383">
        <v>0</v>
      </c>
      <c r="K79" s="382">
        <v>0</v>
      </c>
      <c r="L79" s="381">
        <v>3.36</v>
      </c>
    </row>
    <row r="80" spans="2:12" s="355" customFormat="1" ht="14.25" customHeight="1">
      <c r="B80" s="412" t="s">
        <v>186</v>
      </c>
      <c r="C80" s="407">
        <f>SUM(C81:C84)</f>
        <v>18</v>
      </c>
      <c r="D80" s="407">
        <f>SUM(D81:D84)</f>
        <v>83</v>
      </c>
      <c r="E80" s="406">
        <f>SUM(E81:E84)</f>
        <v>0.5</v>
      </c>
      <c r="F80" s="405">
        <f>SUM(F81:F84)</f>
        <v>0.82</v>
      </c>
      <c r="G80" s="406">
        <f>SUM(G81:G84)</f>
        <v>17.599999999999998</v>
      </c>
      <c r="H80" s="405">
        <f>SUM(H81:H84)</f>
        <v>1.44</v>
      </c>
      <c r="I80" s="352">
        <f>SUM(I81:I84)</f>
        <v>6</v>
      </c>
      <c r="J80" s="404">
        <f>SUM(J81:J84)</f>
        <v>0</v>
      </c>
      <c r="K80" s="403">
        <f>SUM(K81:K83)</f>
        <v>0</v>
      </c>
      <c r="L80" s="402">
        <f>SUM(E80:H80,J80)</f>
        <v>20.36</v>
      </c>
    </row>
    <row r="81" spans="2:12" s="355" customFormat="1" ht="14.25" customHeight="1">
      <c r="B81" s="410" t="s">
        <v>156</v>
      </c>
      <c r="C81" s="399">
        <v>4</v>
      </c>
      <c r="D81" s="399">
        <v>8</v>
      </c>
      <c r="E81" s="398">
        <v>0.2</v>
      </c>
      <c r="F81" s="397">
        <v>0.43</v>
      </c>
      <c r="G81" s="396">
        <v>0</v>
      </c>
      <c r="H81" s="395">
        <v>0.26</v>
      </c>
      <c r="I81" s="394">
        <v>1</v>
      </c>
      <c r="J81" s="393">
        <v>0</v>
      </c>
      <c r="K81" s="392">
        <v>0</v>
      </c>
      <c r="L81" s="391">
        <v>0.89</v>
      </c>
    </row>
    <row r="82" spans="2:13" s="355" customFormat="1" ht="14.25" customHeight="1">
      <c r="B82" s="410" t="s">
        <v>155</v>
      </c>
      <c r="C82" s="399">
        <v>4</v>
      </c>
      <c r="D82" s="399">
        <v>37</v>
      </c>
      <c r="E82" s="398">
        <v>0</v>
      </c>
      <c r="F82" s="401">
        <v>0.26</v>
      </c>
      <c r="G82" s="396">
        <v>13.3</v>
      </c>
      <c r="H82" s="395">
        <v>0.24</v>
      </c>
      <c r="I82" s="394">
        <v>0</v>
      </c>
      <c r="J82" s="393">
        <v>0</v>
      </c>
      <c r="K82" s="392">
        <v>0</v>
      </c>
      <c r="L82" s="391">
        <v>13.8</v>
      </c>
      <c r="M82" s="411"/>
    </row>
    <row r="83" spans="2:12" s="355" customFormat="1" ht="14.25" customHeight="1">
      <c r="B83" s="410" t="s">
        <v>154</v>
      </c>
      <c r="C83" s="399">
        <v>4</v>
      </c>
      <c r="D83" s="399">
        <v>25</v>
      </c>
      <c r="E83" s="398">
        <v>0.1</v>
      </c>
      <c r="F83" s="397">
        <v>0</v>
      </c>
      <c r="G83" s="396">
        <v>2.9</v>
      </c>
      <c r="H83" s="395">
        <v>0.67</v>
      </c>
      <c r="I83" s="394">
        <v>1</v>
      </c>
      <c r="J83" s="393">
        <v>0</v>
      </c>
      <c r="K83" s="392">
        <v>0</v>
      </c>
      <c r="L83" s="391">
        <v>3.67</v>
      </c>
    </row>
    <row r="84" spans="2:12" s="355" customFormat="1" ht="14.25" customHeight="1">
      <c r="B84" s="410" t="s">
        <v>153</v>
      </c>
      <c r="C84" s="399">
        <v>6</v>
      </c>
      <c r="D84" s="399">
        <v>13</v>
      </c>
      <c r="E84" s="398">
        <v>0.2</v>
      </c>
      <c r="F84" s="397">
        <v>0.13</v>
      </c>
      <c r="G84" s="396">
        <v>1.4</v>
      </c>
      <c r="H84" s="395">
        <v>0.27</v>
      </c>
      <c r="I84" s="394">
        <v>4</v>
      </c>
      <c r="J84" s="393">
        <v>0</v>
      </c>
      <c r="K84" s="392">
        <v>0</v>
      </c>
      <c r="L84" s="391">
        <v>2</v>
      </c>
    </row>
    <row r="85" spans="2:12" s="355" customFormat="1" ht="14.25" customHeight="1">
      <c r="B85" s="408" t="s">
        <v>100</v>
      </c>
      <c r="C85" s="407">
        <f>SUM(C86:C89)</f>
        <v>11</v>
      </c>
      <c r="D85" s="407">
        <f>SUM(D86:D89)</f>
        <v>104</v>
      </c>
      <c r="E85" s="406">
        <f>SUM(E86:E89)</f>
        <v>0.5</v>
      </c>
      <c r="F85" s="405">
        <f>SUM(F86:F89)</f>
        <v>0.02</v>
      </c>
      <c r="G85" s="406">
        <f>SUM(G86:G89)</f>
        <v>19.1</v>
      </c>
      <c r="H85" s="405">
        <f>SUM(H86:H89)</f>
        <v>0.99</v>
      </c>
      <c r="I85" s="352">
        <f>SUM(I86:I89)</f>
        <v>3</v>
      </c>
      <c r="J85" s="404">
        <f>SUM(J86:J89)</f>
        <v>0.1</v>
      </c>
      <c r="K85" s="403">
        <f>SUM(K86:K89)</f>
        <v>0.30000000000000004</v>
      </c>
      <c r="L85" s="402">
        <f>SUM(E85:H85,J85)</f>
        <v>20.71</v>
      </c>
    </row>
    <row r="86" spans="2:12" s="355" customFormat="1" ht="14.25" customHeight="1">
      <c r="B86" s="400" t="s">
        <v>156</v>
      </c>
      <c r="C86" s="399">
        <v>1</v>
      </c>
      <c r="D86" s="399">
        <v>7</v>
      </c>
      <c r="E86" s="398">
        <v>0</v>
      </c>
      <c r="F86" s="397">
        <v>0.02</v>
      </c>
      <c r="G86" s="396">
        <v>0</v>
      </c>
      <c r="H86" s="395">
        <v>0.31</v>
      </c>
      <c r="I86" s="394">
        <v>3</v>
      </c>
      <c r="J86" s="393">
        <v>0.1</v>
      </c>
      <c r="K86" s="392">
        <v>0</v>
      </c>
      <c r="L86" s="391">
        <f>SUM(E86:H86,J86)</f>
        <v>0.43000000000000005</v>
      </c>
    </row>
    <row r="87" spans="2:12" s="355" customFormat="1" ht="14.25" customHeight="1">
      <c r="B87" s="400" t="s">
        <v>155</v>
      </c>
      <c r="C87" s="399">
        <v>2</v>
      </c>
      <c r="D87" s="399">
        <v>33</v>
      </c>
      <c r="E87" s="398">
        <v>0</v>
      </c>
      <c r="F87" s="401">
        <v>0</v>
      </c>
      <c r="G87" s="396">
        <v>12.6</v>
      </c>
      <c r="H87" s="395">
        <v>0.09</v>
      </c>
      <c r="I87" s="394">
        <v>0</v>
      </c>
      <c r="J87" s="393">
        <v>0</v>
      </c>
      <c r="K87" s="392">
        <v>0.2</v>
      </c>
      <c r="L87" s="391">
        <f>SUM(E87:H87,J87)</f>
        <v>12.69</v>
      </c>
    </row>
    <row r="88" spans="2:12" s="355" customFormat="1" ht="14.25" customHeight="1">
      <c r="B88" s="400" t="s">
        <v>154</v>
      </c>
      <c r="C88" s="399">
        <v>5</v>
      </c>
      <c r="D88" s="399">
        <v>53</v>
      </c>
      <c r="E88" s="398">
        <v>0.4</v>
      </c>
      <c r="F88" s="397">
        <v>0</v>
      </c>
      <c r="G88" s="396">
        <v>5.2</v>
      </c>
      <c r="H88" s="395">
        <v>0.48</v>
      </c>
      <c r="I88" s="394">
        <v>0</v>
      </c>
      <c r="J88" s="393">
        <v>0</v>
      </c>
      <c r="K88" s="392">
        <v>0.1</v>
      </c>
      <c r="L88" s="391">
        <f>SUM(E88:H88,J88)</f>
        <v>6.08</v>
      </c>
    </row>
    <row r="89" spans="2:12" s="355" customFormat="1" ht="14.25" customHeight="1">
      <c r="B89" s="390" t="s">
        <v>153</v>
      </c>
      <c r="C89" s="389">
        <v>3</v>
      </c>
      <c r="D89" s="389">
        <v>11</v>
      </c>
      <c r="E89" s="388">
        <v>0.1</v>
      </c>
      <c r="F89" s="387">
        <v>0</v>
      </c>
      <c r="G89" s="386">
        <v>1.3</v>
      </c>
      <c r="H89" s="385">
        <v>0.11</v>
      </c>
      <c r="I89" s="384">
        <v>0</v>
      </c>
      <c r="J89" s="383">
        <v>0</v>
      </c>
      <c r="K89" s="382">
        <v>0</v>
      </c>
      <c r="L89" s="381">
        <f>SUM(E89:H89,J89)</f>
        <v>1.5100000000000002</v>
      </c>
    </row>
    <row r="90" spans="2:12" s="355" customFormat="1" ht="14.25" customHeight="1">
      <c r="B90" s="408" t="s">
        <v>160</v>
      </c>
      <c r="C90" s="407">
        <f>SUM(C91:C94)</f>
        <v>8</v>
      </c>
      <c r="D90" s="407">
        <f>SUM(D91:D94)</f>
        <v>89</v>
      </c>
      <c r="E90" s="406">
        <f>SUM(E91:E94)</f>
        <v>0.5</v>
      </c>
      <c r="F90" s="405">
        <f>SUM(F91:F94)</f>
        <v>0.16</v>
      </c>
      <c r="G90" s="406">
        <f>SUM(G91:G94)</f>
        <v>21.400000000000002</v>
      </c>
      <c r="H90" s="405">
        <f>SUM(H91:H94)</f>
        <v>0.44999999999999996</v>
      </c>
      <c r="I90" s="352">
        <f>SUM(I91:I94)</f>
        <v>2</v>
      </c>
      <c r="J90" s="404">
        <f>SUM(J91:J94)</f>
        <v>0</v>
      </c>
      <c r="K90" s="403">
        <f>SUM(K91:K94)</f>
        <v>1.2999999999999998</v>
      </c>
      <c r="L90" s="402">
        <f>SUM(E90:H90,J90)</f>
        <v>22.51</v>
      </c>
    </row>
    <row r="91" spans="2:12" s="355" customFormat="1" ht="14.25" customHeight="1">
      <c r="B91" s="400" t="s">
        <v>156</v>
      </c>
      <c r="C91" s="399">
        <v>2</v>
      </c>
      <c r="D91" s="399">
        <v>8</v>
      </c>
      <c r="E91" s="398">
        <v>0.2</v>
      </c>
      <c r="F91" s="397">
        <v>0</v>
      </c>
      <c r="G91" s="396">
        <v>0</v>
      </c>
      <c r="H91" s="395">
        <v>0.23</v>
      </c>
      <c r="I91" s="394">
        <v>1</v>
      </c>
      <c r="J91" s="393">
        <v>0</v>
      </c>
      <c r="K91" s="392">
        <v>0.7</v>
      </c>
      <c r="L91" s="391">
        <f>SUM(E91:H91,J91)</f>
        <v>0.43000000000000005</v>
      </c>
    </row>
    <row r="92" spans="2:12" s="355" customFormat="1" ht="14.25" customHeight="1">
      <c r="B92" s="400" t="s">
        <v>155</v>
      </c>
      <c r="C92" s="399">
        <v>3</v>
      </c>
      <c r="D92" s="399">
        <v>42</v>
      </c>
      <c r="E92" s="398">
        <v>0.2</v>
      </c>
      <c r="F92" s="401">
        <v>0.03</v>
      </c>
      <c r="G92" s="396">
        <v>16.8</v>
      </c>
      <c r="H92" s="395">
        <v>0.12</v>
      </c>
      <c r="I92" s="394">
        <v>0</v>
      </c>
      <c r="J92" s="393">
        <v>0</v>
      </c>
      <c r="K92" s="392">
        <v>0</v>
      </c>
      <c r="L92" s="391">
        <f>SUM(E92:H92,J92)</f>
        <v>17.150000000000002</v>
      </c>
    </row>
    <row r="93" spans="2:12" s="355" customFormat="1" ht="14.25" customHeight="1">
      <c r="B93" s="400" t="s">
        <v>154</v>
      </c>
      <c r="C93" s="399">
        <v>2</v>
      </c>
      <c r="D93" s="399">
        <v>31</v>
      </c>
      <c r="E93" s="398">
        <v>0.1</v>
      </c>
      <c r="F93" s="397">
        <v>0.08</v>
      </c>
      <c r="G93" s="396">
        <v>2.5</v>
      </c>
      <c r="H93" s="395">
        <v>0.06</v>
      </c>
      <c r="I93" s="394">
        <v>1</v>
      </c>
      <c r="J93" s="393">
        <v>0</v>
      </c>
      <c r="K93" s="392">
        <v>0</v>
      </c>
      <c r="L93" s="391">
        <f>SUM(E93:H93,J93)</f>
        <v>2.74</v>
      </c>
    </row>
    <row r="94" spans="2:12" s="355" customFormat="1" ht="14.25" customHeight="1">
      <c r="B94" s="390" t="s">
        <v>153</v>
      </c>
      <c r="C94" s="389">
        <v>1</v>
      </c>
      <c r="D94" s="389">
        <v>8</v>
      </c>
      <c r="E94" s="388">
        <v>0</v>
      </c>
      <c r="F94" s="387">
        <v>0.05</v>
      </c>
      <c r="G94" s="386">
        <v>2.1</v>
      </c>
      <c r="H94" s="385">
        <v>0.04</v>
      </c>
      <c r="I94" s="384">
        <v>0</v>
      </c>
      <c r="J94" s="383">
        <v>0</v>
      </c>
      <c r="K94" s="382">
        <v>0.6</v>
      </c>
      <c r="L94" s="381">
        <f>SUM(E94:H94,J94)</f>
        <v>2.19</v>
      </c>
    </row>
    <row r="95" spans="2:12" s="355" customFormat="1" ht="14.25" customHeight="1">
      <c r="B95" s="408" t="s">
        <v>159</v>
      </c>
      <c r="C95" s="407">
        <f>SUM(C96:C99)</f>
        <v>6</v>
      </c>
      <c r="D95" s="407">
        <f>SUM(D96:D99)</f>
        <v>70</v>
      </c>
      <c r="E95" s="406">
        <f>SUM(E96:E99)</f>
        <v>2.1</v>
      </c>
      <c r="F95" s="405">
        <f>SUM(F96:F99)</f>
        <v>0.5599999999999999</v>
      </c>
      <c r="G95" s="406">
        <f>SUM(G96:G99)</f>
        <v>58.1</v>
      </c>
      <c r="H95" s="405">
        <f>SUM(H96:H99)</f>
        <v>8.36</v>
      </c>
      <c r="I95" s="352">
        <f>SUM(I96:I99)</f>
        <v>3</v>
      </c>
      <c r="J95" s="404">
        <f>SUM(J96:J99)</f>
        <v>0.5</v>
      </c>
      <c r="K95" s="403">
        <f>SUM(K96:K99)</f>
        <v>1.4</v>
      </c>
      <c r="L95" s="402">
        <f>SUM(E95:H95,J95)</f>
        <v>69.62</v>
      </c>
    </row>
    <row r="96" spans="2:12" s="355" customFormat="1" ht="14.25" customHeight="1">
      <c r="B96" s="400" t="s">
        <v>156</v>
      </c>
      <c r="C96" s="399">
        <v>2</v>
      </c>
      <c r="D96" s="399">
        <v>8</v>
      </c>
      <c r="E96" s="398">
        <v>0.5</v>
      </c>
      <c r="F96" s="397">
        <v>0.08</v>
      </c>
      <c r="G96" s="396">
        <v>3.9</v>
      </c>
      <c r="H96" s="395">
        <v>2.15</v>
      </c>
      <c r="I96" s="394">
        <v>1</v>
      </c>
      <c r="J96" s="393">
        <v>0.1</v>
      </c>
      <c r="K96" s="392">
        <v>0</v>
      </c>
      <c r="L96" s="391">
        <f>SUM(E96:H96,J96)</f>
        <v>6.729999999999999</v>
      </c>
    </row>
    <row r="97" spans="2:12" s="355" customFormat="1" ht="14.25" customHeight="1">
      <c r="B97" s="400" t="s">
        <v>155</v>
      </c>
      <c r="C97" s="399">
        <v>3</v>
      </c>
      <c r="D97" s="399">
        <v>23</v>
      </c>
      <c r="E97" s="398">
        <v>1.6</v>
      </c>
      <c r="F97" s="401">
        <v>0</v>
      </c>
      <c r="G97" s="409">
        <v>20.5</v>
      </c>
      <c r="H97" s="395">
        <v>1.19</v>
      </c>
      <c r="I97" s="394">
        <v>1</v>
      </c>
      <c r="J97" s="393">
        <v>0.2</v>
      </c>
      <c r="K97" s="392">
        <v>0</v>
      </c>
      <c r="L97" s="391">
        <f>SUM(E97:H97,J97)</f>
        <v>23.490000000000002</v>
      </c>
    </row>
    <row r="98" spans="2:12" s="355" customFormat="1" ht="14.25" customHeight="1">
      <c r="B98" s="400" t="s">
        <v>154</v>
      </c>
      <c r="C98" s="399">
        <v>0</v>
      </c>
      <c r="D98" s="399">
        <v>27</v>
      </c>
      <c r="E98" s="398">
        <v>0</v>
      </c>
      <c r="F98" s="397">
        <v>0</v>
      </c>
      <c r="G98" s="396">
        <v>15.8</v>
      </c>
      <c r="H98" s="395">
        <v>3.75</v>
      </c>
      <c r="I98" s="394">
        <v>1</v>
      </c>
      <c r="J98" s="393">
        <v>0.2</v>
      </c>
      <c r="K98" s="392">
        <v>0</v>
      </c>
      <c r="L98" s="391">
        <f>SUM(E98:H98,J98)</f>
        <v>19.75</v>
      </c>
    </row>
    <row r="99" spans="2:12" s="355" customFormat="1" ht="14.25" customHeight="1">
      <c r="B99" s="390" t="s">
        <v>153</v>
      </c>
      <c r="C99" s="389">
        <v>1</v>
      </c>
      <c r="D99" s="389">
        <v>12</v>
      </c>
      <c r="E99" s="388">
        <v>0</v>
      </c>
      <c r="F99" s="387">
        <v>0.48</v>
      </c>
      <c r="G99" s="386">
        <v>17.9</v>
      </c>
      <c r="H99" s="385">
        <v>1.27</v>
      </c>
      <c r="I99" s="384">
        <v>0</v>
      </c>
      <c r="J99" s="383">
        <v>0</v>
      </c>
      <c r="K99" s="382">
        <v>1.4</v>
      </c>
      <c r="L99" s="381">
        <f>SUM(E99:H99,J99)</f>
        <v>19.65</v>
      </c>
    </row>
    <row r="100" spans="2:12" s="355" customFormat="1" ht="14.25" customHeight="1">
      <c r="B100" s="408" t="s">
        <v>158</v>
      </c>
      <c r="C100" s="407">
        <f>SUM(C101:C104)</f>
        <v>7</v>
      </c>
      <c r="D100" s="407">
        <f>SUM(D101:D104)</f>
        <v>109</v>
      </c>
      <c r="E100" s="406">
        <f>SUM(E101:E104)</f>
        <v>0.4</v>
      </c>
      <c r="F100" s="405">
        <f>SUM(F101:F104)</f>
        <v>0.1</v>
      </c>
      <c r="G100" s="406">
        <f>SUM(G101:G104)</f>
        <v>6.4</v>
      </c>
      <c r="H100" s="405">
        <f>SUM(H101:H104)</f>
        <v>1.44</v>
      </c>
      <c r="I100" s="352">
        <f>SUM(I101:I104)</f>
        <v>4</v>
      </c>
      <c r="J100" s="404">
        <f>SUM(J101:J104)</f>
        <v>0</v>
      </c>
      <c r="K100" s="403">
        <f>SUM(K101:K104)</f>
        <v>0.1</v>
      </c>
      <c r="L100" s="402">
        <f>SUM(E100:H100,J100)</f>
        <v>8.34</v>
      </c>
    </row>
    <row r="101" spans="2:12" s="355" customFormat="1" ht="14.25" customHeight="1">
      <c r="B101" s="400" t="s">
        <v>156</v>
      </c>
      <c r="C101" s="399">
        <v>0</v>
      </c>
      <c r="D101" s="399">
        <v>11</v>
      </c>
      <c r="E101" s="398">
        <v>0</v>
      </c>
      <c r="F101" s="397">
        <v>0.02</v>
      </c>
      <c r="G101" s="396">
        <v>0.2</v>
      </c>
      <c r="H101" s="395">
        <v>1.2</v>
      </c>
      <c r="I101" s="394">
        <v>3</v>
      </c>
      <c r="J101" s="393">
        <v>0</v>
      </c>
      <c r="K101" s="392">
        <v>0</v>
      </c>
      <c r="L101" s="391">
        <f>SUM(E101:H101,J101)</f>
        <v>1.42</v>
      </c>
    </row>
    <row r="102" spans="2:12" s="355" customFormat="1" ht="14.25" customHeight="1">
      <c r="B102" s="400" t="s">
        <v>155</v>
      </c>
      <c r="C102" s="399">
        <v>2</v>
      </c>
      <c r="D102" s="399">
        <v>52</v>
      </c>
      <c r="E102" s="398">
        <v>0.1</v>
      </c>
      <c r="F102" s="401">
        <v>0</v>
      </c>
      <c r="G102" s="409">
        <v>3</v>
      </c>
      <c r="H102" s="395">
        <v>0.12</v>
      </c>
      <c r="I102" s="394">
        <v>1</v>
      </c>
      <c r="J102" s="393">
        <v>0</v>
      </c>
      <c r="K102" s="392">
        <v>0</v>
      </c>
      <c r="L102" s="391">
        <f>SUM(E102:H102,J102)</f>
        <v>3.22</v>
      </c>
    </row>
    <row r="103" spans="2:12" s="355" customFormat="1" ht="14.25" customHeight="1">
      <c r="B103" s="400" t="s">
        <v>154</v>
      </c>
      <c r="C103" s="399">
        <v>3</v>
      </c>
      <c r="D103" s="399">
        <v>28</v>
      </c>
      <c r="E103" s="398">
        <v>0.2</v>
      </c>
      <c r="F103" s="397">
        <v>0.04</v>
      </c>
      <c r="G103" s="396">
        <v>1.7</v>
      </c>
      <c r="H103" s="395">
        <v>0.03</v>
      </c>
      <c r="I103" s="394">
        <v>0</v>
      </c>
      <c r="J103" s="393">
        <v>0</v>
      </c>
      <c r="K103" s="392">
        <v>0.1</v>
      </c>
      <c r="L103" s="391">
        <f>SUM(E103:H103,J103)</f>
        <v>1.97</v>
      </c>
    </row>
    <row r="104" spans="2:12" s="355" customFormat="1" ht="14.25" customHeight="1">
      <c r="B104" s="390" t="s">
        <v>153</v>
      </c>
      <c r="C104" s="389">
        <v>2</v>
      </c>
      <c r="D104" s="389">
        <v>18</v>
      </c>
      <c r="E104" s="388">
        <v>0.1</v>
      </c>
      <c r="F104" s="387">
        <v>0.04</v>
      </c>
      <c r="G104" s="386">
        <v>1.5</v>
      </c>
      <c r="H104" s="385">
        <v>0.09</v>
      </c>
      <c r="I104" s="384">
        <v>0</v>
      </c>
      <c r="J104" s="383">
        <v>0</v>
      </c>
      <c r="K104" s="382">
        <v>0</v>
      </c>
      <c r="L104" s="381">
        <f>SUM(E104:H104,J104)</f>
        <v>1.7300000000000002</v>
      </c>
    </row>
    <row r="105" spans="2:12" s="355" customFormat="1" ht="14.25" customHeight="1">
      <c r="B105" s="408" t="s">
        <v>157</v>
      </c>
      <c r="C105" s="407">
        <f>SUM(C106:C109)</f>
        <v>9</v>
      </c>
      <c r="D105" s="407">
        <f>SUM(D106:D109)</f>
        <v>73</v>
      </c>
      <c r="E105" s="406">
        <f>SUM(E106:E109)</f>
        <v>0.30000000000000004</v>
      </c>
      <c r="F105" s="405">
        <f>SUM(F106:F109)</f>
        <v>0.02</v>
      </c>
      <c r="G105" s="406">
        <f>SUM(G106:G109)</f>
        <v>19.1</v>
      </c>
      <c r="H105" s="405">
        <f>SUM(H106:H109)</f>
        <v>1.06</v>
      </c>
      <c r="I105" s="352">
        <f>SUM(I106:I109)</f>
        <v>1</v>
      </c>
      <c r="J105" s="404">
        <f>SUM(J106:J109)</f>
        <v>0</v>
      </c>
      <c r="K105" s="403">
        <f>SUM(K106:K109)</f>
        <v>0.1</v>
      </c>
      <c r="L105" s="402">
        <f>SUM(E105:H105,J105)</f>
        <v>20.48</v>
      </c>
    </row>
    <row r="106" spans="2:12" s="355" customFormat="1" ht="14.25" customHeight="1">
      <c r="B106" s="400" t="s">
        <v>156</v>
      </c>
      <c r="C106" s="399">
        <v>1</v>
      </c>
      <c r="D106" s="399">
        <v>7</v>
      </c>
      <c r="E106" s="398">
        <v>0.1</v>
      </c>
      <c r="F106" s="397">
        <v>0</v>
      </c>
      <c r="G106" s="396">
        <v>0.3</v>
      </c>
      <c r="H106" s="395">
        <v>0.52</v>
      </c>
      <c r="I106" s="394">
        <v>0</v>
      </c>
      <c r="J106" s="393">
        <v>0</v>
      </c>
      <c r="K106" s="392">
        <v>0</v>
      </c>
      <c r="L106" s="391">
        <f>SUM(E106:H106,J106)</f>
        <v>0.92</v>
      </c>
    </row>
    <row r="107" spans="2:12" s="355" customFormat="1" ht="14.25" customHeight="1">
      <c r="B107" s="400" t="s">
        <v>155</v>
      </c>
      <c r="C107" s="399">
        <v>1</v>
      </c>
      <c r="D107" s="399">
        <v>38</v>
      </c>
      <c r="E107" s="398">
        <v>0</v>
      </c>
      <c r="F107" s="401">
        <v>0</v>
      </c>
      <c r="G107" s="396">
        <v>12.2</v>
      </c>
      <c r="H107" s="395">
        <v>0.38</v>
      </c>
      <c r="I107" s="394">
        <v>0</v>
      </c>
      <c r="J107" s="393">
        <v>0</v>
      </c>
      <c r="K107" s="392">
        <v>0</v>
      </c>
      <c r="L107" s="391">
        <f>SUM(E107:H107,J107)</f>
        <v>12.58</v>
      </c>
    </row>
    <row r="108" spans="2:12" s="355" customFormat="1" ht="14.25" customHeight="1">
      <c r="B108" s="400" t="s">
        <v>154</v>
      </c>
      <c r="C108" s="399">
        <v>3</v>
      </c>
      <c r="D108" s="399">
        <v>22</v>
      </c>
      <c r="E108" s="398">
        <v>0.1</v>
      </c>
      <c r="F108" s="397">
        <v>0</v>
      </c>
      <c r="G108" s="396">
        <v>3.8</v>
      </c>
      <c r="H108" s="395">
        <v>0.05</v>
      </c>
      <c r="I108" s="394">
        <v>0</v>
      </c>
      <c r="J108" s="393">
        <v>0</v>
      </c>
      <c r="K108" s="392">
        <v>0.1</v>
      </c>
      <c r="L108" s="391">
        <f>SUM(E108:H108,J108)</f>
        <v>3.9499999999999997</v>
      </c>
    </row>
    <row r="109" spans="2:12" s="355" customFormat="1" ht="14.25" customHeight="1">
      <c r="B109" s="390" t="s">
        <v>153</v>
      </c>
      <c r="C109" s="389">
        <v>4</v>
      </c>
      <c r="D109" s="389">
        <v>6</v>
      </c>
      <c r="E109" s="388">
        <v>0.1</v>
      </c>
      <c r="F109" s="387">
        <v>0.02</v>
      </c>
      <c r="G109" s="386">
        <v>2.8</v>
      </c>
      <c r="H109" s="385">
        <v>0.11</v>
      </c>
      <c r="I109" s="384">
        <v>1</v>
      </c>
      <c r="J109" s="383">
        <v>0</v>
      </c>
      <c r="K109" s="382">
        <v>0</v>
      </c>
      <c r="L109" s="381">
        <f>SUM(E109:H109,J109)</f>
        <v>3.03</v>
      </c>
    </row>
    <row r="110" spans="2:12" ht="14.25" customHeight="1">
      <c r="B110" s="47" t="s">
        <v>185</v>
      </c>
      <c r="L110" s="380"/>
    </row>
    <row r="115" spans="2:12" ht="13.5">
      <c r="B115" s="339"/>
      <c r="C115" s="373"/>
      <c r="D115" s="373"/>
      <c r="E115" s="372"/>
      <c r="F115" s="372"/>
      <c r="G115" s="372"/>
      <c r="H115" s="372"/>
      <c r="I115" s="373"/>
      <c r="J115" s="372"/>
      <c r="K115" s="372"/>
      <c r="L115" s="372"/>
    </row>
    <row r="116" spans="2:12" ht="13.5">
      <c r="B116" s="339"/>
      <c r="C116" s="373"/>
      <c r="D116" s="373"/>
      <c r="E116" s="372"/>
      <c r="F116" s="372"/>
      <c r="G116" s="372"/>
      <c r="H116" s="372"/>
      <c r="I116" s="373"/>
      <c r="J116" s="372"/>
      <c r="K116" s="372"/>
      <c r="L116" s="372"/>
    </row>
    <row r="117" spans="2:12" ht="13.5">
      <c r="B117" s="339"/>
      <c r="C117" s="373"/>
      <c r="D117" s="373"/>
      <c r="E117" s="372"/>
      <c r="F117" s="372"/>
      <c r="G117" s="372"/>
      <c r="H117" s="372"/>
      <c r="I117" s="373"/>
      <c r="J117" s="372"/>
      <c r="K117" s="372"/>
      <c r="L117" s="372"/>
    </row>
    <row r="118" spans="2:12" ht="13.5">
      <c r="B118" s="339"/>
      <c r="C118" s="373"/>
      <c r="D118" s="373"/>
      <c r="E118" s="372"/>
      <c r="F118" s="372"/>
      <c r="G118" s="372"/>
      <c r="H118" s="372"/>
      <c r="I118" s="373"/>
      <c r="J118" s="372"/>
      <c r="K118" s="372"/>
      <c r="L118" s="372"/>
    </row>
    <row r="119" spans="2:12" ht="13.5">
      <c r="B119" s="339"/>
      <c r="C119" s="373"/>
      <c r="D119" s="373"/>
      <c r="E119" s="372"/>
      <c r="F119" s="372"/>
      <c r="G119" s="372"/>
      <c r="H119" s="372"/>
      <c r="I119" s="373"/>
      <c r="J119" s="372"/>
      <c r="K119" s="372"/>
      <c r="L119" s="372"/>
    </row>
    <row r="120" spans="2:12" ht="13.5">
      <c r="B120" s="339"/>
      <c r="C120" s="373"/>
      <c r="D120" s="373"/>
      <c r="E120" s="372"/>
      <c r="F120" s="372"/>
      <c r="G120" s="372"/>
      <c r="H120" s="372"/>
      <c r="I120" s="373"/>
      <c r="J120" s="372"/>
      <c r="K120" s="372"/>
      <c r="L120" s="372"/>
    </row>
    <row r="121" spans="2:12" ht="13.5">
      <c r="B121" s="339"/>
      <c r="C121" s="373"/>
      <c r="D121" s="373"/>
      <c r="E121" s="372"/>
      <c r="F121" s="372"/>
      <c r="G121" s="372"/>
      <c r="H121" s="372"/>
      <c r="I121" s="373"/>
      <c r="J121" s="372"/>
      <c r="K121" s="372"/>
      <c r="L121" s="372"/>
    </row>
    <row r="122" spans="2:12" ht="13.5">
      <c r="B122" s="341"/>
      <c r="C122" s="377"/>
      <c r="D122" s="377"/>
      <c r="E122" s="376"/>
      <c r="F122" s="376"/>
      <c r="G122" s="376"/>
      <c r="H122" s="376"/>
      <c r="I122" s="377"/>
      <c r="J122" s="376"/>
      <c r="K122" s="376"/>
      <c r="L122" s="376"/>
    </row>
    <row r="123" spans="2:12" ht="13.5">
      <c r="B123" s="341"/>
      <c r="C123" s="377"/>
      <c r="D123" s="377"/>
      <c r="E123" s="376"/>
      <c r="F123" s="376"/>
      <c r="G123" s="376"/>
      <c r="H123" s="376"/>
      <c r="I123" s="377"/>
      <c r="J123" s="376"/>
      <c r="K123" s="376"/>
      <c r="L123" s="376"/>
    </row>
    <row r="124" spans="2:12" ht="13.5">
      <c r="B124" s="339"/>
      <c r="C124" s="373"/>
      <c r="D124" s="373"/>
      <c r="E124" s="372"/>
      <c r="F124" s="372"/>
      <c r="G124" s="372"/>
      <c r="H124" s="372"/>
      <c r="I124" s="373"/>
      <c r="J124" s="372"/>
      <c r="K124" s="372"/>
      <c r="L124" s="372"/>
    </row>
    <row r="125" spans="2:12" ht="13.5">
      <c r="B125" s="339"/>
      <c r="C125" s="373"/>
      <c r="D125" s="373"/>
      <c r="E125" s="372"/>
      <c r="F125" s="372"/>
      <c r="G125" s="372"/>
      <c r="H125" s="372"/>
      <c r="I125" s="373"/>
      <c r="J125" s="372"/>
      <c r="K125" s="372"/>
      <c r="L125" s="372"/>
    </row>
    <row r="126" spans="2:12" ht="13.5">
      <c r="B126" s="339"/>
      <c r="C126" s="373"/>
      <c r="D126" s="373"/>
      <c r="E126" s="372"/>
      <c r="F126" s="372"/>
      <c r="G126" s="372"/>
      <c r="H126" s="372"/>
      <c r="I126" s="373"/>
      <c r="J126" s="372"/>
      <c r="K126" s="372"/>
      <c r="L126" s="372"/>
    </row>
    <row r="127" spans="2:12" ht="13.5">
      <c r="B127" s="339"/>
      <c r="C127" s="373"/>
      <c r="D127" s="373"/>
      <c r="E127" s="372"/>
      <c r="F127" s="372"/>
      <c r="G127" s="372"/>
      <c r="H127" s="372"/>
      <c r="I127" s="373"/>
      <c r="J127" s="372"/>
      <c r="K127" s="372"/>
      <c r="L127" s="372"/>
    </row>
    <row r="128" spans="2:12" ht="13.5">
      <c r="B128" s="339"/>
      <c r="C128" s="373"/>
      <c r="D128" s="373"/>
      <c r="E128" s="372"/>
      <c r="F128" s="372"/>
      <c r="G128" s="372"/>
      <c r="H128" s="372"/>
      <c r="I128" s="373"/>
      <c r="J128" s="372"/>
      <c r="K128" s="372"/>
      <c r="L128" s="372"/>
    </row>
    <row r="129" spans="2:12" ht="13.5">
      <c r="B129" s="339"/>
      <c r="C129" s="373"/>
      <c r="D129" s="373"/>
      <c r="E129" s="372"/>
      <c r="F129" s="372"/>
      <c r="G129" s="372"/>
      <c r="H129" s="372"/>
      <c r="I129" s="373"/>
      <c r="J129" s="372"/>
      <c r="K129" s="372"/>
      <c r="L129" s="372"/>
    </row>
    <row r="130" spans="2:12" ht="13.5">
      <c r="B130" s="339"/>
      <c r="C130" s="373"/>
      <c r="D130" s="373"/>
      <c r="E130" s="372"/>
      <c r="F130" s="372"/>
      <c r="G130" s="372"/>
      <c r="H130" s="372"/>
      <c r="I130" s="373"/>
      <c r="J130" s="372"/>
      <c r="K130" s="372"/>
      <c r="L130" s="372"/>
    </row>
    <row r="131" spans="2:12" ht="13.5">
      <c r="B131" s="339"/>
      <c r="C131" s="373"/>
      <c r="D131" s="373"/>
      <c r="E131" s="372"/>
      <c r="F131" s="372"/>
      <c r="G131" s="372"/>
      <c r="H131" s="372"/>
      <c r="I131" s="373"/>
      <c r="J131" s="372"/>
      <c r="K131" s="372"/>
      <c r="L131" s="372"/>
    </row>
    <row r="132" spans="2:12" ht="13.5">
      <c r="B132" s="339"/>
      <c r="C132" s="373"/>
      <c r="D132" s="373"/>
      <c r="E132" s="372"/>
      <c r="F132" s="372"/>
      <c r="G132" s="372"/>
      <c r="H132" s="372"/>
      <c r="I132" s="373"/>
      <c r="J132" s="372"/>
      <c r="K132" s="372"/>
      <c r="L132" s="372"/>
    </row>
    <row r="133" spans="2:12" ht="13.5">
      <c r="B133" s="339"/>
      <c r="C133" s="373"/>
      <c r="D133" s="373"/>
      <c r="E133" s="372"/>
      <c r="F133" s="372"/>
      <c r="G133" s="372"/>
      <c r="H133" s="372"/>
      <c r="I133" s="373"/>
      <c r="J133" s="372"/>
      <c r="K133" s="372"/>
      <c r="L133" s="372"/>
    </row>
    <row r="134" spans="2:12" ht="13.5">
      <c r="B134" s="339"/>
      <c r="C134" s="373"/>
      <c r="D134" s="373"/>
      <c r="E134" s="372"/>
      <c r="F134" s="372"/>
      <c r="G134" s="372"/>
      <c r="H134" s="372"/>
      <c r="I134" s="373"/>
      <c r="J134" s="372"/>
      <c r="K134" s="372"/>
      <c r="L134" s="372"/>
    </row>
    <row r="135" spans="2:12" ht="13.5">
      <c r="B135" s="339"/>
      <c r="C135" s="373"/>
      <c r="D135" s="373"/>
      <c r="E135" s="372"/>
      <c r="F135" s="372"/>
      <c r="G135" s="372"/>
      <c r="H135" s="372"/>
      <c r="I135" s="373"/>
      <c r="J135" s="372"/>
      <c r="K135" s="372"/>
      <c r="L135" s="372"/>
    </row>
    <row r="136" spans="2:12" ht="13.5">
      <c r="B136" s="339"/>
      <c r="C136" s="373"/>
      <c r="D136" s="373"/>
      <c r="E136" s="372"/>
      <c r="F136" s="372"/>
      <c r="G136" s="372"/>
      <c r="H136" s="372"/>
      <c r="I136" s="373"/>
      <c r="J136" s="372"/>
      <c r="K136" s="372"/>
      <c r="L136" s="372"/>
    </row>
    <row r="137" spans="2:12" ht="13.5">
      <c r="B137" s="339"/>
      <c r="C137" s="373"/>
      <c r="D137" s="373"/>
      <c r="E137" s="372"/>
      <c r="F137" s="372"/>
      <c r="G137" s="372"/>
      <c r="H137" s="372"/>
      <c r="I137" s="373"/>
      <c r="J137" s="372"/>
      <c r="K137" s="372"/>
      <c r="L137" s="372"/>
    </row>
    <row r="138" spans="2:12" ht="13.5">
      <c r="B138" s="339"/>
      <c r="C138" s="373"/>
      <c r="D138" s="373"/>
      <c r="E138" s="372"/>
      <c r="F138" s="372"/>
      <c r="G138" s="372"/>
      <c r="H138" s="372"/>
      <c r="I138" s="373"/>
      <c r="J138" s="372"/>
      <c r="K138" s="372"/>
      <c r="L138" s="372"/>
    </row>
    <row r="139" spans="2:12" ht="13.5">
      <c r="B139" s="339"/>
      <c r="C139" s="373"/>
      <c r="D139" s="373"/>
      <c r="E139" s="372"/>
      <c r="F139" s="372"/>
      <c r="G139" s="372"/>
      <c r="H139" s="372"/>
      <c r="I139" s="373"/>
      <c r="J139" s="372"/>
      <c r="K139" s="372"/>
      <c r="L139" s="372"/>
    </row>
    <row r="140" spans="2:12" ht="13.5">
      <c r="B140" s="339"/>
      <c r="C140" s="373"/>
      <c r="D140" s="373"/>
      <c r="E140" s="372"/>
      <c r="F140" s="372"/>
      <c r="G140" s="372"/>
      <c r="H140" s="372"/>
      <c r="I140" s="373"/>
      <c r="J140" s="372"/>
      <c r="K140" s="372"/>
      <c r="L140" s="372"/>
    </row>
    <row r="141" spans="2:12" ht="13.5">
      <c r="B141" s="339"/>
      <c r="C141" s="373"/>
      <c r="D141" s="373"/>
      <c r="E141" s="372"/>
      <c r="F141" s="372"/>
      <c r="G141" s="372"/>
      <c r="H141" s="372"/>
      <c r="I141" s="373"/>
      <c r="J141" s="372"/>
      <c r="K141" s="372"/>
      <c r="L141" s="372"/>
    </row>
    <row r="142" spans="2:12" ht="13.5">
      <c r="B142" s="339"/>
      <c r="C142" s="373"/>
      <c r="D142" s="373"/>
      <c r="E142" s="372"/>
      <c r="F142" s="372"/>
      <c r="G142" s="372"/>
      <c r="H142" s="372"/>
      <c r="I142" s="373"/>
      <c r="J142" s="372"/>
      <c r="K142" s="372"/>
      <c r="L142" s="372"/>
    </row>
    <row r="143" spans="2:12" ht="13.5">
      <c r="B143" s="339"/>
      <c r="C143" s="373"/>
      <c r="D143" s="373"/>
      <c r="E143" s="372"/>
      <c r="F143" s="372"/>
      <c r="G143" s="372"/>
      <c r="H143" s="372"/>
      <c r="I143" s="373"/>
      <c r="J143" s="372"/>
      <c r="K143" s="372"/>
      <c r="L143" s="372"/>
    </row>
    <row r="144" spans="2:12" ht="13.5">
      <c r="B144" s="339"/>
      <c r="C144" s="373"/>
      <c r="D144" s="373"/>
      <c r="E144" s="372"/>
      <c r="F144" s="372"/>
      <c r="G144" s="372"/>
      <c r="H144" s="372"/>
      <c r="I144" s="373"/>
      <c r="J144" s="372"/>
      <c r="K144" s="372"/>
      <c r="L144" s="372"/>
    </row>
    <row r="145" spans="2:12" ht="13.5">
      <c r="B145" s="339"/>
      <c r="C145" s="373"/>
      <c r="D145" s="373"/>
      <c r="E145" s="372"/>
      <c r="F145" s="372"/>
      <c r="G145" s="372"/>
      <c r="H145" s="372"/>
      <c r="I145" s="373"/>
      <c r="J145" s="372"/>
      <c r="K145" s="372"/>
      <c r="L145" s="372"/>
    </row>
    <row r="146" spans="2:12" ht="13.5">
      <c r="B146" s="339"/>
      <c r="C146" s="373"/>
      <c r="D146" s="373"/>
      <c r="E146" s="372"/>
      <c r="F146" s="372"/>
      <c r="G146" s="372"/>
      <c r="H146" s="372"/>
      <c r="I146" s="373"/>
      <c r="J146" s="372"/>
      <c r="K146" s="372"/>
      <c r="L146" s="372"/>
    </row>
    <row r="147" spans="2:12" ht="13.5">
      <c r="B147" s="339"/>
      <c r="C147" s="373"/>
      <c r="D147" s="373"/>
      <c r="E147" s="372"/>
      <c r="F147" s="372"/>
      <c r="G147" s="372"/>
      <c r="H147" s="372"/>
      <c r="I147" s="373"/>
      <c r="J147" s="372"/>
      <c r="K147" s="372"/>
      <c r="L147" s="372"/>
    </row>
    <row r="148" spans="2:12" ht="13.5">
      <c r="B148" s="339"/>
      <c r="C148" s="373"/>
      <c r="D148" s="373"/>
      <c r="E148" s="372"/>
      <c r="F148" s="372"/>
      <c r="G148" s="372"/>
      <c r="H148" s="372"/>
      <c r="I148" s="373"/>
      <c r="J148" s="372"/>
      <c r="K148" s="372"/>
      <c r="L148" s="372"/>
    </row>
    <row r="149" spans="2:12" ht="13.5">
      <c r="B149" s="339"/>
      <c r="C149" s="373"/>
      <c r="D149" s="373"/>
      <c r="E149" s="372"/>
      <c r="F149" s="372"/>
      <c r="G149" s="372"/>
      <c r="H149" s="372"/>
      <c r="I149" s="373"/>
      <c r="J149" s="372"/>
      <c r="K149" s="372"/>
      <c r="L149" s="372"/>
    </row>
    <row r="150" spans="2:12" ht="13.5">
      <c r="B150" s="339"/>
      <c r="C150" s="373"/>
      <c r="D150" s="373"/>
      <c r="E150" s="372"/>
      <c r="F150" s="372"/>
      <c r="G150" s="372"/>
      <c r="H150" s="372"/>
      <c r="I150" s="373"/>
      <c r="J150" s="372"/>
      <c r="K150" s="372"/>
      <c r="L150" s="372"/>
    </row>
    <row r="151" spans="2:12" ht="13.5">
      <c r="B151" s="339"/>
      <c r="C151" s="373"/>
      <c r="D151" s="373"/>
      <c r="E151" s="372"/>
      <c r="F151" s="372"/>
      <c r="G151" s="372"/>
      <c r="H151" s="372"/>
      <c r="I151" s="373"/>
      <c r="J151" s="372"/>
      <c r="K151" s="372"/>
      <c r="L151" s="372"/>
    </row>
    <row r="152" spans="2:12" ht="13.5">
      <c r="B152" s="339"/>
      <c r="C152" s="373"/>
      <c r="D152" s="373"/>
      <c r="E152" s="372"/>
      <c r="F152" s="372"/>
      <c r="G152" s="372"/>
      <c r="H152" s="372"/>
      <c r="I152" s="373"/>
      <c r="J152" s="372"/>
      <c r="K152" s="372"/>
      <c r="L152" s="372"/>
    </row>
    <row r="153" spans="2:12" ht="13.5">
      <c r="B153" s="339"/>
      <c r="C153" s="373"/>
      <c r="D153" s="373"/>
      <c r="E153" s="372"/>
      <c r="F153" s="372"/>
      <c r="G153" s="372"/>
      <c r="H153" s="372"/>
      <c r="I153" s="373"/>
      <c r="J153" s="372"/>
      <c r="K153" s="372"/>
      <c r="L153" s="372"/>
    </row>
    <row r="154" spans="2:12" ht="13.5">
      <c r="B154" s="339"/>
      <c r="C154" s="373"/>
      <c r="D154" s="373"/>
      <c r="E154" s="372"/>
      <c r="F154" s="372"/>
      <c r="G154" s="372"/>
      <c r="H154" s="372"/>
      <c r="I154" s="373"/>
      <c r="J154" s="372"/>
      <c r="K154" s="372"/>
      <c r="L154" s="372"/>
    </row>
    <row r="155" spans="2:12" ht="13.5">
      <c r="B155" s="339"/>
      <c r="C155" s="373"/>
      <c r="D155" s="373"/>
      <c r="E155" s="372"/>
      <c r="F155" s="372"/>
      <c r="G155" s="372"/>
      <c r="H155" s="372"/>
      <c r="I155" s="373"/>
      <c r="J155" s="372"/>
      <c r="K155" s="372"/>
      <c r="L155" s="372"/>
    </row>
    <row r="156" spans="2:12" ht="13.5">
      <c r="B156" s="339"/>
      <c r="C156" s="373"/>
      <c r="D156" s="373"/>
      <c r="E156" s="372"/>
      <c r="F156" s="372"/>
      <c r="G156" s="372"/>
      <c r="H156" s="372"/>
      <c r="I156" s="373"/>
      <c r="J156" s="372"/>
      <c r="K156" s="372"/>
      <c r="L156" s="372"/>
    </row>
    <row r="157" spans="2:12" ht="13.5">
      <c r="B157" s="339"/>
      <c r="C157" s="373"/>
      <c r="D157" s="373"/>
      <c r="E157" s="372"/>
      <c r="F157" s="372"/>
      <c r="G157" s="372"/>
      <c r="H157" s="372"/>
      <c r="I157" s="373"/>
      <c r="J157" s="372"/>
      <c r="K157" s="372"/>
      <c r="L157" s="372"/>
    </row>
    <row r="158" spans="2:12" ht="13.5">
      <c r="B158" s="339"/>
      <c r="C158" s="373"/>
      <c r="D158" s="373"/>
      <c r="E158" s="372"/>
      <c r="F158" s="372"/>
      <c r="G158" s="372"/>
      <c r="H158" s="372"/>
      <c r="I158" s="373"/>
      <c r="J158" s="372"/>
      <c r="K158" s="372"/>
      <c r="L158" s="372"/>
    </row>
    <row r="159" spans="2:12" ht="13.5">
      <c r="B159" s="339"/>
      <c r="C159" s="373"/>
      <c r="D159" s="373"/>
      <c r="E159" s="372"/>
      <c r="F159" s="372"/>
      <c r="G159" s="372"/>
      <c r="H159" s="372"/>
      <c r="I159" s="373"/>
      <c r="J159" s="372"/>
      <c r="K159" s="372"/>
      <c r="L159" s="372"/>
    </row>
    <row r="160" spans="2:12" ht="13.5">
      <c r="B160" s="339"/>
      <c r="C160" s="373"/>
      <c r="D160" s="373"/>
      <c r="E160" s="372"/>
      <c r="F160" s="372"/>
      <c r="G160" s="372"/>
      <c r="H160" s="372"/>
      <c r="I160" s="373"/>
      <c r="J160" s="372"/>
      <c r="K160" s="372"/>
      <c r="L160" s="372"/>
    </row>
    <row r="161" spans="2:12" ht="13.5">
      <c r="B161" s="339"/>
      <c r="C161" s="373"/>
      <c r="D161" s="373"/>
      <c r="E161" s="372"/>
      <c r="F161" s="372"/>
      <c r="G161" s="372"/>
      <c r="H161" s="372"/>
      <c r="I161" s="373"/>
      <c r="J161" s="372"/>
      <c r="K161" s="372"/>
      <c r="L161" s="372"/>
    </row>
    <row r="162" spans="2:12" ht="13.5">
      <c r="B162" s="339"/>
      <c r="C162" s="373"/>
      <c r="D162" s="373"/>
      <c r="E162" s="372"/>
      <c r="F162" s="372"/>
      <c r="G162" s="372"/>
      <c r="H162" s="372"/>
      <c r="I162" s="373"/>
      <c r="J162" s="372"/>
      <c r="K162" s="372"/>
      <c r="L162" s="372"/>
    </row>
    <row r="163" spans="2:12" ht="13.5">
      <c r="B163" s="339"/>
      <c r="C163" s="373"/>
      <c r="D163" s="373"/>
      <c r="E163" s="372"/>
      <c r="F163" s="372"/>
      <c r="G163" s="372"/>
      <c r="H163" s="372"/>
      <c r="I163" s="373"/>
      <c r="J163" s="372"/>
      <c r="K163" s="372"/>
      <c r="L163" s="372"/>
    </row>
    <row r="164" spans="2:12" ht="13.5">
      <c r="B164" s="339"/>
      <c r="C164" s="373"/>
      <c r="D164" s="373"/>
      <c r="E164" s="372"/>
      <c r="F164" s="372"/>
      <c r="G164" s="372"/>
      <c r="H164" s="372"/>
      <c r="I164" s="373"/>
      <c r="J164" s="372"/>
      <c r="K164" s="372"/>
      <c r="L164" s="372"/>
    </row>
    <row r="165" spans="2:12" ht="13.5">
      <c r="B165" s="339"/>
      <c r="C165" s="373"/>
      <c r="D165" s="373"/>
      <c r="E165" s="372"/>
      <c r="F165" s="372"/>
      <c r="G165" s="372"/>
      <c r="H165" s="372"/>
      <c r="I165" s="373"/>
      <c r="J165" s="372"/>
      <c r="K165" s="372"/>
      <c r="L165" s="372"/>
    </row>
    <row r="166" spans="2:12" ht="13.5">
      <c r="B166" s="339"/>
      <c r="C166" s="373"/>
      <c r="D166" s="373"/>
      <c r="E166" s="372"/>
      <c r="F166" s="372"/>
      <c r="G166" s="372"/>
      <c r="H166" s="372"/>
      <c r="I166" s="373"/>
      <c r="J166" s="372"/>
      <c r="K166" s="372"/>
      <c r="L166" s="372"/>
    </row>
    <row r="167" spans="2:12" ht="13.5">
      <c r="B167" s="339"/>
      <c r="C167" s="373"/>
      <c r="D167" s="373"/>
      <c r="E167" s="372"/>
      <c r="F167" s="372"/>
      <c r="G167" s="372"/>
      <c r="H167" s="372"/>
      <c r="I167" s="373"/>
      <c r="J167" s="372"/>
      <c r="K167" s="372"/>
      <c r="L167" s="372"/>
    </row>
    <row r="168" spans="2:12" ht="13.5">
      <c r="B168" s="339"/>
      <c r="C168" s="373"/>
      <c r="D168" s="373"/>
      <c r="E168" s="372"/>
      <c r="F168" s="372"/>
      <c r="G168" s="372"/>
      <c r="H168" s="372"/>
      <c r="I168" s="373"/>
      <c r="J168" s="372"/>
      <c r="K168" s="372"/>
      <c r="L168" s="372"/>
    </row>
    <row r="169" spans="2:12" ht="13.5">
      <c r="B169" s="339"/>
      <c r="C169" s="373"/>
      <c r="D169" s="373"/>
      <c r="E169" s="372"/>
      <c r="F169" s="372"/>
      <c r="G169" s="372"/>
      <c r="H169" s="372"/>
      <c r="I169" s="373"/>
      <c r="J169" s="372"/>
      <c r="K169" s="372"/>
      <c r="L169" s="372"/>
    </row>
    <row r="170" spans="2:12" ht="13.5">
      <c r="B170" s="340"/>
      <c r="C170" s="375"/>
      <c r="D170" s="375"/>
      <c r="E170" s="374"/>
      <c r="F170" s="374"/>
      <c r="G170" s="374"/>
      <c r="H170" s="374"/>
      <c r="I170" s="375"/>
      <c r="J170" s="374"/>
      <c r="K170" s="374"/>
      <c r="L170" s="374"/>
    </row>
    <row r="171" spans="2:12" ht="13.5">
      <c r="B171" s="339"/>
      <c r="C171" s="373"/>
      <c r="D171" s="373"/>
      <c r="E171" s="372"/>
      <c r="F171" s="372"/>
      <c r="G171" s="372"/>
      <c r="H171" s="372"/>
      <c r="I171" s="373"/>
      <c r="J171" s="372"/>
      <c r="K171" s="372"/>
      <c r="L171" s="372"/>
    </row>
    <row r="172" spans="2:12" ht="13.5">
      <c r="B172" s="339"/>
      <c r="C172" s="373"/>
      <c r="D172" s="373"/>
      <c r="E172" s="372"/>
      <c r="F172" s="372"/>
      <c r="G172" s="372"/>
      <c r="H172" s="372"/>
      <c r="I172" s="373"/>
      <c r="J172" s="372"/>
      <c r="K172" s="372"/>
      <c r="L172" s="372"/>
    </row>
    <row r="173" spans="2:12" ht="13.5">
      <c r="B173" s="341"/>
      <c r="C173" s="377"/>
      <c r="D173" s="377"/>
      <c r="E173" s="376"/>
      <c r="F173" s="376"/>
      <c r="G173" s="376"/>
      <c r="H173" s="376"/>
      <c r="I173" s="377"/>
      <c r="J173" s="376"/>
      <c r="K173" s="376"/>
      <c r="L173" s="376"/>
    </row>
    <row r="174" spans="2:12" ht="13.5">
      <c r="B174" s="342"/>
      <c r="C174" s="379"/>
      <c r="D174" s="379"/>
      <c r="E174" s="378"/>
      <c r="F174" s="378"/>
      <c r="G174" s="378"/>
      <c r="H174" s="378"/>
      <c r="I174" s="379"/>
      <c r="J174" s="378"/>
      <c r="K174" s="378"/>
      <c r="L174" s="378"/>
    </row>
    <row r="175" spans="2:12" ht="13.5">
      <c r="B175" s="342"/>
      <c r="C175" s="379"/>
      <c r="D175" s="379"/>
      <c r="E175" s="378"/>
      <c r="F175" s="378"/>
      <c r="G175" s="378"/>
      <c r="H175" s="378"/>
      <c r="I175" s="379"/>
      <c r="J175" s="378"/>
      <c r="K175" s="378"/>
      <c r="L175" s="378"/>
    </row>
    <row r="176" spans="2:12" ht="13.5">
      <c r="B176" s="342"/>
      <c r="C176" s="379"/>
      <c r="D176" s="379"/>
      <c r="E176" s="378"/>
      <c r="F176" s="378"/>
      <c r="G176" s="378"/>
      <c r="H176" s="378"/>
      <c r="I176" s="379"/>
      <c r="J176" s="378"/>
      <c r="K176" s="378"/>
      <c r="L176" s="378"/>
    </row>
    <row r="177" spans="2:12" ht="13.5">
      <c r="B177" s="340"/>
      <c r="C177" s="375"/>
      <c r="D177" s="375"/>
      <c r="E177" s="374"/>
      <c r="F177" s="374"/>
      <c r="G177" s="374"/>
      <c r="H177" s="374"/>
      <c r="I177" s="375"/>
      <c r="J177" s="374"/>
      <c r="K177" s="374"/>
      <c r="L177" s="374"/>
    </row>
    <row r="178" spans="2:12" ht="13.5">
      <c r="B178" s="340"/>
      <c r="C178" s="375"/>
      <c r="D178" s="375"/>
      <c r="E178" s="374"/>
      <c r="F178" s="374"/>
      <c r="G178" s="374"/>
      <c r="H178" s="374"/>
      <c r="I178" s="375"/>
      <c r="J178" s="374"/>
      <c r="K178" s="374"/>
      <c r="L178" s="374"/>
    </row>
    <row r="179" spans="2:12" ht="13.5">
      <c r="B179" s="340"/>
      <c r="C179" s="375"/>
      <c r="D179" s="375"/>
      <c r="E179" s="374"/>
      <c r="F179" s="374"/>
      <c r="G179" s="374"/>
      <c r="H179" s="374"/>
      <c r="I179" s="375"/>
      <c r="J179" s="374"/>
      <c r="K179" s="374"/>
      <c r="L179" s="374"/>
    </row>
    <row r="180" spans="2:12" ht="13.5">
      <c r="B180" s="340"/>
      <c r="C180" s="375"/>
      <c r="D180" s="375"/>
      <c r="E180" s="374"/>
      <c r="F180" s="374"/>
      <c r="G180" s="374"/>
      <c r="H180" s="374"/>
      <c r="I180" s="375"/>
      <c r="J180" s="374"/>
      <c r="K180" s="374"/>
      <c r="L180" s="374"/>
    </row>
    <row r="181" spans="2:12" ht="13.5">
      <c r="B181" s="340"/>
      <c r="C181" s="375"/>
      <c r="D181" s="375"/>
      <c r="E181" s="374"/>
      <c r="F181" s="374"/>
      <c r="G181" s="374"/>
      <c r="H181" s="374"/>
      <c r="I181" s="375"/>
      <c r="J181" s="374"/>
      <c r="K181" s="374"/>
      <c r="L181" s="374"/>
    </row>
    <row r="182" spans="2:12" ht="13.5">
      <c r="B182" s="340"/>
      <c r="C182" s="375"/>
      <c r="D182" s="375"/>
      <c r="E182" s="374"/>
      <c r="F182" s="374"/>
      <c r="G182" s="374"/>
      <c r="H182" s="374"/>
      <c r="I182" s="375"/>
      <c r="J182" s="374"/>
      <c r="K182" s="374"/>
      <c r="L182" s="374"/>
    </row>
    <row r="183" spans="2:12" ht="13.5">
      <c r="B183" s="342"/>
      <c r="C183" s="379"/>
      <c r="D183" s="379"/>
      <c r="E183" s="378"/>
      <c r="F183" s="378"/>
      <c r="G183" s="378"/>
      <c r="H183" s="378"/>
      <c r="I183" s="379"/>
      <c r="J183" s="378"/>
      <c r="K183" s="378"/>
      <c r="L183" s="378"/>
    </row>
    <row r="184" spans="2:12" ht="13.5">
      <c r="B184" s="342"/>
      <c r="C184" s="379"/>
      <c r="D184" s="379"/>
      <c r="E184" s="378"/>
      <c r="F184" s="378"/>
      <c r="G184" s="378"/>
      <c r="H184" s="378"/>
      <c r="I184" s="379"/>
      <c r="J184" s="378"/>
      <c r="K184" s="378"/>
      <c r="L184" s="378"/>
    </row>
    <row r="185" spans="2:12" ht="13.5">
      <c r="B185" s="342"/>
      <c r="C185" s="379"/>
      <c r="D185" s="379"/>
      <c r="E185" s="378"/>
      <c r="F185" s="378"/>
      <c r="G185" s="378"/>
      <c r="H185" s="378"/>
      <c r="I185" s="379"/>
      <c r="J185" s="378"/>
      <c r="K185" s="378"/>
      <c r="L185" s="378"/>
    </row>
    <row r="186" spans="2:12" ht="13.5">
      <c r="B186" s="340"/>
      <c r="C186" s="375"/>
      <c r="D186" s="375"/>
      <c r="E186" s="374"/>
      <c r="F186" s="374"/>
      <c r="G186" s="374"/>
      <c r="H186" s="374"/>
      <c r="I186" s="375"/>
      <c r="J186" s="374"/>
      <c r="K186" s="374"/>
      <c r="L186" s="374"/>
    </row>
    <row r="187" spans="2:12" ht="13.5">
      <c r="B187" s="340"/>
      <c r="C187" s="375"/>
      <c r="D187" s="375"/>
      <c r="E187" s="374"/>
      <c r="F187" s="374"/>
      <c r="G187" s="374"/>
      <c r="H187" s="374"/>
      <c r="I187" s="375"/>
      <c r="J187" s="374"/>
      <c r="K187" s="374"/>
      <c r="L187" s="374"/>
    </row>
    <row r="188" spans="2:12" ht="13.5">
      <c r="B188" s="340"/>
      <c r="C188" s="375"/>
      <c r="D188" s="375"/>
      <c r="E188" s="374"/>
      <c r="F188" s="374"/>
      <c r="G188" s="374"/>
      <c r="H188" s="374"/>
      <c r="I188" s="375"/>
      <c r="J188" s="374"/>
      <c r="K188" s="374"/>
      <c r="L188" s="374"/>
    </row>
    <row r="189" spans="2:12" ht="13.5">
      <c r="B189" s="340"/>
      <c r="C189" s="375"/>
      <c r="D189" s="375"/>
      <c r="E189" s="374"/>
      <c r="F189" s="374"/>
      <c r="G189" s="374"/>
      <c r="H189" s="374"/>
      <c r="I189" s="375"/>
      <c r="J189" s="374"/>
      <c r="K189" s="374"/>
      <c r="L189" s="374"/>
    </row>
    <row r="190" spans="2:12" ht="13.5">
      <c r="B190" s="340"/>
      <c r="C190" s="375"/>
      <c r="D190" s="375"/>
      <c r="E190" s="374"/>
      <c r="F190" s="374"/>
      <c r="G190" s="374"/>
      <c r="H190" s="374"/>
      <c r="I190" s="375"/>
      <c r="J190" s="374"/>
      <c r="K190" s="374"/>
      <c r="L190" s="374"/>
    </row>
    <row r="191" spans="2:12" ht="13.5">
      <c r="B191" s="340"/>
      <c r="C191" s="375"/>
      <c r="D191" s="375"/>
      <c r="E191" s="374"/>
      <c r="F191" s="374"/>
      <c r="G191" s="374"/>
      <c r="H191" s="374"/>
      <c r="I191" s="375"/>
      <c r="J191" s="374"/>
      <c r="K191" s="374"/>
      <c r="L191" s="374"/>
    </row>
    <row r="192" spans="2:12" ht="13.5">
      <c r="B192" s="342"/>
      <c r="C192" s="379"/>
      <c r="D192" s="379"/>
      <c r="E192" s="378"/>
      <c r="F192" s="378"/>
      <c r="G192" s="378"/>
      <c r="H192" s="378"/>
      <c r="I192" s="379"/>
      <c r="J192" s="378"/>
      <c r="K192" s="378"/>
      <c r="L192" s="378"/>
    </row>
    <row r="193" spans="2:12" ht="13.5">
      <c r="B193" s="342"/>
      <c r="C193" s="379"/>
      <c r="D193" s="379"/>
      <c r="E193" s="378"/>
      <c r="F193" s="378"/>
      <c r="G193" s="378"/>
      <c r="H193" s="378"/>
      <c r="I193" s="379"/>
      <c r="J193" s="378"/>
      <c r="K193" s="378"/>
      <c r="L193" s="378"/>
    </row>
    <row r="194" spans="2:12" ht="13.5">
      <c r="B194" s="342"/>
      <c r="C194" s="379"/>
      <c r="D194" s="379"/>
      <c r="E194" s="378"/>
      <c r="F194" s="378"/>
      <c r="G194" s="378"/>
      <c r="H194" s="378"/>
      <c r="I194" s="379"/>
      <c r="J194" s="378"/>
      <c r="K194" s="378"/>
      <c r="L194" s="378"/>
    </row>
    <row r="195" spans="2:12" ht="13.5">
      <c r="B195" s="340"/>
      <c r="C195" s="375"/>
      <c r="D195" s="375"/>
      <c r="E195" s="374"/>
      <c r="F195" s="374"/>
      <c r="G195" s="374"/>
      <c r="H195" s="374"/>
      <c r="I195" s="375"/>
      <c r="J195" s="374"/>
      <c r="K195" s="374"/>
      <c r="L195" s="374"/>
    </row>
    <row r="196" spans="2:12" ht="13.5">
      <c r="B196" s="340"/>
      <c r="C196" s="375"/>
      <c r="D196" s="375"/>
      <c r="E196" s="374"/>
      <c r="F196" s="374"/>
      <c r="G196" s="374"/>
      <c r="H196" s="374"/>
      <c r="I196" s="375"/>
      <c r="J196" s="374"/>
      <c r="K196" s="374"/>
      <c r="L196" s="374"/>
    </row>
    <row r="197" spans="2:12" ht="13.5">
      <c r="B197" s="340"/>
      <c r="C197" s="375"/>
      <c r="D197" s="375"/>
      <c r="E197" s="374"/>
      <c r="F197" s="374"/>
      <c r="G197" s="374"/>
      <c r="H197" s="374"/>
      <c r="I197" s="375"/>
      <c r="J197" s="374"/>
      <c r="K197" s="374"/>
      <c r="L197" s="374"/>
    </row>
    <row r="198" spans="2:12" ht="13.5">
      <c r="B198" s="340"/>
      <c r="C198" s="375"/>
      <c r="D198" s="375"/>
      <c r="E198" s="374"/>
      <c r="F198" s="374"/>
      <c r="G198" s="374"/>
      <c r="H198" s="374"/>
      <c r="I198" s="375"/>
      <c r="J198" s="374"/>
      <c r="K198" s="374"/>
      <c r="L198" s="374"/>
    </row>
    <row r="199" spans="2:12" ht="13.5">
      <c r="B199" s="340"/>
      <c r="C199" s="375"/>
      <c r="D199" s="375"/>
      <c r="E199" s="374"/>
      <c r="F199" s="374"/>
      <c r="G199" s="374"/>
      <c r="H199" s="374"/>
      <c r="I199" s="375"/>
      <c r="J199" s="374"/>
      <c r="K199" s="374"/>
      <c r="L199" s="374"/>
    </row>
    <row r="200" spans="2:12" ht="13.5">
      <c r="B200" s="340"/>
      <c r="C200" s="375"/>
      <c r="D200" s="375"/>
      <c r="E200" s="374"/>
      <c r="F200" s="374"/>
      <c r="G200" s="374"/>
      <c r="H200" s="374"/>
      <c r="I200" s="375"/>
      <c r="J200" s="374"/>
      <c r="K200" s="374"/>
      <c r="L200" s="374"/>
    </row>
    <row r="201" spans="2:12" ht="13.5">
      <c r="B201" s="342"/>
      <c r="C201" s="379"/>
      <c r="D201" s="379"/>
      <c r="E201" s="378"/>
      <c r="F201" s="378"/>
      <c r="G201" s="378"/>
      <c r="H201" s="378"/>
      <c r="I201" s="379"/>
      <c r="J201" s="378"/>
      <c r="K201" s="378"/>
      <c r="L201" s="378"/>
    </row>
    <row r="202" spans="2:12" ht="13.5">
      <c r="B202" s="342"/>
      <c r="C202" s="379"/>
      <c r="D202" s="379"/>
      <c r="E202" s="378"/>
      <c r="F202" s="378"/>
      <c r="G202" s="378"/>
      <c r="H202" s="378"/>
      <c r="I202" s="379"/>
      <c r="J202" s="378"/>
      <c r="K202" s="378"/>
      <c r="L202" s="378"/>
    </row>
    <row r="203" spans="2:12" ht="13.5">
      <c r="B203" s="342"/>
      <c r="C203" s="379"/>
      <c r="D203" s="379"/>
      <c r="E203" s="378"/>
      <c r="F203" s="378"/>
      <c r="G203" s="378"/>
      <c r="H203" s="378"/>
      <c r="I203" s="379"/>
      <c r="J203" s="378"/>
      <c r="K203" s="378"/>
      <c r="L203" s="378"/>
    </row>
    <row r="204" spans="2:12" ht="13.5">
      <c r="B204" s="340"/>
      <c r="C204" s="375"/>
      <c r="D204" s="375"/>
      <c r="E204" s="374"/>
      <c r="F204" s="374"/>
      <c r="G204" s="374"/>
      <c r="H204" s="374"/>
      <c r="I204" s="375"/>
      <c r="J204" s="374"/>
      <c r="K204" s="374"/>
      <c r="L204" s="374"/>
    </row>
    <row r="205" spans="2:12" ht="13.5">
      <c r="B205" s="340"/>
      <c r="C205" s="375"/>
      <c r="D205" s="375"/>
      <c r="E205" s="374"/>
      <c r="F205" s="374"/>
      <c r="G205" s="374"/>
      <c r="H205" s="374"/>
      <c r="I205" s="375"/>
      <c r="J205" s="374"/>
      <c r="K205" s="374"/>
      <c r="L205" s="374"/>
    </row>
    <row r="206" spans="2:12" ht="13.5">
      <c r="B206" s="340"/>
      <c r="C206" s="375"/>
      <c r="D206" s="375"/>
      <c r="E206" s="374"/>
      <c r="F206" s="374"/>
      <c r="G206" s="374"/>
      <c r="H206" s="374"/>
      <c r="I206" s="375"/>
      <c r="J206" s="374"/>
      <c r="K206" s="374"/>
      <c r="L206" s="374"/>
    </row>
    <row r="207" spans="2:12" ht="13.5">
      <c r="B207" s="340"/>
      <c r="C207" s="375"/>
      <c r="D207" s="375"/>
      <c r="E207" s="374"/>
      <c r="F207" s="374"/>
      <c r="G207" s="374"/>
      <c r="H207" s="374"/>
      <c r="I207" s="375"/>
      <c r="J207" s="374"/>
      <c r="K207" s="374"/>
      <c r="L207" s="374"/>
    </row>
    <row r="208" spans="2:12" ht="13.5">
      <c r="B208" s="340"/>
      <c r="C208" s="375"/>
      <c r="D208" s="375"/>
      <c r="E208" s="374"/>
      <c r="F208" s="374"/>
      <c r="G208" s="374"/>
      <c r="H208" s="374"/>
      <c r="I208" s="375"/>
      <c r="J208" s="374"/>
      <c r="K208" s="374"/>
      <c r="L208" s="374"/>
    </row>
    <row r="209" spans="2:12" ht="13.5">
      <c r="B209" s="340"/>
      <c r="C209" s="375"/>
      <c r="D209" s="375"/>
      <c r="E209" s="374"/>
      <c r="F209" s="374"/>
      <c r="G209" s="374"/>
      <c r="H209" s="374"/>
      <c r="I209" s="375"/>
      <c r="J209" s="374"/>
      <c r="K209" s="374"/>
      <c r="L209" s="374"/>
    </row>
    <row r="210" spans="2:12" ht="13.5">
      <c r="B210" s="339"/>
      <c r="C210" s="373"/>
      <c r="D210" s="373"/>
      <c r="E210" s="372"/>
      <c r="F210" s="372"/>
      <c r="G210" s="372"/>
      <c r="H210" s="372"/>
      <c r="I210" s="373"/>
      <c r="J210" s="372"/>
      <c r="K210" s="372"/>
      <c r="L210" s="372"/>
    </row>
    <row r="211" spans="2:12" ht="13.5">
      <c r="B211" s="339"/>
      <c r="C211" s="373"/>
      <c r="D211" s="373"/>
      <c r="E211" s="372"/>
      <c r="F211" s="372"/>
      <c r="G211" s="372"/>
      <c r="H211" s="372"/>
      <c r="I211" s="373"/>
      <c r="J211" s="372"/>
      <c r="K211" s="372"/>
      <c r="L211" s="372"/>
    </row>
    <row r="212" spans="2:12" ht="13.5">
      <c r="B212" s="339"/>
      <c r="C212" s="373"/>
      <c r="D212" s="373"/>
      <c r="E212" s="372"/>
      <c r="F212" s="372"/>
      <c r="G212" s="372"/>
      <c r="H212" s="372"/>
      <c r="I212" s="373"/>
      <c r="J212" s="372"/>
      <c r="K212" s="372"/>
      <c r="L212" s="372"/>
    </row>
    <row r="213" spans="2:12" ht="13.5">
      <c r="B213" s="342"/>
      <c r="C213" s="379"/>
      <c r="D213" s="379"/>
      <c r="E213" s="378"/>
      <c r="F213" s="378"/>
      <c r="G213" s="378"/>
      <c r="H213" s="378"/>
      <c r="I213" s="379"/>
      <c r="J213" s="378"/>
      <c r="K213" s="378"/>
      <c r="L213" s="378"/>
    </row>
    <row r="214" spans="2:12" ht="13.5">
      <c r="B214" s="342"/>
      <c r="C214" s="379"/>
      <c r="D214" s="379"/>
      <c r="E214" s="378"/>
      <c r="F214" s="378"/>
      <c r="G214" s="378"/>
      <c r="H214" s="378"/>
      <c r="I214" s="379"/>
      <c r="J214" s="378"/>
      <c r="K214" s="378"/>
      <c r="L214" s="378"/>
    </row>
    <row r="215" spans="2:12" ht="13.5">
      <c r="B215" s="342"/>
      <c r="C215" s="379"/>
      <c r="D215" s="379"/>
      <c r="E215" s="378"/>
      <c r="F215" s="378"/>
      <c r="G215" s="378"/>
      <c r="H215" s="378"/>
      <c r="I215" s="379"/>
      <c r="J215" s="378"/>
      <c r="K215" s="378"/>
      <c r="L215" s="378"/>
    </row>
    <row r="216" spans="2:12" ht="13.5">
      <c r="B216" s="340"/>
      <c r="C216" s="375"/>
      <c r="D216" s="375"/>
      <c r="E216" s="374"/>
      <c r="F216" s="374"/>
      <c r="G216" s="374"/>
      <c r="H216" s="374"/>
      <c r="I216" s="375"/>
      <c r="J216" s="374"/>
      <c r="K216" s="374"/>
      <c r="L216" s="374"/>
    </row>
    <row r="217" spans="2:12" ht="13.5">
      <c r="B217" s="340"/>
      <c r="C217" s="375"/>
      <c r="D217" s="375"/>
      <c r="E217" s="374"/>
      <c r="F217" s="374"/>
      <c r="G217" s="374"/>
      <c r="H217" s="374"/>
      <c r="I217" s="375"/>
      <c r="J217" s="374"/>
      <c r="K217" s="374"/>
      <c r="L217" s="374"/>
    </row>
    <row r="218" spans="2:12" ht="13.5">
      <c r="B218" s="340"/>
      <c r="C218" s="375"/>
      <c r="D218" s="375"/>
      <c r="E218" s="374"/>
      <c r="F218" s="374"/>
      <c r="G218" s="374"/>
      <c r="H218" s="374"/>
      <c r="I218" s="375"/>
      <c r="J218" s="374"/>
      <c r="K218" s="374"/>
      <c r="L218" s="374"/>
    </row>
    <row r="219" spans="2:12" ht="13.5">
      <c r="B219" s="340"/>
      <c r="C219" s="375"/>
      <c r="D219" s="375"/>
      <c r="E219" s="374"/>
      <c r="F219" s="374"/>
      <c r="G219" s="374"/>
      <c r="H219" s="374"/>
      <c r="I219" s="375"/>
      <c r="J219" s="374"/>
      <c r="K219" s="374"/>
      <c r="L219" s="374"/>
    </row>
    <row r="220" spans="2:12" ht="13.5">
      <c r="B220" s="340"/>
      <c r="C220" s="375"/>
      <c r="D220" s="375"/>
      <c r="E220" s="374"/>
      <c r="F220" s="374"/>
      <c r="G220" s="374"/>
      <c r="H220" s="374"/>
      <c r="I220" s="375"/>
      <c r="J220" s="374"/>
      <c r="K220" s="374"/>
      <c r="L220" s="374"/>
    </row>
    <row r="221" spans="2:12" ht="13.5">
      <c r="B221" s="340"/>
      <c r="C221" s="375"/>
      <c r="D221" s="375"/>
      <c r="E221" s="374"/>
      <c r="F221" s="374"/>
      <c r="G221" s="374"/>
      <c r="H221" s="374"/>
      <c r="I221" s="375"/>
      <c r="J221" s="374"/>
      <c r="K221" s="374"/>
      <c r="L221" s="374"/>
    </row>
    <row r="222" spans="2:12" ht="13.5">
      <c r="B222" s="342"/>
      <c r="C222" s="379"/>
      <c r="D222" s="379"/>
      <c r="E222" s="378"/>
      <c r="F222" s="378"/>
      <c r="G222" s="378"/>
      <c r="H222" s="378"/>
      <c r="I222" s="379"/>
      <c r="J222" s="378"/>
      <c r="K222" s="378"/>
      <c r="L222" s="378"/>
    </row>
    <row r="223" spans="2:12" ht="13.5">
      <c r="B223" s="342"/>
      <c r="C223" s="379"/>
      <c r="D223" s="379"/>
      <c r="E223" s="378"/>
      <c r="F223" s="378"/>
      <c r="G223" s="378"/>
      <c r="H223" s="378"/>
      <c r="I223" s="379"/>
      <c r="J223" s="378"/>
      <c r="K223" s="378"/>
      <c r="L223" s="378"/>
    </row>
    <row r="224" spans="2:12" ht="13.5">
      <c r="B224" s="342"/>
      <c r="C224" s="379"/>
      <c r="D224" s="379"/>
      <c r="E224" s="378"/>
      <c r="F224" s="378"/>
      <c r="G224" s="378"/>
      <c r="H224" s="378"/>
      <c r="I224" s="379"/>
      <c r="J224" s="378"/>
      <c r="K224" s="378"/>
      <c r="L224" s="378"/>
    </row>
    <row r="225" spans="2:12" ht="13.5">
      <c r="B225" s="340"/>
      <c r="C225" s="375"/>
      <c r="D225" s="375"/>
      <c r="E225" s="374"/>
      <c r="F225" s="374"/>
      <c r="G225" s="374"/>
      <c r="H225" s="374"/>
      <c r="I225" s="375"/>
      <c r="J225" s="374"/>
      <c r="K225" s="374"/>
      <c r="L225" s="374"/>
    </row>
    <row r="226" spans="2:12" ht="13.5">
      <c r="B226" s="340"/>
      <c r="C226" s="375"/>
      <c r="D226" s="375"/>
      <c r="E226" s="374"/>
      <c r="F226" s="374"/>
      <c r="G226" s="374"/>
      <c r="H226" s="374"/>
      <c r="I226" s="375"/>
      <c r="J226" s="374"/>
      <c r="K226" s="374"/>
      <c r="L226" s="374"/>
    </row>
    <row r="227" spans="2:12" ht="13.5">
      <c r="B227" s="340"/>
      <c r="C227" s="375"/>
      <c r="D227" s="375"/>
      <c r="E227" s="374"/>
      <c r="F227" s="374"/>
      <c r="G227" s="374"/>
      <c r="H227" s="374"/>
      <c r="I227" s="375"/>
      <c r="J227" s="374"/>
      <c r="K227" s="374"/>
      <c r="L227" s="374"/>
    </row>
    <row r="228" spans="2:12" ht="13.5">
      <c r="B228" s="340"/>
      <c r="C228" s="375"/>
      <c r="D228" s="375"/>
      <c r="E228" s="374"/>
      <c r="F228" s="374"/>
      <c r="G228" s="374"/>
      <c r="H228" s="374"/>
      <c r="I228" s="375"/>
      <c r="J228" s="374"/>
      <c r="K228" s="374"/>
      <c r="L228" s="374"/>
    </row>
    <row r="229" spans="2:12" ht="13.5">
      <c r="B229" s="340"/>
      <c r="C229" s="375"/>
      <c r="D229" s="375"/>
      <c r="E229" s="374"/>
      <c r="F229" s="374"/>
      <c r="G229" s="374"/>
      <c r="H229" s="374"/>
      <c r="I229" s="375"/>
      <c r="J229" s="374"/>
      <c r="K229" s="374"/>
      <c r="L229" s="374"/>
    </row>
    <row r="230" spans="2:12" ht="13.5">
      <c r="B230" s="340"/>
      <c r="C230" s="375"/>
      <c r="D230" s="375"/>
      <c r="E230" s="374"/>
      <c r="F230" s="374"/>
      <c r="G230" s="374"/>
      <c r="H230" s="374"/>
      <c r="I230" s="375"/>
      <c r="J230" s="374"/>
      <c r="K230" s="374"/>
      <c r="L230" s="374"/>
    </row>
    <row r="231" spans="2:12" ht="13.5">
      <c r="B231" s="339"/>
      <c r="C231" s="373"/>
      <c r="D231" s="373"/>
      <c r="E231" s="372"/>
      <c r="F231" s="372"/>
      <c r="G231" s="372"/>
      <c r="H231" s="372"/>
      <c r="I231" s="373"/>
      <c r="J231" s="372"/>
      <c r="K231" s="372"/>
      <c r="L231" s="372"/>
    </row>
    <row r="232" spans="2:12" ht="13.5">
      <c r="B232" s="342"/>
      <c r="C232" s="379"/>
      <c r="D232" s="379"/>
      <c r="E232" s="378"/>
      <c r="F232" s="378"/>
      <c r="G232" s="378"/>
      <c r="H232" s="378"/>
      <c r="I232" s="379"/>
      <c r="J232" s="378"/>
      <c r="K232" s="378"/>
      <c r="L232" s="378"/>
    </row>
    <row r="233" spans="2:12" ht="13.5">
      <c r="B233" s="342"/>
      <c r="C233" s="379"/>
      <c r="D233" s="379"/>
      <c r="E233" s="378"/>
      <c r="F233" s="378"/>
      <c r="G233" s="378"/>
      <c r="H233" s="378"/>
      <c r="I233" s="379"/>
      <c r="J233" s="378"/>
      <c r="K233" s="378"/>
      <c r="L233" s="378"/>
    </row>
    <row r="234" spans="2:12" ht="13.5">
      <c r="B234" s="342"/>
      <c r="C234" s="379"/>
      <c r="D234" s="379"/>
      <c r="E234" s="378"/>
      <c r="F234" s="378"/>
      <c r="G234" s="378"/>
      <c r="H234" s="378"/>
      <c r="I234" s="379"/>
      <c r="J234" s="378"/>
      <c r="K234" s="378"/>
      <c r="L234" s="378"/>
    </row>
    <row r="235" spans="2:12" ht="13.5">
      <c r="B235" s="340"/>
      <c r="C235" s="375"/>
      <c r="D235" s="375"/>
      <c r="E235" s="374"/>
      <c r="F235" s="374"/>
      <c r="G235" s="374"/>
      <c r="H235" s="374"/>
      <c r="I235" s="375"/>
      <c r="J235" s="374"/>
      <c r="K235" s="374"/>
      <c r="L235" s="374"/>
    </row>
    <row r="236" spans="2:12" ht="13.5">
      <c r="B236" s="340"/>
      <c r="C236" s="375"/>
      <c r="D236" s="375"/>
      <c r="E236" s="374"/>
      <c r="F236" s="374"/>
      <c r="G236" s="374"/>
      <c r="H236" s="374"/>
      <c r="I236" s="375"/>
      <c r="J236" s="374"/>
      <c r="K236" s="374"/>
      <c r="L236" s="374"/>
    </row>
    <row r="237" spans="2:12" ht="13.5">
      <c r="B237" s="340"/>
      <c r="C237" s="375"/>
      <c r="D237" s="375"/>
      <c r="E237" s="374"/>
      <c r="F237" s="374"/>
      <c r="G237" s="374"/>
      <c r="H237" s="374"/>
      <c r="I237" s="375"/>
      <c r="J237" s="374"/>
      <c r="K237" s="374"/>
      <c r="L237" s="374"/>
    </row>
    <row r="238" spans="2:12" ht="13.5">
      <c r="B238" s="340"/>
      <c r="C238" s="375"/>
      <c r="D238" s="375"/>
      <c r="E238" s="374"/>
      <c r="F238" s="374"/>
      <c r="G238" s="374"/>
      <c r="H238" s="374"/>
      <c r="I238" s="375"/>
      <c r="J238" s="374"/>
      <c r="K238" s="374"/>
      <c r="L238" s="374"/>
    </row>
    <row r="239" spans="2:12" ht="13.5">
      <c r="B239" s="340"/>
      <c r="C239" s="375"/>
      <c r="D239" s="375"/>
      <c r="E239" s="374"/>
      <c r="F239" s="374"/>
      <c r="G239" s="374"/>
      <c r="H239" s="374"/>
      <c r="I239" s="375"/>
      <c r="J239" s="374"/>
      <c r="K239" s="374"/>
      <c r="L239" s="374"/>
    </row>
    <row r="240" spans="2:12" ht="13.5">
      <c r="B240" s="340"/>
      <c r="C240" s="375"/>
      <c r="D240" s="375"/>
      <c r="E240" s="374"/>
      <c r="F240" s="374"/>
      <c r="G240" s="374"/>
      <c r="H240" s="374"/>
      <c r="I240" s="375"/>
      <c r="J240" s="374"/>
      <c r="K240" s="374"/>
      <c r="L240" s="374"/>
    </row>
    <row r="241" spans="2:12" ht="13.5">
      <c r="B241" s="339"/>
      <c r="C241" s="373"/>
      <c r="D241" s="373"/>
      <c r="E241" s="372"/>
      <c r="F241" s="372"/>
      <c r="G241" s="372"/>
      <c r="H241" s="372"/>
      <c r="I241" s="373"/>
      <c r="J241" s="372"/>
      <c r="K241" s="372"/>
      <c r="L241" s="372"/>
    </row>
    <row r="242" spans="2:12" ht="13.5">
      <c r="B242" s="339"/>
      <c r="C242" s="373"/>
      <c r="D242" s="373"/>
      <c r="E242" s="372"/>
      <c r="F242" s="372"/>
      <c r="G242" s="372"/>
      <c r="H242" s="372"/>
      <c r="I242" s="373"/>
      <c r="J242" s="372"/>
      <c r="K242" s="372"/>
      <c r="L242" s="372"/>
    </row>
    <row r="243" spans="2:12" ht="13.5">
      <c r="B243" s="339"/>
      <c r="C243" s="373"/>
      <c r="D243" s="373"/>
      <c r="E243" s="372"/>
      <c r="F243" s="372"/>
      <c r="G243" s="372"/>
      <c r="H243" s="372"/>
      <c r="I243" s="373"/>
      <c r="J243" s="372"/>
      <c r="K243" s="372"/>
      <c r="L243" s="372"/>
    </row>
    <row r="244" spans="2:12" ht="13.5">
      <c r="B244" s="341"/>
      <c r="C244" s="377"/>
      <c r="D244" s="377"/>
      <c r="E244" s="376"/>
      <c r="F244" s="376"/>
      <c r="G244" s="376"/>
      <c r="H244" s="376"/>
      <c r="I244" s="377"/>
      <c r="J244" s="376"/>
      <c r="K244" s="376"/>
      <c r="L244" s="376"/>
    </row>
    <row r="245" spans="2:12" ht="13.5">
      <c r="B245" s="340"/>
      <c r="C245" s="375"/>
      <c r="D245" s="375"/>
      <c r="E245" s="374"/>
      <c r="F245" s="374"/>
      <c r="G245" s="374"/>
      <c r="H245" s="374"/>
      <c r="I245" s="375"/>
      <c r="J245" s="374"/>
      <c r="K245" s="374"/>
      <c r="L245" s="374"/>
    </row>
    <row r="246" spans="2:12" ht="13.5">
      <c r="B246" s="339"/>
      <c r="C246" s="373"/>
      <c r="D246" s="373"/>
      <c r="E246" s="372"/>
      <c r="F246" s="372"/>
      <c r="G246" s="372"/>
      <c r="H246" s="372"/>
      <c r="I246" s="373"/>
      <c r="J246" s="372"/>
      <c r="K246" s="372"/>
      <c r="L246" s="372"/>
    </row>
    <row r="247" spans="2:12" ht="13.5">
      <c r="B247" s="339"/>
      <c r="C247" s="373"/>
      <c r="D247" s="373"/>
      <c r="E247" s="372"/>
      <c r="F247" s="372"/>
      <c r="G247" s="372"/>
      <c r="H247" s="372"/>
      <c r="I247" s="373"/>
      <c r="J247" s="372"/>
      <c r="K247" s="372"/>
      <c r="L247" s="372"/>
    </row>
    <row r="248" spans="2:12" ht="13.5">
      <c r="B248" s="339"/>
      <c r="C248" s="373"/>
      <c r="D248" s="373"/>
      <c r="E248" s="372"/>
      <c r="F248" s="372"/>
      <c r="G248" s="372"/>
      <c r="H248" s="372"/>
      <c r="I248" s="373"/>
      <c r="J248" s="372"/>
      <c r="K248" s="372"/>
      <c r="L248" s="372"/>
    </row>
    <row r="249" spans="2:12" ht="13.5">
      <c r="B249" s="339"/>
      <c r="C249" s="373"/>
      <c r="D249" s="373"/>
      <c r="E249" s="372"/>
      <c r="F249" s="372"/>
      <c r="G249" s="372"/>
      <c r="H249" s="372"/>
      <c r="I249" s="373"/>
      <c r="J249" s="372"/>
      <c r="K249" s="372"/>
      <c r="L249" s="372"/>
    </row>
    <row r="250" spans="2:12" ht="13.5">
      <c r="B250" s="339"/>
      <c r="C250" s="373"/>
      <c r="D250" s="373"/>
      <c r="E250" s="372"/>
      <c r="F250" s="372"/>
      <c r="G250" s="372"/>
      <c r="H250" s="372"/>
      <c r="I250" s="373"/>
      <c r="J250" s="372"/>
      <c r="K250" s="372"/>
      <c r="L250" s="372"/>
    </row>
    <row r="251" spans="2:12" ht="13.5">
      <c r="B251" s="339"/>
      <c r="C251" s="373"/>
      <c r="D251" s="373"/>
      <c r="E251" s="372"/>
      <c r="F251" s="372"/>
      <c r="G251" s="372"/>
      <c r="H251" s="372"/>
      <c r="I251" s="373"/>
      <c r="J251" s="372"/>
      <c r="K251" s="372"/>
      <c r="L251" s="372"/>
    </row>
    <row r="252" spans="2:12" ht="13.5">
      <c r="B252" s="339"/>
      <c r="C252" s="373"/>
      <c r="D252" s="373"/>
      <c r="E252" s="372"/>
      <c r="F252" s="372"/>
      <c r="G252" s="372"/>
      <c r="H252" s="372"/>
      <c r="I252" s="373"/>
      <c r="J252" s="372"/>
      <c r="K252" s="372"/>
      <c r="L252" s="372"/>
    </row>
    <row r="253" spans="2:12" ht="13.5">
      <c r="B253" s="339"/>
      <c r="C253" s="373"/>
      <c r="D253" s="373"/>
      <c r="E253" s="372"/>
      <c r="F253" s="372"/>
      <c r="G253" s="372"/>
      <c r="H253" s="372"/>
      <c r="I253" s="373"/>
      <c r="J253" s="372"/>
      <c r="K253" s="372"/>
      <c r="L253" s="372"/>
    </row>
    <row r="254" spans="2:12" ht="13.5">
      <c r="B254" s="339"/>
      <c r="C254" s="373"/>
      <c r="D254" s="373"/>
      <c r="E254" s="372"/>
      <c r="F254" s="372"/>
      <c r="G254" s="372"/>
      <c r="H254" s="372"/>
      <c r="I254" s="373"/>
      <c r="J254" s="372"/>
      <c r="K254" s="372"/>
      <c r="L254" s="372"/>
    </row>
    <row r="255" spans="2:12" ht="13.5">
      <c r="B255" s="339"/>
      <c r="C255" s="373"/>
      <c r="D255" s="373"/>
      <c r="E255" s="372"/>
      <c r="F255" s="372"/>
      <c r="G255" s="372"/>
      <c r="H255" s="372"/>
      <c r="I255" s="373"/>
      <c r="J255" s="372"/>
      <c r="K255" s="372"/>
      <c r="L255" s="372"/>
    </row>
    <row r="256" spans="2:12" ht="13.5">
      <c r="B256" s="339"/>
      <c r="C256" s="373"/>
      <c r="D256" s="373"/>
      <c r="E256" s="372"/>
      <c r="F256" s="372"/>
      <c r="G256" s="372"/>
      <c r="H256" s="372"/>
      <c r="I256" s="373"/>
      <c r="J256" s="372"/>
      <c r="K256" s="372"/>
      <c r="L256" s="372"/>
    </row>
    <row r="257" spans="2:12" ht="13.5">
      <c r="B257" s="340"/>
      <c r="C257" s="375"/>
      <c r="D257" s="375"/>
      <c r="E257" s="374"/>
      <c r="F257" s="374"/>
      <c r="G257" s="374"/>
      <c r="H257" s="374"/>
      <c r="I257" s="375"/>
      <c r="J257" s="374"/>
      <c r="K257" s="374"/>
      <c r="L257" s="374"/>
    </row>
    <row r="258" spans="2:12" ht="13.5">
      <c r="B258" s="339"/>
      <c r="C258" s="373"/>
      <c r="D258" s="373"/>
      <c r="E258" s="372"/>
      <c r="F258" s="372"/>
      <c r="G258" s="372"/>
      <c r="H258" s="372"/>
      <c r="I258" s="373"/>
      <c r="J258" s="372"/>
      <c r="K258" s="372"/>
      <c r="L258" s="372"/>
    </row>
    <row r="259" spans="2:12" ht="13.5">
      <c r="B259" s="339"/>
      <c r="C259" s="373"/>
      <c r="D259" s="373"/>
      <c r="E259" s="372"/>
      <c r="F259" s="372"/>
      <c r="G259" s="372"/>
      <c r="H259" s="372"/>
      <c r="I259" s="373"/>
      <c r="J259" s="372"/>
      <c r="K259" s="372"/>
      <c r="L259" s="372"/>
    </row>
    <row r="260" spans="2:12" ht="13.5">
      <c r="B260" s="339"/>
      <c r="C260" s="373"/>
      <c r="D260" s="373"/>
      <c r="E260" s="372"/>
      <c r="F260" s="372"/>
      <c r="G260" s="372"/>
      <c r="H260" s="372"/>
      <c r="I260" s="373"/>
      <c r="J260" s="372"/>
      <c r="K260" s="372"/>
      <c r="L260" s="372"/>
    </row>
    <row r="261" spans="2:12" ht="13.5">
      <c r="B261" s="339"/>
      <c r="C261" s="373"/>
      <c r="D261" s="373"/>
      <c r="E261" s="372"/>
      <c r="F261" s="372"/>
      <c r="G261" s="372"/>
      <c r="H261" s="372"/>
      <c r="I261" s="373"/>
      <c r="J261" s="372"/>
      <c r="K261" s="372"/>
      <c r="L261" s="372"/>
    </row>
    <row r="262" spans="2:12" ht="13.5">
      <c r="B262" s="339"/>
      <c r="C262" s="373"/>
      <c r="D262" s="373"/>
      <c r="E262" s="372"/>
      <c r="F262" s="372"/>
      <c r="G262" s="372"/>
      <c r="H262" s="372"/>
      <c r="I262" s="373"/>
      <c r="J262" s="372"/>
      <c r="K262" s="372"/>
      <c r="L262" s="372"/>
    </row>
    <row r="263" spans="2:12" ht="13.5">
      <c r="B263" s="339"/>
      <c r="C263" s="373"/>
      <c r="D263" s="373"/>
      <c r="E263" s="372"/>
      <c r="F263" s="372"/>
      <c r="G263" s="372"/>
      <c r="H263" s="372"/>
      <c r="I263" s="373"/>
      <c r="J263" s="372"/>
      <c r="K263" s="372"/>
      <c r="L263" s="372"/>
    </row>
    <row r="264" spans="2:12" ht="13.5">
      <c r="B264" s="339"/>
      <c r="C264" s="373"/>
      <c r="D264" s="373"/>
      <c r="E264" s="372"/>
      <c r="F264" s="372"/>
      <c r="G264" s="372"/>
      <c r="H264" s="372"/>
      <c r="I264" s="373"/>
      <c r="J264" s="372"/>
      <c r="K264" s="372"/>
      <c r="L264" s="372"/>
    </row>
    <row r="265" spans="2:12" ht="13.5">
      <c r="B265" s="339"/>
      <c r="C265" s="373"/>
      <c r="D265" s="373"/>
      <c r="E265" s="372"/>
      <c r="F265" s="372"/>
      <c r="G265" s="372"/>
      <c r="H265" s="372"/>
      <c r="I265" s="373"/>
      <c r="J265" s="372"/>
      <c r="K265" s="372"/>
      <c r="L265" s="372"/>
    </row>
    <row r="266" spans="2:12" ht="13.5">
      <c r="B266" s="339"/>
      <c r="C266" s="373"/>
      <c r="D266" s="373"/>
      <c r="E266" s="372"/>
      <c r="F266" s="372"/>
      <c r="G266" s="372"/>
      <c r="H266" s="372"/>
      <c r="I266" s="373"/>
      <c r="J266" s="372"/>
      <c r="K266" s="372"/>
      <c r="L266" s="372"/>
    </row>
    <row r="267" spans="2:12" ht="13.5">
      <c r="B267" s="339"/>
      <c r="C267" s="373"/>
      <c r="D267" s="373"/>
      <c r="E267" s="372"/>
      <c r="F267" s="372"/>
      <c r="G267" s="372"/>
      <c r="H267" s="372"/>
      <c r="I267" s="373"/>
      <c r="J267" s="372"/>
      <c r="K267" s="372"/>
      <c r="L267" s="372"/>
    </row>
    <row r="268" spans="2:12" ht="13.5">
      <c r="B268" s="339"/>
      <c r="C268" s="373"/>
      <c r="D268" s="373"/>
      <c r="E268" s="372"/>
      <c r="F268" s="372"/>
      <c r="G268" s="372"/>
      <c r="H268" s="372"/>
      <c r="I268" s="373"/>
      <c r="J268" s="372"/>
      <c r="K268" s="372"/>
      <c r="L268" s="372"/>
    </row>
    <row r="269" spans="2:12" ht="13.5">
      <c r="B269" s="340"/>
      <c r="C269" s="375"/>
      <c r="D269" s="375"/>
      <c r="E269" s="374"/>
      <c r="F269" s="374"/>
      <c r="G269" s="374"/>
      <c r="H269" s="374"/>
      <c r="I269" s="375"/>
      <c r="J269" s="374"/>
      <c r="K269" s="374"/>
      <c r="L269" s="374"/>
    </row>
    <row r="270" spans="2:12" ht="13.5">
      <c r="B270" s="339"/>
      <c r="C270" s="373"/>
      <c r="D270" s="373"/>
      <c r="E270" s="372"/>
      <c r="F270" s="372"/>
      <c r="G270" s="372"/>
      <c r="H270" s="372"/>
      <c r="I270" s="373"/>
      <c r="J270" s="372"/>
      <c r="K270" s="372"/>
      <c r="L270" s="372"/>
    </row>
    <row r="271" spans="2:12" ht="13.5">
      <c r="B271" s="339"/>
      <c r="C271" s="373"/>
      <c r="D271" s="373"/>
      <c r="E271" s="372"/>
      <c r="F271" s="372"/>
      <c r="G271" s="372"/>
      <c r="H271" s="372"/>
      <c r="I271" s="373"/>
      <c r="J271" s="372"/>
      <c r="K271" s="372"/>
      <c r="L271" s="372"/>
    </row>
    <row r="272" spans="2:12" ht="13.5">
      <c r="B272" s="339"/>
      <c r="C272" s="373"/>
      <c r="D272" s="373"/>
      <c r="E272" s="372"/>
      <c r="F272" s="372"/>
      <c r="G272" s="372"/>
      <c r="H272" s="372"/>
      <c r="I272" s="373"/>
      <c r="J272" s="372"/>
      <c r="K272" s="372"/>
      <c r="L272" s="372"/>
    </row>
    <row r="273" spans="2:12" ht="13.5">
      <c r="B273" s="339"/>
      <c r="C273" s="373"/>
      <c r="D273" s="373"/>
      <c r="E273" s="372"/>
      <c r="F273" s="372"/>
      <c r="G273" s="372"/>
      <c r="H273" s="372"/>
      <c r="I273" s="373"/>
      <c r="J273" s="372"/>
      <c r="K273" s="372"/>
      <c r="L273" s="372"/>
    </row>
    <row r="274" spans="2:12" ht="13.5">
      <c r="B274" s="339"/>
      <c r="C274" s="373"/>
      <c r="D274" s="373"/>
      <c r="E274" s="372"/>
      <c r="F274" s="372"/>
      <c r="G274" s="372"/>
      <c r="H274" s="372"/>
      <c r="I274" s="373"/>
      <c r="J274" s="372"/>
      <c r="K274" s="372"/>
      <c r="L274" s="372"/>
    </row>
    <row r="275" spans="2:12" ht="13.5">
      <c r="B275" s="339"/>
      <c r="C275" s="373"/>
      <c r="D275" s="373"/>
      <c r="E275" s="372"/>
      <c r="F275" s="372"/>
      <c r="G275" s="372"/>
      <c r="H275" s="372"/>
      <c r="I275" s="373"/>
      <c r="J275" s="372"/>
      <c r="K275" s="372"/>
      <c r="L275" s="372"/>
    </row>
    <row r="276" spans="2:12" ht="13.5">
      <c r="B276" s="339"/>
      <c r="C276" s="373"/>
      <c r="D276" s="373"/>
      <c r="E276" s="372"/>
      <c r="F276" s="372"/>
      <c r="G276" s="372"/>
      <c r="H276" s="372"/>
      <c r="I276" s="373"/>
      <c r="J276" s="372"/>
      <c r="K276" s="372"/>
      <c r="L276" s="372"/>
    </row>
    <row r="277" spans="2:12" ht="13.5">
      <c r="B277" s="339"/>
      <c r="C277" s="373"/>
      <c r="D277" s="373"/>
      <c r="E277" s="372"/>
      <c r="F277" s="372"/>
      <c r="G277" s="372"/>
      <c r="H277" s="372"/>
      <c r="I277" s="373"/>
      <c r="J277" s="372"/>
      <c r="K277" s="372"/>
      <c r="L277" s="372"/>
    </row>
    <row r="278" spans="2:12" ht="13.5">
      <c r="B278" s="339"/>
      <c r="C278" s="373"/>
      <c r="D278" s="373"/>
      <c r="E278" s="372"/>
      <c r="F278" s="372"/>
      <c r="G278" s="372"/>
      <c r="H278" s="372"/>
      <c r="I278" s="373"/>
      <c r="J278" s="372"/>
      <c r="K278" s="372"/>
      <c r="L278" s="372"/>
    </row>
    <row r="279" spans="2:12" ht="13.5">
      <c r="B279" s="339"/>
      <c r="C279" s="373"/>
      <c r="D279" s="373"/>
      <c r="E279" s="372"/>
      <c r="F279" s="372"/>
      <c r="G279" s="372"/>
      <c r="H279" s="372"/>
      <c r="I279" s="373"/>
      <c r="J279" s="372"/>
      <c r="K279" s="372"/>
      <c r="L279" s="372"/>
    </row>
    <row r="280" spans="2:12" ht="13.5">
      <c r="B280" s="339"/>
      <c r="C280" s="373"/>
      <c r="D280" s="373"/>
      <c r="E280" s="372"/>
      <c r="F280" s="372"/>
      <c r="G280" s="372"/>
      <c r="H280" s="372"/>
      <c r="I280" s="373"/>
      <c r="J280" s="372"/>
      <c r="K280" s="372"/>
      <c r="L280" s="372"/>
    </row>
    <row r="281" spans="2:12" ht="13.5">
      <c r="B281" s="340"/>
      <c r="C281" s="375"/>
      <c r="D281" s="375"/>
      <c r="E281" s="374"/>
      <c r="F281" s="374"/>
      <c r="G281" s="374"/>
      <c r="H281" s="374"/>
      <c r="I281" s="375"/>
      <c r="J281" s="374"/>
      <c r="K281" s="374"/>
      <c r="L281" s="374"/>
    </row>
    <row r="282" spans="2:12" ht="13.5">
      <c r="B282" s="339"/>
      <c r="C282" s="373"/>
      <c r="D282" s="373"/>
      <c r="E282" s="372"/>
      <c r="F282" s="372"/>
      <c r="G282" s="372"/>
      <c r="H282" s="372"/>
      <c r="I282" s="373"/>
      <c r="J282" s="372"/>
      <c r="K282" s="372"/>
      <c r="L282" s="372"/>
    </row>
    <row r="283" spans="2:12" ht="13.5">
      <c r="B283" s="339"/>
      <c r="C283" s="373"/>
      <c r="D283" s="373"/>
      <c r="E283" s="372"/>
      <c r="F283" s="372"/>
      <c r="G283" s="372"/>
      <c r="H283" s="372"/>
      <c r="I283" s="373"/>
      <c r="J283" s="372"/>
      <c r="K283" s="372"/>
      <c r="L283" s="372"/>
    </row>
    <row r="284" spans="2:12" ht="13.5">
      <c r="B284" s="339"/>
      <c r="C284" s="373"/>
      <c r="D284" s="373"/>
      <c r="E284" s="372"/>
      <c r="F284" s="372"/>
      <c r="G284" s="372"/>
      <c r="H284" s="372"/>
      <c r="I284" s="373"/>
      <c r="J284" s="372"/>
      <c r="K284" s="372"/>
      <c r="L284" s="372"/>
    </row>
    <row r="285" spans="2:12" ht="13.5">
      <c r="B285" s="339"/>
      <c r="C285" s="373"/>
      <c r="D285" s="373"/>
      <c r="E285" s="372"/>
      <c r="F285" s="372"/>
      <c r="G285" s="372"/>
      <c r="H285" s="372"/>
      <c r="I285" s="373"/>
      <c r="J285" s="372"/>
      <c r="K285" s="372"/>
      <c r="L285" s="372"/>
    </row>
    <row r="286" spans="2:12" ht="13.5">
      <c r="B286" s="339"/>
      <c r="C286" s="373"/>
      <c r="D286" s="373"/>
      <c r="E286" s="372"/>
      <c r="F286" s="372"/>
      <c r="G286" s="372"/>
      <c r="H286" s="372"/>
      <c r="I286" s="373"/>
      <c r="J286" s="372"/>
      <c r="K286" s="372"/>
      <c r="L286" s="372"/>
    </row>
    <row r="287" spans="2:12" ht="13.5">
      <c r="B287" s="339"/>
      <c r="C287" s="373"/>
      <c r="D287" s="373"/>
      <c r="E287" s="372"/>
      <c r="F287" s="372"/>
      <c r="G287" s="372"/>
      <c r="H287" s="372"/>
      <c r="I287" s="373"/>
      <c r="J287" s="372"/>
      <c r="K287" s="372"/>
      <c r="L287" s="372"/>
    </row>
    <row r="288" spans="2:12" ht="13.5">
      <c r="B288" s="339"/>
      <c r="C288" s="373"/>
      <c r="D288" s="373"/>
      <c r="E288" s="372"/>
      <c r="F288" s="372"/>
      <c r="G288" s="372"/>
      <c r="H288" s="372"/>
      <c r="I288" s="373"/>
      <c r="J288" s="372"/>
      <c r="K288" s="372"/>
      <c r="L288" s="372"/>
    </row>
    <row r="289" spans="2:12" ht="13.5">
      <c r="B289" s="339"/>
      <c r="C289" s="373"/>
      <c r="D289" s="373"/>
      <c r="E289" s="372"/>
      <c r="F289" s="372"/>
      <c r="G289" s="372"/>
      <c r="H289" s="372"/>
      <c r="I289" s="373"/>
      <c r="J289" s="372"/>
      <c r="K289" s="372"/>
      <c r="L289" s="372"/>
    </row>
    <row r="290" spans="2:12" ht="13.5">
      <c r="B290" s="339"/>
      <c r="C290" s="373"/>
      <c r="D290" s="373"/>
      <c r="E290" s="372"/>
      <c r="F290" s="372"/>
      <c r="G290" s="372"/>
      <c r="H290" s="372"/>
      <c r="I290" s="373"/>
      <c r="J290" s="372"/>
      <c r="K290" s="372"/>
      <c r="L290" s="372"/>
    </row>
    <row r="291" spans="2:12" ht="13.5">
      <c r="B291" s="339"/>
      <c r="C291" s="373"/>
      <c r="D291" s="373"/>
      <c r="E291" s="372"/>
      <c r="F291" s="372"/>
      <c r="G291" s="372"/>
      <c r="H291" s="372"/>
      <c r="I291" s="373"/>
      <c r="J291" s="372"/>
      <c r="K291" s="372"/>
      <c r="L291" s="372"/>
    </row>
    <row r="292" spans="2:12" ht="13.5">
      <c r="B292" s="339"/>
      <c r="C292" s="373"/>
      <c r="D292" s="373"/>
      <c r="E292" s="372"/>
      <c r="F292" s="372"/>
      <c r="G292" s="372"/>
      <c r="H292" s="372"/>
      <c r="I292" s="373"/>
      <c r="J292" s="372"/>
      <c r="K292" s="372"/>
      <c r="L292" s="372"/>
    </row>
    <row r="293" spans="2:12" ht="13.5">
      <c r="B293" s="340"/>
      <c r="C293" s="375"/>
      <c r="D293" s="375"/>
      <c r="E293" s="374"/>
      <c r="F293" s="374"/>
      <c r="G293" s="374"/>
      <c r="H293" s="374"/>
      <c r="I293" s="375"/>
      <c r="J293" s="374"/>
      <c r="K293" s="374"/>
      <c r="L293" s="374"/>
    </row>
    <row r="294" spans="2:12" ht="13.5">
      <c r="B294" s="339"/>
      <c r="C294" s="373"/>
      <c r="D294" s="373"/>
      <c r="E294" s="372"/>
      <c r="F294" s="372"/>
      <c r="G294" s="372"/>
      <c r="H294" s="372"/>
      <c r="I294" s="373"/>
      <c r="J294" s="372"/>
      <c r="K294" s="372"/>
      <c r="L294" s="372"/>
    </row>
    <row r="295" spans="2:12" ht="13.5">
      <c r="B295" s="339"/>
      <c r="C295" s="373"/>
      <c r="D295" s="373"/>
      <c r="E295" s="372"/>
      <c r="F295" s="372"/>
      <c r="G295" s="372"/>
      <c r="H295" s="372"/>
      <c r="I295" s="373"/>
      <c r="J295" s="372"/>
      <c r="K295" s="372"/>
      <c r="L295" s="372"/>
    </row>
    <row r="296" spans="2:12" ht="13.5">
      <c r="B296" s="339"/>
      <c r="C296" s="373"/>
      <c r="D296" s="373"/>
      <c r="E296" s="372"/>
      <c r="F296" s="372"/>
      <c r="G296" s="372"/>
      <c r="H296" s="372"/>
      <c r="I296" s="373"/>
      <c r="J296" s="372"/>
      <c r="K296" s="372"/>
      <c r="L296" s="372"/>
    </row>
    <row r="297" spans="2:12" ht="13.5">
      <c r="B297" s="339"/>
      <c r="C297" s="373"/>
      <c r="D297" s="373"/>
      <c r="E297" s="372"/>
      <c r="F297" s="372"/>
      <c r="G297" s="372"/>
      <c r="H297" s="372"/>
      <c r="I297" s="373"/>
      <c r="J297" s="372"/>
      <c r="K297" s="372"/>
      <c r="L297" s="372"/>
    </row>
    <row r="298" spans="2:12" ht="13.5">
      <c r="B298" s="339"/>
      <c r="C298" s="373"/>
      <c r="D298" s="373"/>
      <c r="E298" s="372"/>
      <c r="F298" s="372"/>
      <c r="G298" s="372"/>
      <c r="H298" s="372"/>
      <c r="I298" s="373"/>
      <c r="J298" s="372"/>
      <c r="K298" s="372"/>
      <c r="L298" s="372"/>
    </row>
    <row r="299" spans="2:12" ht="13.5">
      <c r="B299" s="339"/>
      <c r="C299" s="373"/>
      <c r="D299" s="373"/>
      <c r="E299" s="372"/>
      <c r="F299" s="372"/>
      <c r="G299" s="372"/>
      <c r="H299" s="372"/>
      <c r="I299" s="373"/>
      <c r="J299" s="372"/>
      <c r="K299" s="372"/>
      <c r="L299" s="372"/>
    </row>
    <row r="300" spans="2:12" ht="13.5">
      <c r="B300" s="339"/>
      <c r="C300" s="373"/>
      <c r="D300" s="373"/>
      <c r="E300" s="372"/>
      <c r="F300" s="372"/>
      <c r="G300" s="372"/>
      <c r="H300" s="372"/>
      <c r="I300" s="373"/>
      <c r="J300" s="372"/>
      <c r="K300" s="372"/>
      <c r="L300" s="372"/>
    </row>
    <row r="301" spans="2:12" ht="13.5">
      <c r="B301" s="339"/>
      <c r="C301" s="373"/>
      <c r="D301" s="373"/>
      <c r="E301" s="372"/>
      <c r="F301" s="372"/>
      <c r="G301" s="372"/>
      <c r="H301" s="372"/>
      <c r="I301" s="373"/>
      <c r="J301" s="372"/>
      <c r="K301" s="372"/>
      <c r="L301" s="372"/>
    </row>
    <row r="302" spans="2:12" ht="13.5">
      <c r="B302" s="339"/>
      <c r="C302" s="373"/>
      <c r="D302" s="373"/>
      <c r="E302" s="372"/>
      <c r="F302" s="372"/>
      <c r="G302" s="372"/>
      <c r="H302" s="372"/>
      <c r="I302" s="373"/>
      <c r="J302" s="372"/>
      <c r="K302" s="372"/>
      <c r="L302" s="372"/>
    </row>
    <row r="303" spans="2:12" ht="13.5">
      <c r="B303" s="339"/>
      <c r="C303" s="373"/>
      <c r="D303" s="373"/>
      <c r="E303" s="372"/>
      <c r="F303" s="372"/>
      <c r="G303" s="372"/>
      <c r="H303" s="372"/>
      <c r="I303" s="373"/>
      <c r="J303" s="372"/>
      <c r="K303" s="372"/>
      <c r="L303" s="372"/>
    </row>
    <row r="304" spans="2:12" ht="13.5">
      <c r="B304" s="339"/>
      <c r="C304" s="373"/>
      <c r="D304" s="373"/>
      <c r="E304" s="372"/>
      <c r="F304" s="372"/>
      <c r="G304" s="372"/>
      <c r="H304" s="372"/>
      <c r="I304" s="373"/>
      <c r="J304" s="372"/>
      <c r="K304" s="372"/>
      <c r="L304" s="372"/>
    </row>
    <row r="305" spans="2:12" ht="13.5">
      <c r="B305" s="340"/>
      <c r="C305" s="375"/>
      <c r="D305" s="375"/>
      <c r="E305" s="374"/>
      <c r="F305" s="374"/>
      <c r="G305" s="374"/>
      <c r="H305" s="374"/>
      <c r="I305" s="375"/>
      <c r="J305" s="374"/>
      <c r="K305" s="374"/>
      <c r="L305" s="374"/>
    </row>
    <row r="306" spans="2:12" ht="13.5">
      <c r="B306" s="339"/>
      <c r="C306" s="373"/>
      <c r="D306" s="373"/>
      <c r="E306" s="372"/>
      <c r="F306" s="372"/>
      <c r="G306" s="372"/>
      <c r="H306" s="372"/>
      <c r="I306" s="373"/>
      <c r="J306" s="372"/>
      <c r="K306" s="372"/>
      <c r="L306" s="372"/>
    </row>
    <row r="307" spans="2:12" ht="13.5">
      <c r="B307" s="339"/>
      <c r="C307" s="373"/>
      <c r="D307" s="373"/>
      <c r="E307" s="372"/>
      <c r="F307" s="372"/>
      <c r="G307" s="372"/>
      <c r="H307" s="372"/>
      <c r="I307" s="373"/>
      <c r="J307" s="372"/>
      <c r="K307" s="372"/>
      <c r="L307" s="372"/>
    </row>
    <row r="308" spans="2:12" ht="13.5">
      <c r="B308" s="339"/>
      <c r="C308" s="373"/>
      <c r="D308" s="373"/>
      <c r="E308" s="372"/>
      <c r="F308" s="372"/>
      <c r="G308" s="372"/>
      <c r="H308" s="372"/>
      <c r="I308" s="373"/>
      <c r="J308" s="372"/>
      <c r="K308" s="372"/>
      <c r="L308" s="372"/>
    </row>
    <row r="309" spans="2:12" ht="13.5">
      <c r="B309" s="339"/>
      <c r="C309" s="373"/>
      <c r="D309" s="373"/>
      <c r="E309" s="372"/>
      <c r="F309" s="372"/>
      <c r="G309" s="372"/>
      <c r="H309" s="372"/>
      <c r="I309" s="373"/>
      <c r="J309" s="372"/>
      <c r="K309" s="372"/>
      <c r="L309" s="372"/>
    </row>
    <row r="310" spans="2:12" ht="13.5">
      <c r="B310" s="339"/>
      <c r="C310" s="373"/>
      <c r="D310" s="373"/>
      <c r="E310" s="372"/>
      <c r="F310" s="372"/>
      <c r="G310" s="372"/>
      <c r="H310" s="372"/>
      <c r="I310" s="373"/>
      <c r="J310" s="372"/>
      <c r="K310" s="372"/>
      <c r="L310" s="372"/>
    </row>
    <row r="311" spans="2:12" ht="13.5">
      <c r="B311" s="339"/>
      <c r="C311" s="373"/>
      <c r="D311" s="373"/>
      <c r="E311" s="372"/>
      <c r="F311" s="372"/>
      <c r="G311" s="372"/>
      <c r="H311" s="372"/>
      <c r="I311" s="373"/>
      <c r="J311" s="372"/>
      <c r="K311" s="372"/>
      <c r="L311" s="372"/>
    </row>
    <row r="312" spans="2:12" ht="13.5">
      <c r="B312" s="339"/>
      <c r="C312" s="373"/>
      <c r="D312" s="373"/>
      <c r="E312" s="372"/>
      <c r="F312" s="372"/>
      <c r="G312" s="372"/>
      <c r="H312" s="372"/>
      <c r="I312" s="373"/>
      <c r="J312" s="372"/>
      <c r="K312" s="372"/>
      <c r="L312" s="372"/>
    </row>
    <row r="313" spans="2:12" ht="13.5">
      <c r="B313" s="339"/>
      <c r="C313" s="373"/>
      <c r="D313" s="373"/>
      <c r="E313" s="372"/>
      <c r="F313" s="372"/>
      <c r="G313" s="372"/>
      <c r="H313" s="372"/>
      <c r="I313" s="373"/>
      <c r="J313" s="372"/>
      <c r="K313" s="372"/>
      <c r="L313" s="372"/>
    </row>
    <row r="314" spans="2:12" ht="13.5">
      <c r="B314" s="339"/>
      <c r="C314" s="373"/>
      <c r="D314" s="373"/>
      <c r="E314" s="372"/>
      <c r="F314" s="372"/>
      <c r="G314" s="372"/>
      <c r="H314" s="372"/>
      <c r="I314" s="373"/>
      <c r="J314" s="372"/>
      <c r="K314" s="372"/>
      <c r="L314" s="372"/>
    </row>
    <row r="315" spans="2:12" ht="13.5">
      <c r="B315" s="339"/>
      <c r="C315" s="373"/>
      <c r="D315" s="373"/>
      <c r="E315" s="372"/>
      <c r="F315" s="372"/>
      <c r="G315" s="372"/>
      <c r="H315" s="372"/>
      <c r="I315" s="373"/>
      <c r="J315" s="372"/>
      <c r="K315" s="372"/>
      <c r="L315" s="372"/>
    </row>
    <row r="316" spans="2:12" ht="13.5">
      <c r="B316" s="339"/>
      <c r="C316" s="373"/>
      <c r="D316" s="373"/>
      <c r="E316" s="372"/>
      <c r="F316" s="372"/>
      <c r="G316" s="372"/>
      <c r="H316" s="372"/>
      <c r="I316" s="373"/>
      <c r="J316" s="372"/>
      <c r="K316" s="372"/>
      <c r="L316" s="372"/>
    </row>
    <row r="317" spans="2:12" ht="13.5">
      <c r="B317" s="340"/>
      <c r="C317" s="375"/>
      <c r="D317" s="375"/>
      <c r="E317" s="374"/>
      <c r="F317" s="374"/>
      <c r="G317" s="374"/>
      <c r="H317" s="374"/>
      <c r="I317" s="375"/>
      <c r="J317" s="374"/>
      <c r="K317" s="374"/>
      <c r="L317" s="374"/>
    </row>
    <row r="318" spans="2:12" ht="13.5">
      <c r="B318" s="339"/>
      <c r="C318" s="373"/>
      <c r="D318" s="373"/>
      <c r="E318" s="372"/>
      <c r="F318" s="372"/>
      <c r="G318" s="372"/>
      <c r="H318" s="372"/>
      <c r="I318" s="373"/>
      <c r="J318" s="372"/>
      <c r="K318" s="372"/>
      <c r="L318" s="372"/>
    </row>
    <row r="319" spans="2:12" ht="13.5">
      <c r="B319" s="339"/>
      <c r="C319" s="373"/>
      <c r="D319" s="373"/>
      <c r="E319" s="372"/>
      <c r="F319" s="372"/>
      <c r="G319" s="372"/>
      <c r="H319" s="372"/>
      <c r="I319" s="373"/>
      <c r="J319" s="372"/>
      <c r="K319" s="372"/>
      <c r="L319" s="372"/>
    </row>
    <row r="320" spans="2:12" ht="13.5">
      <c r="B320" s="339"/>
      <c r="C320" s="373"/>
      <c r="D320" s="373"/>
      <c r="E320" s="372"/>
      <c r="F320" s="372"/>
      <c r="G320" s="372"/>
      <c r="H320" s="372"/>
      <c r="I320" s="373"/>
      <c r="J320" s="372"/>
      <c r="K320" s="372"/>
      <c r="L320" s="372"/>
    </row>
    <row r="321" spans="2:12" ht="13.5">
      <c r="B321" s="339"/>
      <c r="C321" s="373"/>
      <c r="D321" s="373"/>
      <c r="E321" s="372"/>
      <c r="F321" s="372"/>
      <c r="G321" s="372"/>
      <c r="H321" s="372"/>
      <c r="I321" s="373"/>
      <c r="J321" s="372"/>
      <c r="K321" s="372"/>
      <c r="L321" s="372"/>
    </row>
    <row r="322" spans="2:12" ht="13.5">
      <c r="B322" s="339"/>
      <c r="C322" s="373"/>
      <c r="D322" s="373"/>
      <c r="E322" s="372"/>
      <c r="F322" s="372"/>
      <c r="G322" s="372"/>
      <c r="H322" s="372"/>
      <c r="I322" s="373"/>
      <c r="J322" s="372"/>
      <c r="K322" s="372"/>
      <c r="L322" s="372"/>
    </row>
    <row r="323" spans="2:12" ht="13.5">
      <c r="B323" s="339"/>
      <c r="C323" s="373"/>
      <c r="D323" s="373"/>
      <c r="E323" s="372"/>
      <c r="F323" s="372"/>
      <c r="G323" s="372"/>
      <c r="H323" s="372"/>
      <c r="I323" s="373"/>
      <c r="J323" s="372"/>
      <c r="K323" s="372"/>
      <c r="L323" s="372"/>
    </row>
    <row r="324" spans="2:12" ht="13.5">
      <c r="B324" s="339"/>
      <c r="C324" s="373"/>
      <c r="D324" s="373"/>
      <c r="E324" s="372"/>
      <c r="F324" s="372"/>
      <c r="G324" s="372"/>
      <c r="H324" s="372"/>
      <c r="I324" s="373"/>
      <c r="J324" s="372"/>
      <c r="K324" s="372"/>
      <c r="L324" s="372"/>
    </row>
    <row r="325" spans="2:12" ht="13.5">
      <c r="B325" s="339"/>
      <c r="C325" s="373"/>
      <c r="D325" s="373"/>
      <c r="E325" s="372"/>
      <c r="F325" s="372"/>
      <c r="G325" s="372"/>
      <c r="H325" s="372"/>
      <c r="I325" s="373"/>
      <c r="J325" s="372"/>
      <c r="K325" s="372"/>
      <c r="L325" s="372"/>
    </row>
    <row r="326" spans="2:12" ht="13.5">
      <c r="B326" s="339"/>
      <c r="C326" s="373"/>
      <c r="D326" s="373"/>
      <c r="E326" s="372"/>
      <c r="F326" s="372"/>
      <c r="G326" s="372"/>
      <c r="H326" s="372"/>
      <c r="I326" s="373"/>
      <c r="J326" s="372"/>
      <c r="K326" s="372"/>
      <c r="L326" s="372"/>
    </row>
    <row r="327" spans="2:12" ht="13.5">
      <c r="B327" s="339"/>
      <c r="C327" s="373"/>
      <c r="D327" s="373"/>
      <c r="E327" s="372"/>
      <c r="F327" s="372"/>
      <c r="G327" s="372"/>
      <c r="H327" s="372"/>
      <c r="I327" s="373"/>
      <c r="J327" s="372"/>
      <c r="K327" s="372"/>
      <c r="L327" s="372"/>
    </row>
    <row r="328" spans="2:12" ht="13.5">
      <c r="B328" s="339"/>
      <c r="C328" s="373"/>
      <c r="D328" s="373"/>
      <c r="E328" s="372"/>
      <c r="F328" s="372"/>
      <c r="G328" s="372"/>
      <c r="H328" s="372"/>
      <c r="I328" s="373"/>
      <c r="J328" s="372"/>
      <c r="K328" s="372"/>
      <c r="L328" s="372"/>
    </row>
    <row r="329" spans="2:12" ht="13.5">
      <c r="B329" s="339"/>
      <c r="C329" s="373"/>
      <c r="D329" s="373"/>
      <c r="E329" s="372"/>
      <c r="F329" s="372"/>
      <c r="G329" s="372"/>
      <c r="H329" s="372"/>
      <c r="I329" s="373"/>
      <c r="J329" s="372"/>
      <c r="K329" s="372"/>
      <c r="L329" s="372"/>
    </row>
    <row r="330" spans="2:12" ht="13.5">
      <c r="B330" s="339"/>
      <c r="C330" s="373"/>
      <c r="D330" s="373"/>
      <c r="E330" s="372"/>
      <c r="F330" s="372"/>
      <c r="G330" s="372"/>
      <c r="H330" s="372"/>
      <c r="I330" s="373"/>
      <c r="J330" s="372"/>
      <c r="K330" s="372"/>
      <c r="L330" s="372"/>
    </row>
    <row r="331" spans="2:12" ht="13.5">
      <c r="B331" s="341"/>
      <c r="C331" s="377"/>
      <c r="D331" s="377"/>
      <c r="E331" s="376"/>
      <c r="F331" s="376"/>
      <c r="G331" s="376"/>
      <c r="H331" s="376"/>
      <c r="I331" s="377"/>
      <c r="J331" s="376"/>
      <c r="K331" s="376"/>
      <c r="L331" s="376"/>
    </row>
    <row r="332" spans="2:12" ht="13.5">
      <c r="B332" s="340"/>
      <c r="C332" s="375"/>
      <c r="D332" s="375"/>
      <c r="E332" s="374"/>
      <c r="F332" s="374"/>
      <c r="G332" s="374"/>
      <c r="H332" s="374"/>
      <c r="I332" s="375"/>
      <c r="J332" s="374"/>
      <c r="K332" s="374"/>
      <c r="L332" s="374"/>
    </row>
    <row r="333" spans="2:12" ht="13.5">
      <c r="B333" s="340"/>
      <c r="C333" s="375"/>
      <c r="D333" s="375"/>
      <c r="E333" s="374"/>
      <c r="F333" s="374"/>
      <c r="G333" s="374"/>
      <c r="H333" s="374"/>
      <c r="I333" s="375"/>
      <c r="J333" s="374"/>
      <c r="K333" s="374"/>
      <c r="L333" s="374"/>
    </row>
    <row r="334" spans="2:12" ht="13.5">
      <c r="B334" s="340"/>
      <c r="C334" s="375"/>
      <c r="D334" s="375"/>
      <c r="E334" s="374"/>
      <c r="F334" s="374"/>
      <c r="G334" s="374"/>
      <c r="H334" s="374"/>
      <c r="I334" s="375"/>
      <c r="J334" s="374"/>
      <c r="K334" s="374"/>
      <c r="L334" s="374"/>
    </row>
    <row r="335" spans="2:12" ht="13.5">
      <c r="B335" s="340"/>
      <c r="C335" s="375"/>
      <c r="D335" s="375"/>
      <c r="E335" s="374"/>
      <c r="F335" s="374"/>
      <c r="G335" s="374"/>
      <c r="H335" s="374"/>
      <c r="I335" s="375"/>
      <c r="J335" s="374"/>
      <c r="K335" s="374"/>
      <c r="L335" s="374"/>
    </row>
    <row r="336" spans="2:12" ht="13.5">
      <c r="B336" s="340"/>
      <c r="C336" s="375"/>
      <c r="D336" s="375"/>
      <c r="E336" s="374"/>
      <c r="F336" s="374"/>
      <c r="G336" s="374"/>
      <c r="H336" s="374"/>
      <c r="I336" s="375"/>
      <c r="J336" s="374"/>
      <c r="K336" s="374"/>
      <c r="L336" s="374"/>
    </row>
    <row r="337" spans="2:12" ht="13.5">
      <c r="B337" s="340"/>
      <c r="C337" s="375"/>
      <c r="D337" s="375"/>
      <c r="E337" s="374"/>
      <c r="F337" s="374"/>
      <c r="G337" s="374"/>
      <c r="H337" s="374"/>
      <c r="I337" s="375"/>
      <c r="J337" s="374"/>
      <c r="K337" s="374"/>
      <c r="L337" s="374"/>
    </row>
    <row r="338" spans="2:12" ht="13.5">
      <c r="B338" s="340"/>
      <c r="C338" s="375"/>
      <c r="D338" s="375"/>
      <c r="E338" s="374"/>
      <c r="F338" s="374"/>
      <c r="G338" s="374"/>
      <c r="H338" s="374"/>
      <c r="I338" s="375"/>
      <c r="J338" s="374"/>
      <c r="K338" s="374"/>
      <c r="L338" s="374"/>
    </row>
    <row r="339" spans="2:12" ht="13.5">
      <c r="B339" s="340"/>
      <c r="C339" s="375"/>
      <c r="D339" s="375"/>
      <c r="E339" s="374"/>
      <c r="F339" s="374"/>
      <c r="G339" s="374"/>
      <c r="H339" s="374"/>
      <c r="I339" s="375"/>
      <c r="J339" s="374"/>
      <c r="K339" s="374"/>
      <c r="L339" s="374"/>
    </row>
    <row r="340" spans="2:12" ht="13.5">
      <c r="B340" s="340"/>
      <c r="C340" s="375"/>
      <c r="D340" s="375"/>
      <c r="E340" s="374"/>
      <c r="F340" s="374"/>
      <c r="G340" s="374"/>
      <c r="H340" s="374"/>
      <c r="I340" s="375"/>
      <c r="J340" s="374"/>
      <c r="K340" s="374"/>
      <c r="L340" s="374"/>
    </row>
    <row r="341" spans="2:12" ht="13.5">
      <c r="B341" s="340"/>
      <c r="C341" s="375"/>
      <c r="D341" s="375"/>
      <c r="E341" s="374"/>
      <c r="F341" s="374"/>
      <c r="G341" s="374"/>
      <c r="H341" s="374"/>
      <c r="I341" s="375"/>
      <c r="J341" s="374"/>
      <c r="K341" s="374"/>
      <c r="L341" s="374"/>
    </row>
    <row r="342" spans="2:12" ht="13.5">
      <c r="B342" s="340"/>
      <c r="C342" s="375"/>
      <c r="D342" s="375"/>
      <c r="E342" s="374"/>
      <c r="F342" s="374"/>
      <c r="G342" s="374"/>
      <c r="H342" s="374"/>
      <c r="I342" s="375"/>
      <c r="J342" s="374"/>
      <c r="K342" s="374"/>
      <c r="L342" s="374"/>
    </row>
    <row r="343" spans="2:12" ht="13.5">
      <c r="B343" s="340"/>
      <c r="C343" s="375"/>
      <c r="D343" s="375"/>
      <c r="E343" s="374"/>
      <c r="F343" s="374"/>
      <c r="G343" s="374"/>
      <c r="H343" s="374"/>
      <c r="I343" s="375"/>
      <c r="J343" s="374"/>
      <c r="K343" s="374"/>
      <c r="L343" s="374"/>
    </row>
    <row r="344" spans="2:12" ht="13.5">
      <c r="B344" s="340"/>
      <c r="C344" s="375"/>
      <c r="D344" s="375"/>
      <c r="E344" s="374"/>
      <c r="F344" s="374"/>
      <c r="G344" s="374"/>
      <c r="H344" s="374"/>
      <c r="I344" s="375"/>
      <c r="J344" s="374"/>
      <c r="K344" s="374"/>
      <c r="L344" s="374"/>
    </row>
    <row r="345" spans="2:12" ht="13.5">
      <c r="B345" s="340"/>
      <c r="C345" s="375"/>
      <c r="D345" s="375"/>
      <c r="E345" s="374"/>
      <c r="F345" s="374"/>
      <c r="G345" s="374"/>
      <c r="H345" s="374"/>
      <c r="I345" s="375"/>
      <c r="J345" s="374"/>
      <c r="K345" s="374"/>
      <c r="L345" s="374"/>
    </row>
    <row r="346" spans="2:12" ht="13.5">
      <c r="B346" s="340"/>
      <c r="C346" s="375"/>
      <c r="D346" s="375"/>
      <c r="E346" s="374"/>
      <c r="F346" s="374"/>
      <c r="G346" s="374"/>
      <c r="H346" s="374"/>
      <c r="I346" s="375"/>
      <c r="J346" s="374"/>
      <c r="K346" s="374"/>
      <c r="L346" s="374"/>
    </row>
    <row r="347" spans="2:12" ht="13.5">
      <c r="B347" s="340"/>
      <c r="C347" s="375"/>
      <c r="D347" s="375"/>
      <c r="E347" s="374"/>
      <c r="F347" s="374"/>
      <c r="G347" s="374"/>
      <c r="H347" s="374"/>
      <c r="I347" s="375"/>
      <c r="J347" s="374"/>
      <c r="K347" s="374"/>
      <c r="L347" s="374"/>
    </row>
    <row r="348" spans="2:12" ht="13.5">
      <c r="B348" s="340"/>
      <c r="C348" s="375"/>
      <c r="D348" s="375"/>
      <c r="E348" s="374"/>
      <c r="F348" s="374"/>
      <c r="G348" s="374"/>
      <c r="H348" s="374"/>
      <c r="I348" s="375"/>
      <c r="J348" s="374"/>
      <c r="K348" s="374"/>
      <c r="L348" s="374"/>
    </row>
    <row r="349" spans="2:12" ht="13.5">
      <c r="B349" s="340"/>
      <c r="C349" s="375"/>
      <c r="D349" s="375"/>
      <c r="E349" s="374"/>
      <c r="F349" s="374"/>
      <c r="G349" s="374"/>
      <c r="H349" s="374"/>
      <c r="I349" s="375"/>
      <c r="J349" s="374"/>
      <c r="K349" s="374"/>
      <c r="L349" s="374"/>
    </row>
    <row r="350" spans="2:12" ht="13.5">
      <c r="B350" s="340"/>
      <c r="C350" s="375"/>
      <c r="D350" s="375"/>
      <c r="E350" s="374"/>
      <c r="F350" s="374"/>
      <c r="G350" s="374"/>
      <c r="H350" s="374"/>
      <c r="I350" s="375"/>
      <c r="J350" s="374"/>
      <c r="K350" s="374"/>
      <c r="L350" s="374"/>
    </row>
    <row r="351" spans="2:12" ht="13.5">
      <c r="B351" s="340"/>
      <c r="C351" s="375"/>
      <c r="D351" s="375"/>
      <c r="E351" s="374"/>
      <c r="F351" s="374"/>
      <c r="G351" s="374"/>
      <c r="H351" s="374"/>
      <c r="I351" s="375"/>
      <c r="J351" s="374"/>
      <c r="K351" s="374"/>
      <c r="L351" s="374"/>
    </row>
    <row r="352" spans="2:12" ht="13.5">
      <c r="B352" s="340"/>
      <c r="C352" s="375"/>
      <c r="D352" s="375"/>
      <c r="E352" s="374"/>
      <c r="F352" s="374"/>
      <c r="G352" s="374"/>
      <c r="H352" s="374"/>
      <c r="I352" s="375"/>
      <c r="J352" s="374"/>
      <c r="K352" s="374"/>
      <c r="L352" s="374"/>
    </row>
    <row r="353" spans="2:12" ht="13.5">
      <c r="B353" s="340"/>
      <c r="C353" s="375"/>
      <c r="D353" s="375"/>
      <c r="E353" s="374"/>
      <c r="F353" s="374"/>
      <c r="G353" s="374"/>
      <c r="H353" s="374"/>
      <c r="I353" s="375"/>
      <c r="J353" s="374"/>
      <c r="K353" s="374"/>
      <c r="L353" s="374"/>
    </row>
    <row r="354" spans="2:12" ht="13.5">
      <c r="B354" s="340"/>
      <c r="C354" s="375"/>
      <c r="D354" s="375"/>
      <c r="E354" s="374"/>
      <c r="F354" s="374"/>
      <c r="G354" s="374"/>
      <c r="H354" s="374"/>
      <c r="I354" s="375"/>
      <c r="J354" s="374"/>
      <c r="K354" s="374"/>
      <c r="L354" s="374"/>
    </row>
    <row r="355" spans="2:12" ht="13.5">
      <c r="B355" s="340"/>
      <c r="C355" s="375"/>
      <c r="D355" s="375"/>
      <c r="E355" s="374"/>
      <c r="F355" s="374"/>
      <c r="G355" s="374"/>
      <c r="H355" s="374"/>
      <c r="I355" s="375"/>
      <c r="J355" s="374"/>
      <c r="K355" s="374"/>
      <c r="L355" s="374"/>
    </row>
    <row r="356" spans="2:12" ht="13.5">
      <c r="B356" s="340"/>
      <c r="C356" s="375"/>
      <c r="D356" s="375"/>
      <c r="E356" s="374"/>
      <c r="F356" s="374"/>
      <c r="G356" s="374"/>
      <c r="H356" s="374"/>
      <c r="I356" s="375"/>
      <c r="J356" s="374"/>
      <c r="K356" s="374"/>
      <c r="L356" s="374"/>
    </row>
    <row r="357" spans="2:12" ht="13.5">
      <c r="B357" s="340"/>
      <c r="C357" s="375"/>
      <c r="D357" s="375"/>
      <c r="E357" s="374"/>
      <c r="F357" s="374"/>
      <c r="G357" s="374"/>
      <c r="H357" s="374"/>
      <c r="I357" s="375"/>
      <c r="J357" s="374"/>
      <c r="K357" s="374"/>
      <c r="L357" s="374"/>
    </row>
    <row r="358" spans="2:12" ht="13.5">
      <c r="B358" s="340"/>
      <c r="C358" s="375"/>
      <c r="D358" s="375"/>
      <c r="E358" s="374"/>
      <c r="F358" s="374"/>
      <c r="G358" s="374"/>
      <c r="H358" s="374"/>
      <c r="I358" s="375"/>
      <c r="J358" s="374"/>
      <c r="K358" s="374"/>
      <c r="L358" s="374"/>
    </row>
    <row r="359" spans="2:12" ht="13.5">
      <c r="B359" s="340"/>
      <c r="C359" s="375"/>
      <c r="D359" s="375"/>
      <c r="E359" s="374"/>
      <c r="F359" s="374"/>
      <c r="G359" s="374"/>
      <c r="H359" s="374"/>
      <c r="I359" s="375"/>
      <c r="J359" s="374"/>
      <c r="K359" s="374"/>
      <c r="L359" s="374"/>
    </row>
    <row r="360" spans="2:12" ht="13.5">
      <c r="B360" s="340"/>
      <c r="C360" s="375"/>
      <c r="D360" s="375"/>
      <c r="E360" s="374"/>
      <c r="F360" s="374"/>
      <c r="G360" s="374"/>
      <c r="H360" s="374"/>
      <c r="I360" s="375"/>
      <c r="J360" s="374"/>
      <c r="K360" s="374"/>
      <c r="L360" s="374"/>
    </row>
    <row r="361" spans="2:12" ht="13.5">
      <c r="B361" s="340"/>
      <c r="C361" s="375"/>
      <c r="D361" s="375"/>
      <c r="E361" s="374"/>
      <c r="F361" s="374"/>
      <c r="G361" s="374"/>
      <c r="H361" s="374"/>
      <c r="I361" s="375"/>
      <c r="J361" s="374"/>
      <c r="K361" s="374"/>
      <c r="L361" s="374"/>
    </row>
    <row r="362" spans="2:12" ht="13.5">
      <c r="B362" s="340"/>
      <c r="C362" s="375"/>
      <c r="D362" s="375"/>
      <c r="E362" s="374"/>
      <c r="F362" s="374"/>
      <c r="G362" s="374"/>
      <c r="H362" s="374"/>
      <c r="I362" s="375"/>
      <c r="J362" s="374"/>
      <c r="K362" s="374"/>
      <c r="L362" s="374"/>
    </row>
    <row r="363" spans="2:12" ht="13.5">
      <c r="B363" s="340"/>
      <c r="C363" s="375"/>
      <c r="D363" s="375"/>
      <c r="E363" s="374"/>
      <c r="F363" s="374"/>
      <c r="G363" s="374"/>
      <c r="H363" s="374"/>
      <c r="I363" s="375"/>
      <c r="J363" s="374"/>
      <c r="K363" s="374"/>
      <c r="L363" s="374"/>
    </row>
    <row r="364" spans="2:12" ht="13.5">
      <c r="B364" s="340"/>
      <c r="C364" s="375"/>
      <c r="D364" s="375"/>
      <c r="E364" s="374"/>
      <c r="F364" s="374"/>
      <c r="G364" s="374"/>
      <c r="H364" s="374"/>
      <c r="I364" s="375"/>
      <c r="J364" s="374"/>
      <c r="K364" s="374"/>
      <c r="L364" s="374"/>
    </row>
    <row r="365" spans="2:12" ht="13.5">
      <c r="B365" s="340"/>
      <c r="C365" s="375"/>
      <c r="D365" s="375"/>
      <c r="E365" s="374"/>
      <c r="F365" s="374"/>
      <c r="G365" s="374"/>
      <c r="H365" s="374"/>
      <c r="I365" s="375"/>
      <c r="J365" s="374"/>
      <c r="K365" s="374"/>
      <c r="L365" s="374"/>
    </row>
    <row r="366" spans="2:12" ht="13.5">
      <c r="B366" s="340"/>
      <c r="C366" s="375"/>
      <c r="D366" s="375"/>
      <c r="E366" s="374"/>
      <c r="F366" s="374"/>
      <c r="G366" s="374"/>
      <c r="H366" s="374"/>
      <c r="I366" s="375"/>
      <c r="J366" s="374"/>
      <c r="K366" s="374"/>
      <c r="L366" s="374"/>
    </row>
    <row r="367" spans="2:12" ht="13.5">
      <c r="B367" s="340"/>
      <c r="C367" s="375"/>
      <c r="D367" s="375"/>
      <c r="E367" s="374"/>
      <c r="F367" s="374"/>
      <c r="G367" s="374"/>
      <c r="H367" s="374"/>
      <c r="I367" s="375"/>
      <c r="J367" s="374"/>
      <c r="K367" s="374"/>
      <c r="L367" s="374"/>
    </row>
    <row r="368" spans="2:12" ht="13.5">
      <c r="B368" s="340"/>
      <c r="C368" s="375"/>
      <c r="D368" s="375"/>
      <c r="E368" s="374"/>
      <c r="F368" s="374"/>
      <c r="G368" s="374"/>
      <c r="H368" s="374"/>
      <c r="I368" s="375"/>
      <c r="J368" s="374"/>
      <c r="K368" s="374"/>
      <c r="L368" s="374"/>
    </row>
    <row r="369" spans="2:12" ht="13.5">
      <c r="B369" s="340"/>
      <c r="C369" s="375"/>
      <c r="D369" s="375"/>
      <c r="E369" s="374"/>
      <c r="F369" s="374"/>
      <c r="G369" s="374"/>
      <c r="H369" s="374"/>
      <c r="I369" s="375"/>
      <c r="J369" s="374"/>
      <c r="K369" s="374"/>
      <c r="L369" s="374"/>
    </row>
    <row r="370" spans="2:12" ht="13.5">
      <c r="B370" s="340"/>
      <c r="C370" s="375"/>
      <c r="D370" s="375"/>
      <c r="E370" s="374"/>
      <c r="F370" s="374"/>
      <c r="G370" s="374"/>
      <c r="H370" s="374"/>
      <c r="I370" s="375"/>
      <c r="J370" s="374"/>
      <c r="K370" s="374"/>
      <c r="L370" s="374"/>
    </row>
    <row r="371" spans="2:12" ht="13.5">
      <c r="B371" s="340"/>
      <c r="C371" s="375"/>
      <c r="D371" s="375"/>
      <c r="E371" s="374"/>
      <c r="F371" s="374"/>
      <c r="G371" s="374"/>
      <c r="H371" s="374"/>
      <c r="I371" s="375"/>
      <c r="J371" s="374"/>
      <c r="K371" s="374"/>
      <c r="L371" s="374"/>
    </row>
    <row r="372" spans="2:12" ht="13.5">
      <c r="B372" s="340"/>
      <c r="C372" s="375"/>
      <c r="D372" s="375"/>
      <c r="E372" s="374"/>
      <c r="F372" s="374"/>
      <c r="G372" s="374"/>
      <c r="H372" s="374"/>
      <c r="I372" s="375"/>
      <c r="J372" s="374"/>
      <c r="K372" s="374"/>
      <c r="L372" s="374"/>
    </row>
    <row r="373" spans="2:12" ht="13.5">
      <c r="B373" s="340"/>
      <c r="C373" s="375"/>
      <c r="D373" s="375"/>
      <c r="E373" s="374"/>
      <c r="F373" s="374"/>
      <c r="G373" s="374"/>
      <c r="H373" s="374"/>
      <c r="I373" s="375"/>
      <c r="J373" s="374"/>
      <c r="K373" s="374"/>
      <c r="L373" s="374"/>
    </row>
    <row r="374" spans="2:12" ht="13.5">
      <c r="B374" s="340"/>
      <c r="C374" s="375"/>
      <c r="D374" s="375"/>
      <c r="E374" s="374"/>
      <c r="F374" s="374"/>
      <c r="G374" s="374"/>
      <c r="H374" s="374"/>
      <c r="I374" s="375"/>
      <c r="J374" s="374"/>
      <c r="K374" s="374"/>
      <c r="L374" s="374"/>
    </row>
    <row r="375" spans="2:12" ht="13.5">
      <c r="B375" s="340"/>
      <c r="C375" s="375"/>
      <c r="D375" s="375"/>
      <c r="E375" s="374"/>
      <c r="F375" s="374"/>
      <c r="G375" s="374"/>
      <c r="H375" s="374"/>
      <c r="I375" s="375"/>
      <c r="J375" s="374"/>
      <c r="K375" s="374"/>
      <c r="L375" s="374"/>
    </row>
    <row r="376" spans="2:12" ht="13.5">
      <c r="B376" s="340"/>
      <c r="C376" s="375"/>
      <c r="D376" s="375"/>
      <c r="E376" s="374"/>
      <c r="F376" s="374"/>
      <c r="G376" s="374"/>
      <c r="H376" s="374"/>
      <c r="I376" s="375"/>
      <c r="J376" s="374"/>
      <c r="K376" s="374"/>
      <c r="L376" s="374"/>
    </row>
    <row r="377" spans="2:12" ht="13.5">
      <c r="B377" s="340"/>
      <c r="C377" s="375"/>
      <c r="D377" s="375"/>
      <c r="E377" s="374"/>
      <c r="F377" s="374"/>
      <c r="G377" s="374"/>
      <c r="H377" s="374"/>
      <c r="I377" s="375"/>
      <c r="J377" s="374"/>
      <c r="K377" s="374"/>
      <c r="L377" s="374"/>
    </row>
    <row r="378" spans="2:12" ht="13.5">
      <c r="B378" s="340"/>
      <c r="C378" s="375"/>
      <c r="D378" s="375"/>
      <c r="E378" s="374"/>
      <c r="F378" s="374"/>
      <c r="G378" s="374"/>
      <c r="H378" s="374"/>
      <c r="I378" s="375"/>
      <c r="J378" s="374"/>
      <c r="K378" s="374"/>
      <c r="L378" s="374"/>
    </row>
    <row r="379" spans="2:12" ht="13.5">
      <c r="B379" s="340"/>
      <c r="C379" s="375"/>
      <c r="D379" s="375"/>
      <c r="E379" s="374"/>
      <c r="F379" s="374"/>
      <c r="G379" s="374"/>
      <c r="H379" s="374"/>
      <c r="I379" s="375"/>
      <c r="J379" s="374"/>
      <c r="K379" s="374"/>
      <c r="L379" s="374"/>
    </row>
    <row r="380" spans="2:12" ht="13.5">
      <c r="B380" s="340"/>
      <c r="C380" s="375"/>
      <c r="D380" s="375"/>
      <c r="E380" s="374"/>
      <c r="F380" s="374"/>
      <c r="G380" s="374"/>
      <c r="H380" s="374"/>
      <c r="I380" s="375"/>
      <c r="J380" s="374"/>
      <c r="K380" s="374"/>
      <c r="L380" s="374"/>
    </row>
    <row r="381" spans="2:12" ht="13.5">
      <c r="B381" s="340"/>
      <c r="C381" s="375"/>
      <c r="D381" s="375"/>
      <c r="E381" s="374"/>
      <c r="F381" s="374"/>
      <c r="G381" s="374"/>
      <c r="H381" s="374"/>
      <c r="I381" s="375"/>
      <c r="J381" s="374"/>
      <c r="K381" s="374"/>
      <c r="L381" s="374"/>
    </row>
    <row r="382" spans="2:12" ht="13.5">
      <c r="B382" s="340"/>
      <c r="C382" s="375"/>
      <c r="D382" s="375"/>
      <c r="E382" s="374"/>
      <c r="F382" s="374"/>
      <c r="G382" s="374"/>
      <c r="H382" s="374"/>
      <c r="I382" s="375"/>
      <c r="J382" s="374"/>
      <c r="K382" s="374"/>
      <c r="L382" s="374"/>
    </row>
    <row r="383" spans="2:12" ht="13.5">
      <c r="B383" s="339"/>
      <c r="C383" s="373"/>
      <c r="D383" s="373"/>
      <c r="E383" s="372"/>
      <c r="F383" s="372"/>
      <c r="G383" s="372"/>
      <c r="H383" s="372"/>
      <c r="I383" s="373"/>
      <c r="J383" s="372"/>
      <c r="K383" s="372"/>
      <c r="L383" s="372"/>
    </row>
    <row r="384" spans="2:12" ht="13.5">
      <c r="B384" s="339"/>
      <c r="C384" s="373"/>
      <c r="D384" s="373"/>
      <c r="E384" s="372"/>
      <c r="F384" s="372"/>
      <c r="G384" s="372"/>
      <c r="H384" s="372"/>
      <c r="I384" s="373"/>
      <c r="J384" s="372"/>
      <c r="K384" s="372"/>
      <c r="L384" s="372"/>
    </row>
    <row r="385" spans="2:12" ht="13.5">
      <c r="B385" s="339"/>
      <c r="C385" s="373"/>
      <c r="D385" s="373"/>
      <c r="E385" s="372"/>
      <c r="F385" s="372"/>
      <c r="G385" s="372"/>
      <c r="H385" s="372"/>
      <c r="I385" s="373"/>
      <c r="J385" s="372"/>
      <c r="K385" s="372"/>
      <c r="L385" s="372"/>
    </row>
  </sheetData>
  <sheetProtection/>
  <mergeCells count="13">
    <mergeCell ref="L4:L7"/>
    <mergeCell ref="C6:C7"/>
    <mergeCell ref="D6:D7"/>
    <mergeCell ref="I4:J5"/>
    <mergeCell ref="I6:I7"/>
    <mergeCell ref="J6:J7"/>
    <mergeCell ref="C5:D5"/>
    <mergeCell ref="E5:H5"/>
    <mergeCell ref="E6:F6"/>
    <mergeCell ref="G6:H6"/>
    <mergeCell ref="C4:H4"/>
    <mergeCell ref="B4:B7"/>
    <mergeCell ref="K4:K7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&amp;R4.農      業</oddHeader>
    <oddFooter>&amp;C-39-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第27表 産業(中分類),経営組織(2区分),常用雇用者規模(6区分)別産業(中分類),経営組織(2区分),常用雇用者規模(6区分)別産業(中分類),経営組織(2区分),常用雇用者規模(6区分)別産業(中分類),経営組織(2区分),常用雇用者規模(6区分)別産業(中分類),経営組織(2区分),常用雇用者規模(6区分)別産業(中分類),経営組織(2区分),常用雇用者規模(6区分)別全事業所数及び男女別従業者数-都道府県,市区町村全事業所数及び男女別従業者数-都道府県,市区町村(続き)全事業所数及び男女別従業者数-都道府県,市区町村(続き)全事業所数及び男女別従業者数-都道府県,市区町村(続き)全事業所数及び男女別従業者数-都道府県,市区町村(続き)全事業所数及び男女別従業者数-都道府県,市区町村(続き)302美山町</dc:title>
  <dc:subject/>
  <dc:creator>Sinfonica</dc:creator>
  <cp:keywords/>
  <dc:description/>
  <cp:lastModifiedBy>平尾　優頼</cp:lastModifiedBy>
  <cp:lastPrinted>2020-05-11T06:43:24Z</cp:lastPrinted>
  <dcterms:created xsi:type="dcterms:W3CDTF">2003-02-28T02:58:01Z</dcterms:created>
  <dcterms:modified xsi:type="dcterms:W3CDTF">2020-06-25T08:34:17Z</dcterms:modified>
  <cp:category/>
  <cp:version/>
  <cp:contentType/>
  <cp:contentStatus/>
</cp:coreProperties>
</file>