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4企画情報課\05情報政策課\統計\常用\統計年報\統計年報（R01）\２．刊行伺い（～R02.04.15）\更新済の様式（R02.05.11）\結合データ\"/>
    </mc:Choice>
  </mc:AlternateContent>
  <bookViews>
    <workbookView xWindow="480" yWindow="120" windowWidth="18315" windowHeight="11655"/>
  </bookViews>
  <sheets>
    <sheet name="Q-1" sheetId="1" r:id="rId1"/>
    <sheet name="Q-2" sheetId="2" r:id="rId2"/>
    <sheet name="Q-3" sheetId="3" r:id="rId3"/>
    <sheet name="Q-4" sheetId="4" r:id="rId4"/>
    <sheet name="Q-5" sheetId="5" r:id="rId5"/>
    <sheet name="Q-6" sheetId="6" r:id="rId6"/>
    <sheet name="Q-7 " sheetId="7" r:id="rId7"/>
  </sheets>
  <definedNames>
    <definedName name="_xlnm.Print_Area" localSheetId="1">'Q-2'!$A$1:$K$32</definedName>
    <definedName name="_xlnm.Print_Area" localSheetId="3">'Q-4'!$A$1:$T$56</definedName>
  </definedNames>
  <calcPr calcId="162913"/>
</workbook>
</file>

<file path=xl/calcChain.xml><?xml version="1.0" encoding="utf-8"?>
<calcChain xmlns="http://schemas.openxmlformats.org/spreadsheetml/2006/main">
  <c r="F27" i="7" l="1"/>
  <c r="F28" i="7"/>
  <c r="F29" i="7"/>
  <c r="F48" i="7"/>
  <c r="F49" i="7"/>
  <c r="F50" i="7"/>
  <c r="F69" i="7"/>
  <c r="F70" i="7"/>
  <c r="F71" i="7"/>
  <c r="F90" i="7"/>
  <c r="F91" i="7"/>
  <c r="F92" i="7"/>
  <c r="F111" i="7"/>
  <c r="F112" i="7"/>
  <c r="F113" i="7"/>
  <c r="F132" i="7"/>
  <c r="F133" i="7"/>
  <c r="F134" i="7"/>
  <c r="F153" i="7"/>
  <c r="F154" i="7"/>
  <c r="F155" i="7"/>
  <c r="I175" i="7"/>
  <c r="I174" i="7" s="1"/>
  <c r="M175" i="7"/>
  <c r="Q175" i="7"/>
  <c r="J176" i="7"/>
  <c r="N176" i="7"/>
  <c r="R176" i="7"/>
  <c r="G177" i="7"/>
  <c r="G175" i="7" s="1"/>
  <c r="H177" i="7"/>
  <c r="H175" i="7" s="1"/>
  <c r="H174" i="7" s="1"/>
  <c r="I177" i="7"/>
  <c r="J177" i="7"/>
  <c r="K177" i="7"/>
  <c r="K175" i="7" s="1"/>
  <c r="L177" i="7"/>
  <c r="L175" i="7" s="1"/>
  <c r="L174" i="7" s="1"/>
  <c r="M177" i="7"/>
  <c r="N177" i="7"/>
  <c r="O177" i="7"/>
  <c r="O175" i="7" s="1"/>
  <c r="P177" i="7"/>
  <c r="P175" i="7" s="1"/>
  <c r="P174" i="7" s="1"/>
  <c r="Q177" i="7"/>
  <c r="R177" i="7"/>
  <c r="S177" i="7"/>
  <c r="S175" i="7" s="1"/>
  <c r="S174" i="7" s="1"/>
  <c r="T177" i="7"/>
  <c r="T175" i="7" s="1"/>
  <c r="G178" i="7"/>
  <c r="H178" i="7"/>
  <c r="H176" i="7" s="1"/>
  <c r="I178" i="7"/>
  <c r="I176" i="7" s="1"/>
  <c r="J178" i="7"/>
  <c r="K178" i="7"/>
  <c r="L178" i="7"/>
  <c r="L176" i="7" s="1"/>
  <c r="M178" i="7"/>
  <c r="M176" i="7" s="1"/>
  <c r="N178" i="7"/>
  <c r="O178" i="7"/>
  <c r="P178" i="7"/>
  <c r="P176" i="7" s="1"/>
  <c r="Q178" i="7"/>
  <c r="Q176" i="7" s="1"/>
  <c r="R178" i="7"/>
  <c r="T178" i="7"/>
  <c r="T176" i="7" s="1"/>
  <c r="F179" i="7"/>
  <c r="F180" i="7"/>
  <c r="F181" i="7"/>
  <c r="F182" i="7"/>
  <c r="F183" i="7"/>
  <c r="F184" i="7"/>
  <c r="F185" i="7"/>
  <c r="F186" i="7"/>
  <c r="S186" i="7"/>
  <c r="S178" i="7" s="1"/>
  <c r="S176" i="7" s="1"/>
  <c r="F187" i="7"/>
  <c r="F188" i="7"/>
  <c r="G189" i="7"/>
  <c r="H189" i="7"/>
  <c r="I189" i="7"/>
  <c r="J189" i="7"/>
  <c r="J175" i="7" s="1"/>
  <c r="J174" i="7" s="1"/>
  <c r="K189" i="7"/>
  <c r="L189" i="7"/>
  <c r="M189" i="7"/>
  <c r="N189" i="7"/>
  <c r="N175" i="7" s="1"/>
  <c r="N174" i="7" s="1"/>
  <c r="O189" i="7"/>
  <c r="P189" i="7"/>
  <c r="Q189" i="7"/>
  <c r="R189" i="7"/>
  <c r="R175" i="7" s="1"/>
  <c r="R174" i="7" s="1"/>
  <c r="S189" i="7"/>
  <c r="T189" i="7"/>
  <c r="G190" i="7"/>
  <c r="G176" i="7" s="1"/>
  <c r="H190" i="7"/>
  <c r="I190" i="7"/>
  <c r="J190" i="7"/>
  <c r="K190" i="7"/>
  <c r="K176" i="7" s="1"/>
  <c r="L190" i="7"/>
  <c r="M190" i="7"/>
  <c r="N190" i="7"/>
  <c r="O190" i="7"/>
  <c r="O176" i="7" s="1"/>
  <c r="P190" i="7"/>
  <c r="Q190" i="7"/>
  <c r="R190" i="7"/>
  <c r="S190" i="7"/>
  <c r="T190" i="7"/>
  <c r="F191" i="7"/>
  <c r="F192" i="7"/>
  <c r="F193" i="7"/>
  <c r="F194" i="7"/>
  <c r="J196" i="7"/>
  <c r="N196" i="7"/>
  <c r="R196" i="7"/>
  <c r="G197" i="7"/>
  <c r="K197" i="7"/>
  <c r="O197" i="7"/>
  <c r="S197" i="7"/>
  <c r="G198" i="7"/>
  <c r="G196" i="7" s="1"/>
  <c r="H198" i="7"/>
  <c r="H196" i="7" s="1"/>
  <c r="H195" i="7" s="1"/>
  <c r="I198" i="7"/>
  <c r="J198" i="7"/>
  <c r="K198" i="7"/>
  <c r="K196" i="7" s="1"/>
  <c r="K195" i="7" s="1"/>
  <c r="L198" i="7"/>
  <c r="L196" i="7" s="1"/>
  <c r="L195" i="7" s="1"/>
  <c r="M198" i="7"/>
  <c r="N198" i="7"/>
  <c r="O198" i="7"/>
  <c r="O196" i="7" s="1"/>
  <c r="O195" i="7" s="1"/>
  <c r="P198" i="7"/>
  <c r="P196" i="7" s="1"/>
  <c r="P195" i="7" s="1"/>
  <c r="Q198" i="7"/>
  <c r="R198" i="7"/>
  <c r="S198" i="7"/>
  <c r="S196" i="7" s="1"/>
  <c r="S195" i="7" s="1"/>
  <c r="T198" i="7"/>
  <c r="T196" i="7" s="1"/>
  <c r="T195" i="7" s="1"/>
  <c r="G199" i="7"/>
  <c r="H199" i="7"/>
  <c r="H197" i="7" s="1"/>
  <c r="I199" i="7"/>
  <c r="I197" i="7" s="1"/>
  <c r="J199" i="7"/>
  <c r="K199" i="7"/>
  <c r="L199" i="7"/>
  <c r="L197" i="7" s="1"/>
  <c r="M199" i="7"/>
  <c r="M197" i="7" s="1"/>
  <c r="N199" i="7"/>
  <c r="O199" i="7"/>
  <c r="P199" i="7"/>
  <c r="P197" i="7" s="1"/>
  <c r="Q199" i="7"/>
  <c r="Q197" i="7" s="1"/>
  <c r="R199" i="7"/>
  <c r="S199" i="7"/>
  <c r="T199" i="7"/>
  <c r="T197" i="7" s="1"/>
  <c r="F200" i="7"/>
  <c r="F201" i="7"/>
  <c r="F202" i="7"/>
  <c r="F203" i="7"/>
  <c r="F204" i="7"/>
  <c r="F205" i="7"/>
  <c r="F206" i="7"/>
  <c r="F207" i="7"/>
  <c r="F208" i="7"/>
  <c r="F209" i="7"/>
  <c r="G210" i="7"/>
  <c r="F210" i="7" s="1"/>
  <c r="H210" i="7"/>
  <c r="I210" i="7"/>
  <c r="I196" i="7" s="1"/>
  <c r="I195" i="7" s="1"/>
  <c r="J210" i="7"/>
  <c r="K210" i="7"/>
  <c r="L210" i="7"/>
  <c r="M210" i="7"/>
  <c r="M196" i="7" s="1"/>
  <c r="M195" i="7" s="1"/>
  <c r="N210" i="7"/>
  <c r="O210" i="7"/>
  <c r="P210" i="7"/>
  <c r="Q210" i="7"/>
  <c r="Q196" i="7" s="1"/>
  <c r="Q195" i="7" s="1"/>
  <c r="R210" i="7"/>
  <c r="S210" i="7"/>
  <c r="T210" i="7"/>
  <c r="G211" i="7"/>
  <c r="H211" i="7"/>
  <c r="F211" i="7" s="1"/>
  <c r="I211" i="7"/>
  <c r="J211" i="7"/>
  <c r="J197" i="7" s="1"/>
  <c r="J195" i="7" s="1"/>
  <c r="K211" i="7"/>
  <c r="L211" i="7"/>
  <c r="M211" i="7"/>
  <c r="N211" i="7"/>
  <c r="N197" i="7" s="1"/>
  <c r="N195" i="7" s="1"/>
  <c r="O211" i="7"/>
  <c r="P211" i="7"/>
  <c r="Q211" i="7"/>
  <c r="R211" i="7"/>
  <c r="R197" i="7" s="1"/>
  <c r="R195" i="7" s="1"/>
  <c r="S211" i="7"/>
  <c r="T211" i="7"/>
  <c r="F212" i="7"/>
  <c r="F213" i="7"/>
  <c r="F214" i="7"/>
  <c r="F215" i="7"/>
  <c r="S216" i="7"/>
  <c r="H218" i="7"/>
  <c r="J218" i="7"/>
  <c r="L218" i="7"/>
  <c r="P218" i="7"/>
  <c r="R218" i="7"/>
  <c r="G219" i="7"/>
  <c r="G217" i="7" s="1"/>
  <c r="H219" i="7"/>
  <c r="I219" i="7"/>
  <c r="I217" i="7" s="1"/>
  <c r="J219" i="7"/>
  <c r="J217" i="7" s="1"/>
  <c r="J216" i="7" s="1"/>
  <c r="K219" i="7"/>
  <c r="K217" i="7" s="1"/>
  <c r="K216" i="7" s="1"/>
  <c r="L219" i="7"/>
  <c r="M219" i="7"/>
  <c r="M217" i="7" s="1"/>
  <c r="N219" i="7"/>
  <c r="O219" i="7"/>
  <c r="O217" i="7" s="1"/>
  <c r="P219" i="7"/>
  <c r="Q219" i="7"/>
  <c r="Q217" i="7" s="1"/>
  <c r="R219" i="7"/>
  <c r="R217" i="7" s="1"/>
  <c r="R216" i="7" s="1"/>
  <c r="S219" i="7"/>
  <c r="T219" i="7"/>
  <c r="G220" i="7"/>
  <c r="H220" i="7"/>
  <c r="I220" i="7"/>
  <c r="I218" i="7" s="1"/>
  <c r="J220" i="7"/>
  <c r="K220" i="7"/>
  <c r="K218" i="7" s="1"/>
  <c r="L220" i="7"/>
  <c r="M220" i="7"/>
  <c r="M218" i="7" s="1"/>
  <c r="N220" i="7"/>
  <c r="O220" i="7"/>
  <c r="P220" i="7"/>
  <c r="Q220" i="7"/>
  <c r="Q218" i="7" s="1"/>
  <c r="R220" i="7"/>
  <c r="S220" i="7"/>
  <c r="T220" i="7"/>
  <c r="T218" i="7" s="1"/>
  <c r="F221" i="7"/>
  <c r="F222" i="7"/>
  <c r="F223" i="7"/>
  <c r="F224" i="7"/>
  <c r="F225" i="7"/>
  <c r="F226" i="7"/>
  <c r="F227" i="7"/>
  <c r="F228" i="7"/>
  <c r="F229" i="7"/>
  <c r="F230" i="7"/>
  <c r="G231" i="7"/>
  <c r="H231" i="7"/>
  <c r="I231" i="7"/>
  <c r="J231" i="7"/>
  <c r="K231" i="7"/>
  <c r="L231" i="7"/>
  <c r="M231" i="7"/>
  <c r="O231" i="7"/>
  <c r="P231" i="7"/>
  <c r="Q231" i="7"/>
  <c r="R231" i="7"/>
  <c r="S231" i="7"/>
  <c r="T231" i="7"/>
  <c r="G232" i="7"/>
  <c r="H232" i="7"/>
  <c r="I232" i="7"/>
  <c r="J232" i="7"/>
  <c r="K232" i="7"/>
  <c r="L232" i="7"/>
  <c r="M232" i="7"/>
  <c r="O232" i="7"/>
  <c r="P232" i="7"/>
  <c r="Q232" i="7"/>
  <c r="R232" i="7"/>
  <c r="S232" i="7"/>
  <c r="T232" i="7"/>
  <c r="F234" i="7"/>
  <c r="N234" i="7"/>
  <c r="N232" i="7" s="1"/>
  <c r="N218" i="7" s="1"/>
  <c r="F235" i="7"/>
  <c r="N235" i="7"/>
  <c r="N233" i="7" s="1"/>
  <c r="N231" i="7" s="1"/>
  <c r="N217" i="7" s="1"/>
  <c r="N216" i="7" s="1"/>
  <c r="F236" i="7"/>
  <c r="S237" i="7"/>
  <c r="H238" i="7"/>
  <c r="H237" i="7" s="1"/>
  <c r="P238" i="7"/>
  <c r="P237" i="7" s="1"/>
  <c r="H239" i="7"/>
  <c r="J239" i="7"/>
  <c r="L239" i="7"/>
  <c r="N239" i="7"/>
  <c r="P239" i="7"/>
  <c r="R239" i="7"/>
  <c r="G240" i="7"/>
  <c r="G238" i="7" s="1"/>
  <c r="H240" i="7"/>
  <c r="F240" i="7" s="1"/>
  <c r="I240" i="7"/>
  <c r="I238" i="7" s="1"/>
  <c r="I237" i="7" s="1"/>
  <c r="J240" i="7"/>
  <c r="J238" i="7" s="1"/>
  <c r="J237" i="7" s="1"/>
  <c r="K240" i="7"/>
  <c r="K238" i="7" s="1"/>
  <c r="K237" i="7" s="1"/>
  <c r="L240" i="7"/>
  <c r="L238" i="7" s="1"/>
  <c r="L237" i="7" s="1"/>
  <c r="M240" i="7"/>
  <c r="M238" i="7" s="1"/>
  <c r="M237" i="7" s="1"/>
  <c r="N240" i="7"/>
  <c r="O240" i="7"/>
  <c r="O238" i="7" s="1"/>
  <c r="P240" i="7"/>
  <c r="Q240" i="7"/>
  <c r="Q238" i="7" s="1"/>
  <c r="Q237" i="7" s="1"/>
  <c r="R240" i="7"/>
  <c r="R238" i="7" s="1"/>
  <c r="R237" i="7" s="1"/>
  <c r="S240" i="7"/>
  <c r="T240" i="7"/>
  <c r="T238" i="7" s="1"/>
  <c r="T237" i="7" s="1"/>
  <c r="G241" i="7"/>
  <c r="H241" i="7"/>
  <c r="I241" i="7"/>
  <c r="I239" i="7" s="1"/>
  <c r="J241" i="7"/>
  <c r="K241" i="7"/>
  <c r="K239" i="7" s="1"/>
  <c r="L241" i="7"/>
  <c r="M241" i="7"/>
  <c r="M239" i="7" s="1"/>
  <c r="N241" i="7"/>
  <c r="O241" i="7"/>
  <c r="O239" i="7" s="1"/>
  <c r="O237" i="7" s="1"/>
  <c r="P241" i="7"/>
  <c r="Q241" i="7"/>
  <c r="Q239" i="7" s="1"/>
  <c r="R241" i="7"/>
  <c r="S241" i="7"/>
  <c r="T241" i="7"/>
  <c r="T239" i="7" s="1"/>
  <c r="F242" i="7"/>
  <c r="F243" i="7"/>
  <c r="F244" i="7"/>
  <c r="F245" i="7"/>
  <c r="F246" i="7"/>
  <c r="F247" i="7"/>
  <c r="F248" i="7"/>
  <c r="F249" i="7"/>
  <c r="F250" i="7"/>
  <c r="F251" i="7"/>
  <c r="G252" i="7"/>
  <c r="H252" i="7"/>
  <c r="I252" i="7"/>
  <c r="J252" i="7"/>
  <c r="F252" i="7" s="1"/>
  <c r="K252" i="7"/>
  <c r="L252" i="7"/>
  <c r="M252" i="7"/>
  <c r="N252" i="7"/>
  <c r="N238" i="7" s="1"/>
  <c r="N237" i="7" s="1"/>
  <c r="O252" i="7"/>
  <c r="P252" i="7"/>
  <c r="Q252" i="7"/>
  <c r="R252" i="7"/>
  <c r="S252" i="7"/>
  <c r="T252" i="7"/>
  <c r="G253" i="7"/>
  <c r="H253" i="7"/>
  <c r="I253" i="7"/>
  <c r="J253" i="7"/>
  <c r="K253" i="7"/>
  <c r="L253" i="7"/>
  <c r="M253" i="7"/>
  <c r="N253" i="7"/>
  <c r="O253" i="7"/>
  <c r="P253" i="7"/>
  <c r="Q253" i="7"/>
  <c r="R253" i="7"/>
  <c r="S253" i="7"/>
  <c r="T253" i="7"/>
  <c r="F254" i="7"/>
  <c r="F255" i="7"/>
  <c r="F256" i="7"/>
  <c r="F257" i="7"/>
  <c r="S258" i="7"/>
  <c r="I259" i="7"/>
  <c r="I258" i="7" s="1"/>
  <c r="Q259" i="7"/>
  <c r="Q258" i="7" s="1"/>
  <c r="T259" i="7"/>
  <c r="G260" i="7"/>
  <c r="I260" i="7"/>
  <c r="K260" i="7"/>
  <c r="M260" i="7"/>
  <c r="O260" i="7"/>
  <c r="Q260" i="7"/>
  <c r="G261" i="7"/>
  <c r="G259" i="7" s="1"/>
  <c r="H261" i="7"/>
  <c r="H259" i="7" s="1"/>
  <c r="I261" i="7"/>
  <c r="J261" i="7"/>
  <c r="J259" i="7" s="1"/>
  <c r="J258" i="7" s="1"/>
  <c r="K261" i="7"/>
  <c r="K259" i="7" s="1"/>
  <c r="K258" i="7" s="1"/>
  <c r="L261" i="7"/>
  <c r="L259" i="7" s="1"/>
  <c r="M261" i="7"/>
  <c r="M259" i="7" s="1"/>
  <c r="M258" i="7" s="1"/>
  <c r="N261" i="7"/>
  <c r="N259" i="7" s="1"/>
  <c r="N258" i="7" s="1"/>
  <c r="O261" i="7"/>
  <c r="O259" i="7" s="1"/>
  <c r="O258" i="7" s="1"/>
  <c r="P261" i="7"/>
  <c r="P259" i="7" s="1"/>
  <c r="Q261" i="7"/>
  <c r="R261" i="7"/>
  <c r="R259" i="7" s="1"/>
  <c r="R258" i="7" s="1"/>
  <c r="S261" i="7"/>
  <c r="T261" i="7"/>
  <c r="G262" i="7"/>
  <c r="H262" i="7"/>
  <c r="H260" i="7" s="1"/>
  <c r="H258" i="7" s="1"/>
  <c r="I262" i="7"/>
  <c r="J262" i="7"/>
  <c r="J260" i="7" s="1"/>
  <c r="K262" i="7"/>
  <c r="L262" i="7"/>
  <c r="L260" i="7" s="1"/>
  <c r="L258" i="7" s="1"/>
  <c r="M262" i="7"/>
  <c r="N262" i="7"/>
  <c r="N260" i="7" s="1"/>
  <c r="O262" i="7"/>
  <c r="P262" i="7"/>
  <c r="P260" i="7" s="1"/>
  <c r="P258" i="7" s="1"/>
  <c r="Q262" i="7"/>
  <c r="R262" i="7"/>
  <c r="R260" i="7" s="1"/>
  <c r="S262" i="7"/>
  <c r="T262" i="7"/>
  <c r="T260" i="7" s="1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E6" i="6"/>
  <c r="F6" i="6"/>
  <c r="G6" i="6"/>
  <c r="H6" i="6"/>
  <c r="I6" i="6"/>
  <c r="J6" i="6"/>
  <c r="K6" i="6"/>
  <c r="L6" i="6"/>
  <c r="M6" i="6"/>
  <c r="N6" i="6"/>
  <c r="O6" i="6"/>
  <c r="P6" i="6"/>
  <c r="C7" i="6"/>
  <c r="D7" i="6"/>
  <c r="C8" i="6"/>
  <c r="C6" i="6" s="1"/>
  <c r="D8" i="6"/>
  <c r="D6" i="6" s="1"/>
  <c r="C9" i="6"/>
  <c r="D9" i="6"/>
  <c r="C10" i="6"/>
  <c r="D10" i="6"/>
  <c r="E11" i="6"/>
  <c r="F11" i="6"/>
  <c r="G11" i="6"/>
  <c r="H11" i="6"/>
  <c r="I11" i="6"/>
  <c r="J11" i="6"/>
  <c r="K11" i="6"/>
  <c r="L11" i="6"/>
  <c r="M11" i="6"/>
  <c r="N11" i="6"/>
  <c r="O11" i="6"/>
  <c r="P11" i="6"/>
  <c r="C12" i="6"/>
  <c r="C11" i="6" s="1"/>
  <c r="D12" i="6"/>
  <c r="D11" i="6" s="1"/>
  <c r="C13" i="6"/>
  <c r="D13" i="6"/>
  <c r="C14" i="6"/>
  <c r="D14" i="6"/>
  <c r="C15" i="6"/>
  <c r="D15" i="6"/>
  <c r="E16" i="6"/>
  <c r="F16" i="6"/>
  <c r="G16" i="6"/>
  <c r="H16" i="6"/>
  <c r="I16" i="6"/>
  <c r="J16" i="6"/>
  <c r="K16" i="6"/>
  <c r="L16" i="6"/>
  <c r="M16" i="6"/>
  <c r="N16" i="6"/>
  <c r="O16" i="6"/>
  <c r="P16" i="6"/>
  <c r="C17" i="6"/>
  <c r="D17" i="6"/>
  <c r="C18" i="6"/>
  <c r="C16" i="6" s="1"/>
  <c r="D18" i="6"/>
  <c r="D16" i="6" s="1"/>
  <c r="C19" i="6"/>
  <c r="D19" i="6"/>
  <c r="C20" i="6"/>
  <c r="D20" i="6"/>
  <c r="E21" i="6"/>
  <c r="F21" i="6"/>
  <c r="G21" i="6"/>
  <c r="H21" i="6"/>
  <c r="I21" i="6"/>
  <c r="J21" i="6"/>
  <c r="K21" i="6"/>
  <c r="L21" i="6"/>
  <c r="M21" i="6"/>
  <c r="N21" i="6"/>
  <c r="O21" i="6"/>
  <c r="P21" i="6"/>
  <c r="C22" i="6"/>
  <c r="C21" i="6" s="1"/>
  <c r="D22" i="6"/>
  <c r="D21" i="6" s="1"/>
  <c r="C23" i="6"/>
  <c r="D23" i="6"/>
  <c r="C24" i="6"/>
  <c r="D24" i="6"/>
  <c r="C25" i="6"/>
  <c r="D25" i="6"/>
  <c r="E26" i="6"/>
  <c r="F26" i="6"/>
  <c r="G26" i="6"/>
  <c r="H26" i="6"/>
  <c r="I26" i="6"/>
  <c r="J26" i="6"/>
  <c r="K26" i="6"/>
  <c r="L26" i="6"/>
  <c r="M26" i="6"/>
  <c r="N26" i="6"/>
  <c r="O26" i="6"/>
  <c r="P26" i="6"/>
  <c r="C27" i="6"/>
  <c r="D27" i="6"/>
  <c r="C28" i="6"/>
  <c r="C26" i="6" s="1"/>
  <c r="D28" i="6"/>
  <c r="D26" i="6" s="1"/>
  <c r="C29" i="6"/>
  <c r="D29" i="6"/>
  <c r="C30" i="6"/>
  <c r="D30" i="6"/>
  <c r="E31" i="6"/>
  <c r="F31" i="6"/>
  <c r="G31" i="6"/>
  <c r="H31" i="6"/>
  <c r="I31" i="6"/>
  <c r="J31" i="6"/>
  <c r="K31" i="6"/>
  <c r="L31" i="6"/>
  <c r="M31" i="6"/>
  <c r="N31" i="6"/>
  <c r="O31" i="6"/>
  <c r="P31" i="6"/>
  <c r="C32" i="6"/>
  <c r="C31" i="6" s="1"/>
  <c r="D32" i="6"/>
  <c r="D31" i="6" s="1"/>
  <c r="C33" i="6"/>
  <c r="D33" i="6"/>
  <c r="C34" i="6"/>
  <c r="D34" i="6"/>
  <c r="C35" i="6"/>
  <c r="D35" i="6"/>
  <c r="E36" i="6"/>
  <c r="F36" i="6"/>
  <c r="G36" i="6"/>
  <c r="H36" i="6"/>
  <c r="I36" i="6"/>
  <c r="J36" i="6"/>
  <c r="K36" i="6"/>
  <c r="L36" i="6"/>
  <c r="M36" i="6"/>
  <c r="N36" i="6"/>
  <c r="O36" i="6"/>
  <c r="P36" i="6"/>
  <c r="C37" i="6"/>
  <c r="D37" i="6"/>
  <c r="C38" i="6"/>
  <c r="C36" i="6" s="1"/>
  <c r="D38" i="6"/>
  <c r="D36" i="6" s="1"/>
  <c r="C39" i="6"/>
  <c r="D39" i="6"/>
  <c r="C40" i="6"/>
  <c r="D40" i="6"/>
  <c r="E41" i="6"/>
  <c r="F41" i="6"/>
  <c r="G41" i="6"/>
  <c r="H41" i="6"/>
  <c r="I41" i="6"/>
  <c r="J41" i="6"/>
  <c r="K41" i="6"/>
  <c r="L41" i="6"/>
  <c r="M41" i="6"/>
  <c r="N41" i="6"/>
  <c r="O41" i="6"/>
  <c r="P41" i="6"/>
  <c r="C42" i="6"/>
  <c r="C41" i="6" s="1"/>
  <c r="D42" i="6"/>
  <c r="D41" i="6" s="1"/>
  <c r="C43" i="6"/>
  <c r="D43" i="6"/>
  <c r="C44" i="6"/>
  <c r="D44" i="6"/>
  <c r="C45" i="6"/>
  <c r="D45" i="6"/>
  <c r="C46" i="6"/>
  <c r="D46" i="6"/>
  <c r="D29" i="5"/>
  <c r="E29" i="5"/>
  <c r="F29" i="5"/>
  <c r="G29" i="5"/>
  <c r="H29" i="5"/>
  <c r="D32" i="5"/>
  <c r="E32" i="5"/>
  <c r="F32" i="5"/>
  <c r="G32" i="5"/>
  <c r="H32" i="5"/>
  <c r="D35" i="5"/>
  <c r="E35" i="5"/>
  <c r="F35" i="5"/>
  <c r="G35" i="5"/>
  <c r="H35" i="5"/>
  <c r="D38" i="5"/>
  <c r="E38" i="5"/>
  <c r="F38" i="5"/>
  <c r="G38" i="5"/>
  <c r="H38" i="5"/>
  <c r="D41" i="5"/>
  <c r="E41" i="5"/>
  <c r="F41" i="5"/>
  <c r="G41" i="5"/>
  <c r="H41" i="5"/>
  <c r="D44" i="5"/>
  <c r="E44" i="5"/>
  <c r="F44" i="5"/>
  <c r="G44" i="5"/>
  <c r="H44" i="5"/>
  <c r="F47" i="5"/>
  <c r="G47" i="5"/>
  <c r="C8" i="2"/>
  <c r="D8" i="2"/>
  <c r="E8" i="2"/>
  <c r="C13" i="2"/>
  <c r="D13" i="2"/>
  <c r="E13" i="2"/>
  <c r="T258" i="7" l="1"/>
  <c r="F231" i="7"/>
  <c r="F259" i="7"/>
  <c r="G258" i="7"/>
  <c r="O216" i="7"/>
  <c r="G216" i="7"/>
  <c r="F253" i="7"/>
  <c r="F238" i="7"/>
  <c r="F219" i="7"/>
  <c r="F262" i="7"/>
  <c r="F233" i="7"/>
  <c r="O218" i="7"/>
  <c r="G218" i="7"/>
  <c r="F218" i="7" s="1"/>
  <c r="F220" i="7"/>
  <c r="Q216" i="7"/>
  <c r="M216" i="7"/>
  <c r="I216" i="7"/>
  <c r="F197" i="7"/>
  <c r="F176" i="7"/>
  <c r="O174" i="7"/>
  <c r="K174" i="7"/>
  <c r="F175" i="7"/>
  <c r="G174" i="7"/>
  <c r="Q174" i="7"/>
  <c r="F260" i="7"/>
  <c r="F232" i="7"/>
  <c r="T217" i="7"/>
  <c r="T216" i="7" s="1"/>
  <c r="P217" i="7"/>
  <c r="P216" i="7" s="1"/>
  <c r="L217" i="7"/>
  <c r="L216" i="7" s="1"/>
  <c r="H217" i="7"/>
  <c r="H216" i="7" s="1"/>
  <c r="M174" i="7"/>
  <c r="G239" i="7"/>
  <c r="F241" i="7"/>
  <c r="F261" i="7"/>
  <c r="F196" i="7"/>
  <c r="G195" i="7"/>
  <c r="F195" i="7" s="1"/>
  <c r="T174" i="7"/>
  <c r="F189" i="7"/>
  <c r="F198" i="7"/>
  <c r="F190" i="7"/>
  <c r="F177" i="7"/>
  <c r="F199" i="7"/>
  <c r="F178" i="7"/>
  <c r="I14" i="1"/>
  <c r="H14" i="1"/>
  <c r="I13" i="1"/>
  <c r="H13" i="1"/>
  <c r="I12" i="1"/>
  <c r="H12" i="1"/>
  <c r="I11" i="1"/>
  <c r="H11" i="1"/>
  <c r="I10" i="1"/>
  <c r="H10" i="1"/>
  <c r="I9" i="1"/>
  <c r="H9" i="1"/>
  <c r="N8" i="1"/>
  <c r="I8" i="1"/>
  <c r="H8" i="1"/>
  <c r="N7" i="1"/>
  <c r="I7" i="1"/>
  <c r="H7" i="1"/>
  <c r="F217" i="7" l="1"/>
  <c r="F216" i="7"/>
  <c r="G237" i="7"/>
  <c r="F237" i="7" s="1"/>
  <c r="F239" i="7"/>
  <c r="F174" i="7"/>
  <c r="F258" i="7"/>
</calcChain>
</file>

<file path=xl/sharedStrings.xml><?xml version="1.0" encoding="utf-8"?>
<sst xmlns="http://schemas.openxmlformats.org/spreadsheetml/2006/main" count="2498" uniqueCount="198">
  <si>
    <t>Q-1．登記事件数</t>
    <rPh sb="4" eb="6">
      <t>トウキ</t>
    </rPh>
    <rPh sb="6" eb="8">
      <t>ジケン</t>
    </rPh>
    <rPh sb="8" eb="9">
      <t>カズ</t>
    </rPh>
    <phoneticPr fontId="4"/>
  </si>
  <si>
    <t>福井法務局管内件数</t>
    <rPh sb="0" eb="2">
      <t>フクイ</t>
    </rPh>
    <rPh sb="2" eb="5">
      <t>ホウムキョク</t>
    </rPh>
    <rPh sb="5" eb="7">
      <t>カンナイ</t>
    </rPh>
    <rPh sb="7" eb="9">
      <t>ケンスウ</t>
    </rPh>
    <phoneticPr fontId="4"/>
  </si>
  <si>
    <t>種類</t>
    <rPh sb="0" eb="1">
      <t>タネ</t>
    </rPh>
    <rPh sb="1" eb="2">
      <t>タグイ</t>
    </rPh>
    <phoneticPr fontId="4"/>
  </si>
  <si>
    <t>登記事件</t>
    <rPh sb="0" eb="2">
      <t>トウキ</t>
    </rPh>
    <rPh sb="2" eb="4">
      <t>ジケン</t>
    </rPh>
    <phoneticPr fontId="4"/>
  </si>
  <si>
    <t>謄・抄本交付等請求事件</t>
    <rPh sb="0" eb="1">
      <t>ウツ</t>
    </rPh>
    <rPh sb="2" eb="4">
      <t>ショウホン</t>
    </rPh>
    <rPh sb="4" eb="7">
      <t>コウフナド</t>
    </rPh>
    <rPh sb="7" eb="9">
      <t>セイキュウ</t>
    </rPh>
    <rPh sb="9" eb="11">
      <t>ジケン</t>
    </rPh>
    <phoneticPr fontId="4"/>
  </si>
  <si>
    <t>不動産登記</t>
    <rPh sb="0" eb="3">
      <t>フドウサン</t>
    </rPh>
    <rPh sb="3" eb="5">
      <t>トウキ</t>
    </rPh>
    <phoneticPr fontId="4"/>
  </si>
  <si>
    <t>商業・法人登記</t>
    <rPh sb="0" eb="2">
      <t>ショウギョウ</t>
    </rPh>
    <rPh sb="3" eb="5">
      <t>ホウジン</t>
    </rPh>
    <rPh sb="5" eb="7">
      <t>トウキ</t>
    </rPh>
    <phoneticPr fontId="4"/>
  </si>
  <si>
    <t>その他の登記</t>
    <rPh sb="2" eb="3">
      <t>タ</t>
    </rPh>
    <rPh sb="4" eb="6">
      <t>トウキ</t>
    </rPh>
    <phoneticPr fontId="4"/>
  </si>
  <si>
    <t>合計</t>
    <rPh sb="0" eb="2">
      <t>ゴウケイ</t>
    </rPh>
    <phoneticPr fontId="4"/>
  </si>
  <si>
    <t>謄本</t>
    <rPh sb="0" eb="1">
      <t>ウツ</t>
    </rPh>
    <rPh sb="1" eb="2">
      <t>ホン</t>
    </rPh>
    <phoneticPr fontId="4"/>
  </si>
  <si>
    <t>抄本</t>
    <rPh sb="0" eb="1">
      <t>ショウ</t>
    </rPh>
    <rPh sb="1" eb="2">
      <t>ホン</t>
    </rPh>
    <phoneticPr fontId="4"/>
  </si>
  <si>
    <t>証明</t>
    <rPh sb="0" eb="1">
      <t>アカシ</t>
    </rPh>
    <rPh sb="1" eb="2">
      <t>メイ</t>
    </rPh>
    <phoneticPr fontId="4"/>
  </si>
  <si>
    <t>閲覧</t>
    <rPh sb="0" eb="1">
      <t>エツ</t>
    </rPh>
    <rPh sb="1" eb="2">
      <t>ラン</t>
    </rPh>
    <phoneticPr fontId="4"/>
  </si>
  <si>
    <t>合計</t>
    <rPh sb="0" eb="1">
      <t>ゴウ</t>
    </rPh>
    <rPh sb="1" eb="2">
      <t>ケイ</t>
    </rPh>
    <phoneticPr fontId="4"/>
  </si>
  <si>
    <t>年次</t>
    <rPh sb="0" eb="1">
      <t>ネン</t>
    </rPh>
    <rPh sb="1" eb="2">
      <t>ツギ</t>
    </rPh>
    <phoneticPr fontId="4"/>
  </si>
  <si>
    <t>件数</t>
    <rPh sb="0" eb="1">
      <t>ケン</t>
    </rPh>
    <rPh sb="1" eb="2">
      <t>カズ</t>
    </rPh>
    <phoneticPr fontId="4"/>
  </si>
  <si>
    <t>個数</t>
    <rPh sb="0" eb="1">
      <t>コ</t>
    </rPh>
    <rPh sb="1" eb="2">
      <t>カズ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</si>
  <si>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</si>
  <si>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</si>
  <si>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</si>
  <si>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</si>
  <si>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</si>
  <si>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</si>
  <si>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</si>
  <si>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</si>
  <si>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</si>
  <si>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</si>
  <si>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</si>
  <si>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</si>
  <si>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</si>
  <si>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</si>
  <si>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</si>
  <si>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</si>
  <si>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</si>
  <si>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</si>
  <si>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</si>
  <si>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※１．証明は、証明、印鑑証明、地図・その他の図面・筆界特定書の写しの交付、確定日付、抵当証券、</t>
    <phoneticPr fontId="4"/>
  </si>
  <si>
    <t>　　　 概要記録事項証明、登記識別情報に関する証明等である。</t>
    <phoneticPr fontId="4"/>
  </si>
  <si>
    <t>　 ２．閲覧は、登記簿、地図・その他の図面、筆界特定手続記録の閲覧である(登記事項要約書、</t>
    <rPh sb="4" eb="6">
      <t>エツラン</t>
    </rPh>
    <phoneticPr fontId="4"/>
  </si>
  <si>
    <t>　　　 登記情報提供を含む)。</t>
    <phoneticPr fontId="4"/>
  </si>
  <si>
    <t>平成29年</t>
    <rPh sb="0" eb="2">
      <t>ヘイセイ</t>
    </rPh>
    <rPh sb="4" eb="5">
      <t>ネン</t>
    </rPh>
    <phoneticPr fontId="4"/>
  </si>
  <si>
    <t>資料：福井県統計年鑑</t>
    <rPh sb="0" eb="2">
      <t>シリョウ</t>
    </rPh>
    <rPh sb="3" eb="5">
      <t>フクイ</t>
    </rPh>
    <rPh sb="5" eb="6">
      <t>ケン</t>
    </rPh>
    <rPh sb="6" eb="8">
      <t>トウケイ</t>
    </rPh>
    <rPh sb="8" eb="10">
      <t>ネンカン</t>
    </rPh>
    <phoneticPr fontId="4"/>
  </si>
  <si>
    <t>平成30年</t>
    <rPh sb="0" eb="2">
      <t>ヘイセイ</t>
    </rPh>
    <rPh sb="4" eb="5">
      <t>ネン</t>
    </rPh>
    <phoneticPr fontId="4"/>
  </si>
  <si>
    <t>平成30年</t>
    <rPh sb="0" eb="2">
      <t>ヘイセイ</t>
    </rPh>
    <phoneticPr fontId="4"/>
  </si>
  <si>
    <t>平成29年</t>
    <rPh sb="0" eb="2">
      <t>ヘイセイ</t>
    </rPh>
    <phoneticPr fontId="4"/>
  </si>
  <si>
    <t>平成28年</t>
    <rPh sb="0" eb="2">
      <t>ヘイセイ</t>
    </rPh>
    <phoneticPr fontId="4"/>
  </si>
  <si>
    <t>平成27年</t>
    <rPh sb="0" eb="2">
      <t>ヘイセイ</t>
    </rPh>
    <phoneticPr fontId="4"/>
  </si>
  <si>
    <t>平成26年</t>
    <rPh sb="0" eb="2">
      <t>ヘイセイ</t>
    </rPh>
    <phoneticPr fontId="4"/>
  </si>
  <si>
    <t>平成25年</t>
    <rPh sb="0" eb="2">
      <t>ヘイセイ</t>
    </rPh>
    <phoneticPr fontId="4"/>
  </si>
  <si>
    <t>平成24年</t>
    <rPh sb="0" eb="2">
      <t>ヘイセイ</t>
    </rPh>
    <phoneticPr fontId="4"/>
  </si>
  <si>
    <t>平成23年</t>
    <rPh sb="0" eb="2">
      <t>ヘイセイ</t>
    </rPh>
    <phoneticPr fontId="4"/>
  </si>
  <si>
    <t>平成22年</t>
    <rPh sb="0" eb="2">
      <t>ヘイセイ</t>
    </rPh>
    <phoneticPr fontId="4"/>
  </si>
  <si>
    <t>平成21年</t>
    <rPh sb="0" eb="2">
      <t>ヘイセイ</t>
    </rPh>
    <phoneticPr fontId="4"/>
  </si>
  <si>
    <t>平成20年</t>
    <rPh sb="0" eb="2">
      <t>ヘイセイ</t>
    </rPh>
    <phoneticPr fontId="4"/>
  </si>
  <si>
    <t>平成19年</t>
    <rPh sb="0" eb="2">
      <t>ヘイセイ</t>
    </rPh>
    <phoneticPr fontId="4"/>
  </si>
  <si>
    <t>平成18年</t>
    <rPh sb="0" eb="2">
      <t>ヘイセイ</t>
    </rPh>
    <phoneticPr fontId="4"/>
  </si>
  <si>
    <t>平成17年</t>
    <rPh sb="0" eb="2">
      <t>ヘイセイ</t>
    </rPh>
    <phoneticPr fontId="4"/>
  </si>
  <si>
    <t>平成16年</t>
    <rPh sb="0" eb="2">
      <t>ヘイセイ</t>
    </rPh>
    <phoneticPr fontId="4"/>
  </si>
  <si>
    <t>平成15年</t>
    <rPh sb="0" eb="2">
      <t>ヘイセイ</t>
    </rPh>
    <phoneticPr fontId="4"/>
  </si>
  <si>
    <t>平成14年</t>
    <rPh sb="0" eb="2">
      <t>ヘイセイ</t>
    </rPh>
    <phoneticPr fontId="4"/>
  </si>
  <si>
    <t>平成13年</t>
    <rPh sb="0" eb="2">
      <t>ヘイセイ</t>
    </rPh>
    <phoneticPr fontId="4"/>
  </si>
  <si>
    <t>平成12年</t>
    <rPh sb="0" eb="2">
      <t>ヘイセイ</t>
    </rPh>
    <phoneticPr fontId="4"/>
  </si>
  <si>
    <t>平成11年</t>
    <rPh sb="0" eb="2">
      <t>ヘイセイ</t>
    </rPh>
    <phoneticPr fontId="4"/>
  </si>
  <si>
    <t>平成10年</t>
    <rPh sb="0" eb="2">
      <t>ヘイセイ</t>
    </rPh>
    <phoneticPr fontId="4"/>
  </si>
  <si>
    <t>未済件数</t>
    <rPh sb="0" eb="2">
      <t>ミサイ</t>
    </rPh>
    <rPh sb="2" eb="4">
      <t>ケンスウ</t>
    </rPh>
    <phoneticPr fontId="4"/>
  </si>
  <si>
    <t>既済件数</t>
    <rPh sb="0" eb="2">
      <t>キサイ</t>
    </rPh>
    <rPh sb="2" eb="4">
      <t>ケンスウ</t>
    </rPh>
    <phoneticPr fontId="4"/>
  </si>
  <si>
    <t>新受件数</t>
    <rPh sb="0" eb="1">
      <t>シン</t>
    </rPh>
    <rPh sb="1" eb="2">
      <t>ウケ</t>
    </rPh>
    <rPh sb="2" eb="4">
      <t>ケンスウ</t>
    </rPh>
    <phoneticPr fontId="4"/>
  </si>
  <si>
    <t>年次</t>
    <rPh sb="1" eb="2">
      <t>ツギ</t>
    </rPh>
    <phoneticPr fontId="4"/>
  </si>
  <si>
    <t>うち略式・交通即決事件</t>
    <rPh sb="2" eb="4">
      <t>リャクシキ</t>
    </rPh>
    <rPh sb="5" eb="7">
      <t>コウツウ</t>
    </rPh>
    <rPh sb="7" eb="9">
      <t>ソッケツ</t>
    </rPh>
    <rPh sb="9" eb="11">
      <t>ジケン</t>
    </rPh>
    <phoneticPr fontId="4"/>
  </si>
  <si>
    <t>うち通常第一審事件</t>
    <rPh sb="2" eb="4">
      <t>ツウジョウ</t>
    </rPh>
    <rPh sb="4" eb="5">
      <t>ダイ</t>
    </rPh>
    <rPh sb="5" eb="7">
      <t>イッシン</t>
    </rPh>
    <rPh sb="7" eb="9">
      <t>ジケン</t>
    </rPh>
    <phoneticPr fontId="4"/>
  </si>
  <si>
    <t>総数</t>
    <rPh sb="0" eb="2">
      <t>ソウスウ</t>
    </rPh>
    <phoneticPr fontId="4"/>
  </si>
  <si>
    <t>区　分</t>
    <rPh sb="0" eb="1">
      <t>ク</t>
    </rPh>
    <rPh sb="2" eb="3">
      <t>ブン</t>
    </rPh>
    <phoneticPr fontId="4"/>
  </si>
  <si>
    <t>福井県内件数</t>
    <rPh sb="2" eb="3">
      <t>ケン</t>
    </rPh>
    <phoneticPr fontId="4"/>
  </si>
  <si>
    <t>Q-2．刑事事件数</t>
    <rPh sb="4" eb="6">
      <t>ケイジ</t>
    </rPh>
    <rPh sb="6" eb="8">
      <t>ジケン</t>
    </rPh>
    <rPh sb="8" eb="9">
      <t>スウ</t>
    </rPh>
    <phoneticPr fontId="4"/>
  </si>
  <si>
    <t>その他</t>
    <rPh sb="2" eb="3">
      <t>タ</t>
    </rPh>
    <phoneticPr fontId="4"/>
  </si>
  <si>
    <t>土　地</t>
    <rPh sb="0" eb="1">
      <t>ツチ</t>
    </rPh>
    <rPh sb="2" eb="3">
      <t>チ</t>
    </rPh>
    <phoneticPr fontId="4"/>
  </si>
  <si>
    <t>建　物</t>
    <rPh sb="0" eb="1">
      <t>ダテ</t>
    </rPh>
    <rPh sb="2" eb="3">
      <t>モノ</t>
    </rPh>
    <phoneticPr fontId="4"/>
  </si>
  <si>
    <t>金　銭</t>
    <rPh sb="0" eb="1">
      <t>キン</t>
    </rPh>
    <rPh sb="2" eb="3">
      <t>ゼニ</t>
    </rPh>
    <phoneticPr fontId="4"/>
  </si>
  <si>
    <t>簡易</t>
    <rPh sb="0" eb="2">
      <t>カンイ</t>
    </rPh>
    <phoneticPr fontId="4"/>
  </si>
  <si>
    <t>地裁</t>
    <rPh sb="0" eb="1">
      <t>チ</t>
    </rPh>
    <rPh sb="1" eb="2">
      <t>サイ</t>
    </rPh>
    <phoneticPr fontId="4"/>
  </si>
  <si>
    <t>未済</t>
    <rPh sb="0" eb="2">
      <t>ミサイ</t>
    </rPh>
    <phoneticPr fontId="4"/>
  </si>
  <si>
    <t>既済</t>
    <rPh sb="0" eb="2">
      <t>キサイ</t>
    </rPh>
    <phoneticPr fontId="4"/>
  </si>
  <si>
    <t>新受</t>
    <rPh sb="0" eb="1">
      <t>シン</t>
    </rPh>
    <rPh sb="1" eb="2">
      <t>ウケ</t>
    </rPh>
    <phoneticPr fontId="4"/>
  </si>
  <si>
    <t>年 次</t>
    <rPh sb="2" eb="3">
      <t>ツギ</t>
    </rPh>
    <phoneticPr fontId="4"/>
  </si>
  <si>
    <t>訴訟の目的別</t>
    <rPh sb="0" eb="2">
      <t>ソショウ</t>
    </rPh>
    <rPh sb="3" eb="5">
      <t>モクテキ</t>
    </rPh>
    <rPh sb="5" eb="6">
      <t>ベツ</t>
    </rPh>
    <phoneticPr fontId="4"/>
  </si>
  <si>
    <t>裁判所別</t>
    <rPh sb="0" eb="3">
      <t>サイバンショ</t>
    </rPh>
    <rPh sb="3" eb="4">
      <t>ベツ</t>
    </rPh>
    <phoneticPr fontId="4"/>
  </si>
  <si>
    <t>第一審
行政訴訟</t>
    <rPh sb="0" eb="1">
      <t>ダイ</t>
    </rPh>
    <rPh sb="1" eb="3">
      <t>イッシン</t>
    </rPh>
    <rPh sb="4" eb="6">
      <t>ギョウセイ</t>
    </rPh>
    <rPh sb="6" eb="8">
      <t>ソショウ</t>
    </rPh>
    <phoneticPr fontId="4"/>
  </si>
  <si>
    <t>第　一　審　民　事　通　常　訴　訟</t>
    <rPh sb="0" eb="1">
      <t>ダイ</t>
    </rPh>
    <rPh sb="2" eb="3">
      <t>１</t>
    </rPh>
    <rPh sb="4" eb="5">
      <t>シン</t>
    </rPh>
    <rPh sb="6" eb="7">
      <t>タミ</t>
    </rPh>
    <rPh sb="8" eb="9">
      <t>コト</t>
    </rPh>
    <rPh sb="10" eb="11">
      <t>ツウ</t>
    </rPh>
    <rPh sb="12" eb="13">
      <t>ツネ</t>
    </rPh>
    <rPh sb="14" eb="15">
      <t>ウッタ</t>
    </rPh>
    <rPh sb="16" eb="17">
      <t>アラソ</t>
    </rPh>
    <phoneticPr fontId="4"/>
  </si>
  <si>
    <t>う ち 調 停 事 件</t>
    <rPh sb="4" eb="5">
      <t>チョウ</t>
    </rPh>
    <rPh sb="6" eb="7">
      <t>テイ</t>
    </rPh>
    <rPh sb="8" eb="9">
      <t>コト</t>
    </rPh>
    <rPh sb="10" eb="11">
      <t>ケン</t>
    </rPh>
    <phoneticPr fontId="4"/>
  </si>
  <si>
    <t>う ち 訴 訟 事 件</t>
    <rPh sb="4" eb="5">
      <t>ウッタ</t>
    </rPh>
    <rPh sb="6" eb="7">
      <t>アラソ</t>
    </rPh>
    <rPh sb="8" eb="9">
      <t>コト</t>
    </rPh>
    <rPh sb="10" eb="11">
      <t>ケン</t>
    </rPh>
    <phoneticPr fontId="4"/>
  </si>
  <si>
    <t>区 分</t>
    <rPh sb="0" eb="1">
      <t>ク</t>
    </rPh>
    <rPh sb="2" eb="3">
      <t>ブン</t>
    </rPh>
    <phoneticPr fontId="4"/>
  </si>
  <si>
    <t>単位：件</t>
    <rPh sb="0" eb="2">
      <t>タンイ</t>
    </rPh>
    <rPh sb="3" eb="4">
      <t>ケン</t>
    </rPh>
    <phoneticPr fontId="4"/>
  </si>
  <si>
    <t>Q-3．民事・行政事件数</t>
    <rPh sb="4" eb="6">
      <t>ミンジ</t>
    </rPh>
    <rPh sb="7" eb="9">
      <t>ギョウセイ</t>
    </rPh>
    <rPh sb="9" eb="11">
      <t>ジケン</t>
    </rPh>
    <rPh sb="11" eb="12">
      <t>スウ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</si>
  <si>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</si>
  <si>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-</t>
    <phoneticPr fontId="3"/>
  </si>
  <si>
    <t>-</t>
    <phoneticPr fontId="4"/>
  </si>
  <si>
    <t>援施設送致</t>
    <rPh sb="0" eb="1">
      <t>オン</t>
    </rPh>
    <rPh sb="1" eb="3">
      <t>シセツ</t>
    </rPh>
    <rPh sb="3" eb="5">
      <t>ソウチ</t>
    </rPh>
    <phoneticPr fontId="4"/>
  </si>
  <si>
    <t>少年院送致</t>
    <rPh sb="0" eb="3">
      <t>ショウネンイン</t>
    </rPh>
    <rPh sb="3" eb="5">
      <t>ソウチ</t>
    </rPh>
    <phoneticPr fontId="4"/>
  </si>
  <si>
    <t>児童自立支</t>
    <rPh sb="0" eb="2">
      <t>ジドウ</t>
    </rPh>
    <rPh sb="2" eb="4">
      <t>ジリツ</t>
    </rPh>
    <rPh sb="4" eb="5">
      <t>ササ</t>
    </rPh>
    <phoneticPr fontId="4"/>
  </si>
  <si>
    <t>保護観察</t>
    <rPh sb="0" eb="2">
      <t>ホゴ</t>
    </rPh>
    <rPh sb="2" eb="4">
      <t>カンサツ</t>
    </rPh>
    <phoneticPr fontId="4"/>
  </si>
  <si>
    <t>不処分</t>
    <rPh sb="0" eb="1">
      <t>フ</t>
    </rPh>
    <rPh sb="1" eb="2">
      <t>トコロ</t>
    </rPh>
    <rPh sb="2" eb="3">
      <t>ブン</t>
    </rPh>
    <phoneticPr fontId="4"/>
  </si>
  <si>
    <t>審判
不開始</t>
    <rPh sb="0" eb="1">
      <t>シン</t>
    </rPh>
    <rPh sb="1" eb="2">
      <t>ハン</t>
    </rPh>
    <phoneticPr fontId="4"/>
  </si>
  <si>
    <t>児童相談所
への送致</t>
    <rPh sb="0" eb="2">
      <t>ジドウ</t>
    </rPh>
    <rPh sb="2" eb="4">
      <t>ソウダン</t>
    </rPh>
    <rPh sb="4" eb="5">
      <t>ショ</t>
    </rPh>
    <phoneticPr fontId="4"/>
  </si>
  <si>
    <t>保護処分</t>
    <rPh sb="0" eb="1">
      <t>タモツ</t>
    </rPh>
    <rPh sb="1" eb="2">
      <t>マモル</t>
    </rPh>
    <rPh sb="2" eb="3">
      <t>トコロ</t>
    </rPh>
    <rPh sb="3" eb="4">
      <t>ブン</t>
    </rPh>
    <phoneticPr fontId="4"/>
  </si>
  <si>
    <t>検察官
へ送致</t>
    <rPh sb="0" eb="3">
      <t>ケンサツカン</t>
    </rPh>
    <phoneticPr fontId="4"/>
  </si>
  <si>
    <t>総数</t>
    <rPh sb="0" eb="1">
      <t>フサ</t>
    </rPh>
    <rPh sb="1" eb="2">
      <t>カズ</t>
    </rPh>
    <phoneticPr fontId="4"/>
  </si>
  <si>
    <t>少年保護事件の終局区分別既済人員</t>
    <rPh sb="0" eb="1">
      <t>ショウ</t>
    </rPh>
    <rPh sb="1" eb="2">
      <t>トシ</t>
    </rPh>
    <rPh sb="2" eb="3">
      <t>タモツ</t>
    </rPh>
    <rPh sb="3" eb="4">
      <t>マモル</t>
    </rPh>
    <rPh sb="4" eb="6">
      <t>ジケン</t>
    </rPh>
    <rPh sb="7" eb="8">
      <t>オワリ</t>
    </rPh>
    <rPh sb="8" eb="9">
      <t>キョク</t>
    </rPh>
    <rPh sb="9" eb="10">
      <t>ク</t>
    </rPh>
    <rPh sb="10" eb="11">
      <t>ブン</t>
    </rPh>
    <rPh sb="11" eb="12">
      <t>ベツ</t>
    </rPh>
    <rPh sb="12" eb="13">
      <t>キ</t>
    </rPh>
    <rPh sb="13" eb="14">
      <t>スミ</t>
    </rPh>
    <rPh sb="14" eb="15">
      <t>ヒト</t>
    </rPh>
    <rPh sb="15" eb="16">
      <t>イン</t>
    </rPh>
    <phoneticPr fontId="4"/>
  </si>
  <si>
    <t>区分</t>
    <rPh sb="0" eb="1">
      <t>ク</t>
    </rPh>
    <rPh sb="1" eb="2">
      <t>ブン</t>
    </rPh>
    <phoneticPr fontId="4"/>
  </si>
  <si>
    <t>-</t>
  </si>
  <si>
    <t>－</t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</si>
  <si>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4"/>
  </si>
  <si>
    <t>一般保護事件</t>
    <rPh sb="0" eb="1">
      <t>１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4"/>
  </si>
  <si>
    <t>成人刑事事件</t>
    <rPh sb="0" eb="1">
      <t>シゲル</t>
    </rPh>
    <rPh sb="1" eb="2">
      <t>ヒト</t>
    </rPh>
    <rPh sb="2" eb="3">
      <t>ケイ</t>
    </rPh>
    <rPh sb="3" eb="4">
      <t>コト</t>
    </rPh>
    <rPh sb="4" eb="5">
      <t>コト</t>
    </rPh>
    <rPh sb="5" eb="6">
      <t>ケン</t>
    </rPh>
    <phoneticPr fontId="4"/>
  </si>
  <si>
    <t>準少年保護事件</t>
    <rPh sb="0" eb="1">
      <t>ジュン</t>
    </rPh>
    <rPh sb="1" eb="2">
      <t>ショウ</t>
    </rPh>
    <rPh sb="2" eb="3">
      <t>トシ</t>
    </rPh>
    <rPh sb="3" eb="4">
      <t>タモツ</t>
    </rPh>
    <rPh sb="4" eb="5">
      <t>マモル</t>
    </rPh>
    <rPh sb="5" eb="6">
      <t>コト</t>
    </rPh>
    <rPh sb="6" eb="7">
      <t>ケン</t>
    </rPh>
    <phoneticPr fontId="4"/>
  </si>
  <si>
    <t>少年保護事件</t>
    <rPh sb="0" eb="2">
      <t>ショウネン</t>
    </rPh>
    <rPh sb="2" eb="4">
      <t>ホゴ</t>
    </rPh>
    <rPh sb="4" eb="6">
      <t>ジケン</t>
    </rPh>
    <phoneticPr fontId="4"/>
  </si>
  <si>
    <t>Q-4．少年事件数</t>
    <rPh sb="4" eb="6">
      <t>ショウネン</t>
    </rPh>
    <rPh sb="6" eb="8">
      <t>ジケン</t>
    </rPh>
    <rPh sb="8" eb="9">
      <t>スウ</t>
    </rPh>
    <phoneticPr fontId="4"/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</si>
  <si>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4"/>
  </si>
  <si>
    <t>坂井西警察署</t>
    <rPh sb="0" eb="2">
      <t>サカイ</t>
    </rPh>
    <rPh sb="2" eb="3">
      <t>ニシ</t>
    </rPh>
    <phoneticPr fontId="4"/>
  </si>
  <si>
    <t>坂井警察署</t>
    <rPh sb="0" eb="2">
      <t>サカイ</t>
    </rPh>
    <phoneticPr fontId="4"/>
  </si>
  <si>
    <t>市内計</t>
    <rPh sb="0" eb="2">
      <t>シナイ</t>
    </rPh>
    <rPh sb="2" eb="3">
      <t>ケイ</t>
    </rPh>
    <phoneticPr fontId="4"/>
  </si>
  <si>
    <t>平成31年</t>
    <rPh sb="0" eb="2">
      <t>ヘイセイ</t>
    </rPh>
    <phoneticPr fontId="4"/>
  </si>
  <si>
    <t>あわら警察署</t>
    <phoneticPr fontId="4"/>
  </si>
  <si>
    <t>丸岡警察署</t>
    <rPh sb="0" eb="2">
      <t>マルオカ</t>
    </rPh>
    <phoneticPr fontId="4"/>
  </si>
  <si>
    <t>三国警察署</t>
    <rPh sb="0" eb="2">
      <t>ミクニ</t>
    </rPh>
    <phoneticPr fontId="4"/>
  </si>
  <si>
    <t>金津警察署</t>
    <rPh sb="0" eb="2">
      <t>カナヅ</t>
    </rPh>
    <phoneticPr fontId="4"/>
  </si>
  <si>
    <t>警備派出所</t>
    <rPh sb="0" eb="2">
      <t>ケイビ</t>
    </rPh>
    <rPh sb="2" eb="4">
      <t>ハシュツ</t>
    </rPh>
    <rPh sb="4" eb="5">
      <t>ショ</t>
    </rPh>
    <phoneticPr fontId="4"/>
  </si>
  <si>
    <t>駐在所</t>
    <rPh sb="0" eb="3">
      <t>チュウザイショ</t>
    </rPh>
    <phoneticPr fontId="4"/>
  </si>
  <si>
    <t>検問所</t>
    <rPh sb="0" eb="3">
      <t>ケンモンジョ</t>
    </rPh>
    <phoneticPr fontId="4"/>
  </si>
  <si>
    <t>交番</t>
    <rPh sb="0" eb="2">
      <t>コウバン</t>
    </rPh>
    <phoneticPr fontId="4"/>
  </si>
  <si>
    <t>警察署</t>
    <rPh sb="0" eb="3">
      <t>ケイサツショ</t>
    </rPh>
    <phoneticPr fontId="4"/>
  </si>
  <si>
    <t>警察署別</t>
    <rPh sb="3" eb="4">
      <t>ベツ</t>
    </rPh>
    <phoneticPr fontId="4"/>
  </si>
  <si>
    <t>年次</t>
    <phoneticPr fontId="4"/>
  </si>
  <si>
    <t>各年4月1日現在</t>
    <rPh sb="0" eb="2">
      <t>カクトシ</t>
    </rPh>
    <rPh sb="3" eb="4">
      <t>ガツ</t>
    </rPh>
    <rPh sb="5" eb="6">
      <t>ニチ</t>
    </rPh>
    <rPh sb="6" eb="8">
      <t>ゲンザイ</t>
    </rPh>
    <phoneticPr fontId="4"/>
  </si>
  <si>
    <t>Q-5．警察署別施設数</t>
    <rPh sb="4" eb="7">
      <t>ケイサツショ</t>
    </rPh>
    <rPh sb="7" eb="8">
      <t>ベツ</t>
    </rPh>
    <rPh sb="8" eb="11">
      <t>シセツスウ</t>
    </rPh>
    <phoneticPr fontId="4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</si>
  <si>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9">
      <t>ホン</t>
    </rPh>
    <rPh sb="9" eb="10">
      <t>ブ</t>
    </rPh>
    <rPh sb="12" eb="14">
      <t>フクイ</t>
    </rPh>
    <rPh sb="15" eb="17">
      <t>コウツウ</t>
    </rPh>
    <phoneticPr fontId="4"/>
  </si>
  <si>
    <t>※平成18年の件数には、1月1日から3月19日の合併期日前までの坂井町分を含まず。（坂井町はあわら署管内であったため）</t>
    <rPh sb="1" eb="3">
      <t>ヘイセイ</t>
    </rPh>
    <rPh sb="5" eb="6">
      <t>ネン</t>
    </rPh>
    <rPh sb="7" eb="9">
      <t>ケンスウ</t>
    </rPh>
    <rPh sb="13" eb="14">
      <t>ガツ</t>
    </rPh>
    <rPh sb="15" eb="16">
      <t>ニチ</t>
    </rPh>
    <rPh sb="19" eb="20">
      <t>ガツ</t>
    </rPh>
    <rPh sb="22" eb="23">
      <t>ニチ</t>
    </rPh>
    <rPh sb="24" eb="26">
      <t>ガッペイ</t>
    </rPh>
    <rPh sb="26" eb="27">
      <t>キ</t>
    </rPh>
    <rPh sb="27" eb="28">
      <t>ビ</t>
    </rPh>
    <rPh sb="28" eb="29">
      <t>マエ</t>
    </rPh>
    <rPh sb="32" eb="34">
      <t>サカイ</t>
    </rPh>
    <rPh sb="34" eb="35">
      <t>チョウ</t>
    </rPh>
    <rPh sb="35" eb="36">
      <t>ブン</t>
    </rPh>
    <rPh sb="37" eb="38">
      <t>フク</t>
    </rPh>
    <rPh sb="42" eb="44">
      <t>サカイ</t>
    </rPh>
    <rPh sb="44" eb="45">
      <t>チョウ</t>
    </rPh>
    <rPh sb="49" eb="50">
      <t>ショ</t>
    </rPh>
    <rPh sb="50" eb="52">
      <t>カンナイ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</si>
  <si>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</si>
  <si>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坂井町</t>
    <rPh sb="0" eb="2">
      <t>サカイ</t>
    </rPh>
    <rPh sb="2" eb="3">
      <t>チョウ</t>
    </rPh>
    <phoneticPr fontId="4"/>
  </si>
  <si>
    <t>春江町</t>
    <rPh sb="0" eb="3">
      <t>ハルエチョウ</t>
    </rPh>
    <phoneticPr fontId="4"/>
  </si>
  <si>
    <t>丸岡町</t>
    <rPh sb="0" eb="3">
      <t>マルオカチョウ</t>
    </rPh>
    <phoneticPr fontId="4"/>
  </si>
  <si>
    <t>三国町</t>
    <rPh sb="0" eb="3">
      <t>ミクニチョウ</t>
    </rPh>
    <phoneticPr fontId="4"/>
  </si>
  <si>
    <t>検挙</t>
    <rPh sb="0" eb="2">
      <t>ケンキョ</t>
    </rPh>
    <phoneticPr fontId="4"/>
  </si>
  <si>
    <t>認知</t>
    <rPh sb="0" eb="2">
      <t>ニンチ</t>
    </rPh>
    <phoneticPr fontId="4"/>
  </si>
  <si>
    <t>風俗犯</t>
    <rPh sb="0" eb="2">
      <t>フウゾク</t>
    </rPh>
    <rPh sb="2" eb="3">
      <t>ハン</t>
    </rPh>
    <phoneticPr fontId="4"/>
  </si>
  <si>
    <t>知能犯</t>
    <rPh sb="0" eb="3">
      <t>チノウハン</t>
    </rPh>
    <phoneticPr fontId="4"/>
  </si>
  <si>
    <t>窃盗犯</t>
    <rPh sb="0" eb="3">
      <t>セットウハン</t>
    </rPh>
    <phoneticPr fontId="4"/>
  </si>
  <si>
    <t>粗暴犯</t>
    <rPh sb="0" eb="2">
      <t>ソボウ</t>
    </rPh>
    <rPh sb="2" eb="3">
      <t>ハン</t>
    </rPh>
    <phoneticPr fontId="4"/>
  </si>
  <si>
    <t>凶悪犯</t>
    <rPh sb="0" eb="3">
      <t>キョウアクハン</t>
    </rPh>
    <phoneticPr fontId="4"/>
  </si>
  <si>
    <t>単位：件</t>
  </si>
  <si>
    <t>発生地計上</t>
    <rPh sb="0" eb="2">
      <t>ハッセイ</t>
    </rPh>
    <rPh sb="2" eb="3">
      <t>チ</t>
    </rPh>
    <rPh sb="3" eb="5">
      <t>ケイジョウ</t>
    </rPh>
    <phoneticPr fontId="4"/>
  </si>
  <si>
    <t>Q-6．犯罪類別認知・検挙件数</t>
    <rPh sb="4" eb="6">
      <t>ハンザイ</t>
    </rPh>
    <rPh sb="6" eb="8">
      <t>ルイベツ</t>
    </rPh>
    <rPh sb="8" eb="10">
      <t>ニンチ</t>
    </rPh>
    <rPh sb="11" eb="13">
      <t>ケンキョ</t>
    </rPh>
    <rPh sb="13" eb="15">
      <t>ケンスウ</t>
    </rPh>
    <phoneticPr fontId="4"/>
  </si>
  <si>
    <t>※警察等の他団体が行った補導実績は含まない。</t>
    <rPh sb="1" eb="3">
      <t>ケイサツ</t>
    </rPh>
    <rPh sb="3" eb="4">
      <t>トウ</t>
    </rPh>
    <rPh sb="5" eb="6">
      <t>タ</t>
    </rPh>
    <rPh sb="6" eb="8">
      <t>ダンタイ</t>
    </rPh>
    <rPh sb="9" eb="10">
      <t>オコナ</t>
    </rPh>
    <rPh sb="12" eb="14">
      <t>ホドウ</t>
    </rPh>
    <rPh sb="14" eb="16">
      <t>ジッセキ</t>
    </rPh>
    <rPh sb="17" eb="18">
      <t>フク</t>
    </rPh>
    <phoneticPr fontId="4"/>
  </si>
  <si>
    <t>資料：青少年愛護センター</t>
    <rPh sb="0" eb="2">
      <t>シリョウ</t>
    </rPh>
    <rPh sb="3" eb="6">
      <t>セイショウネン</t>
    </rPh>
    <rPh sb="6" eb="8">
      <t>アイゴ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</si>
  <si>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</si>
  <si>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</si>
  <si>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無職</t>
    <rPh sb="0" eb="2">
      <t>ムショク</t>
    </rPh>
    <phoneticPr fontId="4"/>
  </si>
  <si>
    <t>有職</t>
    <rPh sb="0" eb="1">
      <t>ユウ</t>
    </rPh>
    <rPh sb="1" eb="2">
      <t>ショク</t>
    </rPh>
    <phoneticPr fontId="4"/>
  </si>
  <si>
    <t>小計</t>
    <rPh sb="0" eb="2">
      <t>ショウケイ</t>
    </rPh>
    <phoneticPr fontId="4"/>
  </si>
  <si>
    <t>一般少年</t>
    <rPh sb="0" eb="2">
      <t>イッパン</t>
    </rPh>
    <rPh sb="2" eb="4">
      <t>ショウネン</t>
    </rPh>
    <phoneticPr fontId="4"/>
  </si>
  <si>
    <t>その他
学生</t>
    <rPh sb="2" eb="3">
      <t>タ</t>
    </rPh>
    <rPh sb="4" eb="5">
      <t>ガク</t>
    </rPh>
    <rPh sb="5" eb="6">
      <t>セイ</t>
    </rPh>
    <phoneticPr fontId="4"/>
  </si>
  <si>
    <t>大学生</t>
    <rPh sb="0" eb="3">
      <t>ダイガクセイ</t>
    </rPh>
    <phoneticPr fontId="4"/>
  </si>
  <si>
    <t>高校生</t>
    <rPh sb="0" eb="3">
      <t>コウコウセイ</t>
    </rPh>
    <phoneticPr fontId="4"/>
  </si>
  <si>
    <t>中学生</t>
    <rPh sb="0" eb="3">
      <t>チュウガクセイ</t>
    </rPh>
    <phoneticPr fontId="4"/>
  </si>
  <si>
    <t>小学生</t>
    <rPh sb="0" eb="3">
      <t>ショウガクセイ</t>
    </rPh>
    <phoneticPr fontId="4"/>
  </si>
  <si>
    <t>学生・生徒</t>
    <rPh sb="0" eb="2">
      <t>ガクセイ</t>
    </rPh>
    <rPh sb="3" eb="5">
      <t>セイト</t>
    </rPh>
    <phoneticPr fontId="4"/>
  </si>
  <si>
    <t>総  数</t>
    <rPh sb="0" eb="1">
      <t>フサ</t>
    </rPh>
    <rPh sb="3" eb="4">
      <t>カズ</t>
    </rPh>
    <phoneticPr fontId="4"/>
  </si>
  <si>
    <t>計</t>
    <rPh sb="0" eb="1">
      <t>ケイ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</si>
  <si>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</si>
  <si>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</si>
  <si>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</si>
  <si>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</si>
  <si>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</si>
  <si>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</si>
  <si>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</si>
  <si>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</si>
  <si>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</si>
  <si>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</si>
  <si>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</si>
  <si>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</si>
  <si>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</si>
  <si>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愛の
一声</t>
    <rPh sb="0" eb="1">
      <t>アイ</t>
    </rPh>
    <rPh sb="3" eb="5">
      <t>ヒトコエ</t>
    </rPh>
    <phoneticPr fontId="4"/>
  </si>
  <si>
    <t>不良
交友</t>
    <rPh sb="0" eb="2">
      <t>フリョウ</t>
    </rPh>
    <rPh sb="3" eb="5">
      <t>コウユウ</t>
    </rPh>
    <phoneticPr fontId="4"/>
  </si>
  <si>
    <t>帰宅
指導等</t>
    <rPh sb="0" eb="2">
      <t>キタク</t>
    </rPh>
    <rPh sb="3" eb="5">
      <t>シドウ</t>
    </rPh>
    <rPh sb="5" eb="6">
      <t>トウ</t>
    </rPh>
    <phoneticPr fontId="5"/>
  </si>
  <si>
    <r>
      <t>花火遊び</t>
    </r>
    <r>
      <rPr>
        <sz val="8"/>
        <rFont val="ＭＳ Ｐゴシック"/>
        <family val="3"/>
        <charset val="128"/>
      </rPr>
      <t xml:space="preserve">
注意</t>
    </r>
    <rPh sb="0" eb="2">
      <t>ハナビ</t>
    </rPh>
    <rPh sb="2" eb="3">
      <t>アソ</t>
    </rPh>
    <rPh sb="5" eb="7">
      <t>チュウイ</t>
    </rPh>
    <phoneticPr fontId="5"/>
  </si>
  <si>
    <t>遅刻</t>
    <rPh sb="0" eb="2">
      <t>チコク</t>
    </rPh>
    <phoneticPr fontId="5"/>
  </si>
  <si>
    <t>校則・
マナー注意</t>
    <rPh sb="0" eb="2">
      <t>コウソク</t>
    </rPh>
    <rPh sb="7" eb="9">
      <t>チュウイ</t>
    </rPh>
    <phoneticPr fontId="5"/>
  </si>
  <si>
    <t>路上スケボー</t>
    <rPh sb="0" eb="2">
      <t>ロジョウ</t>
    </rPh>
    <phoneticPr fontId="5"/>
  </si>
  <si>
    <t>自転車右側・２人乗り等</t>
    <rPh sb="0" eb="3">
      <t>ジテンシャ</t>
    </rPh>
    <rPh sb="3" eb="5">
      <t>ミギガワ</t>
    </rPh>
    <rPh sb="6" eb="8">
      <t>ニニン</t>
    </rPh>
    <rPh sb="8" eb="9">
      <t>ノ</t>
    </rPh>
    <rPh sb="10" eb="11">
      <t>ナド</t>
    </rPh>
    <phoneticPr fontId="5"/>
  </si>
  <si>
    <t>交通非行・バイク二人乗り</t>
    <rPh sb="0" eb="2">
      <t>コウツウ</t>
    </rPh>
    <rPh sb="2" eb="4">
      <t>ヒコウ</t>
    </rPh>
    <rPh sb="8" eb="11">
      <t>ニニンノ</t>
    </rPh>
    <phoneticPr fontId="5"/>
  </si>
  <si>
    <t>不健全
娯楽</t>
    <rPh sb="0" eb="3">
      <t>フケンゼン</t>
    </rPh>
    <rPh sb="4" eb="6">
      <t>ゴラク</t>
    </rPh>
    <phoneticPr fontId="4"/>
  </si>
  <si>
    <t>怠学</t>
    <rPh sb="0" eb="1">
      <t>ナマ</t>
    </rPh>
    <rPh sb="1" eb="2">
      <t>ガク</t>
    </rPh>
    <phoneticPr fontId="4"/>
  </si>
  <si>
    <t>深夜
徘徊</t>
    <rPh sb="0" eb="2">
      <t>シンヤ</t>
    </rPh>
    <rPh sb="3" eb="5">
      <t>ハイカイ</t>
    </rPh>
    <phoneticPr fontId="4"/>
  </si>
  <si>
    <t>喫煙</t>
    <rPh sb="0" eb="2">
      <t>キツエン</t>
    </rPh>
    <phoneticPr fontId="4"/>
  </si>
  <si>
    <t>飲酒</t>
    <rPh sb="0" eb="2">
      <t>インシュ</t>
    </rPh>
    <phoneticPr fontId="4"/>
  </si>
  <si>
    <t>行　　　　　　為　　　　　　別</t>
    <rPh sb="0" eb="1">
      <t>ギョウ</t>
    </rPh>
    <rPh sb="7" eb="8">
      <t>タメ</t>
    </rPh>
    <rPh sb="14" eb="15">
      <t>ベツ</t>
    </rPh>
    <phoneticPr fontId="4"/>
  </si>
  <si>
    <t>年　　　度</t>
    <rPh sb="0" eb="1">
      <t>トシ</t>
    </rPh>
    <rPh sb="4" eb="5">
      <t>ド</t>
    </rPh>
    <phoneticPr fontId="4"/>
  </si>
  <si>
    <t>単位：人</t>
    <rPh sb="0" eb="2">
      <t>タンイ</t>
    </rPh>
    <rPh sb="3" eb="4">
      <t>ヒト</t>
    </rPh>
    <phoneticPr fontId="4"/>
  </si>
  <si>
    <t>Q-7．少年補導活動状況</t>
    <rPh sb="4" eb="6">
      <t>ショウネン</t>
    </rPh>
    <rPh sb="6" eb="8">
      <t>ホドウ</t>
    </rPh>
    <rPh sb="8" eb="10">
      <t>カツドウ</t>
    </rPh>
    <rPh sb="10" eb="12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</si>
</sst>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.0_);[Red]\(0.0\)"/>
    <numFmt numFmtId="178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4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left"/>
    </xf>
    <xf numFmtId="0" fontId="5" fillId="0" borderId="0" xfId="1" applyFont="1" applyBorder="1"/>
    <xf numFmtId="0" fontId="5" fillId="0" borderId="0" xfId="1" applyFont="1"/>
    <xf numFmtId="0" fontId="1" fillId="0" borderId="0" xfId="1" applyFont="1" applyBorder="1" applyAlignment="1">
      <alignment horizontal="left" vertical="center"/>
    </xf>
    <xf numFmtId="58" fontId="5" fillId="0" borderId="0" xfId="1" applyNumberFormat="1" applyFont="1" applyBorder="1" applyAlignment="1"/>
    <xf numFmtId="58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right" vertical="center" justifyLastLine="1"/>
    </xf>
    <xf numFmtId="0" fontId="5" fillId="0" borderId="0" xfId="1" applyFont="1" applyBorder="1" applyAlignment="1"/>
    <xf numFmtId="0" fontId="5" fillId="0" borderId="6" xfId="1" applyFont="1" applyBorder="1" applyAlignment="1">
      <alignment horizontal="distributed" vertical="center" justifyLastLine="1"/>
    </xf>
    <xf numFmtId="58" fontId="5" fillId="0" borderId="2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left" vertical="center" justifyLastLine="1"/>
    </xf>
    <xf numFmtId="49" fontId="5" fillId="0" borderId="7" xfId="1" applyNumberFormat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 shrinkToFit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176" fontId="5" fillId="0" borderId="1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vertical="center" justifyLastLine="1"/>
    </xf>
    <xf numFmtId="176" fontId="5" fillId="0" borderId="9" xfId="1" applyNumberFormat="1" applyFont="1" applyBorder="1" applyAlignment="1">
      <alignment vertical="center" justifyLastLine="1"/>
    </xf>
    <xf numFmtId="176" fontId="5" fillId="0" borderId="2" xfId="1" applyNumberFormat="1" applyFont="1" applyBorder="1" applyAlignment="1">
      <alignment vertical="center" justifyLastLine="1" shrinkToFit="1"/>
    </xf>
    <xf numFmtId="176" fontId="5" fillId="0" borderId="7" xfId="1" applyNumberFormat="1" applyFont="1" applyBorder="1" applyAlignment="1">
      <alignment vertical="center" justifyLastLine="1" shrinkToFit="1"/>
    </xf>
    <xf numFmtId="176" fontId="5" fillId="0" borderId="9" xfId="1" applyNumberFormat="1" applyFont="1" applyBorder="1" applyAlignment="1">
      <alignment vertical="center" justifyLastLine="1" shrinkToFit="1"/>
    </xf>
    <xf numFmtId="176" fontId="5" fillId="0" borderId="8" xfId="1" applyNumberFormat="1" applyFont="1" applyBorder="1" applyAlignment="1">
      <alignment vertical="center" justifyLastLine="1" shrinkToFit="1"/>
    </xf>
    <xf numFmtId="176" fontId="5" fillId="0" borderId="7" xfId="2" applyNumberFormat="1" applyFont="1" applyBorder="1" applyAlignment="1">
      <alignment vertical="center" justifyLastLine="1"/>
    </xf>
    <xf numFmtId="176" fontId="5" fillId="0" borderId="8" xfId="1" applyNumberFormat="1" applyFont="1" applyFill="1" applyBorder="1" applyAlignment="1">
      <alignment vertical="center" justifyLastLine="1" shrinkToFit="1"/>
    </xf>
    <xf numFmtId="176" fontId="5" fillId="0" borderId="9" xfId="1" applyNumberFormat="1" applyFont="1" applyFill="1" applyBorder="1" applyAlignment="1">
      <alignment vertical="center" justifyLastLine="1" shrinkToFit="1"/>
    </xf>
    <xf numFmtId="176" fontId="5" fillId="0" borderId="0" xfId="1" applyNumberFormat="1" applyFont="1" applyBorder="1" applyAlignment="1"/>
    <xf numFmtId="176" fontId="5" fillId="0" borderId="7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 justifyLastLine="1" shrinkToFit="1"/>
    </xf>
    <xf numFmtId="176" fontId="5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2" xfId="1" applyFont="1" applyBorder="1" applyAlignment="1">
      <alignment horizontal="distributed" vertical="center" justifyLastLine="1" shrinkToFit="1"/>
    </xf>
    <xf numFmtId="49" fontId="5" fillId="0" borderId="2" xfId="1" applyNumberFormat="1" applyFont="1" applyBorder="1" applyAlignment="1">
      <alignment horizontal="distributed" vertical="center" justifyLastLine="1"/>
    </xf>
    <xf numFmtId="49" fontId="5" fillId="0" borderId="3" xfId="1" applyNumberFormat="1" applyFont="1" applyBorder="1" applyAlignment="1">
      <alignment horizontal="distributed" vertical="center" justifyLastLine="1"/>
    </xf>
    <xf numFmtId="49" fontId="5" fillId="0" borderId="4" xfId="1" applyNumberFormat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58" fontId="5" fillId="0" borderId="2" xfId="1" applyNumberFormat="1" applyFont="1" applyBorder="1" applyAlignment="1">
      <alignment horizontal="center" vertical="center"/>
    </xf>
    <xf numFmtId="58" fontId="5" fillId="0" borderId="2" xfId="1" applyNumberFormat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8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 shrinkToFit="1"/>
    </xf>
    <xf numFmtId="178" fontId="5" fillId="0" borderId="0" xfId="1" applyNumberFormat="1" applyFont="1" applyAlignment="1">
      <alignment horizontal="center"/>
    </xf>
    <xf numFmtId="0" fontId="7" fillId="0" borderId="0" xfId="1" applyFont="1"/>
    <xf numFmtId="0" fontId="7" fillId="0" borderId="0" xfId="1" applyFont="1" applyBorder="1"/>
    <xf numFmtId="0" fontId="5" fillId="0" borderId="0" xfId="1" applyFont="1" applyBorder="1" applyAlignment="1">
      <alignment horizontal="left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11" xfId="1" applyNumberFormat="1" applyFont="1" applyBorder="1" applyAlignment="1">
      <alignment vertical="center" justifyLastLine="1"/>
    </xf>
    <xf numFmtId="176" fontId="5" fillId="0" borderId="12" xfId="1" applyNumberFormat="1" applyFont="1" applyBorder="1" applyAlignment="1">
      <alignment vertical="center" justifyLastLine="1"/>
    </xf>
    <xf numFmtId="176" fontId="5" fillId="0" borderId="13" xfId="1" applyNumberFormat="1" applyFont="1" applyBorder="1" applyAlignment="1">
      <alignment vertical="center" justifyLastLine="1"/>
    </xf>
    <xf numFmtId="0" fontId="5" fillId="0" borderId="5" xfId="1" applyFont="1" applyBorder="1" applyAlignment="1">
      <alignment horizontal="distributed" vertical="center" justifyLastLine="1" shrinkToFit="1"/>
    </xf>
    <xf numFmtId="0" fontId="5" fillId="0" borderId="8" xfId="1" applyFont="1" applyBorder="1" applyAlignment="1">
      <alignment horizontal="distributed" vertical="center" justifyLastLine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13" xfId="1" applyNumberFormat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1" fillId="0" borderId="0" xfId="1" applyFont="1" applyBorder="1" applyAlignment="1">
      <alignment horizontal="left"/>
    </xf>
    <xf numFmtId="0" fontId="1" fillId="0" borderId="0" xfId="1" applyFont="1"/>
    <xf numFmtId="0" fontId="1" fillId="0" borderId="0" xfId="1" applyFont="1" applyBorder="1"/>
    <xf numFmtId="0" fontId="5" fillId="0" borderId="0" xfId="1" applyFont="1" applyBorder="1" applyAlignment="1">
      <alignment horizontal="center"/>
    </xf>
    <xf numFmtId="41" fontId="7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distributed" vertical="center" shrinkToFit="1"/>
    </xf>
    <xf numFmtId="0" fontId="8" fillId="0" borderId="0" xfId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 shrinkToFit="1"/>
    </xf>
    <xf numFmtId="176" fontId="8" fillId="0" borderId="9" xfId="1" applyNumberFormat="1" applyFont="1" applyFill="1" applyBorder="1" applyAlignment="1">
      <alignment vertical="center" shrinkToFit="1"/>
    </xf>
    <xf numFmtId="176" fontId="8" fillId="0" borderId="8" xfId="1" applyNumberFormat="1" applyFont="1" applyFill="1" applyBorder="1" applyAlignment="1">
      <alignment vertical="center" shrinkToFit="1"/>
    </xf>
    <xf numFmtId="176" fontId="8" fillId="0" borderId="7" xfId="1" applyNumberFormat="1" applyFont="1" applyFill="1" applyBorder="1" applyAlignment="1">
      <alignment vertical="center" shrinkToFit="1"/>
    </xf>
    <xf numFmtId="0" fontId="8" fillId="0" borderId="2" xfId="1" applyNumberFormat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vertical="center"/>
    </xf>
    <xf numFmtId="176" fontId="8" fillId="0" borderId="2" xfId="1" applyNumberFormat="1" applyFont="1" applyBorder="1" applyAlignment="1">
      <alignment vertical="center" shrinkToFit="1"/>
    </xf>
    <xf numFmtId="176" fontId="8" fillId="0" borderId="9" xfId="1" applyNumberFormat="1" applyFont="1" applyBorder="1" applyAlignment="1">
      <alignment vertical="center" shrinkToFit="1"/>
    </xf>
    <xf numFmtId="176" fontId="8" fillId="0" borderId="8" xfId="1" applyNumberFormat="1" applyFont="1" applyBorder="1" applyAlignment="1">
      <alignment vertical="center" shrinkToFit="1"/>
    </xf>
    <xf numFmtId="176" fontId="8" fillId="0" borderId="7" xfId="1" applyNumberFormat="1" applyFont="1" applyBorder="1" applyAlignment="1">
      <alignment vertical="center" shrinkToFit="1"/>
    </xf>
    <xf numFmtId="0" fontId="8" fillId="0" borderId="2" xfId="1" applyNumberFormat="1" applyFont="1" applyBorder="1" applyAlignment="1">
      <alignment horizontal="center" vertical="center" shrinkToFit="1"/>
    </xf>
    <xf numFmtId="176" fontId="8" fillId="0" borderId="2" xfId="1" applyNumberFormat="1" applyFont="1" applyBorder="1" applyAlignment="1">
      <alignment vertical="center"/>
    </xf>
    <xf numFmtId="176" fontId="8" fillId="0" borderId="9" xfId="1" applyNumberFormat="1" applyFont="1" applyBorder="1" applyAlignment="1">
      <alignment vertical="center"/>
    </xf>
    <xf numFmtId="176" fontId="8" fillId="0" borderId="8" xfId="1" applyNumberFormat="1" applyFont="1" applyBorder="1" applyAlignment="1">
      <alignment vertical="center"/>
    </xf>
    <xf numFmtId="176" fontId="8" fillId="0" borderId="7" xfId="1" applyNumberFormat="1" applyFont="1" applyBorder="1" applyAlignment="1">
      <alignment vertical="center"/>
    </xf>
    <xf numFmtId="176" fontId="8" fillId="0" borderId="14" xfId="1" applyNumberFormat="1" applyFont="1" applyBorder="1" applyAlignment="1">
      <alignment vertical="center" shrinkToFit="1"/>
    </xf>
    <xf numFmtId="176" fontId="8" fillId="0" borderId="11" xfId="1" applyNumberFormat="1" applyFont="1" applyBorder="1" applyAlignment="1">
      <alignment vertical="center" shrinkToFit="1"/>
    </xf>
    <xf numFmtId="176" fontId="8" fillId="0" borderId="15" xfId="1" applyNumberFormat="1" applyFont="1" applyBorder="1" applyAlignment="1">
      <alignment vertical="center"/>
    </xf>
    <xf numFmtId="176" fontId="8" fillId="0" borderId="15" xfId="1" applyNumberFormat="1" applyFont="1" applyBorder="1" applyAlignment="1">
      <alignment vertical="center" shrinkToFit="1"/>
    </xf>
    <xf numFmtId="176" fontId="8" fillId="0" borderId="10" xfId="1" applyNumberFormat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 shrinkToFit="1"/>
    </xf>
    <xf numFmtId="49" fontId="5" fillId="0" borderId="9" xfId="1" applyNumberFormat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49" fontId="5" fillId="0" borderId="10" xfId="1" applyNumberFormat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49" fontId="5" fillId="0" borderId="13" xfId="1" applyNumberFormat="1" applyFont="1" applyBorder="1" applyAlignment="1">
      <alignment horizontal="distributed" vertical="center" justifyLastLine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1" xfId="1" applyNumberFormat="1" applyFont="1" applyBorder="1" applyAlignment="1">
      <alignment horizontal="center" vertical="center" shrinkToFit="1"/>
    </xf>
    <xf numFmtId="0" fontId="5" fillId="0" borderId="16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6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right" vertical="center" justifyLastLine="1"/>
    </xf>
    <xf numFmtId="49" fontId="9" fillId="0" borderId="2" xfId="1" applyNumberFormat="1" applyFont="1" applyBorder="1" applyAlignment="1">
      <alignment horizontal="center" vertical="center" wrapText="1" shrinkToFit="1"/>
    </xf>
    <xf numFmtId="49" fontId="5" fillId="0" borderId="13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distributed" vertical="center" justifyLastLine="1"/>
    </xf>
    <xf numFmtId="49" fontId="5" fillId="0" borderId="0" xfId="1" applyNumberFormat="1" applyFont="1" applyBorder="1" applyAlignment="1">
      <alignment horizontal="distributed" vertical="center" justifyLastLine="1"/>
    </xf>
    <xf numFmtId="49" fontId="5" fillId="0" borderId="18" xfId="1" applyNumberFormat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right"/>
    </xf>
    <xf numFmtId="0" fontId="5" fillId="0" borderId="13" xfId="1" applyFont="1" applyBorder="1"/>
    <xf numFmtId="0" fontId="5" fillId="0" borderId="13" xfId="1" applyFont="1" applyBorder="1" applyAlignment="1"/>
    <xf numFmtId="0" fontId="5" fillId="0" borderId="0" xfId="1" applyFont="1" applyFill="1"/>
    <xf numFmtId="0" fontId="5" fillId="0" borderId="0" xfId="1" applyFont="1" applyFill="1" applyBorder="1"/>
    <xf numFmtId="176" fontId="5" fillId="0" borderId="0" xfId="1" applyNumberFormat="1" applyFont="1" applyFill="1" applyBorder="1"/>
    <xf numFmtId="176" fontId="5" fillId="0" borderId="2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center" vertical="center" shrinkToFit="1"/>
    </xf>
    <xf numFmtId="176" fontId="5" fillId="0" borderId="2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 shrinkToFit="1"/>
    </xf>
    <xf numFmtId="176" fontId="8" fillId="0" borderId="0" xfId="1" applyNumberFormat="1" applyFont="1"/>
    <xf numFmtId="176" fontId="8" fillId="0" borderId="0" xfId="1" applyNumberFormat="1" applyFont="1" applyBorder="1"/>
    <xf numFmtId="176" fontId="5" fillId="0" borderId="7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 justifyLastLine="1"/>
    </xf>
    <xf numFmtId="176" fontId="5" fillId="0" borderId="3" xfId="1" applyNumberFormat="1" applyFont="1" applyBorder="1" applyAlignment="1">
      <alignment vertical="center" justifyLastLine="1"/>
    </xf>
    <xf numFmtId="176" fontId="5" fillId="0" borderId="4" xfId="1" applyNumberFormat="1" applyFont="1" applyBorder="1" applyAlignment="1">
      <alignment vertical="center" justifyLastLine="1"/>
    </xf>
    <xf numFmtId="176" fontId="5" fillId="0" borderId="19" xfId="1" applyNumberFormat="1" applyFont="1" applyBorder="1" applyAlignment="1">
      <alignment vertical="center" justifyLastLine="1"/>
    </xf>
    <xf numFmtId="176" fontId="5" fillId="0" borderId="20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3" xfId="1" applyNumberFormat="1" applyFont="1" applyBorder="1" applyAlignment="1">
      <alignment vertical="center" justifyLastLine="1" shrinkToFit="1"/>
    </xf>
    <xf numFmtId="176" fontId="5" fillId="0" borderId="4" xfId="1" applyNumberFormat="1" applyFont="1" applyBorder="1" applyAlignment="1">
      <alignment vertical="center" justifyLastLine="1" shrinkToFit="1"/>
    </xf>
    <xf numFmtId="49" fontId="5" fillId="0" borderId="16" xfId="1" applyNumberFormat="1" applyFont="1" applyBorder="1" applyAlignment="1">
      <alignment horizontal="distributed" vertical="center" justifyLastLine="1"/>
    </xf>
    <xf numFmtId="49" fontId="5" fillId="0" borderId="16" xfId="1" applyNumberFormat="1" applyFont="1" applyBorder="1" applyAlignment="1">
      <alignment horizontal="distributed" vertical="center" wrapText="1"/>
    </xf>
    <xf numFmtId="49" fontId="5" fillId="0" borderId="12" xfId="1" applyNumberFormat="1" applyFont="1" applyBorder="1" applyAlignment="1">
      <alignment horizontal="distributed" vertical="center" wrapText="1"/>
    </xf>
    <xf numFmtId="49" fontId="8" fillId="0" borderId="16" xfId="1" applyNumberFormat="1" applyFont="1" applyBorder="1" applyAlignment="1">
      <alignment horizontal="distributed" vertical="center" wrapText="1"/>
    </xf>
    <xf numFmtId="49" fontId="8" fillId="0" borderId="12" xfId="1" applyNumberFormat="1" applyFont="1" applyBorder="1" applyAlignment="1">
      <alignment horizontal="distributed" vertical="center" wrapText="1"/>
    </xf>
    <xf numFmtId="0" fontId="8" fillId="0" borderId="2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49" fontId="5" fillId="0" borderId="21" xfId="1" applyNumberFormat="1" applyFont="1" applyBorder="1" applyAlignment="1">
      <alignment horizontal="distributed" vertical="top" justifyLastLine="1"/>
    </xf>
    <xf numFmtId="49" fontId="5" fillId="0" borderId="22" xfId="1" applyNumberFormat="1" applyFont="1" applyBorder="1" applyAlignment="1">
      <alignment horizontal="distributed" vertical="top" justifyLastLine="1"/>
    </xf>
    <xf numFmtId="0" fontId="5" fillId="0" borderId="13" xfId="1" applyFont="1" applyBorder="1" applyAlignment="1">
      <alignment horizontal="distributed" vertical="center" justifyLastLine="1" shrinkToFit="1"/>
    </xf>
    <xf numFmtId="0" fontId="5" fillId="0" borderId="12" xfId="1" applyFont="1" applyBorder="1" applyAlignment="1">
      <alignment horizontal="distributed" vertical="center" justifyLastLine="1" shrinkToFit="1"/>
    </xf>
    <xf numFmtId="0" fontId="8" fillId="0" borderId="10" xfId="1" applyFont="1" applyBorder="1" applyAlignment="1">
      <alignment horizontal="left" vertical="center" justifyLastLine="1"/>
    </xf>
    <xf numFmtId="49" fontId="5" fillId="0" borderId="17" xfId="1" applyNumberFormat="1" applyFont="1" applyBorder="1" applyAlignment="1">
      <alignment horizontal="distributed" vertical="center" wrapText="1"/>
    </xf>
    <xf numFmtId="49" fontId="5" fillId="0" borderId="18" xfId="1" applyNumberFormat="1" applyFont="1" applyBorder="1" applyAlignment="1">
      <alignment horizontal="distributed" vertical="center" wrapText="1"/>
    </xf>
    <xf numFmtId="49" fontId="8" fillId="0" borderId="17" xfId="1" applyNumberFormat="1" applyFont="1" applyBorder="1" applyAlignment="1">
      <alignment horizontal="distributed" vertical="center" wrapText="1"/>
    </xf>
    <xf numFmtId="49" fontId="8" fillId="0" borderId="18" xfId="1" applyNumberFormat="1" applyFont="1" applyBorder="1" applyAlignment="1">
      <alignment horizontal="distributed" vertical="center" wrapText="1"/>
    </xf>
    <xf numFmtId="49" fontId="5" fillId="0" borderId="23" xfId="1" applyNumberFormat="1" applyFont="1" applyBorder="1" applyAlignment="1">
      <alignment horizontal="distributed" justifyLastLine="1"/>
    </xf>
    <xf numFmtId="49" fontId="5" fillId="0" borderId="24" xfId="1" applyNumberFormat="1" applyFont="1" applyBorder="1" applyAlignment="1">
      <alignment horizontal="distributed" justifyLastLine="1"/>
    </xf>
    <xf numFmtId="0" fontId="5" fillId="0" borderId="25" xfId="1" applyFont="1" applyBorder="1" applyAlignment="1">
      <alignment horizontal="distributed" vertical="center" justifyLastLine="1" shrinkToFit="1"/>
    </xf>
    <xf numFmtId="0" fontId="5" fillId="0" borderId="26" xfId="1" applyFont="1" applyBorder="1" applyAlignment="1">
      <alignment horizontal="distributed" vertical="center" justifyLastLine="1" shrinkToFit="1"/>
    </xf>
    <xf numFmtId="0" fontId="8" fillId="0" borderId="6" xfId="1" applyFont="1" applyBorder="1" applyAlignment="1">
      <alignment horizontal="left" vertical="center" justifyLastLine="1"/>
    </xf>
    <xf numFmtId="0" fontId="8" fillId="0" borderId="6" xfId="1" applyFont="1" applyBorder="1" applyAlignment="1">
      <alignment horizontal="right" vertical="center" justifyLastLine="1"/>
    </xf>
    <xf numFmtId="49" fontId="5" fillId="0" borderId="27" xfId="1" applyNumberFormat="1" applyFont="1" applyBorder="1" applyAlignment="1">
      <alignment horizontal="distributed" vertical="center" justifyLastLine="1"/>
    </xf>
    <xf numFmtId="49" fontId="5" fillId="0" borderId="26" xfId="1" applyNumberFormat="1" applyFont="1" applyBorder="1" applyAlignment="1">
      <alignment horizontal="distributed" vertical="center" justifyLastLine="1"/>
    </xf>
    <xf numFmtId="49" fontId="5" fillId="0" borderId="27" xfId="1" applyNumberFormat="1" applyFont="1" applyBorder="1" applyAlignment="1">
      <alignment horizontal="distributed" vertical="center" wrapText="1"/>
    </xf>
    <xf numFmtId="49" fontId="5" fillId="0" borderId="26" xfId="1" applyNumberFormat="1" applyFont="1" applyBorder="1" applyAlignment="1">
      <alignment horizontal="distributed" vertical="center" wrapText="1"/>
    </xf>
    <xf numFmtId="49" fontId="8" fillId="0" borderId="27" xfId="1" applyNumberFormat="1" applyFont="1" applyBorder="1" applyAlignment="1">
      <alignment horizontal="distributed" vertical="center" wrapText="1"/>
    </xf>
    <xf numFmtId="49" fontId="8" fillId="0" borderId="26" xfId="1" applyNumberFormat="1" applyFont="1" applyBorder="1" applyAlignment="1">
      <alignment horizontal="distributed" vertical="center" wrapText="1"/>
    </xf>
    <xf numFmtId="0" fontId="8" fillId="0" borderId="6" xfId="1" applyFont="1" applyBorder="1" applyAlignment="1">
      <alignment horizontal="right" vertical="center" justifyLastLine="1"/>
    </xf>
    <xf numFmtId="0" fontId="8" fillId="0" borderId="1" xfId="1" applyFont="1" applyBorder="1" applyAlignment="1">
      <alignment horizontal="right" vertical="center" justifyLastLine="1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176" fontId="5" fillId="0" borderId="5" xfId="1" applyNumberFormat="1" applyFont="1" applyBorder="1" applyAlignment="1">
      <alignment horizontal="right" vertical="center" shrinkToFit="1"/>
    </xf>
    <xf numFmtId="176" fontId="5" fillId="0" borderId="16" xfId="1" applyNumberFormat="1" applyFont="1" applyBorder="1" applyAlignment="1">
      <alignment horizontal="right" vertical="center" shrinkToFit="1"/>
    </xf>
    <xf numFmtId="176" fontId="5" fillId="0" borderId="16" xfId="1" applyNumberFormat="1" applyFont="1" applyBorder="1" applyAlignment="1">
      <alignment horizontal="right" vertical="center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11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vertical="center" shrinkToFit="1"/>
    </xf>
    <xf numFmtId="176" fontId="5" fillId="0" borderId="16" xfId="1" applyNumberFormat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49" fontId="5" fillId="0" borderId="13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49" fontId="5" fillId="0" borderId="25" xfId="1" applyNumberFormat="1" applyFont="1" applyBorder="1" applyAlignment="1">
      <alignment horizontal="distributed" vertical="center" justifyLastLine="1"/>
    </xf>
    <xf numFmtId="58" fontId="5" fillId="0" borderId="5" xfId="1" applyNumberFormat="1" applyFont="1" applyBorder="1" applyAlignment="1">
      <alignment horizontal="distributed" vertical="center" justifyLastLine="1"/>
    </xf>
    <xf numFmtId="58" fontId="5" fillId="0" borderId="4" xfId="1" applyNumberFormat="1" applyFont="1" applyBorder="1" applyAlignment="1">
      <alignment horizontal="distributed" vertical="center" justifyLastLine="1"/>
    </xf>
    <xf numFmtId="58" fontId="5" fillId="0" borderId="3" xfId="1" applyNumberFormat="1" applyFont="1" applyBorder="1" applyAlignment="1">
      <alignment horizontal="distributed" vertical="center" justifyLastLine="1"/>
    </xf>
    <xf numFmtId="0" fontId="8" fillId="0" borderId="1" xfId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right"/>
    </xf>
    <xf numFmtId="58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justifyLastLine="1"/>
    </xf>
    <xf numFmtId="49" fontId="5" fillId="0" borderId="0" xfId="1" applyNumberFormat="1" applyFont="1" applyBorder="1" applyAlignment="1">
      <alignment horizontal="center" vertical="center" shrinkToFit="1"/>
    </xf>
    <xf numFmtId="58" fontId="5" fillId="0" borderId="0" xfId="1" applyNumberFormat="1" applyFont="1" applyBorder="1" applyAlignment="1">
      <alignment vertical="center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right" vertical="center"/>
    </xf>
    <xf numFmtId="0" fontId="5" fillId="0" borderId="28" xfId="1" applyFont="1" applyBorder="1" applyAlignment="1">
      <alignment horizontal="right" vertical="center"/>
    </xf>
    <xf numFmtId="0" fontId="5" fillId="0" borderId="28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right" vertical="center"/>
    </xf>
    <xf numFmtId="0" fontId="5" fillId="0" borderId="29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right" vertical="center"/>
    </xf>
    <xf numFmtId="0" fontId="5" fillId="0" borderId="29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5" fillId="0" borderId="31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8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2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justifyLastLine="1" shrinkToFit="1"/>
    </xf>
    <xf numFmtId="0" fontId="1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176" fontId="6" fillId="0" borderId="5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176" fontId="6" fillId="0" borderId="9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horizontal="right" vertical="center" shrinkToFit="1"/>
    </xf>
    <xf numFmtId="176" fontId="5" fillId="0" borderId="15" xfId="1" applyNumberFormat="1" applyFont="1" applyBorder="1" applyAlignment="1">
      <alignment horizontal="right" vertical="center" shrinkToFit="1"/>
    </xf>
    <xf numFmtId="0" fontId="5" fillId="0" borderId="10" xfId="1" applyFont="1" applyBorder="1" applyAlignment="1">
      <alignment horizontal="right" vertical="center" shrinkToFit="1"/>
    </xf>
    <xf numFmtId="176" fontId="5" fillId="0" borderId="32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horizontal="right" vertical="center" shrinkToFit="1"/>
    </xf>
    <xf numFmtId="176" fontId="5" fillId="0" borderId="33" xfId="1" applyNumberFormat="1" applyFont="1" applyBorder="1" applyAlignment="1">
      <alignment horizontal="right" vertical="center" shrinkToFit="1"/>
    </xf>
    <xf numFmtId="0" fontId="5" fillId="0" borderId="6" xfId="1" applyFont="1" applyBorder="1" applyAlignment="1">
      <alignment horizontal="right" vertical="center" shrinkToFit="1"/>
    </xf>
    <xf numFmtId="176" fontId="6" fillId="0" borderId="34" xfId="1" applyNumberFormat="1" applyFont="1" applyBorder="1" applyAlignment="1">
      <alignment vertical="center"/>
    </xf>
    <xf numFmtId="176" fontId="6" fillId="0" borderId="35" xfId="1" applyNumberFormat="1" applyFont="1" applyBorder="1" applyAlignme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11" fillId="0" borderId="0" xfId="1" applyFont="1" applyAlignment="1">
      <alignment vertical="center"/>
    </xf>
    <xf numFmtId="49" fontId="5" fillId="0" borderId="14" xfId="1" applyNumberFormat="1" applyFont="1" applyBorder="1" applyAlignment="1">
      <alignment horizontal="distributed" vertical="center" justifyLastLine="1"/>
    </xf>
    <xf numFmtId="49" fontId="5" fillId="0" borderId="15" xfId="1" applyNumberFormat="1" applyFont="1" applyBorder="1" applyAlignment="1">
      <alignment horizontal="distributed" vertical="center" justifyLastLine="1"/>
    </xf>
    <xf numFmtId="49" fontId="5" fillId="0" borderId="32" xfId="1" applyNumberFormat="1" applyFont="1" applyBorder="1" applyAlignment="1">
      <alignment horizontal="distributed" vertical="center" justifyLastLine="1"/>
    </xf>
    <xf numFmtId="49" fontId="5" fillId="0" borderId="33" xfId="1" applyNumberFormat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 shrinkToFit="1"/>
    </xf>
    <xf numFmtId="49" fontId="5" fillId="0" borderId="36" xfId="1" applyNumberFormat="1" applyFont="1" applyBorder="1" applyAlignment="1">
      <alignment horizontal="distributed" vertical="center" justifyLastLine="1"/>
    </xf>
    <xf numFmtId="49" fontId="5" fillId="0" borderId="37" xfId="1" applyNumberFormat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justifyLastLine="1" shrinkToFit="1"/>
    </xf>
    <xf numFmtId="0" fontId="5" fillId="0" borderId="0" xfId="1" applyFont="1" applyAlignment="1">
      <alignment horizontal="right"/>
    </xf>
    <xf numFmtId="0" fontId="5" fillId="0" borderId="0" xfId="1" applyFont="1" applyAlignment="1">
      <alignment vertical="center" shrinkToFit="1"/>
    </xf>
    <xf numFmtId="0" fontId="5" fillId="0" borderId="25" xfId="1" applyFont="1" applyBorder="1" applyAlignment="1">
      <alignment vertical="center"/>
    </xf>
    <xf numFmtId="176" fontId="5" fillId="0" borderId="38" xfId="1" applyNumberFormat="1" applyFont="1" applyBorder="1" applyAlignment="1">
      <alignment horizontal="right" vertical="center"/>
    </xf>
    <xf numFmtId="176" fontId="5" fillId="0" borderId="39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76" fontId="5" fillId="0" borderId="41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49" fontId="5" fillId="0" borderId="38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textRotation="255"/>
    </xf>
    <xf numFmtId="0" fontId="5" fillId="0" borderId="12" xfId="1" applyFont="1" applyBorder="1" applyAlignment="1">
      <alignment vertical="center"/>
    </xf>
    <xf numFmtId="176" fontId="5" fillId="0" borderId="42" xfId="1" applyNumberFormat="1" applyFont="1" applyBorder="1" applyAlignment="1">
      <alignment horizontal="right" vertical="center"/>
    </xf>
    <xf numFmtId="176" fontId="5" fillId="0" borderId="43" xfId="1" applyNumberFormat="1" applyFont="1" applyBorder="1" applyAlignment="1">
      <alignment horizontal="right" vertical="center"/>
    </xf>
    <xf numFmtId="176" fontId="5" fillId="0" borderId="44" xfId="1" applyNumberFormat="1" applyFont="1" applyBorder="1" applyAlignment="1">
      <alignment horizontal="right" vertical="center"/>
    </xf>
    <xf numFmtId="176" fontId="5" fillId="0" borderId="45" xfId="1" applyNumberFormat="1" applyFont="1" applyBorder="1" applyAlignment="1">
      <alignment horizontal="right" vertical="center"/>
    </xf>
    <xf numFmtId="176" fontId="5" fillId="0" borderId="31" xfId="1" applyNumberFormat="1" applyFont="1" applyBorder="1" applyAlignment="1">
      <alignment horizontal="right" vertical="center"/>
    </xf>
    <xf numFmtId="49" fontId="5" fillId="0" borderId="31" xfId="1" applyNumberFormat="1" applyFont="1" applyBorder="1" applyAlignment="1">
      <alignment horizontal="center" vertical="center"/>
    </xf>
    <xf numFmtId="49" fontId="5" fillId="0" borderId="42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left" vertical="center" textRotation="255"/>
    </xf>
    <xf numFmtId="0" fontId="5" fillId="0" borderId="18" xfId="1" applyFont="1" applyBorder="1" applyAlignment="1">
      <alignment horizontal="left" vertical="center"/>
    </xf>
    <xf numFmtId="176" fontId="5" fillId="0" borderId="46" xfId="1" applyNumberFormat="1" applyFont="1" applyBorder="1" applyAlignment="1">
      <alignment horizontal="right" vertical="center"/>
    </xf>
    <xf numFmtId="49" fontId="5" fillId="0" borderId="47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48" xfId="1" applyFont="1" applyBorder="1" applyAlignment="1">
      <alignment horizontal="distributed" vertical="center" justifyLastLine="1"/>
    </xf>
    <xf numFmtId="176" fontId="5" fillId="0" borderId="49" xfId="1" applyNumberFormat="1" applyFont="1" applyBorder="1" applyAlignment="1">
      <alignment horizontal="right" vertical="center"/>
    </xf>
    <xf numFmtId="0" fontId="5" fillId="0" borderId="47" xfId="1" applyFont="1" applyBorder="1" applyAlignment="1">
      <alignment horizontal="center" vertical="center"/>
    </xf>
    <xf numFmtId="0" fontId="5" fillId="0" borderId="17" xfId="1" applyFont="1" applyBorder="1" applyAlignment="1">
      <alignment horizontal="distributed" vertical="center" justifyLastLine="1"/>
    </xf>
    <xf numFmtId="0" fontId="5" fillId="0" borderId="26" xfId="1" applyFont="1" applyBorder="1" applyAlignment="1">
      <alignment horizontal="left" vertical="center" textRotation="255"/>
    </xf>
    <xf numFmtId="176" fontId="5" fillId="0" borderId="50" xfId="1" applyNumberFormat="1" applyFont="1" applyBorder="1" applyAlignment="1">
      <alignment horizontal="right" vertical="center"/>
    </xf>
    <xf numFmtId="0" fontId="8" fillId="0" borderId="14" xfId="1" applyFont="1" applyBorder="1" applyAlignment="1">
      <alignment horizontal="center" vertical="center" shrinkToFit="1"/>
    </xf>
    <xf numFmtId="176" fontId="5" fillId="0" borderId="51" xfId="1" applyNumberFormat="1" applyFont="1" applyBorder="1" applyAlignment="1">
      <alignment horizontal="right" vertical="center"/>
    </xf>
    <xf numFmtId="0" fontId="8" fillId="0" borderId="52" xfId="1" applyFont="1" applyBorder="1" applyAlignment="1">
      <alignment horizontal="center" vertical="center" wrapText="1" shrinkToFit="1"/>
    </xf>
    <xf numFmtId="176" fontId="5" fillId="0" borderId="53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54" xfId="1" applyFont="1" applyBorder="1" applyAlignment="1">
      <alignment horizontal="center" vertical="center" shrinkToFit="1"/>
    </xf>
    <xf numFmtId="0" fontId="5" fillId="0" borderId="52" xfId="1" applyFont="1" applyBorder="1" applyAlignment="1">
      <alignment horizontal="center" vertical="center" shrinkToFit="1"/>
    </xf>
    <xf numFmtId="176" fontId="5" fillId="0" borderId="5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48" xfId="1" applyNumberFormat="1" applyFont="1" applyBorder="1" applyAlignment="1">
      <alignment horizontal="distributed" vertical="center" justifyLastLine="1"/>
    </xf>
    <xf numFmtId="176" fontId="5" fillId="0" borderId="56" xfId="1" applyNumberFormat="1" applyFont="1" applyBorder="1" applyAlignment="1">
      <alignment horizontal="right" vertical="center"/>
    </xf>
    <xf numFmtId="176" fontId="5" fillId="0" borderId="57" xfId="1" applyNumberFormat="1" applyFont="1" applyBorder="1" applyAlignment="1">
      <alignment horizontal="right" vertical="center"/>
    </xf>
    <xf numFmtId="176" fontId="5" fillId="0" borderId="58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49" fontId="5" fillId="0" borderId="29" xfId="1" applyNumberFormat="1" applyFont="1" applyBorder="1" applyAlignment="1">
      <alignment horizontal="center" vertical="center"/>
    </xf>
    <xf numFmtId="176" fontId="6" fillId="0" borderId="38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horizontal="right" vertical="center"/>
    </xf>
    <xf numFmtId="49" fontId="5" fillId="0" borderId="59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vertical="center" justifyLastLine="1"/>
    </xf>
    <xf numFmtId="49" fontId="5" fillId="0" borderId="13" xfId="1" applyNumberFormat="1" applyFont="1" applyBorder="1" applyAlignment="1">
      <alignment vertical="center" justifyLastLine="1"/>
    </xf>
    <xf numFmtId="176" fontId="6" fillId="0" borderId="42" xfId="1" applyNumberFormat="1" applyFont="1" applyBorder="1" applyAlignment="1">
      <alignment horizontal="right"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44" xfId="1" applyNumberFormat="1" applyFont="1" applyBorder="1" applyAlignment="1">
      <alignment horizontal="right" vertical="center"/>
    </xf>
    <xf numFmtId="176" fontId="6" fillId="0" borderId="51" xfId="1" applyNumberFormat="1" applyFont="1" applyBorder="1" applyAlignment="1">
      <alignment horizontal="right" vertical="center"/>
    </xf>
    <xf numFmtId="176" fontId="6" fillId="0" borderId="31" xfId="1" applyNumberFormat="1" applyFont="1" applyBorder="1" applyAlignment="1">
      <alignment horizontal="right" vertical="center"/>
    </xf>
    <xf numFmtId="49" fontId="5" fillId="0" borderId="45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 justifyLastLine="1"/>
    </xf>
    <xf numFmtId="49" fontId="5" fillId="0" borderId="0" xfId="1" applyNumberFormat="1" applyFont="1" applyBorder="1" applyAlignment="1">
      <alignment horizontal="center" vertical="center" justifyLastLine="1"/>
    </xf>
    <xf numFmtId="49" fontId="5" fillId="0" borderId="18" xfId="1" applyNumberFormat="1" applyFont="1" applyBorder="1" applyAlignment="1">
      <alignment horizontal="center" vertical="center" justifyLastLine="1"/>
    </xf>
    <xf numFmtId="176" fontId="6" fillId="0" borderId="49" xfId="1" applyNumberFormat="1" applyFont="1" applyBorder="1" applyAlignment="1">
      <alignment horizontal="right" vertical="center"/>
    </xf>
    <xf numFmtId="176" fontId="6" fillId="0" borderId="60" xfId="1" applyNumberFormat="1" applyFont="1" applyBorder="1" applyAlignment="1">
      <alignment horizontal="right" vertical="center"/>
    </xf>
    <xf numFmtId="176" fontId="6" fillId="0" borderId="57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49" fontId="5" fillId="0" borderId="36" xfId="1" applyNumberFormat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176" fontId="6" fillId="0" borderId="36" xfId="1" applyNumberFormat="1" applyFont="1" applyBorder="1" applyAlignment="1">
      <alignment horizontal="right" vertical="center"/>
    </xf>
    <xf numFmtId="176" fontId="5" fillId="0" borderId="61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vertical="center"/>
    </xf>
    <xf numFmtId="176" fontId="5" fillId="0" borderId="62" xfId="1" applyNumberFormat="1" applyFont="1" applyBorder="1" applyAlignment="1">
      <alignment vertical="center"/>
    </xf>
    <xf numFmtId="176" fontId="5" fillId="0" borderId="63" xfId="1" applyNumberFormat="1" applyFont="1" applyBorder="1" applyAlignment="1">
      <alignment vertical="center"/>
    </xf>
    <xf numFmtId="176" fontId="5" fillId="0" borderId="47" xfId="1" applyNumberFormat="1" applyFont="1" applyBorder="1" applyAlignment="1">
      <alignment horizontal="right" vertical="center"/>
    </xf>
    <xf numFmtId="176" fontId="5" fillId="0" borderId="64" xfId="1" applyNumberFormat="1" applyFont="1" applyBorder="1" applyAlignment="1">
      <alignment horizontal="right" vertical="center"/>
    </xf>
    <xf numFmtId="176" fontId="5" fillId="0" borderId="65" xfId="1" applyNumberFormat="1" applyFont="1" applyBorder="1" applyAlignment="1">
      <alignment horizontal="right" vertical="center"/>
    </xf>
    <xf numFmtId="176" fontId="5" fillId="0" borderId="54" xfId="1" applyNumberFormat="1" applyFont="1" applyBorder="1" applyAlignment="1">
      <alignment horizontal="right" vertical="center"/>
    </xf>
    <xf numFmtId="176" fontId="5" fillId="0" borderId="66" xfId="1" applyNumberFormat="1" applyFont="1" applyBorder="1" applyAlignment="1">
      <alignment horizontal="right" vertical="center"/>
    </xf>
    <xf numFmtId="176" fontId="5" fillId="0" borderId="67" xfId="1" applyNumberFormat="1" applyFont="1" applyBorder="1" applyAlignment="1">
      <alignment horizontal="right" vertical="center"/>
    </xf>
    <xf numFmtId="176" fontId="5" fillId="0" borderId="29" xfId="1" applyNumberFormat="1" applyFont="1" applyBorder="1" applyAlignment="1">
      <alignment horizontal="right" vertical="center"/>
    </xf>
    <xf numFmtId="176" fontId="6" fillId="0" borderId="68" xfId="1" applyNumberFormat="1" applyFont="1" applyBorder="1" applyAlignment="1">
      <alignment horizontal="right" vertical="center"/>
    </xf>
    <xf numFmtId="176" fontId="6" fillId="0" borderId="65" xfId="1" applyNumberFormat="1" applyFont="1" applyBorder="1" applyAlignment="1">
      <alignment horizontal="right" vertical="center"/>
    </xf>
    <xf numFmtId="49" fontId="5" fillId="0" borderId="69" xfId="1" applyNumberFormat="1" applyFont="1" applyBorder="1" applyAlignment="1">
      <alignment horizontal="center" vertical="center"/>
    </xf>
    <xf numFmtId="176" fontId="5" fillId="0" borderId="70" xfId="1" applyNumberFormat="1" applyFont="1" applyBorder="1" applyAlignment="1">
      <alignment horizontal="center" vertical="center"/>
    </xf>
    <xf numFmtId="176" fontId="5" fillId="0" borderId="68" xfId="1" applyNumberFormat="1" applyFont="1" applyBorder="1" applyAlignment="1">
      <alignment horizontal="right" vertical="center"/>
    </xf>
    <xf numFmtId="176" fontId="5" fillId="0" borderId="71" xfId="1" applyNumberFormat="1" applyFont="1" applyBorder="1" applyAlignment="1">
      <alignment horizontal="center" vertical="center"/>
    </xf>
    <xf numFmtId="176" fontId="5" fillId="0" borderId="72" xfId="1" applyNumberFormat="1" applyFont="1" applyBorder="1" applyAlignment="1">
      <alignment horizontal="center" vertical="center"/>
    </xf>
    <xf numFmtId="176" fontId="5" fillId="0" borderId="63" xfId="1" applyNumberFormat="1" applyFont="1" applyBorder="1" applyAlignment="1">
      <alignment horizontal="right" vertical="center"/>
    </xf>
    <xf numFmtId="176" fontId="6" fillId="0" borderId="70" xfId="1" applyNumberFormat="1" applyFont="1" applyBorder="1" applyAlignment="1">
      <alignment horizontal="center" vertical="center"/>
    </xf>
    <xf numFmtId="176" fontId="6" fillId="0" borderId="71" xfId="1" applyNumberFormat="1" applyFont="1" applyBorder="1" applyAlignment="1">
      <alignment horizontal="center" vertical="center"/>
    </xf>
    <xf numFmtId="176" fontId="6" fillId="0" borderId="55" xfId="1" applyNumberFormat="1" applyFont="1" applyBorder="1" applyAlignment="1">
      <alignment horizontal="right" vertical="center"/>
    </xf>
    <xf numFmtId="176" fontId="6" fillId="0" borderId="72" xfId="1" applyNumberFormat="1" applyFont="1" applyBorder="1" applyAlignment="1">
      <alignment horizontal="center" vertical="center"/>
    </xf>
    <xf numFmtId="176" fontId="6" fillId="0" borderId="56" xfId="1" applyNumberFormat="1" applyFont="1" applyBorder="1" applyAlignment="1">
      <alignment horizontal="right" vertical="center"/>
    </xf>
    <xf numFmtId="176" fontId="6" fillId="0" borderId="58" xfId="1" applyNumberFormat="1" applyFont="1" applyBorder="1" applyAlignment="1">
      <alignment horizontal="right" vertical="center"/>
    </xf>
    <xf numFmtId="0" fontId="5" fillId="0" borderId="40" xfId="1" applyFont="1" applyBorder="1" applyAlignment="1">
      <alignment horizontal="right" vertical="center"/>
    </xf>
    <xf numFmtId="0" fontId="5" fillId="0" borderId="42" xfId="1" applyFont="1" applyBorder="1" applyAlignment="1">
      <alignment horizontal="right" vertical="center"/>
    </xf>
    <xf numFmtId="0" fontId="5" fillId="0" borderId="43" xfId="1" applyFont="1" applyBorder="1" applyAlignment="1">
      <alignment horizontal="right" vertical="center"/>
    </xf>
    <xf numFmtId="0" fontId="5" fillId="0" borderId="44" xfId="1" applyFont="1" applyBorder="1" applyAlignment="1">
      <alignment horizontal="right" vertical="center"/>
    </xf>
    <xf numFmtId="176" fontId="5" fillId="0" borderId="73" xfId="1" applyNumberFormat="1" applyFont="1" applyBorder="1" applyAlignment="1">
      <alignment horizontal="right" vertical="center"/>
    </xf>
    <xf numFmtId="176" fontId="5" fillId="0" borderId="74" xfId="1" applyNumberFormat="1" applyFont="1" applyBorder="1" applyAlignment="1">
      <alignment horizontal="right" vertical="center"/>
    </xf>
    <xf numFmtId="176" fontId="5" fillId="0" borderId="75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26" xfId="1" applyFont="1" applyBorder="1" applyAlignment="1">
      <alignment horizontal="center" vertical="center" textRotation="255"/>
    </xf>
    <xf numFmtId="176" fontId="5" fillId="0" borderId="68" xfId="1" quotePrefix="1" applyNumberFormat="1" applyFont="1" applyBorder="1" applyAlignment="1">
      <alignment horizontal="right" vertical="center"/>
    </xf>
    <xf numFmtId="0" fontId="5" fillId="0" borderId="38" xfId="1" applyFont="1" applyBorder="1" applyAlignment="1">
      <alignment horizontal="right" vertical="center"/>
    </xf>
    <xf numFmtId="0" fontId="5" fillId="0" borderId="39" xfId="1" applyFont="1" applyBorder="1" applyAlignment="1">
      <alignment horizontal="right" vertical="center"/>
    </xf>
    <xf numFmtId="176" fontId="5" fillId="0" borderId="69" xfId="1" applyNumberFormat="1" applyFont="1" applyBorder="1" applyAlignment="1">
      <alignment horizontal="right" vertical="center"/>
    </xf>
    <xf numFmtId="176" fontId="5" fillId="0" borderId="76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0" fontId="5" fillId="0" borderId="29" xfId="1" applyFont="1" applyBorder="1" applyAlignment="1">
      <alignment horizontal="center" vertical="center"/>
    </xf>
    <xf numFmtId="0" fontId="5" fillId="0" borderId="27" xfId="1" applyFont="1" applyBorder="1" applyAlignment="1">
      <alignment horizontal="distributed" vertical="center" justifyLastLine="1"/>
    </xf>
    <xf numFmtId="176" fontId="5" fillId="0" borderId="59" xfId="1" applyNumberFormat="1" applyFont="1" applyBorder="1" applyAlignment="1">
      <alignment horizontal="right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6" fillId="0" borderId="59" xfId="1" applyNumberFormat="1" applyFont="1" applyBorder="1" applyAlignment="1">
      <alignment horizontal="right" vertical="center"/>
    </xf>
    <xf numFmtId="176" fontId="6" fillId="0" borderId="69" xfId="1" applyNumberFormat="1" applyFont="1" applyBorder="1" applyAlignment="1">
      <alignment horizontal="right" vertical="center"/>
    </xf>
    <xf numFmtId="0" fontId="8" fillId="0" borderId="0" xfId="1" applyFont="1" applyAlignment="1">
      <alignment vertical="center" shrinkToFit="1"/>
    </xf>
    <xf numFmtId="0" fontId="5" fillId="0" borderId="14" xfId="1" applyFont="1" applyFill="1" applyBorder="1" applyAlignment="1">
      <alignment horizontal="distributed" vertical="center" wrapText="1" justifyLastLine="1" shrinkToFit="1"/>
    </xf>
    <xf numFmtId="0" fontId="5" fillId="0" borderId="14" xfId="1" applyFont="1" applyBorder="1" applyAlignment="1">
      <alignment horizontal="distributed" vertical="center" wrapText="1" justifyLastLine="1" shrinkToFit="1"/>
    </xf>
    <xf numFmtId="0" fontId="5" fillId="0" borderId="22" xfId="1" applyFont="1" applyBorder="1" applyAlignment="1">
      <alignment horizontal="distributed" vertical="center" wrapText="1" justifyLastLine="1" shrinkToFit="1"/>
    </xf>
    <xf numFmtId="0" fontId="12" fillId="0" borderId="11" xfId="1" applyFont="1" applyBorder="1" applyAlignment="1">
      <alignment horizontal="distributed" vertical="center" wrapText="1" justifyLastLine="1" shrinkToFit="1"/>
    </xf>
    <xf numFmtId="0" fontId="8" fillId="0" borderId="11" xfId="1" applyFont="1" applyBorder="1" applyAlignment="1">
      <alignment horizontal="distributed" vertical="center" justifyLastLine="1" shrinkToFit="1"/>
    </xf>
    <xf numFmtId="0" fontId="8" fillId="0" borderId="11" xfId="1" applyFont="1" applyBorder="1" applyAlignment="1">
      <alignment horizontal="distributed" vertical="center" wrapText="1" justifyLastLine="1" shrinkToFit="1"/>
    </xf>
    <xf numFmtId="0" fontId="4" fillId="0" borderId="11" xfId="1" applyFont="1" applyBorder="1" applyAlignment="1">
      <alignment horizontal="distributed" vertical="center" wrapText="1" justifyLastLine="1" shrinkToFit="1"/>
    </xf>
    <xf numFmtId="0" fontId="5" fillId="0" borderId="11" xfId="1" applyFont="1" applyBorder="1" applyAlignment="1">
      <alignment horizontal="distributed" vertical="center" wrapText="1" justifyLastLine="1" shrinkToFit="1"/>
    </xf>
    <xf numFmtId="0" fontId="5" fillId="0" borderId="11" xfId="1" applyFont="1" applyBorder="1" applyAlignment="1">
      <alignment horizontal="distributed" vertical="center" justifyLastLine="1" shrinkToFit="1"/>
    </xf>
    <xf numFmtId="0" fontId="5" fillId="0" borderId="15" xfId="1" applyFont="1" applyBorder="1" applyAlignment="1">
      <alignment horizontal="distributed" vertical="center" justifyLastLine="1" shrinkToFit="1"/>
    </xf>
    <xf numFmtId="49" fontId="5" fillId="0" borderId="10" xfId="1" applyNumberFormat="1" applyFont="1" applyBorder="1" applyAlignment="1">
      <alignment horizontal="distributed" vertical="center" justifyLastLine="1" shrinkToFit="1"/>
    </xf>
    <xf numFmtId="0" fontId="5" fillId="0" borderId="1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5" fillId="0" borderId="5" xfId="1" applyFont="1" applyBorder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3" xfId="1" applyFont="1" applyBorder="1" applyAlignment="1">
      <alignment horizontal="center" vertical="center" justifyLastLine="1"/>
    </xf>
    <xf numFmtId="49" fontId="5" fillId="0" borderId="1" xfId="1" applyNumberFormat="1" applyFont="1" applyBorder="1" applyAlignment="1">
      <alignment horizontal="distributed" vertical="center" justifyLastLine="1" shrinkToFit="1"/>
    </xf>
    <xf numFmtId="0" fontId="5" fillId="0" borderId="27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5110</xdr:colOff>
      <xdr:row>3</xdr:row>
      <xdr:rowOff>9757</xdr:rowOff>
    </xdr:from>
    <xdr:to>
      <xdr:col>2</xdr:col>
      <xdr:colOff>4646</xdr:colOff>
      <xdr:row>6</xdr:row>
      <xdr:rowOff>9292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0561" y="776403"/>
          <a:ext cx="580329" cy="7104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04850" y="5334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2</xdr:col>
      <xdr:colOff>8282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704849" y="533400"/>
          <a:ext cx="675033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04850" y="533400"/>
          <a:ext cx="6667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28</xdr:row>
      <xdr:rowOff>19050</xdr:rowOff>
    </xdr:from>
    <xdr:to>
      <xdr:col>2</xdr:col>
      <xdr:colOff>0</xdr:colOff>
      <xdr:row>32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04850" y="4819650"/>
          <a:ext cx="66675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showGridLines="0" tabSelected="1" zoomScaleNormal="100" workbookViewId="0">
      <selection activeCell="C8" sqref="C8"/>
    </sheetView>
  </sheetViews>
  <sheetFormatPr defaultRowHeight="11.25" x14ac:dyDescent="0.15"/>
  <cols>
    <col min="1" max="1" width="1.625" style="5" customWidth="1"/>
    <col min="2" max="2" width="7.625" style="5" customWidth="1"/>
    <col min="3" max="4" width="5.875" style="9" customWidth="1"/>
    <col min="5" max="5" width="9.375" style="9" customWidth="1"/>
    <col min="6" max="7" width="5.875" style="9" customWidth="1"/>
    <col min="8" max="9" width="7.125" style="9" customWidth="1"/>
    <col min="10" max="10" width="7.625" style="9" customWidth="1"/>
    <col min="11" max="11" width="6.625" style="9" customWidth="1"/>
    <col min="12" max="13" width="6.875" style="9" customWidth="1"/>
    <col min="14" max="14" width="7.625" style="9" customWidth="1"/>
    <col min="15" max="15" width="8.125" style="4" customWidth="1"/>
    <col min="16" max="30" width="9" style="4"/>
    <col min="31" max="16384" width="9" style="5"/>
  </cols>
  <sheetData>
    <row r="1" spans="1:30" ht="30" customHeight="1" x14ac:dyDescent="0.1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0" ht="7.5" customHeight="1" x14ac:dyDescent="0.15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0" ht="22.5" customHeight="1" x14ac:dyDescent="0.15">
      <c r="B3" s="6" t="s">
        <v>1</v>
      </c>
      <c r="C3" s="7"/>
      <c r="D3" s="7"/>
      <c r="E3" s="7"/>
      <c r="F3" s="7"/>
      <c r="G3" s="8"/>
      <c r="H3" s="8"/>
      <c r="I3" s="8"/>
      <c r="J3" s="8"/>
      <c r="K3" s="8"/>
      <c r="L3" s="7"/>
      <c r="M3" s="7"/>
    </row>
    <row r="4" spans="1:30" ht="18.75" customHeight="1" x14ac:dyDescent="0.15">
      <c r="B4" s="10" t="s">
        <v>2</v>
      </c>
      <c r="C4" s="55" t="s">
        <v>3</v>
      </c>
      <c r="D4" s="55"/>
      <c r="E4" s="55"/>
      <c r="F4" s="55"/>
      <c r="G4" s="55"/>
      <c r="H4" s="55"/>
      <c r="I4" s="55"/>
      <c r="J4" s="56" t="s">
        <v>4</v>
      </c>
      <c r="K4" s="57"/>
      <c r="L4" s="57"/>
      <c r="M4" s="57"/>
      <c r="N4" s="58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0" ht="18.75" customHeight="1" x14ac:dyDescent="0.15">
      <c r="B5" s="12"/>
      <c r="C5" s="59" t="s">
        <v>5</v>
      </c>
      <c r="D5" s="60"/>
      <c r="E5" s="13" t="s">
        <v>6</v>
      </c>
      <c r="F5" s="61" t="s">
        <v>7</v>
      </c>
      <c r="G5" s="61"/>
      <c r="H5" s="62" t="s">
        <v>8</v>
      </c>
      <c r="I5" s="62"/>
      <c r="J5" s="63" t="s">
        <v>9</v>
      </c>
      <c r="K5" s="64" t="s">
        <v>10</v>
      </c>
      <c r="L5" s="64" t="s">
        <v>11</v>
      </c>
      <c r="M5" s="65" t="s">
        <v>12</v>
      </c>
      <c r="N5" s="66" t="s">
        <v>13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30" ht="18.75" customHeight="1" x14ac:dyDescent="0.15">
      <c r="B6" s="14" t="s">
        <v>14</v>
      </c>
      <c r="C6" s="15" t="s">
        <v>15</v>
      </c>
      <c r="D6" s="16" t="s">
        <v>16</v>
      </c>
      <c r="E6" s="17" t="s">
        <v>15</v>
      </c>
      <c r="F6" s="18" t="s">
        <v>15</v>
      </c>
      <c r="G6" s="19" t="s">
        <v>16</v>
      </c>
      <c r="H6" s="17" t="s">
        <v>15</v>
      </c>
      <c r="I6" s="17" t="s">
        <v>16</v>
      </c>
      <c r="J6" s="63"/>
      <c r="K6" s="64"/>
      <c r="L6" s="64"/>
      <c r="M6" s="65"/>
      <c r="N6" s="66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30" ht="18.75" customHeight="1" x14ac:dyDescent="0.15">
      <c r="B7" s="20" t="s">
        <v>17</v>
      </c>
      <c r="C7" s="21">
        <v>149983</v>
      </c>
      <c r="D7" s="22">
        <v>327943</v>
      </c>
      <c r="E7" s="23">
        <v>16950</v>
      </c>
      <c r="F7" s="24">
        <v>152</v>
      </c>
      <c r="G7" s="25">
        <v>216</v>
      </c>
      <c r="H7" s="23">
        <f t="shared" ref="H7:H14" si="0">+C7+E7+F7</f>
        <v>167085</v>
      </c>
      <c r="I7" s="23">
        <f t="shared" ref="I7:I14" si="1">+D7+G7</f>
        <v>328159</v>
      </c>
      <c r="J7" s="24">
        <v>1586688</v>
      </c>
      <c r="K7" s="26">
        <v>15730</v>
      </c>
      <c r="L7" s="26">
        <v>252999</v>
      </c>
      <c r="M7" s="25">
        <v>1549548</v>
      </c>
      <c r="N7" s="23">
        <f>SUM(J7:M7)</f>
        <v>3404965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30" ht="18.75" customHeight="1" x14ac:dyDescent="0.15">
      <c r="B8" s="20" t="s">
        <v>18</v>
      </c>
      <c r="C8" s="21">
        <v>127007</v>
      </c>
      <c r="D8" s="22">
        <v>307895</v>
      </c>
      <c r="E8" s="23">
        <v>16500</v>
      </c>
      <c r="F8" s="24">
        <v>131</v>
      </c>
      <c r="G8" s="25">
        <v>164</v>
      </c>
      <c r="H8" s="23">
        <f t="shared" si="0"/>
        <v>143638</v>
      </c>
      <c r="I8" s="23">
        <f t="shared" si="1"/>
        <v>308059</v>
      </c>
      <c r="J8" s="24">
        <v>1485052</v>
      </c>
      <c r="K8" s="26">
        <v>14719</v>
      </c>
      <c r="L8" s="26">
        <v>226656</v>
      </c>
      <c r="M8" s="25">
        <v>1325053</v>
      </c>
      <c r="N8" s="23">
        <f>SUM(J8:M8)</f>
        <v>3051480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30" ht="18.75" customHeight="1" x14ac:dyDescent="0.15">
      <c r="B9" s="20" t="s">
        <v>19</v>
      </c>
      <c r="C9" s="27">
        <v>113862</v>
      </c>
      <c r="D9" s="22">
        <v>268146</v>
      </c>
      <c r="E9" s="23">
        <v>14616</v>
      </c>
      <c r="F9" s="24">
        <v>131</v>
      </c>
      <c r="G9" s="25">
        <v>204</v>
      </c>
      <c r="H9" s="23">
        <f t="shared" si="0"/>
        <v>128609</v>
      </c>
      <c r="I9" s="23">
        <f t="shared" si="1"/>
        <v>268350</v>
      </c>
      <c r="J9" s="24">
        <v>1446393</v>
      </c>
      <c r="K9" s="26">
        <v>14494</v>
      </c>
      <c r="L9" s="28">
        <v>235530</v>
      </c>
      <c r="M9" s="29">
        <v>725320</v>
      </c>
      <c r="N9" s="23">
        <v>2421737</v>
      </c>
      <c r="O9" s="3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0" ht="18.75" customHeight="1" x14ac:dyDescent="0.15">
      <c r="B10" s="20" t="s">
        <v>20</v>
      </c>
      <c r="C10" s="31">
        <v>131649</v>
      </c>
      <c r="D10" s="32">
        <v>285997</v>
      </c>
      <c r="E10" s="33">
        <v>15176</v>
      </c>
      <c r="F10" s="31">
        <v>75</v>
      </c>
      <c r="G10" s="32">
        <v>105</v>
      </c>
      <c r="H10" s="23">
        <f t="shared" si="0"/>
        <v>146900</v>
      </c>
      <c r="I10" s="23">
        <f t="shared" si="1"/>
        <v>286102</v>
      </c>
      <c r="J10" s="31">
        <v>1464335</v>
      </c>
      <c r="K10" s="34">
        <v>12723</v>
      </c>
      <c r="L10" s="34">
        <v>156116</v>
      </c>
      <c r="M10" s="32">
        <v>892359</v>
      </c>
      <c r="N10" s="33">
        <v>2525533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30" s="35" customFormat="1" ht="18.75" customHeight="1" x14ac:dyDescent="0.15">
      <c r="B11" s="20" t="s">
        <v>21</v>
      </c>
      <c r="C11" s="31">
        <v>106927</v>
      </c>
      <c r="D11" s="32">
        <v>266035</v>
      </c>
      <c r="E11" s="33">
        <v>15649</v>
      </c>
      <c r="F11" s="31">
        <v>106</v>
      </c>
      <c r="G11" s="32">
        <v>130</v>
      </c>
      <c r="H11" s="23">
        <f t="shared" si="0"/>
        <v>122682</v>
      </c>
      <c r="I11" s="23">
        <f t="shared" si="1"/>
        <v>266165</v>
      </c>
      <c r="J11" s="31">
        <v>1284628</v>
      </c>
      <c r="K11" s="34">
        <v>11889</v>
      </c>
      <c r="L11" s="34">
        <v>155775</v>
      </c>
      <c r="M11" s="32">
        <v>911517</v>
      </c>
      <c r="N11" s="33">
        <v>2363809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8.75" customHeight="1" x14ac:dyDescent="0.15">
      <c r="B12" s="20" t="s">
        <v>22</v>
      </c>
      <c r="C12" s="31">
        <v>110669</v>
      </c>
      <c r="D12" s="32">
        <v>263952</v>
      </c>
      <c r="E12" s="33">
        <v>15261</v>
      </c>
      <c r="F12" s="31">
        <v>141</v>
      </c>
      <c r="G12" s="32">
        <v>222</v>
      </c>
      <c r="H12" s="23">
        <f t="shared" si="0"/>
        <v>126071</v>
      </c>
      <c r="I12" s="23">
        <f t="shared" si="1"/>
        <v>264174</v>
      </c>
      <c r="J12" s="31">
        <v>1172411</v>
      </c>
      <c r="K12" s="34">
        <v>16937</v>
      </c>
      <c r="L12" s="34">
        <v>164736</v>
      </c>
      <c r="M12" s="32">
        <v>772253</v>
      </c>
      <c r="N12" s="33">
        <v>2126337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7" customFormat="1" ht="18.75" customHeight="1" x14ac:dyDescent="0.15">
      <c r="B13" s="38" t="s">
        <v>23</v>
      </c>
      <c r="C13" s="31">
        <v>99745</v>
      </c>
      <c r="D13" s="32">
        <v>383525</v>
      </c>
      <c r="E13" s="33">
        <v>14755</v>
      </c>
      <c r="F13" s="31">
        <v>87</v>
      </c>
      <c r="G13" s="32">
        <v>108</v>
      </c>
      <c r="H13" s="23">
        <f t="shared" si="0"/>
        <v>114587</v>
      </c>
      <c r="I13" s="23">
        <f t="shared" si="1"/>
        <v>383633</v>
      </c>
      <c r="J13" s="31">
        <v>1086588</v>
      </c>
      <c r="K13" s="34">
        <v>17141</v>
      </c>
      <c r="L13" s="34">
        <v>168502</v>
      </c>
      <c r="M13" s="32">
        <v>735378</v>
      </c>
      <c r="N13" s="33">
        <v>2007609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37" customFormat="1" ht="18.75" customHeight="1" x14ac:dyDescent="0.15">
      <c r="B14" s="38" t="s">
        <v>24</v>
      </c>
      <c r="C14" s="31">
        <v>87740</v>
      </c>
      <c r="D14" s="32">
        <v>601896</v>
      </c>
      <c r="E14" s="33">
        <v>14118</v>
      </c>
      <c r="F14" s="31">
        <v>62</v>
      </c>
      <c r="G14" s="32">
        <v>107</v>
      </c>
      <c r="H14" s="23">
        <f t="shared" si="0"/>
        <v>101920</v>
      </c>
      <c r="I14" s="23">
        <f t="shared" si="1"/>
        <v>602003</v>
      </c>
      <c r="J14" s="31">
        <v>1052635</v>
      </c>
      <c r="K14" s="34">
        <v>19450</v>
      </c>
      <c r="L14" s="34">
        <v>180661</v>
      </c>
      <c r="M14" s="32">
        <v>851994</v>
      </c>
      <c r="N14" s="33">
        <v>2104740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37" customFormat="1" ht="18.75" customHeight="1" x14ac:dyDescent="0.15">
      <c r="B15" s="38" t="s">
        <v>25</v>
      </c>
      <c r="C15" s="31">
        <v>84319</v>
      </c>
      <c r="D15" s="32">
        <v>729523</v>
      </c>
      <c r="E15" s="33">
        <v>15002</v>
      </c>
      <c r="F15" s="31">
        <v>47</v>
      </c>
      <c r="G15" s="32">
        <v>53</v>
      </c>
      <c r="H15" s="23">
        <v>99368</v>
      </c>
      <c r="I15" s="23">
        <v>729576</v>
      </c>
      <c r="J15" s="31">
        <v>1055441</v>
      </c>
      <c r="K15" s="34">
        <v>18574</v>
      </c>
      <c r="L15" s="34">
        <v>194769</v>
      </c>
      <c r="M15" s="32">
        <v>605138</v>
      </c>
      <c r="N15" s="33">
        <v>1873922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37" customFormat="1" ht="18.75" customHeight="1" x14ac:dyDescent="0.15">
      <c r="B16" s="38" t="s">
        <v>26</v>
      </c>
      <c r="C16" s="31">
        <v>75343</v>
      </c>
      <c r="D16" s="32">
        <v>204930</v>
      </c>
      <c r="E16" s="33">
        <v>13361</v>
      </c>
      <c r="F16" s="31">
        <v>39</v>
      </c>
      <c r="G16" s="32">
        <v>48</v>
      </c>
      <c r="H16" s="23">
        <v>88743</v>
      </c>
      <c r="I16" s="23">
        <v>204978</v>
      </c>
      <c r="J16" s="31">
        <v>970912</v>
      </c>
      <c r="K16" s="34">
        <v>16185</v>
      </c>
      <c r="L16" s="34">
        <v>189387</v>
      </c>
      <c r="M16" s="32">
        <v>662122</v>
      </c>
      <c r="N16" s="33">
        <v>1838606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2:30" s="37" customFormat="1" ht="18.75" customHeight="1" x14ac:dyDescent="0.15">
      <c r="B17" s="38" t="s">
        <v>27</v>
      </c>
      <c r="C17" s="31">
        <v>74443</v>
      </c>
      <c r="D17" s="32">
        <v>201974</v>
      </c>
      <c r="E17" s="33">
        <v>11438</v>
      </c>
      <c r="F17" s="31">
        <v>35</v>
      </c>
      <c r="G17" s="32">
        <v>56</v>
      </c>
      <c r="H17" s="23">
        <v>85916</v>
      </c>
      <c r="I17" s="23">
        <v>202030</v>
      </c>
      <c r="J17" s="31">
        <v>946898</v>
      </c>
      <c r="K17" s="34">
        <v>17191</v>
      </c>
      <c r="L17" s="34">
        <v>177729</v>
      </c>
      <c r="M17" s="32">
        <v>528219</v>
      </c>
      <c r="N17" s="33">
        <v>1670037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2:30" s="37" customFormat="1" ht="18.75" customHeight="1" x14ac:dyDescent="0.15">
      <c r="B18" s="38" t="s">
        <v>28</v>
      </c>
      <c r="C18" s="31">
        <v>68160</v>
      </c>
      <c r="D18" s="32">
        <v>191764</v>
      </c>
      <c r="E18" s="33">
        <v>10604</v>
      </c>
      <c r="F18" s="31">
        <v>70</v>
      </c>
      <c r="G18" s="32">
        <v>89</v>
      </c>
      <c r="H18" s="23">
        <v>78834</v>
      </c>
      <c r="I18" s="23">
        <v>191853</v>
      </c>
      <c r="J18" s="31">
        <v>843358</v>
      </c>
      <c r="K18" s="34">
        <v>14281</v>
      </c>
      <c r="L18" s="34">
        <v>191192</v>
      </c>
      <c r="M18" s="32">
        <v>540964</v>
      </c>
      <c r="N18" s="33">
        <v>1589795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2:30" s="37" customFormat="1" ht="18.75" customHeight="1" x14ac:dyDescent="0.15">
      <c r="B19" s="38" t="s">
        <v>29</v>
      </c>
      <c r="C19" s="31">
        <v>66534</v>
      </c>
      <c r="D19" s="32">
        <v>188322</v>
      </c>
      <c r="E19" s="33">
        <v>9682</v>
      </c>
      <c r="F19" s="31">
        <v>46</v>
      </c>
      <c r="G19" s="32">
        <v>50</v>
      </c>
      <c r="H19" s="23">
        <v>76262</v>
      </c>
      <c r="I19" s="23">
        <v>188372</v>
      </c>
      <c r="J19" s="31">
        <v>709397</v>
      </c>
      <c r="K19" s="34">
        <v>14907</v>
      </c>
      <c r="L19" s="34">
        <v>195041</v>
      </c>
      <c r="M19" s="32">
        <v>678254</v>
      </c>
      <c r="N19" s="33">
        <v>1597599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2:30" s="47" customFormat="1" ht="18.75" customHeight="1" x14ac:dyDescent="0.15">
      <c r="B20" s="40" t="s">
        <v>30</v>
      </c>
      <c r="C20" s="41">
        <v>64383</v>
      </c>
      <c r="D20" s="42">
        <v>176682</v>
      </c>
      <c r="E20" s="43">
        <v>9588</v>
      </c>
      <c r="F20" s="41">
        <v>56</v>
      </c>
      <c r="G20" s="42">
        <v>247</v>
      </c>
      <c r="H20" s="44">
        <v>74027</v>
      </c>
      <c r="I20" s="44">
        <v>176929</v>
      </c>
      <c r="J20" s="41">
        <v>576084</v>
      </c>
      <c r="K20" s="45">
        <v>13187</v>
      </c>
      <c r="L20" s="45">
        <v>186596</v>
      </c>
      <c r="M20" s="42">
        <v>637081</v>
      </c>
      <c r="N20" s="43">
        <v>1412948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2:30" s="47" customFormat="1" ht="18.75" customHeight="1" x14ac:dyDescent="0.15">
      <c r="B21" s="40" t="s">
        <v>31</v>
      </c>
      <c r="C21" s="41">
        <v>72137</v>
      </c>
      <c r="D21" s="42">
        <v>194297</v>
      </c>
      <c r="E21" s="43">
        <v>9902</v>
      </c>
      <c r="F21" s="41">
        <v>25</v>
      </c>
      <c r="G21" s="42">
        <v>25</v>
      </c>
      <c r="H21" s="44">
        <v>82064</v>
      </c>
      <c r="I21" s="44">
        <v>194322</v>
      </c>
      <c r="J21" s="41">
        <v>570576</v>
      </c>
      <c r="K21" s="45">
        <v>12026</v>
      </c>
      <c r="L21" s="45">
        <v>173829</v>
      </c>
      <c r="M21" s="42">
        <v>718017</v>
      </c>
      <c r="N21" s="43">
        <v>1474448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2:30" s="47" customFormat="1" ht="18.75" customHeight="1" x14ac:dyDescent="0.15">
      <c r="B22" s="40" t="s">
        <v>32</v>
      </c>
      <c r="C22" s="41">
        <v>73402</v>
      </c>
      <c r="D22" s="42">
        <v>198366</v>
      </c>
      <c r="E22" s="43">
        <v>9794</v>
      </c>
      <c r="F22" s="41">
        <v>59</v>
      </c>
      <c r="G22" s="42">
        <v>71</v>
      </c>
      <c r="H22" s="44">
        <v>83255</v>
      </c>
      <c r="I22" s="44">
        <v>198437</v>
      </c>
      <c r="J22" s="41">
        <v>587856</v>
      </c>
      <c r="K22" s="45">
        <v>11293</v>
      </c>
      <c r="L22" s="45">
        <v>158196</v>
      </c>
      <c r="M22" s="42">
        <v>758511</v>
      </c>
      <c r="N22" s="43">
        <v>1515856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2:30" s="47" customFormat="1" ht="18.75" customHeight="1" x14ac:dyDescent="0.15">
      <c r="B23" s="40" t="s">
        <v>33</v>
      </c>
      <c r="C23" s="41">
        <v>69213</v>
      </c>
      <c r="D23" s="42">
        <v>208852</v>
      </c>
      <c r="E23" s="43">
        <v>8864</v>
      </c>
      <c r="F23" s="41">
        <v>24</v>
      </c>
      <c r="G23" s="42">
        <v>28</v>
      </c>
      <c r="H23" s="44">
        <v>78101</v>
      </c>
      <c r="I23" s="44">
        <v>208880</v>
      </c>
      <c r="J23" s="41">
        <v>533396</v>
      </c>
      <c r="K23" s="45">
        <v>11354</v>
      </c>
      <c r="L23" s="45">
        <v>152448</v>
      </c>
      <c r="M23" s="42">
        <v>752045</v>
      </c>
      <c r="N23" s="43">
        <v>1449243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2:30" s="47" customFormat="1" ht="18.75" customHeight="1" x14ac:dyDescent="0.15">
      <c r="B24" s="40" t="s">
        <v>34</v>
      </c>
      <c r="C24" s="41">
        <v>65192</v>
      </c>
      <c r="D24" s="42">
        <v>173760</v>
      </c>
      <c r="E24" s="43">
        <v>11173</v>
      </c>
      <c r="F24" s="41">
        <v>15</v>
      </c>
      <c r="G24" s="42">
        <v>15</v>
      </c>
      <c r="H24" s="44">
        <v>76380</v>
      </c>
      <c r="I24" s="44">
        <v>173775</v>
      </c>
      <c r="J24" s="41">
        <v>544151</v>
      </c>
      <c r="K24" s="45">
        <v>10388</v>
      </c>
      <c r="L24" s="45">
        <v>148155</v>
      </c>
      <c r="M24" s="42">
        <v>785809</v>
      </c>
      <c r="N24" s="43">
        <v>1488503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2:30" s="47" customFormat="1" ht="18.75" customHeight="1" x14ac:dyDescent="0.15">
      <c r="B25" s="40" t="s">
        <v>35</v>
      </c>
      <c r="C25" s="41">
        <v>64189</v>
      </c>
      <c r="D25" s="42">
        <v>189493</v>
      </c>
      <c r="E25" s="43">
        <v>9664</v>
      </c>
      <c r="F25" s="41">
        <v>28</v>
      </c>
      <c r="G25" s="42">
        <v>31</v>
      </c>
      <c r="H25" s="44">
        <v>73881</v>
      </c>
      <c r="I25" s="44">
        <v>189524</v>
      </c>
      <c r="J25" s="41">
        <v>570129</v>
      </c>
      <c r="K25" s="45">
        <v>8939</v>
      </c>
      <c r="L25" s="45">
        <v>143334</v>
      </c>
      <c r="M25" s="42">
        <v>894788</v>
      </c>
      <c r="N25" s="43">
        <v>1617190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</row>
    <row r="26" spans="2:30" s="47" customFormat="1" ht="18.75" customHeight="1" x14ac:dyDescent="0.15">
      <c r="B26" s="40" t="s">
        <v>40</v>
      </c>
      <c r="C26" s="41">
        <v>70830</v>
      </c>
      <c r="D26" s="42">
        <v>185997</v>
      </c>
      <c r="E26" s="43">
        <v>9636</v>
      </c>
      <c r="F26" s="41">
        <v>15</v>
      </c>
      <c r="G26" s="42">
        <v>16</v>
      </c>
      <c r="H26" s="44">
        <v>80481</v>
      </c>
      <c r="I26" s="44">
        <v>186013</v>
      </c>
      <c r="J26" s="41">
        <v>530625</v>
      </c>
      <c r="K26" s="45">
        <v>7888</v>
      </c>
      <c r="L26" s="45">
        <v>142272</v>
      </c>
      <c r="M26" s="42">
        <v>930429</v>
      </c>
      <c r="N26" s="43">
        <v>1611214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</row>
    <row r="27" spans="2:30" s="47" customFormat="1" ht="18.75" customHeight="1" x14ac:dyDescent="0.15">
      <c r="B27" s="40" t="s">
        <v>42</v>
      </c>
      <c r="C27" s="41">
        <v>64291</v>
      </c>
      <c r="D27" s="42">
        <v>173647</v>
      </c>
      <c r="E27" s="43">
        <v>8903</v>
      </c>
      <c r="F27" s="41">
        <v>41</v>
      </c>
      <c r="G27" s="42">
        <v>42</v>
      </c>
      <c r="H27" s="44">
        <v>73235</v>
      </c>
      <c r="I27" s="44">
        <v>173689</v>
      </c>
      <c r="J27" s="41">
        <v>494796</v>
      </c>
      <c r="K27" s="45">
        <v>6999</v>
      </c>
      <c r="L27" s="45">
        <v>141448</v>
      </c>
      <c r="M27" s="42">
        <v>904245</v>
      </c>
      <c r="N27" s="43">
        <v>1547488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</row>
    <row r="28" spans="2:30" s="51" customFormat="1" ht="15" customHeight="1" x14ac:dyDescent="0.15">
      <c r="B28" s="48" t="s">
        <v>36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49"/>
      <c r="N28" s="50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</row>
    <row r="29" spans="2:30" s="51" customFormat="1" ht="15" customHeight="1" x14ac:dyDescent="0.15">
      <c r="B29" s="48" t="s">
        <v>37</v>
      </c>
      <c r="C29" s="48"/>
      <c r="D29" s="48"/>
      <c r="E29" s="48"/>
      <c r="F29" s="48"/>
      <c r="G29" s="52"/>
      <c r="H29" s="52"/>
      <c r="I29" s="52"/>
      <c r="J29" s="49"/>
      <c r="K29" s="49"/>
      <c r="L29" s="49"/>
      <c r="M29" s="49"/>
      <c r="N29" s="50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</row>
    <row r="30" spans="2:30" s="51" customFormat="1" ht="15" customHeight="1" x14ac:dyDescent="0.15">
      <c r="B30" s="48" t="s">
        <v>38</v>
      </c>
      <c r="C30" s="48"/>
      <c r="D30" s="48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  <row r="31" spans="2:30" ht="15" customHeight="1" x14ac:dyDescent="0.15">
      <c r="B31" s="51" t="s">
        <v>39</v>
      </c>
    </row>
    <row r="32" spans="2:30" ht="15" customHeight="1" x14ac:dyDescent="0.15">
      <c r="B32" s="53" t="s">
        <v>41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</sheetData>
  <mergeCells count="10">
    <mergeCell ref="C4:I4"/>
    <mergeCell ref="J4:N4"/>
    <mergeCell ref="C5:D5"/>
    <mergeCell ref="F5:G5"/>
    <mergeCell ref="H5:I5"/>
    <mergeCell ref="J5:J6"/>
    <mergeCell ref="K5:K6"/>
    <mergeCell ref="L5:L6"/>
    <mergeCell ref="M5:M6"/>
    <mergeCell ref="N5:N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horizontalDpi="300" verticalDpi="300" r:id="rId1"/>
  <headerFooter alignWithMargins="0">
    <oddHeader>&amp;R17.法務・警察</oddHeader>
    <oddFooter>&amp;C-115-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showGridLines="0" zoomScaleNormal="100" workbookViewId="0">
      <selection activeCell="E21" sqref="E21"/>
    </sheetView>
  </sheetViews>
  <sheetFormatPr defaultRowHeight="11.25" x14ac:dyDescent="0.15"/>
  <cols>
    <col min="1" max="1" width="1.625" style="5" customWidth="1"/>
    <col min="2" max="2" width="9.625" style="5" customWidth="1"/>
    <col min="3" max="11" width="8.75" style="9" customWidth="1"/>
    <col min="12" max="23" width="9" style="4"/>
    <col min="24" max="16384" width="9" style="5"/>
  </cols>
  <sheetData>
    <row r="1" spans="1:23" ht="30" customHeight="1" x14ac:dyDescent="0.15">
      <c r="A1" s="1" t="s">
        <v>73</v>
      </c>
      <c r="B1" s="11"/>
      <c r="C1" s="11"/>
      <c r="D1" s="70"/>
      <c r="E1" s="70"/>
      <c r="F1" s="70"/>
      <c r="G1" s="70"/>
      <c r="H1" s="70"/>
      <c r="I1" s="70"/>
      <c r="J1" s="70"/>
      <c r="K1" s="70"/>
    </row>
    <row r="2" spans="1:23" ht="7.5" customHeight="1" x14ac:dyDescent="0.15">
      <c r="A2" s="1"/>
      <c r="B2" s="11"/>
      <c r="C2" s="11"/>
      <c r="D2" s="70"/>
      <c r="E2" s="70"/>
      <c r="F2" s="70"/>
      <c r="G2" s="70"/>
      <c r="H2" s="70"/>
      <c r="I2" s="70"/>
      <c r="J2" s="70"/>
      <c r="K2" s="70"/>
    </row>
    <row r="3" spans="1:23" ht="22.5" customHeight="1" x14ac:dyDescent="0.15">
      <c r="B3" s="93" t="s">
        <v>72</v>
      </c>
      <c r="C3" s="11"/>
      <c r="D3" s="11"/>
      <c r="E3" s="11"/>
      <c r="F3" s="11"/>
      <c r="G3" s="11"/>
      <c r="H3" s="11"/>
      <c r="I3" s="11"/>
      <c r="J3" s="11"/>
    </row>
    <row r="4" spans="1:23" s="51" customFormat="1" ht="18.75" customHeight="1" x14ac:dyDescent="0.15">
      <c r="B4" s="92" t="s">
        <v>71</v>
      </c>
      <c r="C4" s="55" t="s">
        <v>70</v>
      </c>
      <c r="D4" s="55"/>
      <c r="E4" s="55"/>
      <c r="F4" s="91" t="s">
        <v>69</v>
      </c>
      <c r="G4" s="91"/>
      <c r="H4" s="91"/>
      <c r="I4" s="91" t="s">
        <v>68</v>
      </c>
      <c r="J4" s="91"/>
      <c r="K4" s="91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s="51" customFormat="1" ht="18.75" customHeight="1" x14ac:dyDescent="0.15">
      <c r="B5" s="90" t="s">
        <v>67</v>
      </c>
      <c r="C5" s="89" t="s">
        <v>66</v>
      </c>
      <c r="D5" s="87" t="s">
        <v>65</v>
      </c>
      <c r="E5" s="86" t="s">
        <v>64</v>
      </c>
      <c r="F5" s="88" t="s">
        <v>66</v>
      </c>
      <c r="G5" s="87" t="s">
        <v>65</v>
      </c>
      <c r="H5" s="86" t="s">
        <v>64</v>
      </c>
      <c r="I5" s="88" t="s">
        <v>66</v>
      </c>
      <c r="J5" s="87" t="s">
        <v>65</v>
      </c>
      <c r="K5" s="86" t="s">
        <v>64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s="51" customFormat="1" ht="18.75" customHeight="1" x14ac:dyDescent="0.15">
      <c r="B6" s="79" t="s">
        <v>63</v>
      </c>
      <c r="C6" s="85">
        <v>10022</v>
      </c>
      <c r="D6" s="83">
        <v>9962</v>
      </c>
      <c r="E6" s="82">
        <v>195</v>
      </c>
      <c r="F6" s="84">
        <v>579</v>
      </c>
      <c r="G6" s="83">
        <v>561</v>
      </c>
      <c r="H6" s="82">
        <v>121</v>
      </c>
      <c r="I6" s="84">
        <v>6784</v>
      </c>
      <c r="J6" s="83">
        <v>6743</v>
      </c>
      <c r="K6" s="82">
        <v>73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s="51" customFormat="1" ht="18.75" customHeight="1" x14ac:dyDescent="0.15">
      <c r="B7" s="79" t="s">
        <v>62</v>
      </c>
      <c r="C7" s="85">
        <v>9503</v>
      </c>
      <c r="D7" s="83">
        <v>9520</v>
      </c>
      <c r="E7" s="82">
        <v>178</v>
      </c>
      <c r="F7" s="84">
        <v>548</v>
      </c>
      <c r="G7" s="83">
        <v>540</v>
      </c>
      <c r="H7" s="82">
        <v>129</v>
      </c>
      <c r="I7" s="84">
        <v>6533</v>
      </c>
      <c r="J7" s="83">
        <v>6565</v>
      </c>
      <c r="K7" s="82">
        <v>41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s="51" customFormat="1" ht="18.75" customHeight="1" x14ac:dyDescent="0.15">
      <c r="B8" s="79" t="s">
        <v>61</v>
      </c>
      <c r="C8" s="77">
        <f>+F8+I8+2391</f>
        <v>10352</v>
      </c>
      <c r="D8" s="34">
        <f>+G8+J8+2395</f>
        <v>10262</v>
      </c>
      <c r="E8" s="76">
        <f>+H8+K8+4</f>
        <v>268</v>
      </c>
      <c r="F8" s="81">
        <v>502</v>
      </c>
      <c r="G8" s="80">
        <v>474</v>
      </c>
      <c r="H8" s="76">
        <v>157</v>
      </c>
      <c r="I8" s="81">
        <v>7459</v>
      </c>
      <c r="J8" s="80">
        <v>7393</v>
      </c>
      <c r="K8" s="76">
        <v>107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s="51" customFormat="1" ht="18.75" customHeight="1" x14ac:dyDescent="0.15">
      <c r="B9" s="79" t="s">
        <v>60</v>
      </c>
      <c r="C9" s="77">
        <v>9977</v>
      </c>
      <c r="D9" s="34">
        <v>9982</v>
      </c>
      <c r="E9" s="76">
        <v>263</v>
      </c>
      <c r="F9" s="77">
        <v>604</v>
      </c>
      <c r="G9" s="34">
        <v>566</v>
      </c>
      <c r="H9" s="76">
        <v>195</v>
      </c>
      <c r="I9" s="77">
        <v>6863</v>
      </c>
      <c r="J9" s="34">
        <v>6902</v>
      </c>
      <c r="K9" s="76">
        <v>68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s="51" customFormat="1" ht="18.75" customHeight="1" x14ac:dyDescent="0.15">
      <c r="B10" s="78" t="s">
        <v>59</v>
      </c>
      <c r="C10" s="77">
        <v>9538</v>
      </c>
      <c r="D10" s="34">
        <v>9519</v>
      </c>
      <c r="E10" s="76">
        <v>282</v>
      </c>
      <c r="F10" s="77">
        <v>704</v>
      </c>
      <c r="G10" s="34">
        <v>672</v>
      </c>
      <c r="H10" s="76">
        <v>227</v>
      </c>
      <c r="I10" s="77">
        <v>6061</v>
      </c>
      <c r="J10" s="34">
        <v>6076</v>
      </c>
      <c r="K10" s="76">
        <v>53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s="51" customFormat="1" ht="18.75" customHeight="1" x14ac:dyDescent="0.15">
      <c r="B11" s="78" t="s">
        <v>58</v>
      </c>
      <c r="C11" s="77">
        <v>8484</v>
      </c>
      <c r="D11" s="34">
        <v>8563</v>
      </c>
      <c r="E11" s="76">
        <v>203</v>
      </c>
      <c r="F11" s="77">
        <v>687</v>
      </c>
      <c r="G11" s="34">
        <v>778</v>
      </c>
      <c r="H11" s="76">
        <v>136</v>
      </c>
      <c r="I11" s="77">
        <v>4990</v>
      </c>
      <c r="J11" s="34">
        <v>4981</v>
      </c>
      <c r="K11" s="76">
        <v>62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 s="51" customFormat="1" ht="18.75" customHeight="1" x14ac:dyDescent="0.15">
      <c r="B12" s="78" t="s">
        <v>57</v>
      </c>
      <c r="C12" s="77">
        <v>7549</v>
      </c>
      <c r="D12" s="34">
        <v>7581</v>
      </c>
      <c r="E12" s="76">
        <v>171</v>
      </c>
      <c r="F12" s="77">
        <v>513</v>
      </c>
      <c r="G12" s="34">
        <v>524</v>
      </c>
      <c r="H12" s="76">
        <v>125</v>
      </c>
      <c r="I12" s="77">
        <v>4441</v>
      </c>
      <c r="J12" s="34">
        <v>4460</v>
      </c>
      <c r="K12" s="76">
        <v>43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s="51" customFormat="1" ht="18.75" customHeight="1" x14ac:dyDescent="0.15">
      <c r="B13" s="78" t="s">
        <v>56</v>
      </c>
      <c r="C13" s="77">
        <f>+F13+I13+2347</f>
        <v>6625</v>
      </c>
      <c r="D13" s="34">
        <f>+G13+J13+2350</f>
        <v>6633</v>
      </c>
      <c r="E13" s="76">
        <f>+H13+K13+0</f>
        <v>163</v>
      </c>
      <c r="F13" s="77">
        <v>474</v>
      </c>
      <c r="G13" s="34">
        <v>494</v>
      </c>
      <c r="H13" s="76">
        <v>105</v>
      </c>
      <c r="I13" s="77">
        <v>3804</v>
      </c>
      <c r="J13" s="34">
        <v>3789</v>
      </c>
      <c r="K13" s="76">
        <v>58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s="51" customFormat="1" ht="18.75" customHeight="1" x14ac:dyDescent="0.15">
      <c r="B14" s="78" t="s">
        <v>55</v>
      </c>
      <c r="C14" s="77">
        <v>6841</v>
      </c>
      <c r="D14" s="34">
        <v>6893</v>
      </c>
      <c r="E14" s="76">
        <v>111</v>
      </c>
      <c r="F14" s="77">
        <v>524</v>
      </c>
      <c r="G14" s="34">
        <v>554</v>
      </c>
      <c r="H14" s="76">
        <v>75</v>
      </c>
      <c r="I14" s="77">
        <v>3721</v>
      </c>
      <c r="J14" s="34">
        <v>3746</v>
      </c>
      <c r="K14" s="76">
        <v>33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s="51" customFormat="1" ht="18.75" customHeight="1" x14ac:dyDescent="0.15">
      <c r="B15" s="78" t="s">
        <v>54</v>
      </c>
      <c r="C15" s="77">
        <v>5820</v>
      </c>
      <c r="D15" s="34">
        <v>5826</v>
      </c>
      <c r="E15" s="76">
        <v>105</v>
      </c>
      <c r="F15" s="77">
        <v>397</v>
      </c>
      <c r="G15" s="34">
        <v>401</v>
      </c>
      <c r="H15" s="76">
        <v>71</v>
      </c>
      <c r="I15" s="77">
        <v>3052</v>
      </c>
      <c r="J15" s="34">
        <v>3054</v>
      </c>
      <c r="K15" s="76">
        <v>31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s="51" customFormat="1" ht="18.75" customHeight="1" x14ac:dyDescent="0.15">
      <c r="B16" s="78" t="s">
        <v>53</v>
      </c>
      <c r="C16" s="77">
        <v>5130</v>
      </c>
      <c r="D16" s="34">
        <v>5112</v>
      </c>
      <c r="E16" s="76">
        <v>123</v>
      </c>
      <c r="F16" s="77">
        <v>373</v>
      </c>
      <c r="G16" s="34">
        <v>370</v>
      </c>
      <c r="H16" s="76">
        <v>74</v>
      </c>
      <c r="I16" s="77">
        <v>2353</v>
      </c>
      <c r="J16" s="34">
        <v>2337</v>
      </c>
      <c r="K16" s="76">
        <v>47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2:23" s="51" customFormat="1" ht="18.75" customHeight="1" x14ac:dyDescent="0.15">
      <c r="B17" s="78" t="s">
        <v>52</v>
      </c>
      <c r="C17" s="77">
        <v>5407</v>
      </c>
      <c r="D17" s="34">
        <v>5360</v>
      </c>
      <c r="E17" s="76">
        <v>170</v>
      </c>
      <c r="F17" s="77">
        <v>443</v>
      </c>
      <c r="G17" s="34">
        <v>383</v>
      </c>
      <c r="H17" s="76">
        <v>134</v>
      </c>
      <c r="I17" s="77">
        <v>2531</v>
      </c>
      <c r="J17" s="34">
        <v>2544</v>
      </c>
      <c r="K17" s="76">
        <v>34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2:23" s="51" customFormat="1" ht="18.75" customHeight="1" x14ac:dyDescent="0.15">
      <c r="B18" s="78" t="s">
        <v>51</v>
      </c>
      <c r="C18" s="77">
        <v>5455</v>
      </c>
      <c r="D18" s="34">
        <v>5493</v>
      </c>
      <c r="E18" s="76">
        <v>132</v>
      </c>
      <c r="F18" s="77">
        <v>428</v>
      </c>
      <c r="G18" s="34">
        <v>469</v>
      </c>
      <c r="H18" s="76">
        <v>93</v>
      </c>
      <c r="I18" s="77">
        <v>2561</v>
      </c>
      <c r="J18" s="34">
        <v>2558</v>
      </c>
      <c r="K18" s="76">
        <v>37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2:23" s="71" customFormat="1" ht="18.75" customHeight="1" x14ac:dyDescent="0.15">
      <c r="B19" s="75" t="s">
        <v>50</v>
      </c>
      <c r="C19" s="74">
        <v>5769</v>
      </c>
      <c r="D19" s="45">
        <v>5763</v>
      </c>
      <c r="E19" s="73">
        <v>138</v>
      </c>
      <c r="F19" s="74">
        <v>418</v>
      </c>
      <c r="G19" s="45">
        <v>418</v>
      </c>
      <c r="H19" s="73">
        <v>93</v>
      </c>
      <c r="I19" s="74">
        <v>2553</v>
      </c>
      <c r="J19" s="45">
        <v>2545</v>
      </c>
      <c r="K19" s="73">
        <v>45</v>
      </c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2:23" s="71" customFormat="1" ht="18.75" customHeight="1" x14ac:dyDescent="0.15">
      <c r="B20" s="75" t="s">
        <v>49</v>
      </c>
      <c r="C20" s="74">
        <v>5773</v>
      </c>
      <c r="D20" s="45">
        <v>5788</v>
      </c>
      <c r="E20" s="73">
        <v>123</v>
      </c>
      <c r="F20" s="74">
        <v>426</v>
      </c>
      <c r="G20" s="45">
        <v>426</v>
      </c>
      <c r="H20" s="73">
        <v>93</v>
      </c>
      <c r="I20" s="74">
        <v>2472</v>
      </c>
      <c r="J20" s="45">
        <v>2495</v>
      </c>
      <c r="K20" s="73">
        <v>22</v>
      </c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2:23" s="71" customFormat="1" ht="18.75" customHeight="1" x14ac:dyDescent="0.15">
      <c r="B21" s="75" t="s">
        <v>48</v>
      </c>
      <c r="C21" s="74">
        <v>5589</v>
      </c>
      <c r="D21" s="45">
        <v>5542</v>
      </c>
      <c r="E21" s="73">
        <v>170</v>
      </c>
      <c r="F21" s="74">
        <v>464</v>
      </c>
      <c r="G21" s="45">
        <v>442</v>
      </c>
      <c r="H21" s="73">
        <v>115</v>
      </c>
      <c r="I21" s="74">
        <v>2105</v>
      </c>
      <c r="J21" s="45">
        <v>2072</v>
      </c>
      <c r="K21" s="73">
        <v>55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2:23" s="71" customFormat="1" ht="18.75" customHeight="1" x14ac:dyDescent="0.15">
      <c r="B22" s="75" t="s">
        <v>47</v>
      </c>
      <c r="C22" s="74">
        <v>6357</v>
      </c>
      <c r="D22" s="45">
        <v>6286</v>
      </c>
      <c r="E22" s="73">
        <v>241</v>
      </c>
      <c r="F22" s="74">
        <v>578</v>
      </c>
      <c r="G22" s="45">
        <v>526</v>
      </c>
      <c r="H22" s="73">
        <v>167</v>
      </c>
      <c r="I22" s="74">
        <v>2116</v>
      </c>
      <c r="J22" s="45">
        <v>2103</v>
      </c>
      <c r="K22" s="73">
        <v>68</v>
      </c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2:23" s="71" customFormat="1" ht="18.75" customHeight="1" x14ac:dyDescent="0.15">
      <c r="B23" s="75" t="s">
        <v>46</v>
      </c>
      <c r="C23" s="74">
        <v>6394</v>
      </c>
      <c r="D23" s="45">
        <v>6410</v>
      </c>
      <c r="E23" s="73">
        <v>225</v>
      </c>
      <c r="F23" s="74">
        <v>526</v>
      </c>
      <c r="G23" s="45">
        <v>522</v>
      </c>
      <c r="H23" s="73">
        <v>171</v>
      </c>
      <c r="I23" s="74">
        <v>1909</v>
      </c>
      <c r="J23" s="45">
        <v>1925</v>
      </c>
      <c r="K23" s="73">
        <v>52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2:23" s="71" customFormat="1" ht="18.75" customHeight="1" x14ac:dyDescent="0.15">
      <c r="B24" s="75" t="s">
        <v>45</v>
      </c>
      <c r="C24" s="74">
        <v>6024</v>
      </c>
      <c r="D24" s="45">
        <v>6090</v>
      </c>
      <c r="E24" s="73">
        <v>159</v>
      </c>
      <c r="F24" s="74">
        <v>371</v>
      </c>
      <c r="G24" s="45">
        <v>398</v>
      </c>
      <c r="H24" s="73">
        <v>144</v>
      </c>
      <c r="I24" s="74">
        <v>1943</v>
      </c>
      <c r="J24" s="45">
        <v>1981</v>
      </c>
      <c r="K24" s="73">
        <v>14</v>
      </c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2:23" s="71" customFormat="1" ht="18.75" customHeight="1" x14ac:dyDescent="0.15">
      <c r="B25" s="75" t="s">
        <v>44</v>
      </c>
      <c r="C25" s="74">
        <v>6039</v>
      </c>
      <c r="D25" s="45">
        <v>6029</v>
      </c>
      <c r="E25" s="73">
        <v>169</v>
      </c>
      <c r="F25" s="74">
        <v>381</v>
      </c>
      <c r="G25" s="45">
        <v>392</v>
      </c>
      <c r="H25" s="73">
        <v>133</v>
      </c>
      <c r="I25" s="74">
        <v>1884</v>
      </c>
      <c r="J25" s="45">
        <v>1868</v>
      </c>
      <c r="K25" s="73">
        <v>30</v>
      </c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2:23" s="71" customFormat="1" ht="18.75" customHeight="1" x14ac:dyDescent="0.15">
      <c r="B26" s="75" t="s">
        <v>43</v>
      </c>
      <c r="C26" s="74">
        <v>5886</v>
      </c>
      <c r="D26" s="45">
        <v>5929</v>
      </c>
      <c r="E26" s="73">
        <v>126</v>
      </c>
      <c r="F26" s="74">
        <v>324</v>
      </c>
      <c r="G26" s="45">
        <v>373</v>
      </c>
      <c r="H26" s="73">
        <v>84</v>
      </c>
      <c r="I26" s="74">
        <v>1883</v>
      </c>
      <c r="J26" s="45">
        <v>1821</v>
      </c>
      <c r="K26" s="73">
        <v>42</v>
      </c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2:23" ht="15" customHeight="1" x14ac:dyDescent="0.15">
      <c r="B27" s="53" t="s">
        <v>41</v>
      </c>
      <c r="C27" s="11"/>
      <c r="D27" s="11"/>
      <c r="E27" s="70"/>
      <c r="F27" s="70"/>
      <c r="G27" s="70"/>
      <c r="H27" s="70"/>
      <c r="I27" s="70"/>
      <c r="J27" s="70"/>
      <c r="K27" s="50"/>
    </row>
    <row r="28" spans="2:23" ht="15" customHeight="1" x14ac:dyDescent="0.15">
      <c r="K28" s="50"/>
    </row>
    <row r="30" spans="2:23" s="68" customFormat="1" ht="15" customHeight="1" x14ac:dyDescent="0.15"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</row>
    <row r="31" spans="2:23" x14ac:dyDescent="0.15">
      <c r="C31" s="67"/>
      <c r="D31" s="67"/>
      <c r="E31" s="67"/>
      <c r="F31" s="67"/>
      <c r="G31" s="67"/>
      <c r="H31" s="67"/>
      <c r="I31" s="67"/>
      <c r="J31" s="67"/>
      <c r="K31" s="67"/>
    </row>
  </sheetData>
  <mergeCells count="3">
    <mergeCell ref="C4:E4"/>
    <mergeCell ref="F4:H4"/>
    <mergeCell ref="I4:K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horizontalDpi="300" verticalDpi="300" r:id="rId1"/>
  <headerFooter alignWithMargins="0">
    <oddHeader>&amp;R17.法務・警察</oddHeader>
    <oddFooter>&amp;C-116-</oddFooter>
  </headerFooter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G25" sqref="G25"/>
    </sheetView>
  </sheetViews>
  <sheetFormatPr defaultRowHeight="11.25" x14ac:dyDescent="0.15"/>
  <cols>
    <col min="1" max="1" width="1.625" style="5" customWidth="1"/>
    <col min="2" max="2" width="7.125" style="5" customWidth="1"/>
    <col min="3" max="11" width="5" style="9" customWidth="1"/>
    <col min="12" max="19" width="5" style="4" customWidth="1"/>
    <col min="20" max="22" width="9" style="4"/>
    <col min="23" max="16384" width="9" style="5"/>
  </cols>
  <sheetData>
    <row r="1" spans="1:19" ht="30" customHeight="1" x14ac:dyDescent="0.15">
      <c r="A1" s="1" t="s">
        <v>92</v>
      </c>
      <c r="B1" s="11"/>
      <c r="C1" s="11"/>
      <c r="D1" s="70"/>
      <c r="E1" s="70"/>
      <c r="F1" s="70"/>
      <c r="G1" s="70"/>
      <c r="H1" s="70"/>
      <c r="I1" s="70"/>
      <c r="J1" s="70"/>
      <c r="K1" s="70"/>
    </row>
    <row r="2" spans="1:19" ht="7.5" customHeight="1" x14ac:dyDescent="0.15">
      <c r="A2" s="1"/>
      <c r="B2" s="11"/>
      <c r="C2" s="11"/>
      <c r="D2" s="70"/>
      <c r="E2" s="70"/>
      <c r="F2" s="70"/>
      <c r="G2" s="70"/>
      <c r="H2" s="70"/>
      <c r="I2" s="70"/>
      <c r="J2" s="70"/>
      <c r="K2" s="70"/>
    </row>
    <row r="3" spans="1:19" ht="22.5" customHeight="1" x14ac:dyDescent="0.15">
      <c r="B3" s="93" t="s">
        <v>72</v>
      </c>
      <c r="C3" s="149"/>
      <c r="D3" s="149"/>
      <c r="E3" s="149"/>
      <c r="F3" s="149"/>
      <c r="G3" s="149"/>
      <c r="H3" s="149"/>
      <c r="I3" s="149"/>
      <c r="J3" s="149"/>
      <c r="K3" s="149"/>
      <c r="L3" s="148"/>
      <c r="M3" s="148"/>
      <c r="N3" s="148"/>
      <c r="O3" s="148"/>
      <c r="P3" s="148"/>
      <c r="Q3" s="148"/>
      <c r="R3" s="148"/>
      <c r="S3" s="147" t="s">
        <v>91</v>
      </c>
    </row>
    <row r="4" spans="1:19" s="48" customFormat="1" ht="30" customHeight="1" x14ac:dyDescent="0.15">
      <c r="B4" s="10" t="s">
        <v>90</v>
      </c>
      <c r="C4" s="146" t="s">
        <v>70</v>
      </c>
      <c r="D4" s="145"/>
      <c r="E4" s="144"/>
      <c r="F4" s="143" t="s">
        <v>89</v>
      </c>
      <c r="G4" s="142"/>
      <c r="H4" s="141"/>
      <c r="I4" s="143" t="s">
        <v>88</v>
      </c>
      <c r="J4" s="142"/>
      <c r="K4" s="141"/>
      <c r="L4" s="140" t="s">
        <v>87</v>
      </c>
      <c r="M4" s="139"/>
      <c r="N4" s="139"/>
      <c r="O4" s="139"/>
      <c r="P4" s="139"/>
      <c r="Q4" s="139"/>
      <c r="R4" s="139"/>
      <c r="S4" s="138" t="s">
        <v>86</v>
      </c>
    </row>
    <row r="5" spans="1:19" s="48" customFormat="1" ht="19.5" customHeight="1" x14ac:dyDescent="0.15">
      <c r="B5" s="137"/>
      <c r="C5" s="136"/>
      <c r="D5" s="135"/>
      <c r="E5" s="134"/>
      <c r="F5" s="133"/>
      <c r="G5" s="132"/>
      <c r="H5" s="131"/>
      <c r="I5" s="133"/>
      <c r="J5" s="132"/>
      <c r="K5" s="131"/>
      <c r="L5" s="130" t="s">
        <v>82</v>
      </c>
      <c r="M5" s="59" t="s">
        <v>85</v>
      </c>
      <c r="N5" s="60"/>
      <c r="O5" s="129" t="s">
        <v>84</v>
      </c>
      <c r="P5" s="128"/>
      <c r="Q5" s="128"/>
      <c r="R5" s="128"/>
      <c r="S5" s="120" t="s">
        <v>82</v>
      </c>
    </row>
    <row r="6" spans="1:19" s="48" customFormat="1" ht="19.5" customHeight="1" x14ac:dyDescent="0.15">
      <c r="B6" s="14" t="s">
        <v>83</v>
      </c>
      <c r="C6" s="127" t="s">
        <v>82</v>
      </c>
      <c r="D6" s="122" t="s">
        <v>81</v>
      </c>
      <c r="E6" s="124" t="s">
        <v>80</v>
      </c>
      <c r="F6" s="127" t="s">
        <v>82</v>
      </c>
      <c r="G6" s="122" t="s">
        <v>81</v>
      </c>
      <c r="H6" s="124" t="s">
        <v>80</v>
      </c>
      <c r="I6" s="127" t="s">
        <v>82</v>
      </c>
      <c r="J6" s="122" t="s">
        <v>81</v>
      </c>
      <c r="K6" s="124" t="s">
        <v>80</v>
      </c>
      <c r="L6" s="126"/>
      <c r="M6" s="125" t="s">
        <v>79</v>
      </c>
      <c r="N6" s="124" t="s">
        <v>78</v>
      </c>
      <c r="O6" s="123" t="s">
        <v>77</v>
      </c>
      <c r="P6" s="122" t="s">
        <v>76</v>
      </c>
      <c r="Q6" s="122" t="s">
        <v>75</v>
      </c>
      <c r="R6" s="121" t="s">
        <v>74</v>
      </c>
      <c r="S6" s="120"/>
    </row>
    <row r="7" spans="1:19" s="48" customFormat="1" ht="18.75" customHeight="1" x14ac:dyDescent="0.15">
      <c r="B7" s="110" t="s">
        <v>63</v>
      </c>
      <c r="C7" s="118">
        <v>10729</v>
      </c>
      <c r="D7" s="116">
        <v>10216</v>
      </c>
      <c r="E7" s="107">
        <v>2884</v>
      </c>
      <c r="F7" s="118">
        <v>1419</v>
      </c>
      <c r="G7" s="116">
        <v>1449</v>
      </c>
      <c r="H7" s="107">
        <v>526</v>
      </c>
      <c r="I7" s="118">
        <v>1945</v>
      </c>
      <c r="J7" s="116">
        <v>1967</v>
      </c>
      <c r="K7" s="107">
        <v>224</v>
      </c>
      <c r="L7" s="119">
        <v>1168</v>
      </c>
      <c r="M7" s="118">
        <v>447</v>
      </c>
      <c r="N7" s="107">
        <v>721</v>
      </c>
      <c r="O7" s="117">
        <v>1038</v>
      </c>
      <c r="P7" s="116">
        <v>34</v>
      </c>
      <c r="Q7" s="108">
        <v>68</v>
      </c>
      <c r="R7" s="115">
        <v>28</v>
      </c>
      <c r="S7" s="106">
        <v>16</v>
      </c>
    </row>
    <row r="8" spans="1:19" s="48" customFormat="1" ht="18.75" customHeight="1" x14ac:dyDescent="0.15">
      <c r="B8" s="110" t="s">
        <v>62</v>
      </c>
      <c r="C8" s="118">
        <v>10370</v>
      </c>
      <c r="D8" s="116">
        <v>10046</v>
      </c>
      <c r="E8" s="107">
        <v>3208</v>
      </c>
      <c r="F8" s="118">
        <v>1469</v>
      </c>
      <c r="G8" s="116">
        <v>1437</v>
      </c>
      <c r="H8" s="107">
        <v>536</v>
      </c>
      <c r="I8" s="118">
        <v>1536</v>
      </c>
      <c r="J8" s="116">
        <v>1469</v>
      </c>
      <c r="K8" s="107">
        <v>291</v>
      </c>
      <c r="L8" s="119">
        <v>1281</v>
      </c>
      <c r="M8" s="118">
        <v>475</v>
      </c>
      <c r="N8" s="107">
        <v>806</v>
      </c>
      <c r="O8" s="117">
        <v>1152</v>
      </c>
      <c r="P8" s="116">
        <v>40</v>
      </c>
      <c r="Q8" s="108">
        <v>57</v>
      </c>
      <c r="R8" s="115">
        <v>32</v>
      </c>
      <c r="S8" s="106">
        <v>19</v>
      </c>
    </row>
    <row r="9" spans="1:19" s="48" customFormat="1" ht="18.75" customHeight="1" x14ac:dyDescent="0.15">
      <c r="B9" s="110" t="s">
        <v>61</v>
      </c>
      <c r="C9" s="118">
        <v>11962</v>
      </c>
      <c r="D9" s="116">
        <v>11552</v>
      </c>
      <c r="E9" s="107">
        <v>3618</v>
      </c>
      <c r="F9" s="118">
        <v>1572</v>
      </c>
      <c r="G9" s="116">
        <v>1513</v>
      </c>
      <c r="H9" s="107">
        <v>618</v>
      </c>
      <c r="I9" s="118">
        <v>2039</v>
      </c>
      <c r="J9" s="116">
        <v>1900</v>
      </c>
      <c r="K9" s="107">
        <v>430</v>
      </c>
      <c r="L9" s="119">
        <v>1284</v>
      </c>
      <c r="M9" s="118">
        <v>515</v>
      </c>
      <c r="N9" s="107">
        <v>769</v>
      </c>
      <c r="O9" s="117">
        <v>1137</v>
      </c>
      <c r="P9" s="116">
        <v>50</v>
      </c>
      <c r="Q9" s="108">
        <v>70</v>
      </c>
      <c r="R9" s="115">
        <v>27</v>
      </c>
      <c r="S9" s="106">
        <v>13</v>
      </c>
    </row>
    <row r="10" spans="1:19" s="48" customFormat="1" ht="18.75" customHeight="1" x14ac:dyDescent="0.15">
      <c r="B10" s="110" t="s">
        <v>60</v>
      </c>
      <c r="C10" s="114">
        <v>13234</v>
      </c>
      <c r="D10" s="113">
        <v>13041</v>
      </c>
      <c r="E10" s="112">
        <v>3811</v>
      </c>
      <c r="F10" s="114">
        <v>1668</v>
      </c>
      <c r="G10" s="113">
        <v>1696</v>
      </c>
      <c r="H10" s="112">
        <v>590</v>
      </c>
      <c r="I10" s="114">
        <v>2363</v>
      </c>
      <c r="J10" s="113">
        <v>2350</v>
      </c>
      <c r="K10" s="112">
        <v>443</v>
      </c>
      <c r="L10" s="111">
        <v>1394</v>
      </c>
      <c r="M10" s="114">
        <v>478</v>
      </c>
      <c r="N10" s="112">
        <v>916</v>
      </c>
      <c r="O10" s="114">
        <v>1212</v>
      </c>
      <c r="P10" s="113">
        <v>44</v>
      </c>
      <c r="Q10" s="113">
        <v>58</v>
      </c>
      <c r="R10" s="112">
        <v>80</v>
      </c>
      <c r="S10" s="111">
        <v>13</v>
      </c>
    </row>
    <row r="11" spans="1:19" s="105" customFormat="1" ht="18.75" customHeight="1" x14ac:dyDescent="0.15">
      <c r="B11" s="110" t="s">
        <v>59</v>
      </c>
      <c r="C11" s="109">
        <v>15634</v>
      </c>
      <c r="D11" s="108">
        <v>15295</v>
      </c>
      <c r="E11" s="107">
        <v>4150</v>
      </c>
      <c r="F11" s="109">
        <v>2165</v>
      </c>
      <c r="G11" s="108">
        <v>2071</v>
      </c>
      <c r="H11" s="107">
        <v>684</v>
      </c>
      <c r="I11" s="109">
        <v>3280</v>
      </c>
      <c r="J11" s="108">
        <v>3230</v>
      </c>
      <c r="K11" s="107">
        <v>493</v>
      </c>
      <c r="L11" s="106">
        <v>1838</v>
      </c>
      <c r="M11" s="109">
        <v>488</v>
      </c>
      <c r="N11" s="107">
        <v>1350</v>
      </c>
      <c r="O11" s="109">
        <v>1694</v>
      </c>
      <c r="P11" s="108">
        <v>43</v>
      </c>
      <c r="Q11" s="108">
        <v>56</v>
      </c>
      <c r="R11" s="107">
        <v>45</v>
      </c>
      <c r="S11" s="106">
        <v>11</v>
      </c>
    </row>
    <row r="12" spans="1:19" s="105" customFormat="1" ht="18.75" customHeight="1" x14ac:dyDescent="0.15">
      <c r="B12" s="110" t="s">
        <v>58</v>
      </c>
      <c r="C12" s="109">
        <v>15700</v>
      </c>
      <c r="D12" s="108">
        <v>15687</v>
      </c>
      <c r="E12" s="107">
        <v>4163</v>
      </c>
      <c r="F12" s="109">
        <v>2149</v>
      </c>
      <c r="G12" s="108">
        <v>2149</v>
      </c>
      <c r="H12" s="107">
        <v>684</v>
      </c>
      <c r="I12" s="109">
        <v>3285</v>
      </c>
      <c r="J12" s="108">
        <v>3402</v>
      </c>
      <c r="K12" s="107">
        <v>376</v>
      </c>
      <c r="L12" s="106">
        <v>1848</v>
      </c>
      <c r="M12" s="109">
        <v>537</v>
      </c>
      <c r="N12" s="107">
        <v>1311</v>
      </c>
      <c r="O12" s="109">
        <v>1700</v>
      </c>
      <c r="P12" s="108">
        <v>46</v>
      </c>
      <c r="Q12" s="108">
        <v>68</v>
      </c>
      <c r="R12" s="107">
        <v>34</v>
      </c>
      <c r="S12" s="106">
        <v>18</v>
      </c>
    </row>
    <row r="13" spans="1:19" s="105" customFormat="1" ht="18.75" customHeight="1" x14ac:dyDescent="0.15">
      <c r="B13" s="110" t="s">
        <v>57</v>
      </c>
      <c r="C13" s="109">
        <v>14197</v>
      </c>
      <c r="D13" s="108">
        <v>14766</v>
      </c>
      <c r="E13" s="107">
        <v>3594</v>
      </c>
      <c r="F13" s="109">
        <v>1864</v>
      </c>
      <c r="G13" s="108">
        <v>1995</v>
      </c>
      <c r="H13" s="107">
        <v>553</v>
      </c>
      <c r="I13" s="109">
        <v>2517</v>
      </c>
      <c r="J13" s="108">
        <v>2565</v>
      </c>
      <c r="K13" s="107">
        <v>328</v>
      </c>
      <c r="L13" s="106">
        <v>1635</v>
      </c>
      <c r="M13" s="109">
        <v>470</v>
      </c>
      <c r="N13" s="107">
        <v>1165</v>
      </c>
      <c r="O13" s="109">
        <v>1493</v>
      </c>
      <c r="P13" s="108">
        <v>61</v>
      </c>
      <c r="Q13" s="108">
        <v>44</v>
      </c>
      <c r="R13" s="107">
        <v>37</v>
      </c>
      <c r="S13" s="106">
        <v>12</v>
      </c>
    </row>
    <row r="14" spans="1:19" s="105" customFormat="1" ht="18.75" customHeight="1" x14ac:dyDescent="0.15">
      <c r="B14" s="110" t="s">
        <v>56</v>
      </c>
      <c r="C14" s="109">
        <v>11897</v>
      </c>
      <c r="D14" s="108">
        <v>12912</v>
      </c>
      <c r="E14" s="107">
        <v>2579</v>
      </c>
      <c r="F14" s="109">
        <v>1818</v>
      </c>
      <c r="G14" s="108">
        <v>1820</v>
      </c>
      <c r="H14" s="107">
        <v>551</v>
      </c>
      <c r="I14" s="109">
        <v>1855</v>
      </c>
      <c r="J14" s="108">
        <v>1943</v>
      </c>
      <c r="K14" s="107">
        <v>240</v>
      </c>
      <c r="L14" s="106">
        <v>1633</v>
      </c>
      <c r="M14" s="109">
        <v>448</v>
      </c>
      <c r="N14" s="107">
        <v>1185</v>
      </c>
      <c r="O14" s="109">
        <v>1480</v>
      </c>
      <c r="P14" s="108">
        <v>70</v>
      </c>
      <c r="Q14" s="108">
        <v>60</v>
      </c>
      <c r="R14" s="107">
        <v>23</v>
      </c>
      <c r="S14" s="106">
        <v>7</v>
      </c>
    </row>
    <row r="15" spans="1:19" s="105" customFormat="1" ht="18.75" customHeight="1" x14ac:dyDescent="0.15">
      <c r="B15" s="110" t="s">
        <v>55</v>
      </c>
      <c r="C15" s="109">
        <v>11652</v>
      </c>
      <c r="D15" s="108">
        <v>11759</v>
      </c>
      <c r="E15" s="107">
        <v>2472</v>
      </c>
      <c r="F15" s="109">
        <v>2307</v>
      </c>
      <c r="G15" s="108">
        <v>2202</v>
      </c>
      <c r="H15" s="107">
        <v>656</v>
      </c>
      <c r="I15" s="109">
        <v>1531</v>
      </c>
      <c r="J15" s="108">
        <v>1578</v>
      </c>
      <c r="K15" s="107">
        <v>193</v>
      </c>
      <c r="L15" s="106">
        <v>2086</v>
      </c>
      <c r="M15" s="109">
        <v>550</v>
      </c>
      <c r="N15" s="107">
        <v>1536</v>
      </c>
      <c r="O15" s="109">
        <v>1920</v>
      </c>
      <c r="P15" s="108">
        <v>80</v>
      </c>
      <c r="Q15" s="108">
        <v>61</v>
      </c>
      <c r="R15" s="107">
        <v>25</v>
      </c>
      <c r="S15" s="106">
        <v>22</v>
      </c>
    </row>
    <row r="16" spans="1:19" s="105" customFormat="1" ht="18.75" customHeight="1" x14ac:dyDescent="0.15">
      <c r="B16" s="110" t="s">
        <v>54</v>
      </c>
      <c r="C16" s="109">
        <v>10402</v>
      </c>
      <c r="D16" s="108">
        <v>10123</v>
      </c>
      <c r="E16" s="107">
        <v>2751</v>
      </c>
      <c r="F16" s="109">
        <v>2844</v>
      </c>
      <c r="G16" s="108">
        <v>2514</v>
      </c>
      <c r="H16" s="107">
        <v>986</v>
      </c>
      <c r="I16" s="109">
        <v>1417</v>
      </c>
      <c r="J16" s="108">
        <v>1455</v>
      </c>
      <c r="K16" s="107">
        <v>155</v>
      </c>
      <c r="L16" s="106">
        <v>2662</v>
      </c>
      <c r="M16" s="109">
        <v>895</v>
      </c>
      <c r="N16" s="107">
        <v>1767</v>
      </c>
      <c r="O16" s="109">
        <v>2485</v>
      </c>
      <c r="P16" s="108">
        <v>72</v>
      </c>
      <c r="Q16" s="108">
        <v>65</v>
      </c>
      <c r="R16" s="107">
        <v>40</v>
      </c>
      <c r="S16" s="106">
        <v>17</v>
      </c>
    </row>
    <row r="17" spans="1:30" s="105" customFormat="1" ht="18.75" customHeight="1" x14ac:dyDescent="0.15">
      <c r="B17" s="110" t="s">
        <v>53</v>
      </c>
      <c r="C17" s="109">
        <v>12286</v>
      </c>
      <c r="D17" s="108">
        <v>12032</v>
      </c>
      <c r="E17" s="107">
        <v>3005</v>
      </c>
      <c r="F17" s="109">
        <v>3637</v>
      </c>
      <c r="G17" s="108">
        <v>3431</v>
      </c>
      <c r="H17" s="107">
        <v>1192</v>
      </c>
      <c r="I17" s="109">
        <v>1038</v>
      </c>
      <c r="J17" s="108">
        <v>1068</v>
      </c>
      <c r="K17" s="107">
        <v>125</v>
      </c>
      <c r="L17" s="106">
        <v>3423</v>
      </c>
      <c r="M17" s="109">
        <v>950</v>
      </c>
      <c r="N17" s="107">
        <v>2473</v>
      </c>
      <c r="O17" s="109">
        <v>3225</v>
      </c>
      <c r="P17" s="108">
        <v>103</v>
      </c>
      <c r="Q17" s="108">
        <v>65</v>
      </c>
      <c r="R17" s="107">
        <v>30</v>
      </c>
      <c r="S17" s="106">
        <v>16</v>
      </c>
    </row>
    <row r="18" spans="1:30" s="105" customFormat="1" ht="18.75" customHeight="1" x14ac:dyDescent="0.15">
      <c r="B18" s="110" t="s">
        <v>52</v>
      </c>
      <c r="C18" s="109">
        <v>12352</v>
      </c>
      <c r="D18" s="108">
        <v>12042</v>
      </c>
      <c r="E18" s="107">
        <v>3315</v>
      </c>
      <c r="F18" s="109">
        <v>4450</v>
      </c>
      <c r="G18" s="108">
        <v>4163</v>
      </c>
      <c r="H18" s="107">
        <v>1464</v>
      </c>
      <c r="I18" s="109">
        <v>677</v>
      </c>
      <c r="J18" s="108">
        <v>705</v>
      </c>
      <c r="K18" s="107">
        <v>97</v>
      </c>
      <c r="L18" s="106">
        <v>4274</v>
      </c>
      <c r="M18" s="109">
        <v>1189</v>
      </c>
      <c r="N18" s="107">
        <v>3085</v>
      </c>
      <c r="O18" s="109">
        <v>4086</v>
      </c>
      <c r="P18" s="108">
        <v>111</v>
      </c>
      <c r="Q18" s="108">
        <v>42</v>
      </c>
      <c r="R18" s="107">
        <v>35</v>
      </c>
      <c r="S18" s="106">
        <v>13</v>
      </c>
    </row>
    <row r="19" spans="1:30" s="105" customFormat="1" ht="18.75" customHeight="1" x14ac:dyDescent="0.15">
      <c r="B19" s="110" t="s">
        <v>51</v>
      </c>
      <c r="C19" s="109">
        <v>10513</v>
      </c>
      <c r="D19" s="108">
        <v>10951</v>
      </c>
      <c r="E19" s="107">
        <v>2877</v>
      </c>
      <c r="F19" s="109">
        <v>3564</v>
      </c>
      <c r="G19" s="108">
        <v>3781</v>
      </c>
      <c r="H19" s="107">
        <v>1266</v>
      </c>
      <c r="I19" s="109">
        <v>617</v>
      </c>
      <c r="J19" s="108">
        <v>614</v>
      </c>
      <c r="K19" s="107">
        <v>100</v>
      </c>
      <c r="L19" s="106">
        <v>3166</v>
      </c>
      <c r="M19" s="109">
        <v>909</v>
      </c>
      <c r="N19" s="107">
        <v>2257</v>
      </c>
      <c r="O19" s="109">
        <v>2974</v>
      </c>
      <c r="P19" s="108">
        <v>78</v>
      </c>
      <c r="Q19" s="108">
        <v>59</v>
      </c>
      <c r="R19" s="107">
        <v>55</v>
      </c>
      <c r="S19" s="106">
        <v>16</v>
      </c>
    </row>
    <row r="20" spans="1:30" s="99" customFormat="1" ht="18.75" customHeight="1" x14ac:dyDescent="0.15">
      <c r="B20" s="104" t="s">
        <v>50</v>
      </c>
      <c r="C20" s="103">
        <v>9195</v>
      </c>
      <c r="D20" s="102">
        <v>9698</v>
      </c>
      <c r="E20" s="101">
        <v>2374</v>
      </c>
      <c r="F20" s="103">
        <v>3114</v>
      </c>
      <c r="G20" s="102">
        <v>3366</v>
      </c>
      <c r="H20" s="101">
        <v>1014</v>
      </c>
      <c r="I20" s="103">
        <v>512</v>
      </c>
      <c r="J20" s="102">
        <v>537</v>
      </c>
      <c r="K20" s="101">
        <v>75</v>
      </c>
      <c r="L20" s="100">
        <v>2765</v>
      </c>
      <c r="M20" s="103">
        <v>843</v>
      </c>
      <c r="N20" s="101">
        <v>1922</v>
      </c>
      <c r="O20" s="103">
        <v>2592</v>
      </c>
      <c r="P20" s="102">
        <v>84</v>
      </c>
      <c r="Q20" s="102">
        <v>58</v>
      </c>
      <c r="R20" s="101">
        <v>31</v>
      </c>
      <c r="S20" s="100">
        <v>8</v>
      </c>
    </row>
    <row r="21" spans="1:30" s="99" customFormat="1" ht="18.75" customHeight="1" x14ac:dyDescent="0.15">
      <c r="B21" s="104" t="s">
        <v>49</v>
      </c>
      <c r="C21" s="103">
        <v>7010</v>
      </c>
      <c r="D21" s="102">
        <v>7502</v>
      </c>
      <c r="E21" s="101">
        <v>1882</v>
      </c>
      <c r="F21" s="103">
        <v>2217</v>
      </c>
      <c r="G21" s="102">
        <v>2514</v>
      </c>
      <c r="H21" s="101">
        <v>717</v>
      </c>
      <c r="I21" s="103">
        <v>331</v>
      </c>
      <c r="J21" s="102">
        <v>351</v>
      </c>
      <c r="K21" s="101">
        <v>55</v>
      </c>
      <c r="L21" s="100">
        <v>1932</v>
      </c>
      <c r="M21" s="103">
        <v>631</v>
      </c>
      <c r="N21" s="101">
        <v>1301</v>
      </c>
      <c r="O21" s="103">
        <v>1742</v>
      </c>
      <c r="P21" s="102">
        <v>62</v>
      </c>
      <c r="Q21" s="102">
        <v>59</v>
      </c>
      <c r="R21" s="101">
        <v>69</v>
      </c>
      <c r="S21" s="100">
        <v>7</v>
      </c>
    </row>
    <row r="22" spans="1:30" s="99" customFormat="1" ht="18.75" customHeight="1" x14ac:dyDescent="0.15">
      <c r="B22" s="104" t="s">
        <v>48</v>
      </c>
      <c r="C22" s="103">
        <v>6166</v>
      </c>
      <c r="D22" s="102">
        <v>6171</v>
      </c>
      <c r="E22" s="101">
        <v>1877</v>
      </c>
      <c r="F22" s="103">
        <v>1734</v>
      </c>
      <c r="G22" s="102">
        <v>1753</v>
      </c>
      <c r="H22" s="101">
        <v>698</v>
      </c>
      <c r="I22" s="103">
        <v>215</v>
      </c>
      <c r="J22" s="102">
        <v>219</v>
      </c>
      <c r="K22" s="101">
        <v>51</v>
      </c>
      <c r="L22" s="100">
        <v>1494</v>
      </c>
      <c r="M22" s="103">
        <v>582</v>
      </c>
      <c r="N22" s="101">
        <v>912</v>
      </c>
      <c r="O22" s="103">
        <v>1359</v>
      </c>
      <c r="P22" s="102">
        <v>56</v>
      </c>
      <c r="Q22" s="102">
        <v>45</v>
      </c>
      <c r="R22" s="101">
        <v>33</v>
      </c>
      <c r="S22" s="100">
        <v>8</v>
      </c>
    </row>
    <row r="23" spans="1:30" s="99" customFormat="1" ht="18.75" customHeight="1" x14ac:dyDescent="0.15">
      <c r="B23" s="104" t="s">
        <v>47</v>
      </c>
      <c r="C23" s="103">
        <v>5856</v>
      </c>
      <c r="D23" s="102">
        <v>5875</v>
      </c>
      <c r="E23" s="101">
        <v>1858</v>
      </c>
      <c r="F23" s="103">
        <v>1683</v>
      </c>
      <c r="G23" s="102">
        <v>1754</v>
      </c>
      <c r="H23" s="101">
        <v>627</v>
      </c>
      <c r="I23" s="103">
        <v>251</v>
      </c>
      <c r="J23" s="102">
        <v>248</v>
      </c>
      <c r="K23" s="101">
        <v>54</v>
      </c>
      <c r="L23" s="100">
        <v>1471</v>
      </c>
      <c r="M23" s="103">
        <v>550</v>
      </c>
      <c r="N23" s="101">
        <v>921</v>
      </c>
      <c r="O23" s="103">
        <v>1336</v>
      </c>
      <c r="P23" s="102">
        <v>37</v>
      </c>
      <c r="Q23" s="102">
        <v>59</v>
      </c>
      <c r="R23" s="101">
        <v>39</v>
      </c>
      <c r="S23" s="100">
        <v>5</v>
      </c>
    </row>
    <row r="24" spans="1:30" s="99" customFormat="1" ht="18.75" customHeight="1" x14ac:dyDescent="0.15">
      <c r="B24" s="104" t="s">
        <v>46</v>
      </c>
      <c r="C24" s="103">
        <v>5367</v>
      </c>
      <c r="D24" s="102">
        <v>5491</v>
      </c>
      <c r="E24" s="101">
        <v>1734</v>
      </c>
      <c r="F24" s="103">
        <v>1506</v>
      </c>
      <c r="G24" s="102">
        <v>1479</v>
      </c>
      <c r="H24" s="101">
        <v>654</v>
      </c>
      <c r="I24" s="103">
        <v>268</v>
      </c>
      <c r="J24" s="102">
        <v>272</v>
      </c>
      <c r="K24" s="101">
        <v>50</v>
      </c>
      <c r="L24" s="100">
        <v>1356</v>
      </c>
      <c r="M24" s="103">
        <v>529</v>
      </c>
      <c r="N24" s="101">
        <v>827</v>
      </c>
      <c r="O24" s="103">
        <v>1195</v>
      </c>
      <c r="P24" s="102">
        <v>49</v>
      </c>
      <c r="Q24" s="102">
        <v>56</v>
      </c>
      <c r="R24" s="101">
        <v>56</v>
      </c>
      <c r="S24" s="100">
        <v>6</v>
      </c>
    </row>
    <row r="25" spans="1:30" s="99" customFormat="1" ht="18.75" customHeight="1" x14ac:dyDescent="0.15">
      <c r="B25" s="104" t="s">
        <v>45</v>
      </c>
      <c r="C25" s="103">
        <v>5357</v>
      </c>
      <c r="D25" s="102">
        <v>5424</v>
      </c>
      <c r="E25" s="101">
        <v>1667</v>
      </c>
      <c r="F25" s="103">
        <v>1633</v>
      </c>
      <c r="G25" s="102">
        <v>1708</v>
      </c>
      <c r="H25" s="101">
        <v>579</v>
      </c>
      <c r="I25" s="103">
        <v>250</v>
      </c>
      <c r="J25" s="102">
        <v>250</v>
      </c>
      <c r="K25" s="101">
        <v>50</v>
      </c>
      <c r="L25" s="100">
        <v>1474</v>
      </c>
      <c r="M25" s="103">
        <v>516</v>
      </c>
      <c r="N25" s="101">
        <v>958</v>
      </c>
      <c r="O25" s="103">
        <v>1305</v>
      </c>
      <c r="P25" s="102">
        <v>36</v>
      </c>
      <c r="Q25" s="102">
        <v>54</v>
      </c>
      <c r="R25" s="101">
        <v>79</v>
      </c>
      <c r="S25" s="100">
        <v>5</v>
      </c>
    </row>
    <row r="26" spans="1:30" s="99" customFormat="1" ht="18.75" customHeight="1" x14ac:dyDescent="0.15">
      <c r="B26" s="104" t="s">
        <v>44</v>
      </c>
      <c r="C26" s="103">
        <v>5285</v>
      </c>
      <c r="D26" s="102">
        <v>5374</v>
      </c>
      <c r="E26" s="101">
        <v>1578</v>
      </c>
      <c r="F26" s="103">
        <v>1600</v>
      </c>
      <c r="G26" s="102">
        <v>1625</v>
      </c>
      <c r="H26" s="101">
        <v>554</v>
      </c>
      <c r="I26" s="103">
        <v>248</v>
      </c>
      <c r="J26" s="102">
        <v>234</v>
      </c>
      <c r="K26" s="101">
        <v>64</v>
      </c>
      <c r="L26" s="100">
        <v>1457</v>
      </c>
      <c r="M26" s="103">
        <v>470</v>
      </c>
      <c r="N26" s="101">
        <v>987</v>
      </c>
      <c r="O26" s="103">
        <v>1302</v>
      </c>
      <c r="P26" s="102">
        <v>35</v>
      </c>
      <c r="Q26" s="102">
        <v>57</v>
      </c>
      <c r="R26" s="101">
        <v>63</v>
      </c>
      <c r="S26" s="100">
        <v>9</v>
      </c>
    </row>
    <row r="27" spans="1:30" s="99" customFormat="1" ht="18.75" customHeight="1" x14ac:dyDescent="0.15">
      <c r="B27" s="104" t="s">
        <v>43</v>
      </c>
      <c r="C27" s="103">
        <v>5079</v>
      </c>
      <c r="D27" s="102">
        <v>5033</v>
      </c>
      <c r="E27" s="101">
        <v>1624</v>
      </c>
      <c r="F27" s="103">
        <v>1362</v>
      </c>
      <c r="G27" s="102">
        <v>1356</v>
      </c>
      <c r="H27" s="101">
        <v>560</v>
      </c>
      <c r="I27" s="103">
        <v>219</v>
      </c>
      <c r="J27" s="102">
        <v>224</v>
      </c>
      <c r="K27" s="101">
        <v>59</v>
      </c>
      <c r="L27" s="100">
        <v>1232</v>
      </c>
      <c r="M27" s="103">
        <v>438</v>
      </c>
      <c r="N27" s="101">
        <v>794</v>
      </c>
      <c r="O27" s="103">
        <v>1078</v>
      </c>
      <c r="P27" s="102">
        <v>36</v>
      </c>
      <c r="Q27" s="102">
        <v>42</v>
      </c>
      <c r="R27" s="101">
        <v>76</v>
      </c>
      <c r="S27" s="100">
        <v>6</v>
      </c>
    </row>
    <row r="28" spans="1:30" ht="18.75" customHeight="1" x14ac:dyDescent="0.15">
      <c r="B28" s="53" t="s">
        <v>41</v>
      </c>
      <c r="C28" s="11"/>
      <c r="D28" s="11"/>
      <c r="E28" s="70"/>
      <c r="F28" s="70"/>
      <c r="G28" s="70"/>
      <c r="H28" s="70"/>
      <c r="I28" s="70"/>
      <c r="J28" s="70"/>
      <c r="S28" s="50"/>
    </row>
    <row r="29" spans="1:30" s="68" customFormat="1" ht="15" customHeight="1" x14ac:dyDescent="0.15">
      <c r="A29" s="98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50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</row>
    <row r="30" spans="1:30" x14ac:dyDescent="0.15">
      <c r="B30" s="4"/>
      <c r="C30" s="96"/>
      <c r="D30" s="96"/>
      <c r="E30" s="96"/>
      <c r="F30" s="96"/>
      <c r="G30" s="96"/>
      <c r="H30" s="96"/>
      <c r="I30" s="96"/>
      <c r="J30" s="96"/>
      <c r="K30" s="96"/>
    </row>
    <row r="31" spans="1:30" s="94" customFormat="1" ht="15" customHeight="1" x14ac:dyDescent="0.15"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</row>
    <row r="32" spans="1:30" x14ac:dyDescent="0.15">
      <c r="C32" s="67"/>
      <c r="D32" s="67"/>
      <c r="E32" s="67"/>
      <c r="F32" s="67"/>
      <c r="G32" s="67"/>
      <c r="H32" s="67"/>
      <c r="I32" s="67"/>
      <c r="J32" s="67"/>
      <c r="K32" s="67"/>
    </row>
  </sheetData>
  <mergeCells count="8">
    <mergeCell ref="S5:S6"/>
    <mergeCell ref="C4:E5"/>
    <mergeCell ref="F4:H5"/>
    <mergeCell ref="I4:K5"/>
    <mergeCell ref="L4:R4"/>
    <mergeCell ref="L5:L6"/>
    <mergeCell ref="M5:N5"/>
    <mergeCell ref="O5:R5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horizontalDpi="300" verticalDpi="300" r:id="rId1"/>
  <headerFooter alignWithMargins="0">
    <oddHeader>&amp;R17.法務・警察</oddHeader>
    <oddFooter>&amp;C-117-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showGridLines="0" zoomScaleNormal="100" zoomScaleSheetLayoutView="100" workbookViewId="0">
      <selection activeCell="Q11" sqref="Q11"/>
    </sheetView>
  </sheetViews>
  <sheetFormatPr defaultRowHeight="11.25" x14ac:dyDescent="0.15"/>
  <cols>
    <col min="1" max="1" width="1.625" style="5" customWidth="1"/>
    <col min="2" max="2" width="7.625" style="51" customWidth="1"/>
    <col min="3" max="20" width="4.5" style="9" customWidth="1"/>
    <col min="21" max="31" width="9" style="4"/>
    <col min="32" max="16384" width="9" style="5"/>
  </cols>
  <sheetData>
    <row r="1" spans="1:31" s="51" customFormat="1" ht="30" customHeight="1" x14ac:dyDescent="0.15">
      <c r="A1" s="1" t="s">
        <v>115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2" spans="1:31" s="51" customFormat="1" ht="7.5" customHeight="1" x14ac:dyDescent="0.15">
      <c r="A2" s="1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s="51" customFormat="1" ht="22.5" customHeight="1" x14ac:dyDescent="0.15">
      <c r="B3" s="93" t="s">
        <v>72</v>
      </c>
      <c r="C3" s="247"/>
      <c r="D3" s="247"/>
      <c r="E3" s="247"/>
      <c r="F3" s="244"/>
      <c r="G3" s="244"/>
      <c r="H3" s="244"/>
      <c r="I3" s="244"/>
      <c r="J3" s="244"/>
      <c r="K3" s="244"/>
      <c r="L3" s="246"/>
      <c r="M3" s="246"/>
      <c r="N3" s="246"/>
      <c r="O3" s="245"/>
      <c r="P3" s="245"/>
      <c r="Q3" s="245"/>
      <c r="R3" s="244"/>
      <c r="S3" s="244"/>
      <c r="T3" s="243" t="s">
        <v>91</v>
      </c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s="51" customFormat="1" ht="18.75" customHeight="1" x14ac:dyDescent="0.15">
      <c r="B4" s="242" t="s">
        <v>107</v>
      </c>
      <c r="C4" s="204" t="s">
        <v>70</v>
      </c>
      <c r="D4" s="238"/>
      <c r="E4" s="203"/>
      <c r="F4" s="241" t="s">
        <v>114</v>
      </c>
      <c r="G4" s="240"/>
      <c r="H4" s="240"/>
      <c r="I4" s="240"/>
      <c r="J4" s="240"/>
      <c r="K4" s="239"/>
      <c r="L4" s="204" t="s">
        <v>113</v>
      </c>
      <c r="M4" s="238"/>
      <c r="N4" s="203"/>
      <c r="O4" s="204" t="s">
        <v>112</v>
      </c>
      <c r="P4" s="238"/>
      <c r="Q4" s="203"/>
      <c r="R4" s="204" t="s">
        <v>74</v>
      </c>
      <c r="S4" s="238"/>
      <c r="T4" s="203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</row>
    <row r="5" spans="1:31" s="51" customFormat="1" ht="18.75" customHeight="1" x14ac:dyDescent="0.15">
      <c r="B5" s="237"/>
      <c r="C5" s="129"/>
      <c r="D5" s="128"/>
      <c r="E5" s="181"/>
      <c r="F5" s="55" t="s">
        <v>111</v>
      </c>
      <c r="G5" s="55"/>
      <c r="H5" s="55"/>
      <c r="I5" s="55" t="s">
        <v>110</v>
      </c>
      <c r="J5" s="55"/>
      <c r="K5" s="55"/>
      <c r="L5" s="129"/>
      <c r="M5" s="128"/>
      <c r="N5" s="181"/>
      <c r="O5" s="129"/>
      <c r="P5" s="128"/>
      <c r="Q5" s="181"/>
      <c r="R5" s="129"/>
      <c r="S5" s="128"/>
      <c r="T5" s="181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1:31" s="51" customFormat="1" ht="18.75" customHeight="1" x14ac:dyDescent="0.15">
      <c r="B6" s="236" t="s">
        <v>67</v>
      </c>
      <c r="C6" s="235" t="s">
        <v>82</v>
      </c>
      <c r="D6" s="230" t="s">
        <v>81</v>
      </c>
      <c r="E6" s="232" t="s">
        <v>80</v>
      </c>
      <c r="F6" s="233" t="s">
        <v>82</v>
      </c>
      <c r="G6" s="230" t="s">
        <v>81</v>
      </c>
      <c r="H6" s="232" t="s">
        <v>80</v>
      </c>
      <c r="I6" s="233" t="s">
        <v>82</v>
      </c>
      <c r="J6" s="230" t="s">
        <v>81</v>
      </c>
      <c r="K6" s="234" t="s">
        <v>80</v>
      </c>
      <c r="L6" s="233" t="s">
        <v>82</v>
      </c>
      <c r="M6" s="230" t="s">
        <v>81</v>
      </c>
      <c r="N6" s="232" t="s">
        <v>80</v>
      </c>
      <c r="O6" s="233" t="s">
        <v>82</v>
      </c>
      <c r="P6" s="230" t="s">
        <v>81</v>
      </c>
      <c r="Q6" s="232" t="s">
        <v>80</v>
      </c>
      <c r="R6" s="231" t="s">
        <v>82</v>
      </c>
      <c r="S6" s="230" t="s">
        <v>81</v>
      </c>
      <c r="T6" s="229" t="s">
        <v>80</v>
      </c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</row>
    <row r="7" spans="1:31" s="51" customFormat="1" ht="18" hidden="1" customHeight="1" x14ac:dyDescent="0.15">
      <c r="B7" s="168" t="s">
        <v>63</v>
      </c>
      <c r="C7" s="81">
        <v>2209</v>
      </c>
      <c r="D7" s="80">
        <v>2128</v>
      </c>
      <c r="E7" s="228">
        <v>399</v>
      </c>
      <c r="F7" s="81">
        <v>1581</v>
      </c>
      <c r="G7" s="80">
        <v>1513</v>
      </c>
      <c r="H7" s="228">
        <v>318</v>
      </c>
      <c r="I7" s="81">
        <v>628</v>
      </c>
      <c r="J7" s="80">
        <v>615</v>
      </c>
      <c r="K7" s="227">
        <v>81</v>
      </c>
      <c r="L7" s="226" t="s">
        <v>95</v>
      </c>
      <c r="M7" s="225" t="s">
        <v>95</v>
      </c>
      <c r="N7" s="221" t="s">
        <v>95</v>
      </c>
      <c r="O7" s="226" t="s">
        <v>95</v>
      </c>
      <c r="P7" s="225" t="s">
        <v>95</v>
      </c>
      <c r="Q7" s="222" t="s">
        <v>95</v>
      </c>
      <c r="R7" s="226" t="s">
        <v>95</v>
      </c>
      <c r="S7" s="225" t="s">
        <v>95</v>
      </c>
      <c r="T7" s="222" t="s">
        <v>95</v>
      </c>
      <c r="U7" s="48"/>
      <c r="V7" s="36"/>
      <c r="W7" s="48"/>
      <c r="X7" s="48"/>
      <c r="Y7" s="48"/>
      <c r="Z7" s="48"/>
      <c r="AA7" s="48"/>
      <c r="AB7" s="48"/>
      <c r="AC7" s="48"/>
      <c r="AD7" s="48"/>
      <c r="AE7" s="48"/>
    </row>
    <row r="8" spans="1:31" s="51" customFormat="1" ht="18" hidden="1" customHeight="1" x14ac:dyDescent="0.15">
      <c r="B8" s="168" t="s">
        <v>62</v>
      </c>
      <c r="C8" s="81">
        <v>1899</v>
      </c>
      <c r="D8" s="80">
        <v>2074</v>
      </c>
      <c r="E8" s="228">
        <v>224</v>
      </c>
      <c r="F8" s="81">
        <v>1314</v>
      </c>
      <c r="G8" s="80">
        <v>1470</v>
      </c>
      <c r="H8" s="228">
        <v>162</v>
      </c>
      <c r="I8" s="81">
        <v>578</v>
      </c>
      <c r="J8" s="80">
        <v>597</v>
      </c>
      <c r="K8" s="227">
        <v>62</v>
      </c>
      <c r="L8" s="226">
        <v>2</v>
      </c>
      <c r="M8" s="225">
        <v>2</v>
      </c>
      <c r="N8" s="221" t="s">
        <v>95</v>
      </c>
      <c r="O8" s="226">
        <v>2</v>
      </c>
      <c r="P8" s="225">
        <v>2</v>
      </c>
      <c r="Q8" s="221" t="s">
        <v>95</v>
      </c>
      <c r="R8" s="216">
        <v>3</v>
      </c>
      <c r="S8" s="215">
        <v>3</v>
      </c>
      <c r="T8" s="220" t="s">
        <v>95</v>
      </c>
      <c r="U8" s="48"/>
      <c r="V8" s="36"/>
      <c r="W8" s="48"/>
      <c r="X8" s="48"/>
      <c r="Y8" s="48"/>
      <c r="Z8" s="48"/>
      <c r="AA8" s="48"/>
      <c r="AB8" s="48"/>
      <c r="AC8" s="48"/>
      <c r="AD8" s="48"/>
      <c r="AE8" s="48"/>
    </row>
    <row r="9" spans="1:31" s="51" customFormat="1" ht="15" customHeight="1" x14ac:dyDescent="0.15">
      <c r="B9" s="168" t="s">
        <v>61</v>
      </c>
      <c r="C9" s="81">
        <v>1999</v>
      </c>
      <c r="D9" s="80">
        <v>1989</v>
      </c>
      <c r="E9" s="228">
        <v>234</v>
      </c>
      <c r="F9" s="81">
        <v>1401</v>
      </c>
      <c r="G9" s="80">
        <v>1379</v>
      </c>
      <c r="H9" s="228">
        <v>184</v>
      </c>
      <c r="I9" s="81">
        <v>598</v>
      </c>
      <c r="J9" s="80">
        <v>610</v>
      </c>
      <c r="K9" s="227">
        <v>50</v>
      </c>
      <c r="L9" s="226">
        <v>4</v>
      </c>
      <c r="M9" s="225">
        <v>4</v>
      </c>
      <c r="N9" s="221" t="s">
        <v>95</v>
      </c>
      <c r="O9" s="226" t="s">
        <v>95</v>
      </c>
      <c r="P9" s="225" t="s">
        <v>95</v>
      </c>
      <c r="Q9" s="221" t="s">
        <v>95</v>
      </c>
      <c r="R9" s="216" t="s">
        <v>95</v>
      </c>
      <c r="S9" s="215" t="s">
        <v>95</v>
      </c>
      <c r="T9" s="220" t="s">
        <v>95</v>
      </c>
      <c r="U9" s="48"/>
      <c r="V9" s="36"/>
      <c r="W9" s="48"/>
      <c r="X9" s="48"/>
      <c r="Y9" s="48"/>
      <c r="Z9" s="48"/>
      <c r="AA9" s="48"/>
      <c r="AB9" s="48"/>
      <c r="AC9" s="48"/>
      <c r="AD9" s="48"/>
      <c r="AE9" s="48"/>
    </row>
    <row r="10" spans="1:31" s="219" customFormat="1" ht="15" customHeight="1" x14ac:dyDescent="0.15">
      <c r="B10" s="168" t="s">
        <v>60</v>
      </c>
      <c r="C10" s="77">
        <v>1852</v>
      </c>
      <c r="D10" s="34">
        <v>1916</v>
      </c>
      <c r="E10" s="76">
        <v>170</v>
      </c>
      <c r="F10" s="77">
        <v>1363</v>
      </c>
      <c r="G10" s="34">
        <v>1416</v>
      </c>
      <c r="H10" s="76">
        <v>131</v>
      </c>
      <c r="I10" s="77">
        <v>482</v>
      </c>
      <c r="J10" s="34">
        <v>499</v>
      </c>
      <c r="K10" s="76">
        <v>33</v>
      </c>
      <c r="L10" s="224" t="s">
        <v>95</v>
      </c>
      <c r="M10" s="223" t="s">
        <v>95</v>
      </c>
      <c r="N10" s="221" t="s">
        <v>95</v>
      </c>
      <c r="O10" s="216">
        <v>6</v>
      </c>
      <c r="P10" s="215" t="s">
        <v>109</v>
      </c>
      <c r="Q10" s="214">
        <v>6</v>
      </c>
      <c r="R10" s="216">
        <v>1</v>
      </c>
      <c r="S10" s="215">
        <v>1</v>
      </c>
      <c r="T10" s="222" t="s">
        <v>95</v>
      </c>
      <c r="U10" s="105"/>
      <c r="V10" s="36"/>
      <c r="W10" s="105"/>
      <c r="X10" s="105"/>
      <c r="Y10" s="105"/>
      <c r="Z10" s="105"/>
      <c r="AA10" s="105"/>
      <c r="AB10" s="105"/>
      <c r="AC10" s="105"/>
      <c r="AD10" s="105"/>
      <c r="AE10" s="105"/>
    </row>
    <row r="11" spans="1:31" s="219" customFormat="1" ht="15" customHeight="1" x14ac:dyDescent="0.15">
      <c r="B11" s="168" t="s">
        <v>59</v>
      </c>
      <c r="C11" s="77">
        <v>2013</v>
      </c>
      <c r="D11" s="34">
        <v>1931</v>
      </c>
      <c r="E11" s="76">
        <v>252</v>
      </c>
      <c r="F11" s="77">
        <v>1507</v>
      </c>
      <c r="G11" s="34">
        <v>1434</v>
      </c>
      <c r="H11" s="76">
        <v>204</v>
      </c>
      <c r="I11" s="77">
        <v>498</v>
      </c>
      <c r="J11" s="34">
        <v>483</v>
      </c>
      <c r="K11" s="76">
        <v>48</v>
      </c>
      <c r="L11" s="216">
        <v>4</v>
      </c>
      <c r="M11" s="215">
        <v>4</v>
      </c>
      <c r="N11" s="221" t="s">
        <v>95</v>
      </c>
      <c r="O11" s="216">
        <v>4</v>
      </c>
      <c r="P11" s="215">
        <v>10</v>
      </c>
      <c r="Q11" s="221" t="s">
        <v>95</v>
      </c>
      <c r="R11" s="224" t="s">
        <v>95</v>
      </c>
      <c r="S11" s="223" t="s">
        <v>95</v>
      </c>
      <c r="T11" s="220" t="s">
        <v>95</v>
      </c>
      <c r="U11" s="105"/>
      <c r="V11" s="36"/>
      <c r="W11" s="105"/>
      <c r="X11" s="105"/>
      <c r="Y11" s="105"/>
      <c r="Z11" s="105"/>
      <c r="AA11" s="105"/>
      <c r="AB11" s="105"/>
      <c r="AC11" s="105"/>
      <c r="AD11" s="105"/>
      <c r="AE11" s="105"/>
    </row>
    <row r="12" spans="1:31" s="219" customFormat="1" ht="15" customHeight="1" x14ac:dyDescent="0.15">
      <c r="B12" s="168" t="s">
        <v>58</v>
      </c>
      <c r="C12" s="77">
        <v>1744</v>
      </c>
      <c r="D12" s="34">
        <v>1780</v>
      </c>
      <c r="E12" s="76">
        <v>216</v>
      </c>
      <c r="F12" s="77">
        <v>1350</v>
      </c>
      <c r="G12" s="34">
        <v>1373</v>
      </c>
      <c r="H12" s="76">
        <v>181</v>
      </c>
      <c r="I12" s="77">
        <v>383</v>
      </c>
      <c r="J12" s="34">
        <v>396</v>
      </c>
      <c r="K12" s="76">
        <v>35</v>
      </c>
      <c r="L12" s="216">
        <v>4</v>
      </c>
      <c r="M12" s="215">
        <v>4</v>
      </c>
      <c r="N12" s="221" t="s">
        <v>95</v>
      </c>
      <c r="O12" s="216">
        <v>6</v>
      </c>
      <c r="P12" s="215">
        <v>6</v>
      </c>
      <c r="Q12" s="221" t="s">
        <v>95</v>
      </c>
      <c r="R12" s="216">
        <v>1</v>
      </c>
      <c r="S12" s="215">
        <v>1</v>
      </c>
      <c r="T12" s="220" t="s">
        <v>95</v>
      </c>
      <c r="U12" s="105"/>
      <c r="V12" s="36"/>
      <c r="W12" s="105"/>
      <c r="X12" s="105"/>
      <c r="Y12" s="105"/>
      <c r="Z12" s="105"/>
      <c r="AA12" s="105"/>
      <c r="AB12" s="105"/>
      <c r="AC12" s="105"/>
      <c r="AD12" s="105"/>
      <c r="AE12" s="105"/>
    </row>
    <row r="13" spans="1:31" s="219" customFormat="1" ht="15" customHeight="1" x14ac:dyDescent="0.15">
      <c r="B13" s="168" t="s">
        <v>57</v>
      </c>
      <c r="C13" s="77">
        <v>1436</v>
      </c>
      <c r="D13" s="34">
        <v>1530</v>
      </c>
      <c r="E13" s="76">
        <v>122</v>
      </c>
      <c r="F13" s="77">
        <v>1075</v>
      </c>
      <c r="G13" s="34">
        <v>1151</v>
      </c>
      <c r="H13" s="76">
        <v>105</v>
      </c>
      <c r="I13" s="77">
        <v>350</v>
      </c>
      <c r="J13" s="34">
        <v>370</v>
      </c>
      <c r="K13" s="76">
        <v>15</v>
      </c>
      <c r="L13" s="216">
        <v>1</v>
      </c>
      <c r="M13" s="215">
        <v>1</v>
      </c>
      <c r="N13" s="214" t="s">
        <v>95</v>
      </c>
      <c r="O13" s="216">
        <v>5</v>
      </c>
      <c r="P13" s="215">
        <v>3</v>
      </c>
      <c r="Q13" s="214">
        <v>2</v>
      </c>
      <c r="R13" s="216">
        <v>5</v>
      </c>
      <c r="S13" s="215">
        <v>5</v>
      </c>
      <c r="T13" s="222" t="s">
        <v>95</v>
      </c>
      <c r="U13" s="105"/>
      <c r="V13" s="36"/>
      <c r="W13" s="105"/>
      <c r="X13" s="105"/>
      <c r="Y13" s="105"/>
      <c r="Z13" s="105"/>
      <c r="AA13" s="105"/>
      <c r="AB13" s="105"/>
      <c r="AC13" s="105"/>
      <c r="AD13" s="105"/>
      <c r="AE13" s="105"/>
    </row>
    <row r="14" spans="1:31" s="219" customFormat="1" ht="15" customHeight="1" x14ac:dyDescent="0.15">
      <c r="B14" s="168" t="s">
        <v>56</v>
      </c>
      <c r="C14" s="77">
        <v>1233</v>
      </c>
      <c r="D14" s="34">
        <v>1214</v>
      </c>
      <c r="E14" s="76">
        <v>141</v>
      </c>
      <c r="F14" s="77">
        <v>978</v>
      </c>
      <c r="G14" s="34">
        <v>959</v>
      </c>
      <c r="H14" s="76">
        <v>124</v>
      </c>
      <c r="I14" s="77">
        <v>250</v>
      </c>
      <c r="J14" s="34">
        <v>248</v>
      </c>
      <c r="K14" s="76">
        <v>17</v>
      </c>
      <c r="L14" s="77">
        <v>4</v>
      </c>
      <c r="M14" s="34">
        <v>4</v>
      </c>
      <c r="N14" s="214" t="s">
        <v>95</v>
      </c>
      <c r="O14" s="216" t="s">
        <v>95</v>
      </c>
      <c r="P14" s="34">
        <v>2</v>
      </c>
      <c r="Q14" s="221" t="s">
        <v>95</v>
      </c>
      <c r="R14" s="77">
        <v>1</v>
      </c>
      <c r="S14" s="34">
        <v>1</v>
      </c>
      <c r="T14" s="220" t="s">
        <v>95</v>
      </c>
      <c r="U14" s="105"/>
      <c r="V14" s="36"/>
      <c r="W14" s="105"/>
      <c r="X14" s="105"/>
      <c r="Y14" s="105"/>
      <c r="Z14" s="105"/>
      <c r="AA14" s="105"/>
      <c r="AB14" s="105"/>
      <c r="AC14" s="105"/>
      <c r="AD14" s="105"/>
      <c r="AE14" s="105"/>
    </row>
    <row r="15" spans="1:31" s="219" customFormat="1" ht="15" customHeight="1" x14ac:dyDescent="0.15">
      <c r="B15" s="168" t="s">
        <v>55</v>
      </c>
      <c r="C15" s="77">
        <v>1207</v>
      </c>
      <c r="D15" s="34">
        <v>1252</v>
      </c>
      <c r="E15" s="76">
        <v>96</v>
      </c>
      <c r="F15" s="77">
        <v>925</v>
      </c>
      <c r="G15" s="34">
        <v>969</v>
      </c>
      <c r="H15" s="76">
        <v>80</v>
      </c>
      <c r="I15" s="77">
        <v>279</v>
      </c>
      <c r="J15" s="34">
        <v>280</v>
      </c>
      <c r="K15" s="76">
        <v>16</v>
      </c>
      <c r="L15" s="216" t="s">
        <v>108</v>
      </c>
      <c r="M15" s="215" t="s">
        <v>108</v>
      </c>
      <c r="N15" s="214" t="s">
        <v>108</v>
      </c>
      <c r="O15" s="216" t="s">
        <v>108</v>
      </c>
      <c r="P15" s="215" t="s">
        <v>108</v>
      </c>
      <c r="Q15" s="221" t="s">
        <v>108</v>
      </c>
      <c r="R15" s="77">
        <v>3</v>
      </c>
      <c r="S15" s="34">
        <v>3</v>
      </c>
      <c r="T15" s="220" t="s">
        <v>95</v>
      </c>
      <c r="U15" s="105"/>
      <c r="V15" s="36"/>
      <c r="W15" s="105"/>
      <c r="X15" s="105"/>
      <c r="Y15" s="105"/>
      <c r="Z15" s="105"/>
      <c r="AA15" s="105"/>
      <c r="AB15" s="105"/>
      <c r="AC15" s="105"/>
      <c r="AD15" s="105"/>
      <c r="AE15" s="105"/>
    </row>
    <row r="16" spans="1:31" s="219" customFormat="1" ht="15" customHeight="1" x14ac:dyDescent="0.15">
      <c r="B16" s="168" t="s">
        <v>54</v>
      </c>
      <c r="C16" s="77">
        <v>1042</v>
      </c>
      <c r="D16" s="34">
        <v>1037</v>
      </c>
      <c r="E16" s="76">
        <v>101</v>
      </c>
      <c r="F16" s="77">
        <v>830</v>
      </c>
      <c r="G16" s="34">
        <v>828</v>
      </c>
      <c r="H16" s="76">
        <v>82</v>
      </c>
      <c r="I16" s="77">
        <v>202</v>
      </c>
      <c r="J16" s="34">
        <v>199</v>
      </c>
      <c r="K16" s="76">
        <v>19</v>
      </c>
      <c r="L16" s="216">
        <v>2</v>
      </c>
      <c r="M16" s="215">
        <v>2</v>
      </c>
      <c r="N16" s="214" t="s">
        <v>108</v>
      </c>
      <c r="O16" s="216">
        <v>4</v>
      </c>
      <c r="P16" s="215">
        <v>4</v>
      </c>
      <c r="Q16" s="221" t="s">
        <v>108</v>
      </c>
      <c r="R16" s="77">
        <v>4</v>
      </c>
      <c r="S16" s="34">
        <v>4</v>
      </c>
      <c r="T16" s="220" t="s">
        <v>95</v>
      </c>
      <c r="U16" s="105"/>
      <c r="V16" s="36"/>
      <c r="W16" s="105"/>
      <c r="X16" s="105"/>
      <c r="Y16" s="105"/>
      <c r="Z16" s="105"/>
      <c r="AA16" s="105"/>
      <c r="AB16" s="105"/>
      <c r="AC16" s="105"/>
      <c r="AD16" s="105"/>
      <c r="AE16" s="105"/>
    </row>
    <row r="17" spans="2:31" s="219" customFormat="1" ht="15" customHeight="1" x14ac:dyDescent="0.15">
      <c r="B17" s="168" t="s">
        <v>53</v>
      </c>
      <c r="C17" s="77">
        <v>942</v>
      </c>
      <c r="D17" s="34">
        <v>912</v>
      </c>
      <c r="E17" s="76">
        <v>131</v>
      </c>
      <c r="F17" s="77">
        <v>806</v>
      </c>
      <c r="G17" s="34">
        <v>782</v>
      </c>
      <c r="H17" s="76">
        <v>106</v>
      </c>
      <c r="I17" s="77">
        <v>133</v>
      </c>
      <c r="J17" s="34">
        <v>127</v>
      </c>
      <c r="K17" s="76">
        <v>25</v>
      </c>
      <c r="L17" s="216">
        <v>3</v>
      </c>
      <c r="M17" s="215">
        <v>3</v>
      </c>
      <c r="N17" s="214" t="s">
        <v>108</v>
      </c>
      <c r="O17" s="216" t="s">
        <v>108</v>
      </c>
      <c r="P17" s="215" t="s">
        <v>108</v>
      </c>
      <c r="Q17" s="214" t="s">
        <v>108</v>
      </c>
      <c r="R17" s="216" t="s">
        <v>108</v>
      </c>
      <c r="S17" s="215" t="s">
        <v>108</v>
      </c>
      <c r="T17" s="214" t="s">
        <v>108</v>
      </c>
      <c r="U17" s="105"/>
      <c r="V17" s="36"/>
      <c r="W17" s="105"/>
      <c r="X17" s="105"/>
      <c r="Y17" s="105"/>
      <c r="Z17" s="105"/>
      <c r="AA17" s="105"/>
      <c r="AB17" s="105"/>
      <c r="AC17" s="105"/>
      <c r="AD17" s="105"/>
      <c r="AE17" s="105"/>
    </row>
    <row r="18" spans="2:31" s="219" customFormat="1" ht="15" customHeight="1" x14ac:dyDescent="0.15">
      <c r="B18" s="168" t="s">
        <v>52</v>
      </c>
      <c r="C18" s="77">
        <v>888</v>
      </c>
      <c r="D18" s="34">
        <v>857</v>
      </c>
      <c r="E18" s="76">
        <v>162</v>
      </c>
      <c r="F18" s="77">
        <v>692</v>
      </c>
      <c r="G18" s="34">
        <v>663</v>
      </c>
      <c r="H18" s="76">
        <v>135</v>
      </c>
      <c r="I18" s="77">
        <v>193</v>
      </c>
      <c r="J18" s="34">
        <v>191</v>
      </c>
      <c r="K18" s="76">
        <v>27</v>
      </c>
      <c r="L18" s="216">
        <v>3</v>
      </c>
      <c r="M18" s="215">
        <v>3</v>
      </c>
      <c r="N18" s="214" t="s">
        <v>108</v>
      </c>
      <c r="O18" s="216" t="s">
        <v>108</v>
      </c>
      <c r="P18" s="215" t="s">
        <v>108</v>
      </c>
      <c r="Q18" s="214" t="s">
        <v>108</v>
      </c>
      <c r="R18" s="216" t="s">
        <v>108</v>
      </c>
      <c r="S18" s="215" t="s">
        <v>108</v>
      </c>
      <c r="T18" s="214" t="s">
        <v>108</v>
      </c>
      <c r="U18" s="105"/>
      <c r="V18" s="36"/>
      <c r="W18" s="105"/>
      <c r="X18" s="105"/>
      <c r="Y18" s="105"/>
      <c r="Z18" s="105"/>
      <c r="AA18" s="105"/>
      <c r="AB18" s="105"/>
      <c r="AC18" s="105"/>
      <c r="AD18" s="105"/>
      <c r="AE18" s="105"/>
    </row>
    <row r="19" spans="2:31" s="219" customFormat="1" ht="15" customHeight="1" x14ac:dyDescent="0.15">
      <c r="B19" s="168" t="s">
        <v>51</v>
      </c>
      <c r="C19" s="77">
        <v>840</v>
      </c>
      <c r="D19" s="34">
        <v>870</v>
      </c>
      <c r="E19" s="76">
        <v>132</v>
      </c>
      <c r="F19" s="77">
        <v>639</v>
      </c>
      <c r="G19" s="34">
        <v>658</v>
      </c>
      <c r="H19" s="76">
        <v>116</v>
      </c>
      <c r="I19" s="77">
        <v>197</v>
      </c>
      <c r="J19" s="34">
        <v>208</v>
      </c>
      <c r="K19" s="76">
        <v>16</v>
      </c>
      <c r="L19" s="216" t="s">
        <v>108</v>
      </c>
      <c r="M19" s="215" t="s">
        <v>108</v>
      </c>
      <c r="N19" s="214" t="s">
        <v>108</v>
      </c>
      <c r="O19" s="216" t="s">
        <v>108</v>
      </c>
      <c r="P19" s="215" t="s">
        <v>108</v>
      </c>
      <c r="Q19" s="214" t="s">
        <v>108</v>
      </c>
      <c r="R19" s="216">
        <v>4</v>
      </c>
      <c r="S19" s="215">
        <v>4</v>
      </c>
      <c r="T19" s="214" t="s">
        <v>108</v>
      </c>
      <c r="U19" s="105"/>
      <c r="V19" s="36"/>
      <c r="W19" s="105"/>
      <c r="X19" s="105"/>
      <c r="Y19" s="105"/>
      <c r="Z19" s="105"/>
      <c r="AA19" s="105"/>
      <c r="AB19" s="105"/>
      <c r="AC19" s="105"/>
      <c r="AD19" s="105"/>
      <c r="AE19" s="105"/>
    </row>
    <row r="20" spans="2:31" s="217" customFormat="1" ht="15" customHeight="1" x14ac:dyDescent="0.15">
      <c r="B20" s="160" t="s">
        <v>50</v>
      </c>
      <c r="C20" s="74">
        <v>861</v>
      </c>
      <c r="D20" s="45">
        <v>811</v>
      </c>
      <c r="E20" s="73">
        <v>182</v>
      </c>
      <c r="F20" s="74">
        <v>695</v>
      </c>
      <c r="G20" s="45">
        <v>648</v>
      </c>
      <c r="H20" s="73">
        <v>163</v>
      </c>
      <c r="I20" s="74">
        <v>164</v>
      </c>
      <c r="J20" s="45">
        <v>161</v>
      </c>
      <c r="K20" s="73">
        <v>19</v>
      </c>
      <c r="L20" s="213">
        <v>2</v>
      </c>
      <c r="M20" s="212">
        <v>2</v>
      </c>
      <c r="N20" s="211" t="s">
        <v>95</v>
      </c>
      <c r="O20" s="213" t="s">
        <v>95</v>
      </c>
      <c r="P20" s="212" t="s">
        <v>95</v>
      </c>
      <c r="Q20" s="211" t="s">
        <v>95</v>
      </c>
      <c r="R20" s="213" t="s">
        <v>95</v>
      </c>
      <c r="S20" s="212" t="s">
        <v>95</v>
      </c>
      <c r="T20" s="211" t="s">
        <v>95</v>
      </c>
      <c r="U20" s="99"/>
      <c r="V20" s="218"/>
      <c r="W20" s="99"/>
      <c r="X20" s="99"/>
      <c r="Y20" s="99"/>
      <c r="Z20" s="99"/>
      <c r="AA20" s="99"/>
      <c r="AB20" s="99"/>
      <c r="AC20" s="99"/>
      <c r="AD20" s="99"/>
      <c r="AE20" s="99"/>
    </row>
    <row r="21" spans="2:31" s="217" customFormat="1" ht="15" customHeight="1" x14ac:dyDescent="0.15">
      <c r="B21" s="160" t="s">
        <v>49</v>
      </c>
      <c r="C21" s="74">
        <v>742</v>
      </c>
      <c r="D21" s="45">
        <v>805</v>
      </c>
      <c r="E21" s="73">
        <v>119</v>
      </c>
      <c r="F21" s="74">
        <v>599</v>
      </c>
      <c r="G21" s="45">
        <v>658</v>
      </c>
      <c r="H21" s="73">
        <v>104</v>
      </c>
      <c r="I21" s="74">
        <v>140</v>
      </c>
      <c r="J21" s="45">
        <v>144</v>
      </c>
      <c r="K21" s="73">
        <v>15</v>
      </c>
      <c r="L21" s="216" t="s">
        <v>108</v>
      </c>
      <c r="M21" s="215" t="s">
        <v>108</v>
      </c>
      <c r="N21" s="214" t="s">
        <v>108</v>
      </c>
      <c r="O21" s="213" t="s">
        <v>95</v>
      </c>
      <c r="P21" s="212" t="s">
        <v>95</v>
      </c>
      <c r="Q21" s="211" t="s">
        <v>95</v>
      </c>
      <c r="R21" s="213">
        <v>3</v>
      </c>
      <c r="S21" s="212">
        <v>3</v>
      </c>
      <c r="T21" s="211" t="s">
        <v>95</v>
      </c>
      <c r="U21" s="99"/>
      <c r="V21" s="218"/>
      <c r="W21" s="99"/>
      <c r="X21" s="99"/>
      <c r="Y21" s="99"/>
      <c r="Z21" s="99"/>
      <c r="AA21" s="99"/>
      <c r="AB21" s="99"/>
      <c r="AC21" s="99"/>
      <c r="AD21" s="99"/>
      <c r="AE21" s="99"/>
    </row>
    <row r="22" spans="2:31" s="217" customFormat="1" ht="15" customHeight="1" x14ac:dyDescent="0.15">
      <c r="B22" s="160" t="s">
        <v>48</v>
      </c>
      <c r="C22" s="74">
        <v>686</v>
      </c>
      <c r="D22" s="45">
        <v>709</v>
      </c>
      <c r="E22" s="73">
        <v>96</v>
      </c>
      <c r="F22" s="74">
        <v>515</v>
      </c>
      <c r="G22" s="45">
        <v>540</v>
      </c>
      <c r="H22" s="73">
        <v>79</v>
      </c>
      <c r="I22" s="74">
        <v>166</v>
      </c>
      <c r="J22" s="45">
        <v>164</v>
      </c>
      <c r="K22" s="73">
        <v>17</v>
      </c>
      <c r="L22" s="216">
        <v>3</v>
      </c>
      <c r="M22" s="215">
        <v>3</v>
      </c>
      <c r="N22" s="214" t="s">
        <v>95</v>
      </c>
      <c r="O22" s="213" t="s">
        <v>95</v>
      </c>
      <c r="P22" s="212" t="s">
        <v>95</v>
      </c>
      <c r="Q22" s="211" t="s">
        <v>95</v>
      </c>
      <c r="R22" s="213">
        <v>2</v>
      </c>
      <c r="S22" s="212">
        <v>2</v>
      </c>
      <c r="T22" s="211" t="s">
        <v>95</v>
      </c>
      <c r="U22" s="99"/>
      <c r="V22" s="218"/>
      <c r="W22" s="99"/>
      <c r="X22" s="99"/>
      <c r="Y22" s="99"/>
      <c r="Z22" s="99"/>
      <c r="AA22" s="99"/>
      <c r="AB22" s="99"/>
      <c r="AC22" s="99"/>
      <c r="AD22" s="99"/>
      <c r="AE22" s="99"/>
    </row>
    <row r="23" spans="2:31" s="217" customFormat="1" ht="15" customHeight="1" x14ac:dyDescent="0.15">
      <c r="B23" s="160" t="s">
        <v>47</v>
      </c>
      <c r="C23" s="74">
        <v>526</v>
      </c>
      <c r="D23" s="45">
        <v>565</v>
      </c>
      <c r="E23" s="73">
        <v>57</v>
      </c>
      <c r="F23" s="74">
        <v>414</v>
      </c>
      <c r="G23" s="45">
        <v>444</v>
      </c>
      <c r="H23" s="73">
        <v>49</v>
      </c>
      <c r="I23" s="74">
        <v>104</v>
      </c>
      <c r="J23" s="45">
        <v>114</v>
      </c>
      <c r="K23" s="73">
        <v>7</v>
      </c>
      <c r="L23" s="216">
        <v>5</v>
      </c>
      <c r="M23" s="215">
        <v>4</v>
      </c>
      <c r="N23" s="214">
        <v>1</v>
      </c>
      <c r="O23" s="213" t="s">
        <v>95</v>
      </c>
      <c r="P23" s="212" t="s">
        <v>95</v>
      </c>
      <c r="Q23" s="211" t="s">
        <v>95</v>
      </c>
      <c r="R23" s="213">
        <v>3</v>
      </c>
      <c r="S23" s="212">
        <v>3</v>
      </c>
      <c r="T23" s="211" t="s">
        <v>95</v>
      </c>
      <c r="U23" s="99"/>
      <c r="V23" s="218"/>
      <c r="W23" s="99"/>
      <c r="X23" s="99"/>
      <c r="Y23" s="99"/>
      <c r="Z23" s="99"/>
      <c r="AA23" s="99"/>
      <c r="AB23" s="99"/>
      <c r="AC23" s="99"/>
      <c r="AD23" s="99"/>
      <c r="AE23" s="99"/>
    </row>
    <row r="24" spans="2:31" s="217" customFormat="1" ht="15" customHeight="1" x14ac:dyDescent="0.15">
      <c r="B24" s="160" t="s">
        <v>46</v>
      </c>
      <c r="C24" s="74">
        <v>420</v>
      </c>
      <c r="D24" s="45">
        <v>417</v>
      </c>
      <c r="E24" s="73">
        <v>60</v>
      </c>
      <c r="F24" s="74">
        <v>339</v>
      </c>
      <c r="G24" s="45">
        <v>335</v>
      </c>
      <c r="H24" s="73">
        <v>53</v>
      </c>
      <c r="I24" s="74">
        <v>77</v>
      </c>
      <c r="J24" s="45">
        <v>77</v>
      </c>
      <c r="K24" s="73">
        <v>7</v>
      </c>
      <c r="L24" s="216">
        <v>4</v>
      </c>
      <c r="M24" s="215">
        <v>5</v>
      </c>
      <c r="N24" s="214" t="s">
        <v>95</v>
      </c>
      <c r="O24" s="213" t="s">
        <v>95</v>
      </c>
      <c r="P24" s="212" t="s">
        <v>95</v>
      </c>
      <c r="Q24" s="211" t="s">
        <v>95</v>
      </c>
      <c r="R24" s="213" t="s">
        <v>95</v>
      </c>
      <c r="S24" s="212" t="s">
        <v>95</v>
      </c>
      <c r="T24" s="211" t="s">
        <v>95</v>
      </c>
      <c r="U24" s="99"/>
      <c r="V24" s="218"/>
      <c r="W24" s="99"/>
      <c r="X24" s="99"/>
      <c r="Y24" s="99"/>
      <c r="Z24" s="99"/>
      <c r="AA24" s="99"/>
      <c r="AB24" s="99"/>
      <c r="AC24" s="99"/>
      <c r="AD24" s="99"/>
      <c r="AE24" s="99"/>
    </row>
    <row r="25" spans="2:31" s="217" customFormat="1" ht="15" customHeight="1" x14ac:dyDescent="0.15">
      <c r="B25" s="160" t="s">
        <v>45</v>
      </c>
      <c r="C25" s="74">
        <v>358</v>
      </c>
      <c r="D25" s="45">
        <v>374</v>
      </c>
      <c r="E25" s="73">
        <v>44</v>
      </c>
      <c r="F25" s="74">
        <v>259</v>
      </c>
      <c r="G25" s="45">
        <v>278</v>
      </c>
      <c r="H25" s="73">
        <v>34</v>
      </c>
      <c r="I25" s="74">
        <v>96</v>
      </c>
      <c r="J25" s="45">
        <v>93</v>
      </c>
      <c r="K25" s="73">
        <v>10</v>
      </c>
      <c r="L25" s="216">
        <v>1</v>
      </c>
      <c r="M25" s="215">
        <v>1</v>
      </c>
      <c r="N25" s="214" t="s">
        <v>94</v>
      </c>
      <c r="O25" s="213" t="s">
        <v>94</v>
      </c>
      <c r="P25" s="212" t="s">
        <v>94</v>
      </c>
      <c r="Q25" s="211" t="s">
        <v>94</v>
      </c>
      <c r="R25" s="213">
        <v>2</v>
      </c>
      <c r="S25" s="212">
        <v>2</v>
      </c>
      <c r="T25" s="211" t="s">
        <v>94</v>
      </c>
      <c r="U25" s="99"/>
      <c r="V25" s="218"/>
      <c r="W25" s="99"/>
      <c r="X25" s="99"/>
      <c r="Y25" s="99"/>
      <c r="Z25" s="99"/>
      <c r="AA25" s="99"/>
      <c r="AB25" s="99"/>
      <c r="AC25" s="99"/>
      <c r="AD25" s="99"/>
      <c r="AE25" s="99"/>
    </row>
    <row r="26" spans="2:31" s="51" customFormat="1" ht="15" customHeight="1" x14ac:dyDescent="0.15">
      <c r="B26" s="160" t="s">
        <v>44</v>
      </c>
      <c r="C26" s="74">
        <v>269</v>
      </c>
      <c r="D26" s="45">
        <v>269</v>
      </c>
      <c r="E26" s="73">
        <v>44</v>
      </c>
      <c r="F26" s="74">
        <v>186</v>
      </c>
      <c r="G26" s="45">
        <v>186</v>
      </c>
      <c r="H26" s="73">
        <v>34</v>
      </c>
      <c r="I26" s="74">
        <v>81</v>
      </c>
      <c r="J26" s="45">
        <v>81</v>
      </c>
      <c r="K26" s="73">
        <v>10</v>
      </c>
      <c r="L26" s="216">
        <v>1</v>
      </c>
      <c r="M26" s="215">
        <v>1</v>
      </c>
      <c r="N26" s="214" t="s">
        <v>94</v>
      </c>
      <c r="O26" s="213" t="s">
        <v>94</v>
      </c>
      <c r="P26" s="212" t="s">
        <v>94</v>
      </c>
      <c r="Q26" s="211" t="s">
        <v>94</v>
      </c>
      <c r="R26" s="213">
        <v>1</v>
      </c>
      <c r="S26" s="212">
        <v>1</v>
      </c>
      <c r="T26" s="211" t="s">
        <v>94</v>
      </c>
      <c r="U26" s="50"/>
      <c r="V26" s="50"/>
      <c r="W26" s="48"/>
      <c r="X26" s="48"/>
      <c r="Y26" s="48"/>
      <c r="Z26" s="48"/>
      <c r="AA26" s="48"/>
      <c r="AB26" s="48"/>
      <c r="AC26" s="48"/>
      <c r="AD26" s="48"/>
      <c r="AE26" s="48"/>
    </row>
    <row r="27" spans="2:31" s="51" customFormat="1" ht="15" customHeight="1" x14ac:dyDescent="0.15">
      <c r="B27" s="160" t="s">
        <v>43</v>
      </c>
      <c r="C27" s="74">
        <v>263</v>
      </c>
      <c r="D27" s="45">
        <v>257</v>
      </c>
      <c r="E27" s="73">
        <v>50</v>
      </c>
      <c r="F27" s="74">
        <v>183</v>
      </c>
      <c r="G27" s="45">
        <v>179</v>
      </c>
      <c r="H27" s="73">
        <v>38</v>
      </c>
      <c r="I27" s="74">
        <v>78</v>
      </c>
      <c r="J27" s="45">
        <v>76</v>
      </c>
      <c r="K27" s="73">
        <v>12</v>
      </c>
      <c r="L27" s="216">
        <v>2</v>
      </c>
      <c r="M27" s="215">
        <v>2</v>
      </c>
      <c r="N27" s="214" t="s">
        <v>94</v>
      </c>
      <c r="O27" s="213" t="s">
        <v>94</v>
      </c>
      <c r="P27" s="212" t="s">
        <v>94</v>
      </c>
      <c r="Q27" s="211" t="s">
        <v>94</v>
      </c>
      <c r="R27" s="213" t="s">
        <v>94</v>
      </c>
      <c r="S27" s="212" t="s">
        <v>94</v>
      </c>
      <c r="T27" s="211" t="s">
        <v>94</v>
      </c>
      <c r="U27" s="50"/>
      <c r="V27" s="50"/>
      <c r="W27" s="48"/>
      <c r="X27" s="48"/>
      <c r="Y27" s="48"/>
      <c r="Z27" s="48"/>
      <c r="AA27" s="48"/>
      <c r="AB27" s="48"/>
      <c r="AC27" s="48"/>
      <c r="AD27" s="48"/>
      <c r="AE27" s="48"/>
    </row>
    <row r="28" spans="2:31" ht="22.5" customHeight="1" x14ac:dyDescent="0.15"/>
    <row r="29" spans="2:31" ht="15" customHeight="1" x14ac:dyDescent="0.15">
      <c r="B29" s="210" t="s">
        <v>107</v>
      </c>
      <c r="C29" s="56" t="s">
        <v>106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8"/>
    </row>
    <row r="30" spans="2:31" ht="7.5" customHeight="1" x14ac:dyDescent="0.15">
      <c r="B30" s="209"/>
      <c r="C30" s="55" t="s">
        <v>105</v>
      </c>
      <c r="D30" s="55"/>
      <c r="E30" s="206" t="s">
        <v>104</v>
      </c>
      <c r="F30" s="205"/>
      <c r="G30" s="55" t="s">
        <v>103</v>
      </c>
      <c r="H30" s="55"/>
      <c r="I30" s="55"/>
      <c r="J30" s="55"/>
      <c r="K30" s="55"/>
      <c r="L30" s="55"/>
      <c r="M30" s="208" t="s">
        <v>102</v>
      </c>
      <c r="N30" s="207"/>
      <c r="O30" s="206" t="s">
        <v>101</v>
      </c>
      <c r="P30" s="205"/>
      <c r="Q30" s="204" t="s">
        <v>100</v>
      </c>
      <c r="R30" s="203"/>
      <c r="S30" s="204" t="s">
        <v>74</v>
      </c>
      <c r="T30" s="203"/>
    </row>
    <row r="31" spans="2:31" ht="7.5" customHeight="1" x14ac:dyDescent="0.15">
      <c r="B31" s="202"/>
      <c r="C31" s="55"/>
      <c r="D31" s="55"/>
      <c r="E31" s="194"/>
      <c r="F31" s="193"/>
      <c r="G31" s="55"/>
      <c r="H31" s="55"/>
      <c r="I31" s="55"/>
      <c r="J31" s="55"/>
      <c r="K31" s="55"/>
      <c r="L31" s="55"/>
      <c r="M31" s="196"/>
      <c r="N31" s="195"/>
      <c r="O31" s="194"/>
      <c r="P31" s="193"/>
      <c r="Q31" s="146"/>
      <c r="R31" s="144"/>
      <c r="S31" s="146"/>
      <c r="T31" s="144"/>
    </row>
    <row r="32" spans="2:31" ht="15" customHeight="1" x14ac:dyDescent="0.15">
      <c r="B32" s="201" t="s">
        <v>67</v>
      </c>
      <c r="C32" s="55"/>
      <c r="D32" s="55"/>
      <c r="E32" s="194"/>
      <c r="F32" s="193"/>
      <c r="G32" s="200" t="s">
        <v>99</v>
      </c>
      <c r="H32" s="199"/>
      <c r="I32" s="198" t="s">
        <v>98</v>
      </c>
      <c r="J32" s="197"/>
      <c r="K32" s="187" t="s">
        <v>97</v>
      </c>
      <c r="L32" s="186"/>
      <c r="M32" s="196"/>
      <c r="N32" s="195"/>
      <c r="O32" s="194"/>
      <c r="P32" s="193"/>
      <c r="Q32" s="146"/>
      <c r="R32" s="144"/>
      <c r="S32" s="146"/>
      <c r="T32" s="144"/>
    </row>
    <row r="33" spans="2:31" ht="15" customHeight="1" x14ac:dyDescent="0.15">
      <c r="B33" s="192"/>
      <c r="C33" s="55"/>
      <c r="D33" s="55"/>
      <c r="E33" s="183"/>
      <c r="F33" s="182"/>
      <c r="G33" s="191"/>
      <c r="H33" s="190"/>
      <c r="I33" s="189" t="s">
        <v>96</v>
      </c>
      <c r="J33" s="188"/>
      <c r="K33" s="187"/>
      <c r="L33" s="186"/>
      <c r="M33" s="185"/>
      <c r="N33" s="184"/>
      <c r="O33" s="183"/>
      <c r="P33" s="182"/>
      <c r="Q33" s="129"/>
      <c r="R33" s="181"/>
      <c r="S33" s="129"/>
      <c r="T33" s="181"/>
    </row>
    <row r="34" spans="2:31" ht="18" hidden="1" customHeight="1" x14ac:dyDescent="0.15">
      <c r="B34" s="168" t="s">
        <v>63</v>
      </c>
      <c r="C34" s="174">
        <v>2128</v>
      </c>
      <c r="D34" s="173"/>
      <c r="E34" s="174">
        <v>100</v>
      </c>
      <c r="F34" s="173"/>
      <c r="G34" s="179">
        <v>424</v>
      </c>
      <c r="H34" s="180"/>
      <c r="I34" s="177">
        <v>3</v>
      </c>
      <c r="J34" s="176"/>
      <c r="K34" s="175">
        <v>17</v>
      </c>
      <c r="L34" s="173"/>
      <c r="M34" s="179">
        <v>1</v>
      </c>
      <c r="N34" s="178"/>
      <c r="O34" s="179">
        <v>813</v>
      </c>
      <c r="P34" s="178"/>
      <c r="Q34" s="174">
        <v>501</v>
      </c>
      <c r="R34" s="173"/>
      <c r="S34" s="174">
        <v>269</v>
      </c>
      <c r="T34" s="173"/>
    </row>
    <row r="35" spans="2:31" ht="18" hidden="1" customHeight="1" x14ac:dyDescent="0.15">
      <c r="B35" s="168" t="s">
        <v>62</v>
      </c>
      <c r="C35" s="174">
        <v>2067</v>
      </c>
      <c r="D35" s="173"/>
      <c r="E35" s="174">
        <v>96</v>
      </c>
      <c r="F35" s="173"/>
      <c r="G35" s="179">
        <v>399</v>
      </c>
      <c r="H35" s="180"/>
      <c r="I35" s="177">
        <v>5</v>
      </c>
      <c r="J35" s="176"/>
      <c r="K35" s="175">
        <v>23</v>
      </c>
      <c r="L35" s="173"/>
      <c r="M35" s="179">
        <v>2</v>
      </c>
      <c r="N35" s="178"/>
      <c r="O35" s="179">
        <v>797</v>
      </c>
      <c r="P35" s="178"/>
      <c r="Q35" s="174">
        <v>499</v>
      </c>
      <c r="R35" s="173"/>
      <c r="S35" s="174">
        <v>246</v>
      </c>
      <c r="T35" s="173"/>
    </row>
    <row r="36" spans="2:31" ht="15" customHeight="1" x14ac:dyDescent="0.15">
      <c r="B36" s="168" t="s">
        <v>61</v>
      </c>
      <c r="C36" s="174">
        <v>1989</v>
      </c>
      <c r="D36" s="173"/>
      <c r="E36" s="174">
        <v>96</v>
      </c>
      <c r="F36" s="173"/>
      <c r="G36" s="174">
        <v>432</v>
      </c>
      <c r="H36" s="175"/>
      <c r="I36" s="177">
        <v>2</v>
      </c>
      <c r="J36" s="176"/>
      <c r="K36" s="175">
        <v>28</v>
      </c>
      <c r="L36" s="173"/>
      <c r="M36" s="163" t="s">
        <v>95</v>
      </c>
      <c r="N36" s="162"/>
      <c r="O36" s="174">
        <v>788</v>
      </c>
      <c r="P36" s="173"/>
      <c r="Q36" s="174">
        <v>424</v>
      </c>
      <c r="R36" s="173"/>
      <c r="S36" s="174">
        <v>219</v>
      </c>
      <c r="T36" s="173"/>
    </row>
    <row r="37" spans="2:31" ht="15" customHeight="1" x14ac:dyDescent="0.15">
      <c r="B37" s="168" t="s">
        <v>60</v>
      </c>
      <c r="C37" s="161">
        <v>1915</v>
      </c>
      <c r="D37" s="161"/>
      <c r="E37" s="161">
        <v>100</v>
      </c>
      <c r="F37" s="161"/>
      <c r="G37" s="161">
        <v>366</v>
      </c>
      <c r="H37" s="167"/>
      <c r="I37" s="172">
        <v>4</v>
      </c>
      <c r="J37" s="171"/>
      <c r="K37" s="164">
        <v>44</v>
      </c>
      <c r="L37" s="161"/>
      <c r="M37" s="161">
        <v>2</v>
      </c>
      <c r="N37" s="161"/>
      <c r="O37" s="161">
        <v>773</v>
      </c>
      <c r="P37" s="161"/>
      <c r="Q37" s="161">
        <v>427</v>
      </c>
      <c r="R37" s="161"/>
      <c r="S37" s="161">
        <v>199</v>
      </c>
      <c r="T37" s="161"/>
    </row>
    <row r="38" spans="2:31" ht="15" customHeight="1" x14ac:dyDescent="0.15">
      <c r="B38" s="168" t="s">
        <v>59</v>
      </c>
      <c r="C38" s="161">
        <v>1917</v>
      </c>
      <c r="D38" s="161"/>
      <c r="E38" s="161">
        <v>62</v>
      </c>
      <c r="F38" s="161"/>
      <c r="G38" s="161">
        <v>370</v>
      </c>
      <c r="H38" s="167"/>
      <c r="I38" s="172">
        <v>2</v>
      </c>
      <c r="J38" s="171"/>
      <c r="K38" s="164">
        <v>35</v>
      </c>
      <c r="L38" s="161"/>
      <c r="M38" s="161">
        <v>1</v>
      </c>
      <c r="N38" s="161"/>
      <c r="O38" s="161">
        <v>797</v>
      </c>
      <c r="P38" s="161"/>
      <c r="Q38" s="161">
        <v>431</v>
      </c>
      <c r="R38" s="161"/>
      <c r="S38" s="161">
        <v>219</v>
      </c>
      <c r="T38" s="161"/>
    </row>
    <row r="39" spans="2:31" ht="15" customHeight="1" x14ac:dyDescent="0.15">
      <c r="B39" s="168" t="s">
        <v>58</v>
      </c>
      <c r="C39" s="161">
        <v>1769</v>
      </c>
      <c r="D39" s="161"/>
      <c r="E39" s="161">
        <v>61</v>
      </c>
      <c r="F39" s="161"/>
      <c r="G39" s="161">
        <v>340</v>
      </c>
      <c r="H39" s="167"/>
      <c r="I39" s="172">
        <v>1</v>
      </c>
      <c r="J39" s="171"/>
      <c r="K39" s="164">
        <v>25</v>
      </c>
      <c r="L39" s="161"/>
      <c r="M39" s="161">
        <v>1</v>
      </c>
      <c r="N39" s="161"/>
      <c r="O39" s="161">
        <v>705</v>
      </c>
      <c r="P39" s="161"/>
      <c r="Q39" s="161">
        <v>405</v>
      </c>
      <c r="R39" s="161"/>
      <c r="S39" s="161">
        <v>231</v>
      </c>
      <c r="T39" s="161"/>
    </row>
    <row r="40" spans="2:31" s="169" customFormat="1" ht="15" customHeight="1" x14ac:dyDescent="0.15">
      <c r="B40" s="168" t="s">
        <v>57</v>
      </c>
      <c r="C40" s="161">
        <v>1521</v>
      </c>
      <c r="D40" s="161"/>
      <c r="E40" s="161">
        <v>63</v>
      </c>
      <c r="F40" s="161"/>
      <c r="G40" s="161">
        <v>280</v>
      </c>
      <c r="H40" s="167"/>
      <c r="I40" s="172">
        <v>1</v>
      </c>
      <c r="J40" s="171"/>
      <c r="K40" s="164">
        <v>14</v>
      </c>
      <c r="L40" s="161"/>
      <c r="M40" s="163" t="s">
        <v>95</v>
      </c>
      <c r="N40" s="162"/>
      <c r="O40" s="161">
        <v>613</v>
      </c>
      <c r="P40" s="161"/>
      <c r="Q40" s="161">
        <v>348</v>
      </c>
      <c r="R40" s="161"/>
      <c r="S40" s="161">
        <v>202</v>
      </c>
      <c r="T40" s="161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</row>
    <row r="41" spans="2:31" ht="15" customHeight="1" x14ac:dyDescent="0.15">
      <c r="B41" s="168" t="s">
        <v>56</v>
      </c>
      <c r="C41" s="161">
        <v>1207</v>
      </c>
      <c r="D41" s="161"/>
      <c r="E41" s="161">
        <v>66</v>
      </c>
      <c r="F41" s="161"/>
      <c r="G41" s="161">
        <v>199</v>
      </c>
      <c r="H41" s="167"/>
      <c r="I41" s="166" t="s">
        <v>95</v>
      </c>
      <c r="J41" s="165"/>
      <c r="K41" s="164">
        <v>11</v>
      </c>
      <c r="L41" s="161"/>
      <c r="M41" s="163" t="s">
        <v>95</v>
      </c>
      <c r="N41" s="162"/>
      <c r="O41" s="161">
        <v>555</v>
      </c>
      <c r="P41" s="161"/>
      <c r="Q41" s="161">
        <v>259</v>
      </c>
      <c r="R41" s="161"/>
      <c r="S41" s="161">
        <v>117</v>
      </c>
      <c r="T41" s="161"/>
    </row>
    <row r="42" spans="2:31" ht="15" customHeight="1" x14ac:dyDescent="0.15">
      <c r="B42" s="168" t="s">
        <v>55</v>
      </c>
      <c r="C42" s="161">
        <v>1249</v>
      </c>
      <c r="D42" s="161"/>
      <c r="E42" s="161">
        <v>52</v>
      </c>
      <c r="F42" s="161"/>
      <c r="G42" s="161">
        <v>218</v>
      </c>
      <c r="H42" s="167"/>
      <c r="I42" s="166" t="s">
        <v>95</v>
      </c>
      <c r="J42" s="165"/>
      <c r="K42" s="164">
        <v>25</v>
      </c>
      <c r="L42" s="161"/>
      <c r="M42" s="163" t="s">
        <v>95</v>
      </c>
      <c r="N42" s="162"/>
      <c r="O42" s="161">
        <v>595</v>
      </c>
      <c r="P42" s="161"/>
      <c r="Q42" s="161">
        <v>206</v>
      </c>
      <c r="R42" s="161"/>
      <c r="S42" s="161">
        <v>153</v>
      </c>
      <c r="T42" s="161"/>
    </row>
    <row r="43" spans="2:31" ht="15" customHeight="1" x14ac:dyDescent="0.15">
      <c r="B43" s="168" t="s">
        <v>54</v>
      </c>
      <c r="C43" s="161">
        <v>1027</v>
      </c>
      <c r="D43" s="161"/>
      <c r="E43" s="161">
        <v>48</v>
      </c>
      <c r="F43" s="161"/>
      <c r="G43" s="161">
        <v>161</v>
      </c>
      <c r="H43" s="167"/>
      <c r="I43" s="166">
        <v>1</v>
      </c>
      <c r="J43" s="165"/>
      <c r="K43" s="164">
        <v>14</v>
      </c>
      <c r="L43" s="161"/>
      <c r="M43" s="163" t="s">
        <v>95</v>
      </c>
      <c r="N43" s="162"/>
      <c r="O43" s="161">
        <v>527</v>
      </c>
      <c r="P43" s="161"/>
      <c r="Q43" s="161">
        <v>179</v>
      </c>
      <c r="R43" s="161"/>
      <c r="S43" s="161">
        <v>97</v>
      </c>
      <c r="T43" s="161"/>
    </row>
    <row r="44" spans="2:31" ht="15" customHeight="1" x14ac:dyDescent="0.15">
      <c r="B44" s="168" t="s">
        <v>53</v>
      </c>
      <c r="C44" s="161">
        <v>909</v>
      </c>
      <c r="D44" s="161"/>
      <c r="E44" s="161">
        <v>29</v>
      </c>
      <c r="F44" s="161"/>
      <c r="G44" s="161">
        <v>166</v>
      </c>
      <c r="H44" s="167"/>
      <c r="I44" s="166">
        <v>1</v>
      </c>
      <c r="J44" s="165"/>
      <c r="K44" s="164">
        <v>13</v>
      </c>
      <c r="L44" s="161"/>
      <c r="M44" s="163" t="s">
        <v>95</v>
      </c>
      <c r="N44" s="162"/>
      <c r="O44" s="161">
        <v>466</v>
      </c>
      <c r="P44" s="161"/>
      <c r="Q44" s="161">
        <v>174</v>
      </c>
      <c r="R44" s="161"/>
      <c r="S44" s="161">
        <v>60</v>
      </c>
      <c r="T44" s="161"/>
    </row>
    <row r="45" spans="2:31" ht="15" customHeight="1" x14ac:dyDescent="0.15">
      <c r="B45" s="168" t="s">
        <v>52</v>
      </c>
      <c r="C45" s="161">
        <v>854</v>
      </c>
      <c r="D45" s="161"/>
      <c r="E45" s="161">
        <v>55</v>
      </c>
      <c r="F45" s="161"/>
      <c r="G45" s="161">
        <v>146</v>
      </c>
      <c r="H45" s="167"/>
      <c r="I45" s="166">
        <v>1</v>
      </c>
      <c r="J45" s="165"/>
      <c r="K45" s="164">
        <v>9</v>
      </c>
      <c r="L45" s="161"/>
      <c r="M45" s="163">
        <v>1</v>
      </c>
      <c r="N45" s="162"/>
      <c r="O45" s="161">
        <v>358</v>
      </c>
      <c r="P45" s="161"/>
      <c r="Q45" s="161">
        <v>169</v>
      </c>
      <c r="R45" s="161"/>
      <c r="S45" s="161">
        <v>115</v>
      </c>
      <c r="T45" s="161"/>
    </row>
    <row r="46" spans="2:31" ht="15" customHeight="1" x14ac:dyDescent="0.15">
      <c r="B46" s="168" t="s">
        <v>51</v>
      </c>
      <c r="C46" s="161">
        <v>866</v>
      </c>
      <c r="D46" s="161"/>
      <c r="E46" s="161">
        <v>71</v>
      </c>
      <c r="F46" s="161"/>
      <c r="G46" s="161">
        <v>136</v>
      </c>
      <c r="H46" s="167"/>
      <c r="I46" s="166">
        <v>1</v>
      </c>
      <c r="J46" s="165"/>
      <c r="K46" s="164">
        <v>11</v>
      </c>
      <c r="L46" s="161"/>
      <c r="M46" s="163" t="s">
        <v>95</v>
      </c>
      <c r="N46" s="162"/>
      <c r="O46" s="161">
        <v>366</v>
      </c>
      <c r="P46" s="161"/>
      <c r="Q46" s="161">
        <v>158</v>
      </c>
      <c r="R46" s="161"/>
      <c r="S46" s="161">
        <v>123</v>
      </c>
      <c r="T46" s="161"/>
    </row>
    <row r="47" spans="2:31" s="150" customFormat="1" ht="15" customHeight="1" x14ac:dyDescent="0.15">
      <c r="B47" s="160" t="s">
        <v>50</v>
      </c>
      <c r="C47" s="153">
        <v>809</v>
      </c>
      <c r="D47" s="153"/>
      <c r="E47" s="153">
        <v>53</v>
      </c>
      <c r="F47" s="153"/>
      <c r="G47" s="153">
        <v>142</v>
      </c>
      <c r="H47" s="159"/>
      <c r="I47" s="158">
        <v>1</v>
      </c>
      <c r="J47" s="157"/>
      <c r="K47" s="156">
        <v>19</v>
      </c>
      <c r="L47" s="153"/>
      <c r="M47" s="155" t="s">
        <v>95</v>
      </c>
      <c r="N47" s="154"/>
      <c r="O47" s="153">
        <v>372</v>
      </c>
      <c r="P47" s="153"/>
      <c r="Q47" s="153">
        <v>119</v>
      </c>
      <c r="R47" s="153"/>
      <c r="S47" s="153">
        <v>103</v>
      </c>
      <c r="T47" s="153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</row>
    <row r="48" spans="2:31" s="150" customFormat="1" ht="15" customHeight="1" x14ac:dyDescent="0.15">
      <c r="B48" s="160" t="s">
        <v>49</v>
      </c>
      <c r="C48" s="153">
        <v>802</v>
      </c>
      <c r="D48" s="153"/>
      <c r="E48" s="153">
        <v>44</v>
      </c>
      <c r="F48" s="153"/>
      <c r="G48" s="153">
        <v>136</v>
      </c>
      <c r="H48" s="159"/>
      <c r="I48" s="158">
        <v>1</v>
      </c>
      <c r="J48" s="157"/>
      <c r="K48" s="156">
        <v>12</v>
      </c>
      <c r="L48" s="153"/>
      <c r="M48" s="155">
        <v>1</v>
      </c>
      <c r="N48" s="154"/>
      <c r="O48" s="153">
        <v>308</v>
      </c>
      <c r="P48" s="153"/>
      <c r="Q48" s="153">
        <v>154</v>
      </c>
      <c r="R48" s="153"/>
      <c r="S48" s="153">
        <v>146</v>
      </c>
      <c r="T48" s="153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</row>
    <row r="49" spans="2:31" s="150" customFormat="1" ht="15" customHeight="1" x14ac:dyDescent="0.15">
      <c r="B49" s="160" t="s">
        <v>48</v>
      </c>
      <c r="C49" s="153">
        <v>704</v>
      </c>
      <c r="D49" s="153"/>
      <c r="E49" s="153">
        <v>57</v>
      </c>
      <c r="F49" s="153"/>
      <c r="G49" s="153">
        <v>135</v>
      </c>
      <c r="H49" s="159"/>
      <c r="I49" s="158">
        <v>1</v>
      </c>
      <c r="J49" s="157"/>
      <c r="K49" s="156">
        <v>16</v>
      </c>
      <c r="L49" s="153"/>
      <c r="M49" s="155" t="s">
        <v>95</v>
      </c>
      <c r="N49" s="154"/>
      <c r="O49" s="153">
        <v>237</v>
      </c>
      <c r="P49" s="153"/>
      <c r="Q49" s="153">
        <v>148</v>
      </c>
      <c r="R49" s="153"/>
      <c r="S49" s="153">
        <v>110</v>
      </c>
      <c r="T49" s="153"/>
      <c r="U49" s="152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</row>
    <row r="50" spans="2:31" s="150" customFormat="1" ht="15" customHeight="1" x14ac:dyDescent="0.15">
      <c r="B50" s="160" t="s">
        <v>47</v>
      </c>
      <c r="C50" s="153">
        <v>558</v>
      </c>
      <c r="D50" s="153"/>
      <c r="E50" s="153">
        <v>45</v>
      </c>
      <c r="F50" s="153"/>
      <c r="G50" s="153">
        <v>97</v>
      </c>
      <c r="H50" s="159"/>
      <c r="I50" s="158" t="s">
        <v>95</v>
      </c>
      <c r="J50" s="157"/>
      <c r="K50" s="156">
        <v>14</v>
      </c>
      <c r="L50" s="153"/>
      <c r="M50" s="155">
        <v>3</v>
      </c>
      <c r="N50" s="154"/>
      <c r="O50" s="153">
        <v>204</v>
      </c>
      <c r="P50" s="153"/>
      <c r="Q50" s="153">
        <v>129</v>
      </c>
      <c r="R50" s="153"/>
      <c r="S50" s="153">
        <v>66</v>
      </c>
      <c r="T50" s="153"/>
      <c r="U50" s="152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</row>
    <row r="51" spans="2:31" s="150" customFormat="1" ht="15" customHeight="1" x14ac:dyDescent="0.15">
      <c r="B51" s="160" t="s">
        <v>46</v>
      </c>
      <c r="C51" s="153">
        <v>412</v>
      </c>
      <c r="D51" s="153"/>
      <c r="E51" s="153">
        <v>15</v>
      </c>
      <c r="F51" s="153"/>
      <c r="G51" s="153">
        <v>98</v>
      </c>
      <c r="H51" s="159"/>
      <c r="I51" s="158">
        <v>1</v>
      </c>
      <c r="J51" s="157"/>
      <c r="K51" s="156">
        <v>14</v>
      </c>
      <c r="L51" s="153"/>
      <c r="M51" s="155">
        <v>0</v>
      </c>
      <c r="N51" s="154"/>
      <c r="O51" s="153">
        <v>103</v>
      </c>
      <c r="P51" s="153"/>
      <c r="Q51" s="153">
        <v>107</v>
      </c>
      <c r="R51" s="153"/>
      <c r="S51" s="153">
        <v>74</v>
      </c>
      <c r="T51" s="153"/>
      <c r="U51" s="152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</row>
    <row r="52" spans="2:31" s="150" customFormat="1" ht="15" customHeight="1" x14ac:dyDescent="0.15">
      <c r="B52" s="160" t="s">
        <v>45</v>
      </c>
      <c r="C52" s="153">
        <v>371</v>
      </c>
      <c r="D52" s="153"/>
      <c r="E52" s="153">
        <v>18</v>
      </c>
      <c r="F52" s="153"/>
      <c r="G52" s="153">
        <v>119</v>
      </c>
      <c r="H52" s="159"/>
      <c r="I52" s="158">
        <v>1</v>
      </c>
      <c r="J52" s="157"/>
      <c r="K52" s="156">
        <v>3</v>
      </c>
      <c r="L52" s="153"/>
      <c r="M52" s="155" t="s">
        <v>94</v>
      </c>
      <c r="N52" s="154"/>
      <c r="O52" s="153">
        <v>64</v>
      </c>
      <c r="P52" s="153"/>
      <c r="Q52" s="153">
        <v>89</v>
      </c>
      <c r="R52" s="153"/>
      <c r="S52" s="153">
        <v>77</v>
      </c>
      <c r="T52" s="153"/>
      <c r="U52" s="152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</row>
    <row r="53" spans="2:31" s="150" customFormat="1" ht="15" customHeight="1" x14ac:dyDescent="0.15">
      <c r="B53" s="160" t="s">
        <v>44</v>
      </c>
      <c r="C53" s="153">
        <v>267</v>
      </c>
      <c r="D53" s="153"/>
      <c r="E53" s="153">
        <v>13</v>
      </c>
      <c r="F53" s="153"/>
      <c r="G53" s="153">
        <v>84</v>
      </c>
      <c r="H53" s="159"/>
      <c r="I53" s="158">
        <v>2</v>
      </c>
      <c r="J53" s="157"/>
      <c r="K53" s="156">
        <v>3</v>
      </c>
      <c r="L53" s="153"/>
      <c r="M53" s="155" t="s">
        <v>94</v>
      </c>
      <c r="N53" s="154"/>
      <c r="O53" s="153">
        <v>65</v>
      </c>
      <c r="P53" s="153"/>
      <c r="Q53" s="153">
        <v>63</v>
      </c>
      <c r="R53" s="153"/>
      <c r="S53" s="153">
        <v>37</v>
      </c>
      <c r="T53" s="153"/>
      <c r="U53" s="152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</row>
    <row r="54" spans="2:31" s="150" customFormat="1" ht="15" customHeight="1" x14ac:dyDescent="0.15">
      <c r="B54" s="160" t="s">
        <v>43</v>
      </c>
      <c r="C54" s="153">
        <v>255</v>
      </c>
      <c r="D54" s="153"/>
      <c r="E54" s="153">
        <v>20</v>
      </c>
      <c r="F54" s="153"/>
      <c r="G54" s="153">
        <v>90</v>
      </c>
      <c r="H54" s="159"/>
      <c r="I54" s="158">
        <v>1</v>
      </c>
      <c r="J54" s="157"/>
      <c r="K54" s="156">
        <v>1</v>
      </c>
      <c r="L54" s="153"/>
      <c r="M54" s="155" t="s">
        <v>94</v>
      </c>
      <c r="N54" s="154"/>
      <c r="O54" s="153">
        <v>59</v>
      </c>
      <c r="P54" s="153"/>
      <c r="Q54" s="153">
        <v>59</v>
      </c>
      <c r="R54" s="153"/>
      <c r="S54" s="153">
        <v>25</v>
      </c>
      <c r="T54" s="153"/>
      <c r="U54" s="152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</row>
    <row r="55" spans="2:31" ht="15" customHeight="1" x14ac:dyDescent="0.15">
      <c r="B55" s="51" t="s">
        <v>93</v>
      </c>
      <c r="T55" s="50"/>
    </row>
    <row r="56" spans="2:31" x14ac:dyDescent="0.15">
      <c r="T56" s="50"/>
    </row>
  </sheetData>
  <mergeCells count="210">
    <mergeCell ref="Q54:R54"/>
    <mergeCell ref="S54:T54"/>
    <mergeCell ref="O53:P53"/>
    <mergeCell ref="Q53:R53"/>
    <mergeCell ref="S53:T53"/>
    <mergeCell ref="C54:D54"/>
    <mergeCell ref="E54:F54"/>
    <mergeCell ref="G54:H54"/>
    <mergeCell ref="I54:J54"/>
    <mergeCell ref="K54:L54"/>
    <mergeCell ref="M54:N54"/>
    <mergeCell ref="O54:P54"/>
    <mergeCell ref="C53:D53"/>
    <mergeCell ref="E53:F53"/>
    <mergeCell ref="G53:H53"/>
    <mergeCell ref="I53:J53"/>
    <mergeCell ref="K53:L53"/>
    <mergeCell ref="M53:N53"/>
    <mergeCell ref="M51:N51"/>
    <mergeCell ref="O51:P51"/>
    <mergeCell ref="C50:D50"/>
    <mergeCell ref="E50:F50"/>
    <mergeCell ref="G50:H50"/>
    <mergeCell ref="I50:J50"/>
    <mergeCell ref="K50:L50"/>
    <mergeCell ref="M50:N50"/>
    <mergeCell ref="Q51:R51"/>
    <mergeCell ref="S51:T51"/>
    <mergeCell ref="O50:P50"/>
    <mergeCell ref="Q50:R50"/>
    <mergeCell ref="S50:T50"/>
    <mergeCell ref="C51:D51"/>
    <mergeCell ref="E51:F51"/>
    <mergeCell ref="G51:H51"/>
    <mergeCell ref="I51:J51"/>
    <mergeCell ref="K51:L51"/>
    <mergeCell ref="S48:T4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Q47:R47"/>
    <mergeCell ref="S47:T47"/>
    <mergeCell ref="C48:D48"/>
    <mergeCell ref="E48:F48"/>
    <mergeCell ref="G48:H48"/>
    <mergeCell ref="I48:J48"/>
    <mergeCell ref="K48:L48"/>
    <mergeCell ref="M48:N48"/>
    <mergeCell ref="O48:P48"/>
    <mergeCell ref="Q48:R48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C47:D47"/>
    <mergeCell ref="E47:F47"/>
    <mergeCell ref="G47:H47"/>
    <mergeCell ref="I47:J47"/>
    <mergeCell ref="K47:L47"/>
    <mergeCell ref="M47:N47"/>
    <mergeCell ref="O47:P47"/>
    <mergeCell ref="S44:T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Q43:R43"/>
    <mergeCell ref="S43:T43"/>
    <mergeCell ref="C44:D44"/>
    <mergeCell ref="E44:F44"/>
    <mergeCell ref="G44:H44"/>
    <mergeCell ref="I44:J44"/>
    <mergeCell ref="K44:L44"/>
    <mergeCell ref="M44:N44"/>
    <mergeCell ref="O44:P44"/>
    <mergeCell ref="Q44:R44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C43:D43"/>
    <mergeCell ref="E43:F43"/>
    <mergeCell ref="G43:H43"/>
    <mergeCell ref="I43:J43"/>
    <mergeCell ref="K43:L43"/>
    <mergeCell ref="M43:N43"/>
    <mergeCell ref="O43:P43"/>
    <mergeCell ref="S40:T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Q39:R39"/>
    <mergeCell ref="S39:T39"/>
    <mergeCell ref="C40:D40"/>
    <mergeCell ref="E40:F40"/>
    <mergeCell ref="G40:H40"/>
    <mergeCell ref="I40:J40"/>
    <mergeCell ref="K40:L40"/>
    <mergeCell ref="M40:N40"/>
    <mergeCell ref="O40:P40"/>
    <mergeCell ref="Q40:R40"/>
    <mergeCell ref="O39:P39"/>
    <mergeCell ref="C38:D38"/>
    <mergeCell ref="E38:F38"/>
    <mergeCell ref="G38:H38"/>
    <mergeCell ref="I38:J38"/>
    <mergeCell ref="K38:L38"/>
    <mergeCell ref="M38:N38"/>
    <mergeCell ref="C39:D39"/>
    <mergeCell ref="E39:F39"/>
    <mergeCell ref="G39:H39"/>
    <mergeCell ref="I39:J39"/>
    <mergeCell ref="K39:L39"/>
    <mergeCell ref="M39:N39"/>
    <mergeCell ref="O37:P37"/>
    <mergeCell ref="Q37:R37"/>
    <mergeCell ref="S37:T37"/>
    <mergeCell ref="O38:P38"/>
    <mergeCell ref="Q38:R38"/>
    <mergeCell ref="S38:T38"/>
    <mergeCell ref="C37:D37"/>
    <mergeCell ref="E37:F37"/>
    <mergeCell ref="G37:H37"/>
    <mergeCell ref="I37:J37"/>
    <mergeCell ref="K37:L37"/>
    <mergeCell ref="M37:N37"/>
    <mergeCell ref="Q36:R36"/>
    <mergeCell ref="S36:T36"/>
    <mergeCell ref="E35:F35"/>
    <mergeCell ref="G35:H35"/>
    <mergeCell ref="I35:J35"/>
    <mergeCell ref="K35:L35"/>
    <mergeCell ref="M35:N35"/>
    <mergeCell ref="O35:P35"/>
    <mergeCell ref="E30:F33"/>
    <mergeCell ref="Q35:R35"/>
    <mergeCell ref="S35:T35"/>
    <mergeCell ref="C36:D36"/>
    <mergeCell ref="E36:F36"/>
    <mergeCell ref="G36:H36"/>
    <mergeCell ref="I36:J36"/>
    <mergeCell ref="K36:L36"/>
    <mergeCell ref="M36:N36"/>
    <mergeCell ref="O36:P36"/>
    <mergeCell ref="M34:N34"/>
    <mergeCell ref="B29:B30"/>
    <mergeCell ref="C29:T29"/>
    <mergeCell ref="C30:D33"/>
    <mergeCell ref="G30:L31"/>
    <mergeCell ref="Q30:R33"/>
    <mergeCell ref="S30:T33"/>
    <mergeCell ref="B32:B33"/>
    <mergeCell ref="O30:P33"/>
    <mergeCell ref="M30:N33"/>
    <mergeCell ref="C35:D35"/>
    <mergeCell ref="C34:D34"/>
    <mergeCell ref="E34:F34"/>
    <mergeCell ref="G34:H34"/>
    <mergeCell ref="I34:J34"/>
    <mergeCell ref="K34:L34"/>
    <mergeCell ref="O52:P52"/>
    <mergeCell ref="Q52:R52"/>
    <mergeCell ref="S52:T52"/>
    <mergeCell ref="G32:H33"/>
    <mergeCell ref="I32:J32"/>
    <mergeCell ref="K32:L33"/>
    <mergeCell ref="I33:J33"/>
    <mergeCell ref="O34:P34"/>
    <mergeCell ref="Q34:R34"/>
    <mergeCell ref="S34:T34"/>
    <mergeCell ref="C52:D52"/>
    <mergeCell ref="E52:F52"/>
    <mergeCell ref="G52:H52"/>
    <mergeCell ref="I52:J52"/>
    <mergeCell ref="K52:L52"/>
    <mergeCell ref="M52:N52"/>
    <mergeCell ref="C4:E5"/>
    <mergeCell ref="F4:K4"/>
    <mergeCell ref="L4:N5"/>
    <mergeCell ref="O4:Q5"/>
    <mergeCell ref="R4:T5"/>
    <mergeCell ref="F5:H5"/>
    <mergeCell ref="I5:K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horizontalDpi="300" verticalDpi="300" r:id="rId1"/>
  <headerFooter alignWithMargins="0">
    <oddHeader>&amp;R17.法務・警察</oddHeader>
    <oddFooter>&amp;C-118-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zoomScaleNormal="100" workbookViewId="0">
      <selection activeCell="F29" sqref="F29"/>
    </sheetView>
  </sheetViews>
  <sheetFormatPr defaultRowHeight="11.25" x14ac:dyDescent="0.15"/>
  <cols>
    <col min="1" max="1" width="1.625" style="5" customWidth="1"/>
    <col min="2" max="3" width="12.625" style="248" customWidth="1"/>
    <col min="4" max="8" width="12.625" style="5" customWidth="1"/>
    <col min="9" max="16384" width="9" style="5"/>
  </cols>
  <sheetData>
    <row r="1" spans="1:8" ht="30" customHeight="1" x14ac:dyDescent="0.15">
      <c r="A1" s="1" t="s">
        <v>133</v>
      </c>
    </row>
    <row r="2" spans="1:8" ht="7.5" customHeight="1" x14ac:dyDescent="0.15">
      <c r="A2" s="1"/>
    </row>
    <row r="3" spans="1:8" ht="22.5" customHeight="1" x14ac:dyDescent="0.15">
      <c r="B3" s="274" t="s">
        <v>132</v>
      </c>
    </row>
    <row r="4" spans="1:8" s="51" customFormat="1" ht="18.75" customHeight="1" x14ac:dyDescent="0.15">
      <c r="B4" s="54" t="s">
        <v>131</v>
      </c>
      <c r="C4" s="273" t="s">
        <v>130</v>
      </c>
      <c r="D4" s="272" t="s">
        <v>129</v>
      </c>
      <c r="E4" s="272" t="s">
        <v>128</v>
      </c>
      <c r="F4" s="272" t="s">
        <v>127</v>
      </c>
      <c r="G4" s="272" t="s">
        <v>126</v>
      </c>
      <c r="H4" s="272" t="s">
        <v>125</v>
      </c>
    </row>
    <row r="5" spans="1:8" s="51" customFormat="1" ht="14.1" hidden="1" customHeight="1" x14ac:dyDescent="0.15">
      <c r="B5" s="268" t="s">
        <v>63</v>
      </c>
      <c r="C5" s="254" t="s">
        <v>123</v>
      </c>
      <c r="D5" s="271">
        <v>1</v>
      </c>
      <c r="E5" s="261" t="s">
        <v>95</v>
      </c>
      <c r="F5" s="261" t="s">
        <v>95</v>
      </c>
      <c r="G5" s="261">
        <v>4</v>
      </c>
      <c r="H5" s="261" t="s">
        <v>95</v>
      </c>
    </row>
    <row r="6" spans="1:8" s="51" customFormat="1" ht="14.1" hidden="1" customHeight="1" x14ac:dyDescent="0.15">
      <c r="B6" s="267"/>
      <c r="C6" s="265" t="s">
        <v>122</v>
      </c>
      <c r="D6" s="270">
        <v>1</v>
      </c>
      <c r="E6" s="264">
        <v>2</v>
      </c>
      <c r="F6" s="264" t="s">
        <v>95</v>
      </c>
      <c r="G6" s="264">
        <v>4</v>
      </c>
      <c r="H6" s="264">
        <v>1</v>
      </c>
    </row>
    <row r="7" spans="1:8" s="51" customFormat="1" ht="14.1" hidden="1" customHeight="1" x14ac:dyDescent="0.15">
      <c r="B7" s="266"/>
      <c r="C7" s="251" t="s">
        <v>124</v>
      </c>
      <c r="D7" s="269">
        <v>1</v>
      </c>
      <c r="E7" s="269">
        <v>2</v>
      </c>
      <c r="F7" s="269">
        <v>1</v>
      </c>
      <c r="G7" s="269">
        <v>6</v>
      </c>
      <c r="H7" s="250" t="s">
        <v>95</v>
      </c>
    </row>
    <row r="8" spans="1:8" ht="13.5" hidden="1" customHeight="1" x14ac:dyDescent="0.15">
      <c r="B8" s="268" t="s">
        <v>62</v>
      </c>
      <c r="C8" s="254" t="s">
        <v>123</v>
      </c>
      <c r="D8" s="271">
        <v>1</v>
      </c>
      <c r="E8" s="261" t="s">
        <v>95</v>
      </c>
      <c r="F8" s="261" t="s">
        <v>95</v>
      </c>
      <c r="G8" s="261">
        <v>4</v>
      </c>
      <c r="H8" s="261" t="s">
        <v>95</v>
      </c>
    </row>
    <row r="9" spans="1:8" ht="14.1" hidden="1" customHeight="1" x14ac:dyDescent="0.15">
      <c r="B9" s="267"/>
      <c r="C9" s="265" t="s">
        <v>122</v>
      </c>
      <c r="D9" s="270">
        <v>1</v>
      </c>
      <c r="E9" s="264">
        <v>2</v>
      </c>
      <c r="F9" s="264" t="s">
        <v>95</v>
      </c>
      <c r="G9" s="264">
        <v>4</v>
      </c>
      <c r="H9" s="264">
        <v>1</v>
      </c>
    </row>
    <row r="10" spans="1:8" ht="14.1" hidden="1" customHeight="1" x14ac:dyDescent="0.15">
      <c r="B10" s="266"/>
      <c r="C10" s="251" t="s">
        <v>124</v>
      </c>
      <c r="D10" s="269">
        <v>1</v>
      </c>
      <c r="E10" s="269">
        <v>2</v>
      </c>
      <c r="F10" s="250">
        <v>1</v>
      </c>
      <c r="G10" s="269">
        <v>6</v>
      </c>
      <c r="H10" s="250" t="s">
        <v>95</v>
      </c>
    </row>
    <row r="11" spans="1:8" ht="14.1" hidden="1" customHeight="1" x14ac:dyDescent="0.15">
      <c r="B11" s="268" t="s">
        <v>61</v>
      </c>
      <c r="C11" s="254" t="s">
        <v>123</v>
      </c>
      <c r="D11" s="261">
        <v>1</v>
      </c>
      <c r="E11" s="261" t="s">
        <v>95</v>
      </c>
      <c r="F11" s="261" t="s">
        <v>95</v>
      </c>
      <c r="G11" s="261">
        <v>4</v>
      </c>
      <c r="H11" s="261" t="s">
        <v>95</v>
      </c>
    </row>
    <row r="12" spans="1:8" ht="14.1" hidden="1" customHeight="1" x14ac:dyDescent="0.15">
      <c r="B12" s="267"/>
      <c r="C12" s="265" t="s">
        <v>122</v>
      </c>
      <c r="D12" s="264">
        <v>1</v>
      </c>
      <c r="E12" s="264">
        <v>2</v>
      </c>
      <c r="F12" s="264" t="s">
        <v>95</v>
      </c>
      <c r="G12" s="264">
        <v>4</v>
      </c>
      <c r="H12" s="264">
        <v>1</v>
      </c>
    </row>
    <row r="13" spans="1:8" ht="14.1" hidden="1" customHeight="1" x14ac:dyDescent="0.15">
      <c r="B13" s="266"/>
      <c r="C13" s="251" t="s">
        <v>124</v>
      </c>
      <c r="D13" s="250">
        <v>1</v>
      </c>
      <c r="E13" s="250">
        <v>2</v>
      </c>
      <c r="F13" s="250">
        <v>1</v>
      </c>
      <c r="G13" s="250">
        <v>6</v>
      </c>
      <c r="H13" s="250" t="s">
        <v>95</v>
      </c>
    </row>
    <row r="14" spans="1:8" ht="15" hidden="1" customHeight="1" x14ac:dyDescent="0.15">
      <c r="B14" s="268" t="s">
        <v>60</v>
      </c>
      <c r="C14" s="254" t="s">
        <v>123</v>
      </c>
      <c r="D14" s="271">
        <v>1</v>
      </c>
      <c r="E14" s="261" t="s">
        <v>95</v>
      </c>
      <c r="F14" s="261" t="s">
        <v>95</v>
      </c>
      <c r="G14" s="261">
        <v>4</v>
      </c>
      <c r="H14" s="261" t="s">
        <v>95</v>
      </c>
    </row>
    <row r="15" spans="1:8" ht="15" hidden="1" customHeight="1" x14ac:dyDescent="0.15">
      <c r="B15" s="267"/>
      <c r="C15" s="265" t="s">
        <v>122</v>
      </c>
      <c r="D15" s="270">
        <v>1</v>
      </c>
      <c r="E15" s="264">
        <v>2</v>
      </c>
      <c r="F15" s="264" t="s">
        <v>95</v>
      </c>
      <c r="G15" s="264">
        <v>4</v>
      </c>
      <c r="H15" s="264">
        <v>1</v>
      </c>
    </row>
    <row r="16" spans="1:8" ht="15" hidden="1" customHeight="1" x14ac:dyDescent="0.15">
      <c r="B16" s="266"/>
      <c r="C16" s="251" t="s">
        <v>124</v>
      </c>
      <c r="D16" s="269">
        <v>1</v>
      </c>
      <c r="E16" s="250">
        <v>2</v>
      </c>
      <c r="F16" s="250">
        <v>1</v>
      </c>
      <c r="G16" s="250">
        <v>6</v>
      </c>
      <c r="H16" s="250" t="s">
        <v>95</v>
      </c>
    </row>
    <row r="17" spans="2:8" ht="15" hidden="1" customHeight="1" x14ac:dyDescent="0.15">
      <c r="B17" s="268" t="s">
        <v>59</v>
      </c>
      <c r="C17" s="254" t="s">
        <v>123</v>
      </c>
      <c r="D17" s="261">
        <v>1</v>
      </c>
      <c r="E17" s="261" t="s">
        <v>95</v>
      </c>
      <c r="F17" s="261" t="s">
        <v>95</v>
      </c>
      <c r="G17" s="261">
        <v>4</v>
      </c>
      <c r="H17" s="261" t="s">
        <v>95</v>
      </c>
    </row>
    <row r="18" spans="2:8" ht="15" hidden="1" customHeight="1" x14ac:dyDescent="0.15">
      <c r="B18" s="267"/>
      <c r="C18" s="265" t="s">
        <v>122</v>
      </c>
      <c r="D18" s="264">
        <v>1</v>
      </c>
      <c r="E18" s="264">
        <v>2</v>
      </c>
      <c r="F18" s="264" t="s">
        <v>95</v>
      </c>
      <c r="G18" s="264">
        <v>4</v>
      </c>
      <c r="H18" s="264">
        <v>1</v>
      </c>
    </row>
    <row r="19" spans="2:8" ht="15" hidden="1" customHeight="1" x14ac:dyDescent="0.15">
      <c r="B19" s="266"/>
      <c r="C19" s="251" t="s">
        <v>124</v>
      </c>
      <c r="D19" s="250">
        <v>1</v>
      </c>
      <c r="E19" s="250">
        <v>2</v>
      </c>
      <c r="F19" s="250">
        <v>1</v>
      </c>
      <c r="G19" s="250">
        <v>6</v>
      </c>
      <c r="H19" s="250" t="s">
        <v>95</v>
      </c>
    </row>
    <row r="20" spans="2:8" ht="13.5" customHeight="1" x14ac:dyDescent="0.15">
      <c r="B20" s="259" t="s">
        <v>58</v>
      </c>
      <c r="C20" s="254" t="s">
        <v>123</v>
      </c>
      <c r="D20" s="261">
        <v>1</v>
      </c>
      <c r="E20" s="261" t="s">
        <v>95</v>
      </c>
      <c r="F20" s="261" t="s">
        <v>95</v>
      </c>
      <c r="G20" s="261">
        <v>4</v>
      </c>
      <c r="H20" s="261" t="s">
        <v>95</v>
      </c>
    </row>
    <row r="21" spans="2:8" ht="13.5" customHeight="1" x14ac:dyDescent="0.15">
      <c r="B21" s="255"/>
      <c r="C21" s="265" t="s">
        <v>122</v>
      </c>
      <c r="D21" s="264">
        <v>1</v>
      </c>
      <c r="E21" s="264">
        <v>2</v>
      </c>
      <c r="F21" s="264" t="s">
        <v>95</v>
      </c>
      <c r="G21" s="264">
        <v>4</v>
      </c>
      <c r="H21" s="264">
        <v>1</v>
      </c>
    </row>
    <row r="22" spans="2:8" ht="13.5" customHeight="1" x14ac:dyDescent="0.15">
      <c r="B22" s="252"/>
      <c r="C22" s="251" t="s">
        <v>124</v>
      </c>
      <c r="D22" s="250">
        <v>1</v>
      </c>
      <c r="E22" s="250">
        <v>2</v>
      </c>
      <c r="F22" s="250">
        <v>1</v>
      </c>
      <c r="G22" s="250">
        <v>6</v>
      </c>
      <c r="H22" s="250" t="s">
        <v>95</v>
      </c>
    </row>
    <row r="23" spans="2:8" ht="13.5" customHeight="1" x14ac:dyDescent="0.15">
      <c r="B23" s="259" t="s">
        <v>57</v>
      </c>
      <c r="C23" s="254" t="s">
        <v>123</v>
      </c>
      <c r="D23" s="261">
        <v>1</v>
      </c>
      <c r="E23" s="261" t="s">
        <v>108</v>
      </c>
      <c r="F23" s="261" t="s">
        <v>108</v>
      </c>
      <c r="G23" s="261">
        <v>4</v>
      </c>
      <c r="H23" s="261" t="s">
        <v>108</v>
      </c>
    </row>
    <row r="24" spans="2:8" ht="13.5" customHeight="1" x14ac:dyDescent="0.15">
      <c r="B24" s="255"/>
      <c r="C24" s="265" t="s">
        <v>122</v>
      </c>
      <c r="D24" s="264">
        <v>1</v>
      </c>
      <c r="E24" s="264">
        <v>2</v>
      </c>
      <c r="F24" s="264" t="s">
        <v>108</v>
      </c>
      <c r="G24" s="264">
        <v>4</v>
      </c>
      <c r="H24" s="264">
        <v>1</v>
      </c>
    </row>
    <row r="25" spans="2:8" ht="13.5" customHeight="1" x14ac:dyDescent="0.15">
      <c r="B25" s="252"/>
      <c r="C25" s="251" t="s">
        <v>121</v>
      </c>
      <c r="D25" s="250">
        <v>1</v>
      </c>
      <c r="E25" s="250">
        <v>2</v>
      </c>
      <c r="F25" s="250">
        <v>1</v>
      </c>
      <c r="G25" s="250">
        <v>6</v>
      </c>
      <c r="H25" s="250" t="s">
        <v>108</v>
      </c>
    </row>
    <row r="26" spans="2:8" ht="13.5" customHeight="1" x14ac:dyDescent="0.15">
      <c r="B26" s="262" t="s">
        <v>56</v>
      </c>
      <c r="C26" s="254" t="s">
        <v>123</v>
      </c>
      <c r="D26" s="261">
        <v>1</v>
      </c>
      <c r="E26" s="261" t="s">
        <v>95</v>
      </c>
      <c r="F26" s="261" t="s">
        <v>95</v>
      </c>
      <c r="G26" s="261">
        <v>4</v>
      </c>
      <c r="H26" s="261" t="s">
        <v>95</v>
      </c>
    </row>
    <row r="27" spans="2:8" ht="13.5" customHeight="1" x14ac:dyDescent="0.15">
      <c r="B27" s="262"/>
      <c r="C27" s="265" t="s">
        <v>122</v>
      </c>
      <c r="D27" s="264">
        <v>1</v>
      </c>
      <c r="E27" s="264">
        <v>2</v>
      </c>
      <c r="F27" s="263" t="s">
        <v>95</v>
      </c>
      <c r="G27" s="263">
        <v>4</v>
      </c>
      <c r="H27" s="263">
        <v>1</v>
      </c>
    </row>
    <row r="28" spans="2:8" ht="13.5" customHeight="1" x14ac:dyDescent="0.15">
      <c r="B28" s="262"/>
      <c r="C28" s="251" t="s">
        <v>121</v>
      </c>
      <c r="D28" s="250">
        <v>1</v>
      </c>
      <c r="E28" s="250">
        <v>2</v>
      </c>
      <c r="F28" s="250">
        <v>1</v>
      </c>
      <c r="G28" s="250">
        <v>6</v>
      </c>
      <c r="H28" s="250" t="s">
        <v>95</v>
      </c>
    </row>
    <row r="29" spans="2:8" ht="13.5" customHeight="1" x14ac:dyDescent="0.15">
      <c r="B29" s="259" t="s">
        <v>55</v>
      </c>
      <c r="C29" s="258" t="s">
        <v>119</v>
      </c>
      <c r="D29" s="256">
        <f>SUM(D30:D31)</f>
        <v>2</v>
      </c>
      <c r="E29" s="256">
        <f>SUM(E30:E31)</f>
        <v>3</v>
      </c>
      <c r="F29" s="256">
        <f>SUM(F30:F31)</f>
        <v>0</v>
      </c>
      <c r="G29" s="256">
        <f>SUM(G30:G31)</f>
        <v>9</v>
      </c>
      <c r="H29" s="256">
        <f>SUM(H30:H31)</f>
        <v>1</v>
      </c>
    </row>
    <row r="30" spans="2:8" ht="13.5" customHeight="1" x14ac:dyDescent="0.15">
      <c r="B30" s="255"/>
      <c r="C30" s="254" t="s">
        <v>118</v>
      </c>
      <c r="D30" s="261">
        <v>1</v>
      </c>
      <c r="E30" s="261">
        <v>3</v>
      </c>
      <c r="F30" s="261" t="s">
        <v>95</v>
      </c>
      <c r="G30" s="261">
        <v>5</v>
      </c>
      <c r="H30" s="261">
        <v>1</v>
      </c>
    </row>
    <row r="31" spans="2:8" ht="13.5" customHeight="1" x14ac:dyDescent="0.15">
      <c r="B31" s="252"/>
      <c r="C31" s="251" t="s">
        <v>117</v>
      </c>
      <c r="D31" s="250">
        <v>1</v>
      </c>
      <c r="E31" s="250" t="s">
        <v>95</v>
      </c>
      <c r="F31" s="250" t="s">
        <v>95</v>
      </c>
      <c r="G31" s="250">
        <v>4</v>
      </c>
      <c r="H31" s="250" t="s">
        <v>108</v>
      </c>
    </row>
    <row r="32" spans="2:8" ht="13.5" customHeight="1" x14ac:dyDescent="0.15">
      <c r="B32" s="259" t="s">
        <v>54</v>
      </c>
      <c r="C32" s="258" t="s">
        <v>119</v>
      </c>
      <c r="D32" s="256">
        <f>SUM(D33:D34)</f>
        <v>2</v>
      </c>
      <c r="E32" s="256">
        <f>SUM(E33:E34)</f>
        <v>3</v>
      </c>
      <c r="F32" s="256">
        <f>SUM(F33:F34)</f>
        <v>0</v>
      </c>
      <c r="G32" s="256">
        <f>SUM(G33:G34)</f>
        <v>9</v>
      </c>
      <c r="H32" s="256">
        <f>SUM(H33:H34)</f>
        <v>1</v>
      </c>
    </row>
    <row r="33" spans="2:8" ht="13.5" customHeight="1" x14ac:dyDescent="0.15">
      <c r="B33" s="255"/>
      <c r="C33" s="254" t="s">
        <v>118</v>
      </c>
      <c r="D33" s="261">
        <v>1</v>
      </c>
      <c r="E33" s="261">
        <v>3</v>
      </c>
      <c r="F33" s="261" t="s">
        <v>95</v>
      </c>
      <c r="G33" s="261">
        <v>5</v>
      </c>
      <c r="H33" s="261">
        <v>1</v>
      </c>
    </row>
    <row r="34" spans="2:8" ht="13.5" customHeight="1" x14ac:dyDescent="0.15">
      <c r="B34" s="252"/>
      <c r="C34" s="251" t="s">
        <v>117</v>
      </c>
      <c r="D34" s="250">
        <v>1</v>
      </c>
      <c r="E34" s="250" t="s">
        <v>95</v>
      </c>
      <c r="F34" s="250" t="s">
        <v>95</v>
      </c>
      <c r="G34" s="250">
        <v>4</v>
      </c>
      <c r="H34" s="250" t="s">
        <v>108</v>
      </c>
    </row>
    <row r="35" spans="2:8" ht="13.5" customHeight="1" x14ac:dyDescent="0.15">
      <c r="B35" s="259" t="s">
        <v>53</v>
      </c>
      <c r="C35" s="258" t="s">
        <v>119</v>
      </c>
      <c r="D35" s="256">
        <f>SUM(D36:D37)</f>
        <v>2</v>
      </c>
      <c r="E35" s="256">
        <f>SUM(E36:E37)</f>
        <v>3</v>
      </c>
      <c r="F35" s="256">
        <f>SUM(F36:F37)</f>
        <v>0</v>
      </c>
      <c r="G35" s="256">
        <f>SUM(G36:G37)</f>
        <v>9</v>
      </c>
      <c r="H35" s="256">
        <f>SUM(H36:H37)</f>
        <v>1</v>
      </c>
    </row>
    <row r="36" spans="2:8" ht="13.5" customHeight="1" x14ac:dyDescent="0.15">
      <c r="B36" s="255"/>
      <c r="C36" s="254" t="s">
        <v>118</v>
      </c>
      <c r="D36" s="261">
        <v>1</v>
      </c>
      <c r="E36" s="261">
        <v>3</v>
      </c>
      <c r="F36" s="261" t="s">
        <v>95</v>
      </c>
      <c r="G36" s="261">
        <v>5</v>
      </c>
      <c r="H36" s="261">
        <v>1</v>
      </c>
    </row>
    <row r="37" spans="2:8" ht="13.5" customHeight="1" x14ac:dyDescent="0.15">
      <c r="B37" s="252"/>
      <c r="C37" s="251" t="s">
        <v>117</v>
      </c>
      <c r="D37" s="250">
        <v>1</v>
      </c>
      <c r="E37" s="250" t="s">
        <v>95</v>
      </c>
      <c r="F37" s="250" t="s">
        <v>95</v>
      </c>
      <c r="G37" s="250">
        <v>4</v>
      </c>
      <c r="H37" s="250" t="s">
        <v>108</v>
      </c>
    </row>
    <row r="38" spans="2:8" ht="13.5" customHeight="1" x14ac:dyDescent="0.15">
      <c r="B38" s="259" t="s">
        <v>52</v>
      </c>
      <c r="C38" s="258" t="s">
        <v>119</v>
      </c>
      <c r="D38" s="256">
        <f>SUM(D39:D40)</f>
        <v>2</v>
      </c>
      <c r="E38" s="256">
        <f>SUM(E39:E40)</f>
        <v>3</v>
      </c>
      <c r="F38" s="256">
        <f>SUM(F39:F40)</f>
        <v>0</v>
      </c>
      <c r="G38" s="256">
        <f>SUM(G39:G40)</f>
        <v>9</v>
      </c>
      <c r="H38" s="256">
        <f>SUM(H39:H40)</f>
        <v>1</v>
      </c>
    </row>
    <row r="39" spans="2:8" ht="13.5" customHeight="1" x14ac:dyDescent="0.15">
      <c r="B39" s="255"/>
      <c r="C39" s="254" t="s">
        <v>118</v>
      </c>
      <c r="D39" s="261">
        <v>1</v>
      </c>
      <c r="E39" s="261">
        <v>3</v>
      </c>
      <c r="F39" s="261" t="s">
        <v>95</v>
      </c>
      <c r="G39" s="261">
        <v>5</v>
      </c>
      <c r="H39" s="261">
        <v>1</v>
      </c>
    </row>
    <row r="40" spans="2:8" ht="13.5" customHeight="1" x14ac:dyDescent="0.15">
      <c r="B40" s="252"/>
      <c r="C40" s="251" t="s">
        <v>117</v>
      </c>
      <c r="D40" s="250">
        <v>1</v>
      </c>
      <c r="E40" s="250" t="s">
        <v>95</v>
      </c>
      <c r="F40" s="250" t="s">
        <v>95</v>
      </c>
      <c r="G40" s="250">
        <v>4</v>
      </c>
      <c r="H40" s="250" t="s">
        <v>108</v>
      </c>
    </row>
    <row r="41" spans="2:8" ht="13.5" customHeight="1" x14ac:dyDescent="0.15">
      <c r="B41" s="259" t="s">
        <v>51</v>
      </c>
      <c r="C41" s="258" t="s">
        <v>119</v>
      </c>
      <c r="D41" s="256">
        <f>SUM(D42:D43)</f>
        <v>2</v>
      </c>
      <c r="E41" s="256">
        <f>SUM(E42:E43)</f>
        <v>3</v>
      </c>
      <c r="F41" s="256">
        <f>SUM(F42:F43)</f>
        <v>0</v>
      </c>
      <c r="G41" s="256">
        <f>SUM(G42:G43)</f>
        <v>9</v>
      </c>
      <c r="H41" s="256">
        <f>SUM(H42:H43)</f>
        <v>1</v>
      </c>
    </row>
    <row r="42" spans="2:8" ht="13.5" customHeight="1" x14ac:dyDescent="0.15">
      <c r="B42" s="255"/>
      <c r="C42" s="254" t="s">
        <v>118</v>
      </c>
      <c r="D42" s="261">
        <v>1</v>
      </c>
      <c r="E42" s="261">
        <v>3</v>
      </c>
      <c r="F42" s="261" t="s">
        <v>95</v>
      </c>
      <c r="G42" s="261">
        <v>5</v>
      </c>
      <c r="H42" s="261">
        <v>1</v>
      </c>
    </row>
    <row r="43" spans="2:8" ht="13.5" customHeight="1" x14ac:dyDescent="0.15">
      <c r="B43" s="252"/>
      <c r="C43" s="251" t="s">
        <v>117</v>
      </c>
      <c r="D43" s="250">
        <v>1</v>
      </c>
      <c r="E43" s="250" t="s">
        <v>95</v>
      </c>
      <c r="F43" s="250" t="s">
        <v>95</v>
      </c>
      <c r="G43" s="250">
        <v>4</v>
      </c>
      <c r="H43" s="250" t="s">
        <v>95</v>
      </c>
    </row>
    <row r="44" spans="2:8" ht="13.5" customHeight="1" x14ac:dyDescent="0.15">
      <c r="B44" s="259" t="s">
        <v>50</v>
      </c>
      <c r="C44" s="258" t="s">
        <v>119</v>
      </c>
      <c r="D44" s="256">
        <f>SUM(D45:D46)</f>
        <v>2</v>
      </c>
      <c r="E44" s="256">
        <f>SUM(E45:E46)</f>
        <v>3</v>
      </c>
      <c r="F44" s="256">
        <f>SUM(F45:F46)</f>
        <v>0</v>
      </c>
      <c r="G44" s="256">
        <f>SUM(G45:G46)</f>
        <v>9</v>
      </c>
      <c r="H44" s="256">
        <f>SUM(H45:H46)</f>
        <v>1</v>
      </c>
    </row>
    <row r="45" spans="2:8" ht="13.5" customHeight="1" x14ac:dyDescent="0.15">
      <c r="B45" s="255"/>
      <c r="C45" s="254" t="s">
        <v>118</v>
      </c>
      <c r="D45" s="261">
        <v>1</v>
      </c>
      <c r="E45" s="261">
        <v>3</v>
      </c>
      <c r="F45" s="261" t="s">
        <v>95</v>
      </c>
      <c r="G45" s="261">
        <v>5</v>
      </c>
      <c r="H45" s="261">
        <v>1</v>
      </c>
    </row>
    <row r="46" spans="2:8" ht="13.5" customHeight="1" x14ac:dyDescent="0.15">
      <c r="B46" s="252"/>
      <c r="C46" s="251" t="s">
        <v>117</v>
      </c>
      <c r="D46" s="250">
        <v>1</v>
      </c>
      <c r="E46" s="250" t="s">
        <v>95</v>
      </c>
      <c r="F46" s="250" t="s">
        <v>95</v>
      </c>
      <c r="G46" s="250">
        <v>4</v>
      </c>
      <c r="H46" s="250" t="s">
        <v>95</v>
      </c>
    </row>
    <row r="47" spans="2:8" ht="13.5" customHeight="1" x14ac:dyDescent="0.15">
      <c r="B47" s="259" t="s">
        <v>49</v>
      </c>
      <c r="C47" s="258" t="s">
        <v>119</v>
      </c>
      <c r="D47" s="256">
        <v>2</v>
      </c>
      <c r="E47" s="256">
        <v>3</v>
      </c>
      <c r="F47" s="257">
        <f>SUM(F48:F49)</f>
        <v>0</v>
      </c>
      <c r="G47" s="256">
        <f>SUM(G48:G49)</f>
        <v>9</v>
      </c>
      <c r="H47" s="256">
        <v>1</v>
      </c>
    </row>
    <row r="48" spans="2:8" ht="13.5" customHeight="1" x14ac:dyDescent="0.15">
      <c r="B48" s="255"/>
      <c r="C48" s="254" t="s">
        <v>118</v>
      </c>
      <c r="D48" s="261">
        <v>1</v>
      </c>
      <c r="E48" s="261">
        <v>3</v>
      </c>
      <c r="F48" s="261" t="s">
        <v>95</v>
      </c>
      <c r="G48" s="261">
        <v>5</v>
      </c>
      <c r="H48" s="261">
        <v>1</v>
      </c>
    </row>
    <row r="49" spans="2:8" ht="13.5" customHeight="1" x14ac:dyDescent="0.15">
      <c r="B49" s="252"/>
      <c r="C49" s="251" t="s">
        <v>117</v>
      </c>
      <c r="D49" s="250">
        <v>1</v>
      </c>
      <c r="E49" s="250" t="s">
        <v>95</v>
      </c>
      <c r="F49" s="260" t="s">
        <v>95</v>
      </c>
      <c r="G49" s="250">
        <v>4</v>
      </c>
      <c r="H49" s="250" t="s">
        <v>95</v>
      </c>
    </row>
    <row r="50" spans="2:8" ht="13.5" customHeight="1" x14ac:dyDescent="0.15">
      <c r="B50" s="259" t="s">
        <v>48</v>
      </c>
      <c r="C50" s="258" t="s">
        <v>119</v>
      </c>
      <c r="D50" s="256">
        <v>2</v>
      </c>
      <c r="E50" s="256">
        <v>3</v>
      </c>
      <c r="F50" s="257">
        <v>0</v>
      </c>
      <c r="G50" s="256">
        <v>9</v>
      </c>
      <c r="H50" s="256">
        <v>1</v>
      </c>
    </row>
    <row r="51" spans="2:8" ht="13.5" customHeight="1" x14ac:dyDescent="0.15">
      <c r="B51" s="255"/>
      <c r="C51" s="254" t="s">
        <v>118</v>
      </c>
      <c r="D51" s="261">
        <v>1</v>
      </c>
      <c r="E51" s="261">
        <v>3</v>
      </c>
      <c r="F51" s="261" t="s">
        <v>95</v>
      </c>
      <c r="G51" s="261">
        <v>5</v>
      </c>
      <c r="H51" s="261">
        <v>1</v>
      </c>
    </row>
    <row r="52" spans="2:8" ht="13.5" customHeight="1" x14ac:dyDescent="0.15">
      <c r="B52" s="252"/>
      <c r="C52" s="251" t="s">
        <v>117</v>
      </c>
      <c r="D52" s="250">
        <v>1</v>
      </c>
      <c r="E52" s="260" t="s">
        <v>95</v>
      </c>
      <c r="F52" s="260" t="s">
        <v>95</v>
      </c>
      <c r="G52" s="250">
        <v>4</v>
      </c>
      <c r="H52" s="250" t="s">
        <v>95</v>
      </c>
    </row>
    <row r="53" spans="2:8" ht="13.5" customHeight="1" x14ac:dyDescent="0.15">
      <c r="B53" s="259" t="s">
        <v>47</v>
      </c>
      <c r="C53" s="258" t="s">
        <v>119</v>
      </c>
      <c r="D53" s="256">
        <v>2</v>
      </c>
      <c r="E53" s="256">
        <v>3</v>
      </c>
      <c r="F53" s="257">
        <v>0</v>
      </c>
      <c r="G53" s="256">
        <v>9</v>
      </c>
      <c r="H53" s="256">
        <v>1</v>
      </c>
    </row>
    <row r="54" spans="2:8" ht="13.5" customHeight="1" x14ac:dyDescent="0.15">
      <c r="B54" s="255"/>
      <c r="C54" s="254" t="s">
        <v>118</v>
      </c>
      <c r="D54" s="261">
        <v>1</v>
      </c>
      <c r="E54" s="261">
        <v>3</v>
      </c>
      <c r="F54" s="261" t="s">
        <v>95</v>
      </c>
      <c r="G54" s="261">
        <v>5</v>
      </c>
      <c r="H54" s="261">
        <v>1</v>
      </c>
    </row>
    <row r="55" spans="2:8" ht="13.5" customHeight="1" x14ac:dyDescent="0.15">
      <c r="B55" s="252"/>
      <c r="C55" s="251" t="s">
        <v>117</v>
      </c>
      <c r="D55" s="250">
        <v>1</v>
      </c>
      <c r="E55" s="260" t="s">
        <v>95</v>
      </c>
      <c r="F55" s="260" t="s">
        <v>95</v>
      </c>
      <c r="G55" s="250">
        <v>4</v>
      </c>
      <c r="H55" s="250" t="s">
        <v>95</v>
      </c>
    </row>
    <row r="56" spans="2:8" ht="13.5" customHeight="1" x14ac:dyDescent="0.15">
      <c r="B56" s="259" t="s">
        <v>46</v>
      </c>
      <c r="C56" s="258" t="s">
        <v>119</v>
      </c>
      <c r="D56" s="256">
        <v>2</v>
      </c>
      <c r="E56" s="256">
        <v>3</v>
      </c>
      <c r="F56" s="257">
        <v>0</v>
      </c>
      <c r="G56" s="256">
        <v>9</v>
      </c>
      <c r="H56" s="256">
        <v>0</v>
      </c>
    </row>
    <row r="57" spans="2:8" ht="13.5" customHeight="1" x14ac:dyDescent="0.15">
      <c r="B57" s="255"/>
      <c r="C57" s="254" t="s">
        <v>118</v>
      </c>
      <c r="D57" s="261">
        <v>1</v>
      </c>
      <c r="E57" s="261">
        <v>3</v>
      </c>
      <c r="F57" s="261" t="s">
        <v>95</v>
      </c>
      <c r="G57" s="261">
        <v>5</v>
      </c>
      <c r="H57" s="261" t="s">
        <v>95</v>
      </c>
    </row>
    <row r="58" spans="2:8" ht="13.5" customHeight="1" x14ac:dyDescent="0.15">
      <c r="B58" s="252"/>
      <c r="C58" s="251" t="s">
        <v>117</v>
      </c>
      <c r="D58" s="250">
        <v>1</v>
      </c>
      <c r="E58" s="260" t="s">
        <v>95</v>
      </c>
      <c r="F58" s="260" t="s">
        <v>95</v>
      </c>
      <c r="G58" s="250">
        <v>4</v>
      </c>
      <c r="H58" s="250" t="s">
        <v>95</v>
      </c>
    </row>
    <row r="59" spans="2:8" ht="13.5" customHeight="1" x14ac:dyDescent="0.15">
      <c r="B59" s="259" t="s">
        <v>45</v>
      </c>
      <c r="C59" s="258" t="s">
        <v>119</v>
      </c>
      <c r="D59" s="256">
        <v>2</v>
      </c>
      <c r="E59" s="256">
        <v>3</v>
      </c>
      <c r="F59" s="257">
        <v>0</v>
      </c>
      <c r="G59" s="256">
        <v>9</v>
      </c>
      <c r="H59" s="256">
        <v>0</v>
      </c>
    </row>
    <row r="60" spans="2:8" ht="13.5" customHeight="1" x14ac:dyDescent="0.15">
      <c r="B60" s="255"/>
      <c r="C60" s="254" t="s">
        <v>118</v>
      </c>
      <c r="D60" s="261">
        <v>1</v>
      </c>
      <c r="E60" s="261">
        <v>3</v>
      </c>
      <c r="F60" s="261" t="s">
        <v>95</v>
      </c>
      <c r="G60" s="261">
        <v>5</v>
      </c>
      <c r="H60" s="261" t="s">
        <v>95</v>
      </c>
    </row>
    <row r="61" spans="2:8" ht="13.5" customHeight="1" x14ac:dyDescent="0.15">
      <c r="B61" s="252"/>
      <c r="C61" s="251" t="s">
        <v>117</v>
      </c>
      <c r="D61" s="250">
        <v>1</v>
      </c>
      <c r="E61" s="260" t="s">
        <v>95</v>
      </c>
      <c r="F61" s="260" t="s">
        <v>95</v>
      </c>
      <c r="G61" s="250">
        <v>4</v>
      </c>
      <c r="H61" s="250" t="s">
        <v>95</v>
      </c>
    </row>
    <row r="62" spans="2:8" ht="13.5" customHeight="1" x14ac:dyDescent="0.15">
      <c r="B62" s="259" t="s">
        <v>44</v>
      </c>
      <c r="C62" s="258" t="s">
        <v>119</v>
      </c>
      <c r="D62" s="256">
        <v>2</v>
      </c>
      <c r="E62" s="256">
        <v>3</v>
      </c>
      <c r="F62" s="257">
        <v>0</v>
      </c>
      <c r="G62" s="256">
        <v>9</v>
      </c>
      <c r="H62" s="256">
        <v>0</v>
      </c>
    </row>
    <row r="63" spans="2:8" ht="13.5" customHeight="1" x14ac:dyDescent="0.15">
      <c r="B63" s="255"/>
      <c r="C63" s="254" t="s">
        <v>118</v>
      </c>
      <c r="D63" s="261">
        <v>1</v>
      </c>
      <c r="E63" s="261">
        <v>3</v>
      </c>
      <c r="F63" s="261" t="s">
        <v>95</v>
      </c>
      <c r="G63" s="261">
        <v>5</v>
      </c>
      <c r="H63" s="261" t="s">
        <v>95</v>
      </c>
    </row>
    <row r="64" spans="2:8" ht="13.5" customHeight="1" x14ac:dyDescent="0.15">
      <c r="B64" s="252"/>
      <c r="C64" s="251" t="s">
        <v>117</v>
      </c>
      <c r="D64" s="250">
        <v>1</v>
      </c>
      <c r="E64" s="260" t="s">
        <v>95</v>
      </c>
      <c r="F64" s="260" t="s">
        <v>95</v>
      </c>
      <c r="G64" s="250">
        <v>4</v>
      </c>
      <c r="H64" s="250" t="s">
        <v>95</v>
      </c>
    </row>
    <row r="65" spans="2:8" ht="13.5" customHeight="1" x14ac:dyDescent="0.15">
      <c r="B65" s="259" t="s">
        <v>43</v>
      </c>
      <c r="C65" s="258" t="s">
        <v>119</v>
      </c>
      <c r="D65" s="256">
        <v>2</v>
      </c>
      <c r="E65" s="256">
        <v>3</v>
      </c>
      <c r="F65" s="257">
        <v>0</v>
      </c>
      <c r="G65" s="256">
        <v>9</v>
      </c>
      <c r="H65" s="256">
        <v>0</v>
      </c>
    </row>
    <row r="66" spans="2:8" ht="13.5" customHeight="1" x14ac:dyDescent="0.15">
      <c r="B66" s="255"/>
      <c r="C66" s="254" t="s">
        <v>118</v>
      </c>
      <c r="D66" s="261">
        <v>1</v>
      </c>
      <c r="E66" s="261">
        <v>3</v>
      </c>
      <c r="F66" s="261" t="s">
        <v>108</v>
      </c>
      <c r="G66" s="261">
        <v>5</v>
      </c>
      <c r="H66" s="261" t="s">
        <v>108</v>
      </c>
    </row>
    <row r="67" spans="2:8" ht="13.5" customHeight="1" x14ac:dyDescent="0.15">
      <c r="B67" s="252"/>
      <c r="C67" s="251" t="s">
        <v>117</v>
      </c>
      <c r="D67" s="250">
        <v>1</v>
      </c>
      <c r="E67" s="260" t="s">
        <v>108</v>
      </c>
      <c r="F67" s="260" t="s">
        <v>108</v>
      </c>
      <c r="G67" s="250">
        <v>4</v>
      </c>
      <c r="H67" s="250" t="s">
        <v>108</v>
      </c>
    </row>
    <row r="68" spans="2:8" ht="13.5" customHeight="1" x14ac:dyDescent="0.15">
      <c r="B68" s="259" t="s">
        <v>120</v>
      </c>
      <c r="C68" s="258" t="s">
        <v>119</v>
      </c>
      <c r="D68" s="256">
        <v>2</v>
      </c>
      <c r="E68" s="256">
        <v>3</v>
      </c>
      <c r="F68" s="257">
        <v>0</v>
      </c>
      <c r="G68" s="256">
        <v>9</v>
      </c>
      <c r="H68" s="256">
        <v>0</v>
      </c>
    </row>
    <row r="69" spans="2:8" ht="13.5" customHeight="1" x14ac:dyDescent="0.15">
      <c r="B69" s="255"/>
      <c r="C69" s="254" t="s">
        <v>118</v>
      </c>
      <c r="D69" s="92">
        <v>1</v>
      </c>
      <c r="E69" s="92">
        <v>3</v>
      </c>
      <c r="F69" s="253" t="s">
        <v>108</v>
      </c>
      <c r="G69" s="92">
        <v>5</v>
      </c>
      <c r="H69" s="92" t="s">
        <v>108</v>
      </c>
    </row>
    <row r="70" spans="2:8" ht="13.5" customHeight="1" x14ac:dyDescent="0.15">
      <c r="B70" s="252"/>
      <c r="C70" s="251" t="s">
        <v>117</v>
      </c>
      <c r="D70" s="250">
        <v>1</v>
      </c>
      <c r="E70" s="250" t="s">
        <v>108</v>
      </c>
      <c r="F70" s="250" t="s">
        <v>108</v>
      </c>
      <c r="G70" s="250">
        <v>4</v>
      </c>
      <c r="H70" s="250" t="s">
        <v>108</v>
      </c>
    </row>
    <row r="71" spans="2:8" ht="13.5" customHeight="1" x14ac:dyDescent="0.15">
      <c r="B71" s="52" t="s">
        <v>116</v>
      </c>
      <c r="H71" s="249"/>
    </row>
    <row r="72" spans="2:8" ht="15" customHeight="1" x14ac:dyDescent="0.15"/>
    <row r="73" spans="2:8" ht="15" customHeight="1" x14ac:dyDescent="0.15"/>
    <row r="74" spans="2:8" ht="15" customHeight="1" x14ac:dyDescent="0.15"/>
    <row r="75" spans="2:8" ht="15" customHeight="1" x14ac:dyDescent="0.15"/>
    <row r="76" spans="2:8" ht="15" customHeight="1" x14ac:dyDescent="0.15"/>
    <row r="77" spans="2:8" ht="15" customHeight="1" x14ac:dyDescent="0.15"/>
    <row r="78" spans="2:8" ht="15" customHeight="1" x14ac:dyDescent="0.15"/>
    <row r="79" spans="2:8" ht="15" customHeight="1" x14ac:dyDescent="0.15"/>
    <row r="80" spans="2:8" ht="15" customHeight="1" x14ac:dyDescent="0.15"/>
    <row r="81" ht="15" customHeight="1" x14ac:dyDescent="0.15"/>
    <row r="82" ht="15" customHeight="1" x14ac:dyDescent="0.15"/>
    <row r="83" ht="15" customHeight="1" x14ac:dyDescent="0.15"/>
  </sheetData>
  <mergeCells count="22">
    <mergeCell ref="B53:B55"/>
    <mergeCell ref="B20:B22"/>
    <mergeCell ref="B41:B43"/>
    <mergeCell ref="B23:B25"/>
    <mergeCell ref="B35:B37"/>
    <mergeCell ref="B32:B34"/>
    <mergeCell ref="B5:B7"/>
    <mergeCell ref="B8:B10"/>
    <mergeCell ref="B11:B13"/>
    <mergeCell ref="B14:B16"/>
    <mergeCell ref="B17:B19"/>
    <mergeCell ref="B38:B40"/>
    <mergeCell ref="B65:B67"/>
    <mergeCell ref="B26:B28"/>
    <mergeCell ref="B47:B49"/>
    <mergeCell ref="B68:B70"/>
    <mergeCell ref="B62:B64"/>
    <mergeCell ref="B59:B61"/>
    <mergeCell ref="B44:B46"/>
    <mergeCell ref="B50:B52"/>
    <mergeCell ref="B29:B31"/>
    <mergeCell ref="B56:B58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&amp;R17.法務・警察</oddHeader>
    <oddFooter>&amp;C-119-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zoomScaleNormal="100" workbookViewId="0">
      <selection activeCell="G64" sqref="G64"/>
    </sheetView>
  </sheetViews>
  <sheetFormatPr defaultRowHeight="11.25" x14ac:dyDescent="0.15"/>
  <cols>
    <col min="1" max="1" width="1.625" style="5" customWidth="1"/>
    <col min="2" max="2" width="7.875" style="248" customWidth="1"/>
    <col min="3" max="4" width="5.75" style="248" customWidth="1"/>
    <col min="5" max="16" width="5.75" style="5" customWidth="1"/>
    <col min="17" max="16384" width="9" style="5"/>
  </cols>
  <sheetData>
    <row r="1" spans="1:16" ht="30" customHeight="1" x14ac:dyDescent="0.15">
      <c r="A1" s="1" t="s">
        <v>150</v>
      </c>
    </row>
    <row r="2" spans="1:16" ht="7.5" customHeight="1" x14ac:dyDescent="0.15">
      <c r="A2" s="1"/>
    </row>
    <row r="3" spans="1:16" ht="22.5" customHeight="1" x14ac:dyDescent="0.15">
      <c r="B3" s="274" t="s">
        <v>149</v>
      </c>
      <c r="P3" s="303" t="s">
        <v>148</v>
      </c>
    </row>
    <row r="4" spans="1:16" s="51" customFormat="1" ht="18.75" customHeight="1" x14ac:dyDescent="0.15">
      <c r="B4" s="302" t="s">
        <v>67</v>
      </c>
      <c r="C4" s="301" t="s">
        <v>70</v>
      </c>
      <c r="D4" s="300"/>
      <c r="E4" s="301" t="s">
        <v>147</v>
      </c>
      <c r="F4" s="300"/>
      <c r="G4" s="301" t="s">
        <v>146</v>
      </c>
      <c r="H4" s="300"/>
      <c r="I4" s="301" t="s">
        <v>145</v>
      </c>
      <c r="J4" s="300"/>
      <c r="K4" s="301" t="s">
        <v>144</v>
      </c>
      <c r="L4" s="300"/>
      <c r="M4" s="301" t="s">
        <v>143</v>
      </c>
      <c r="N4" s="300"/>
      <c r="O4" s="301" t="s">
        <v>74</v>
      </c>
      <c r="P4" s="300"/>
    </row>
    <row r="5" spans="1:16" s="51" customFormat="1" ht="18.75" customHeight="1" x14ac:dyDescent="0.15">
      <c r="B5" s="299"/>
      <c r="C5" s="296" t="s">
        <v>142</v>
      </c>
      <c r="D5" s="295" t="s">
        <v>141</v>
      </c>
      <c r="E5" s="298" t="s">
        <v>142</v>
      </c>
      <c r="F5" s="297" t="s">
        <v>141</v>
      </c>
      <c r="G5" s="298" t="s">
        <v>142</v>
      </c>
      <c r="H5" s="297" t="s">
        <v>141</v>
      </c>
      <c r="I5" s="298" t="s">
        <v>142</v>
      </c>
      <c r="J5" s="297" t="s">
        <v>141</v>
      </c>
      <c r="K5" s="298" t="s">
        <v>142</v>
      </c>
      <c r="L5" s="297" t="s">
        <v>141</v>
      </c>
      <c r="M5" s="298" t="s">
        <v>142</v>
      </c>
      <c r="N5" s="297" t="s">
        <v>141</v>
      </c>
      <c r="O5" s="296" t="s">
        <v>142</v>
      </c>
      <c r="P5" s="295" t="s">
        <v>141</v>
      </c>
    </row>
    <row r="6" spans="1:16" s="219" customFormat="1" ht="13.5" hidden="1" customHeight="1" x14ac:dyDescent="0.15">
      <c r="B6" s="293" t="s">
        <v>63</v>
      </c>
      <c r="C6" s="292">
        <f>SUM(C7:C10)</f>
        <v>1172</v>
      </c>
      <c r="D6" s="291">
        <f>SUM(D7:D10)</f>
        <v>505</v>
      </c>
      <c r="E6" s="292">
        <f>SUM(E7:E10)</f>
        <v>6</v>
      </c>
      <c r="F6" s="291">
        <f>SUM(F7:F10)</f>
        <v>6</v>
      </c>
      <c r="G6" s="292">
        <f>SUM(G7:G10)</f>
        <v>4</v>
      </c>
      <c r="H6" s="291">
        <f>SUM(H7:H10)</f>
        <v>2</v>
      </c>
      <c r="I6" s="292">
        <f>SUM(I7:I10)</f>
        <v>1050</v>
      </c>
      <c r="J6" s="291">
        <f>SUM(J7:J10)</f>
        <v>403</v>
      </c>
      <c r="K6" s="292">
        <f>SUM(K7:K10)</f>
        <v>52</v>
      </c>
      <c r="L6" s="291">
        <f>SUM(L7:L10)</f>
        <v>52</v>
      </c>
      <c r="M6" s="292">
        <f>SUM(M7:M10)</f>
        <v>1</v>
      </c>
      <c r="N6" s="291">
        <f>SUM(N7:N10)</f>
        <v>1</v>
      </c>
      <c r="O6" s="292">
        <f>SUM(O7:O10)</f>
        <v>59</v>
      </c>
      <c r="P6" s="291">
        <f>SUM(P7:P10)</f>
        <v>41</v>
      </c>
    </row>
    <row r="7" spans="1:16" s="219" customFormat="1" ht="13.5" hidden="1" customHeight="1" x14ac:dyDescent="0.15">
      <c r="B7" s="290" t="s">
        <v>140</v>
      </c>
      <c r="C7" s="289">
        <f>+E7+G7+I7+K7+M7+O7</f>
        <v>194</v>
      </c>
      <c r="D7" s="288">
        <f>+F7+H7+J7+L7+N7+P7</f>
        <v>89</v>
      </c>
      <c r="E7" s="287">
        <v>3</v>
      </c>
      <c r="F7" s="286">
        <v>3</v>
      </c>
      <c r="G7" s="287">
        <v>0</v>
      </c>
      <c r="H7" s="286">
        <v>0</v>
      </c>
      <c r="I7" s="287">
        <v>160</v>
      </c>
      <c r="J7" s="286">
        <v>59</v>
      </c>
      <c r="K7" s="287">
        <v>20</v>
      </c>
      <c r="L7" s="286">
        <v>20</v>
      </c>
      <c r="M7" s="287">
        <v>0</v>
      </c>
      <c r="N7" s="286">
        <v>0</v>
      </c>
      <c r="O7" s="287">
        <v>11</v>
      </c>
      <c r="P7" s="286">
        <v>7</v>
      </c>
    </row>
    <row r="8" spans="1:16" s="219" customFormat="1" ht="13.5" hidden="1" customHeight="1" x14ac:dyDescent="0.15">
      <c r="B8" s="290" t="s">
        <v>139</v>
      </c>
      <c r="C8" s="289">
        <f>+E8+G8+I8+K8+M8+O8</f>
        <v>355</v>
      </c>
      <c r="D8" s="288">
        <f>+F8+H8+J8+L8+N8+P8</f>
        <v>145</v>
      </c>
      <c r="E8" s="287">
        <v>3</v>
      </c>
      <c r="F8" s="286">
        <v>3</v>
      </c>
      <c r="G8" s="287">
        <v>1</v>
      </c>
      <c r="H8" s="286">
        <v>1</v>
      </c>
      <c r="I8" s="287">
        <v>324</v>
      </c>
      <c r="J8" s="286">
        <v>122</v>
      </c>
      <c r="K8" s="287">
        <v>7</v>
      </c>
      <c r="L8" s="286">
        <v>7</v>
      </c>
      <c r="M8" s="287">
        <v>1</v>
      </c>
      <c r="N8" s="286">
        <v>1</v>
      </c>
      <c r="O8" s="287">
        <v>19</v>
      </c>
      <c r="P8" s="286">
        <v>11</v>
      </c>
    </row>
    <row r="9" spans="1:16" s="219" customFormat="1" ht="13.5" hidden="1" customHeight="1" x14ac:dyDescent="0.15">
      <c r="B9" s="290" t="s">
        <v>138</v>
      </c>
      <c r="C9" s="289">
        <f>+E9+G9+I9+K9+M9+O9</f>
        <v>423</v>
      </c>
      <c r="D9" s="288">
        <f>+F9+H9+J9+L9+N9+P9</f>
        <v>132</v>
      </c>
      <c r="E9" s="287">
        <v>0</v>
      </c>
      <c r="F9" s="286">
        <v>0</v>
      </c>
      <c r="G9" s="287">
        <v>3</v>
      </c>
      <c r="H9" s="286">
        <v>1</v>
      </c>
      <c r="I9" s="287">
        <v>372</v>
      </c>
      <c r="J9" s="286">
        <v>89</v>
      </c>
      <c r="K9" s="287">
        <v>21</v>
      </c>
      <c r="L9" s="286">
        <v>21</v>
      </c>
      <c r="M9" s="287">
        <v>0</v>
      </c>
      <c r="N9" s="286">
        <v>0</v>
      </c>
      <c r="O9" s="287">
        <v>27</v>
      </c>
      <c r="P9" s="286">
        <v>21</v>
      </c>
    </row>
    <row r="10" spans="1:16" s="219" customFormat="1" ht="13.5" hidden="1" customHeight="1" x14ac:dyDescent="0.15">
      <c r="B10" s="285" t="s">
        <v>137</v>
      </c>
      <c r="C10" s="284">
        <f>+E10+G10+I10+K10+M10+O10</f>
        <v>200</v>
      </c>
      <c r="D10" s="283">
        <f>+F10+H10+J10+L10+N10+P10</f>
        <v>139</v>
      </c>
      <c r="E10" s="282">
        <v>0</v>
      </c>
      <c r="F10" s="281">
        <v>0</v>
      </c>
      <c r="G10" s="282">
        <v>0</v>
      </c>
      <c r="H10" s="281">
        <v>0</v>
      </c>
      <c r="I10" s="282">
        <v>194</v>
      </c>
      <c r="J10" s="281">
        <v>133</v>
      </c>
      <c r="K10" s="282">
        <v>4</v>
      </c>
      <c r="L10" s="281">
        <v>4</v>
      </c>
      <c r="M10" s="282">
        <v>0</v>
      </c>
      <c r="N10" s="281">
        <v>0</v>
      </c>
      <c r="O10" s="282">
        <v>2</v>
      </c>
      <c r="P10" s="281">
        <v>2</v>
      </c>
    </row>
    <row r="11" spans="1:16" s="219" customFormat="1" ht="13.5" customHeight="1" x14ac:dyDescent="0.15">
      <c r="B11" s="293" t="s">
        <v>62</v>
      </c>
      <c r="C11" s="292">
        <f>SUM(C12:C15)</f>
        <v>1008</v>
      </c>
      <c r="D11" s="291">
        <f>SUM(D12:D15)</f>
        <v>349</v>
      </c>
      <c r="E11" s="292">
        <f>SUM(E12:E15)</f>
        <v>8</v>
      </c>
      <c r="F11" s="291">
        <f>SUM(F12:F15)</f>
        <v>6</v>
      </c>
      <c r="G11" s="292">
        <f>SUM(G12:G15)</f>
        <v>11</v>
      </c>
      <c r="H11" s="291">
        <f>SUM(H12:H15)</f>
        <v>8</v>
      </c>
      <c r="I11" s="292">
        <f>SUM(I12:I15)</f>
        <v>947</v>
      </c>
      <c r="J11" s="291">
        <f>SUM(J12:J15)</f>
        <v>299</v>
      </c>
      <c r="K11" s="292">
        <f>SUM(K12:K15)</f>
        <v>10</v>
      </c>
      <c r="L11" s="291">
        <f>SUM(L12:L15)</f>
        <v>12</v>
      </c>
      <c r="M11" s="292">
        <f>SUM(M12:M15)</f>
        <v>3</v>
      </c>
      <c r="N11" s="291">
        <f>SUM(N12:N15)</f>
        <v>2</v>
      </c>
      <c r="O11" s="292">
        <f>SUM(O12:O15)</f>
        <v>29</v>
      </c>
      <c r="P11" s="291">
        <f>SUM(P12:P15)</f>
        <v>22</v>
      </c>
    </row>
    <row r="12" spans="1:16" s="219" customFormat="1" ht="13.5" customHeight="1" x14ac:dyDescent="0.15">
      <c r="B12" s="290" t="s">
        <v>140</v>
      </c>
      <c r="C12" s="289">
        <f>+E12+G12+I12+K12+M12+O12</f>
        <v>185</v>
      </c>
      <c r="D12" s="288">
        <f>+F12+H12+J12+L12+N12+P12</f>
        <v>80</v>
      </c>
      <c r="E12" s="287">
        <v>3</v>
      </c>
      <c r="F12" s="286">
        <v>3</v>
      </c>
      <c r="G12" s="287">
        <v>2</v>
      </c>
      <c r="H12" s="286">
        <v>2</v>
      </c>
      <c r="I12" s="287">
        <v>171</v>
      </c>
      <c r="J12" s="286">
        <v>67</v>
      </c>
      <c r="K12" s="287">
        <v>0</v>
      </c>
      <c r="L12" s="286">
        <v>2</v>
      </c>
      <c r="M12" s="287">
        <v>0</v>
      </c>
      <c r="N12" s="286">
        <v>0</v>
      </c>
      <c r="O12" s="287">
        <v>9</v>
      </c>
      <c r="P12" s="286">
        <v>6</v>
      </c>
    </row>
    <row r="13" spans="1:16" s="219" customFormat="1" ht="13.5" customHeight="1" x14ac:dyDescent="0.15">
      <c r="B13" s="290" t="s">
        <v>139</v>
      </c>
      <c r="C13" s="289">
        <f>+E13+G13+I13+K13+M13+O13</f>
        <v>366</v>
      </c>
      <c r="D13" s="288">
        <f>+F13+H13+J13+L13+N13+P13</f>
        <v>84</v>
      </c>
      <c r="E13" s="287">
        <v>2</v>
      </c>
      <c r="F13" s="286">
        <v>1</v>
      </c>
      <c r="G13" s="287">
        <v>1</v>
      </c>
      <c r="H13" s="286">
        <v>1</v>
      </c>
      <c r="I13" s="287">
        <v>353</v>
      </c>
      <c r="J13" s="286">
        <v>73</v>
      </c>
      <c r="K13" s="287">
        <v>4</v>
      </c>
      <c r="L13" s="286">
        <v>4</v>
      </c>
      <c r="M13" s="287">
        <v>1</v>
      </c>
      <c r="N13" s="286">
        <v>1</v>
      </c>
      <c r="O13" s="287">
        <v>5</v>
      </c>
      <c r="P13" s="286">
        <v>4</v>
      </c>
    </row>
    <row r="14" spans="1:16" s="219" customFormat="1" ht="13.5" customHeight="1" x14ac:dyDescent="0.15">
      <c r="B14" s="290" t="s">
        <v>138</v>
      </c>
      <c r="C14" s="289">
        <f>+E14+G14+I14+K14+M14+O14</f>
        <v>288</v>
      </c>
      <c r="D14" s="288">
        <f>+F14+H14+J14+L14+N14+P14</f>
        <v>93</v>
      </c>
      <c r="E14" s="287">
        <v>3</v>
      </c>
      <c r="F14" s="286">
        <v>2</v>
      </c>
      <c r="G14" s="287">
        <v>7</v>
      </c>
      <c r="H14" s="286">
        <v>4</v>
      </c>
      <c r="I14" s="287">
        <v>261</v>
      </c>
      <c r="J14" s="286">
        <v>73</v>
      </c>
      <c r="K14" s="287">
        <v>2</v>
      </c>
      <c r="L14" s="286">
        <v>2</v>
      </c>
      <c r="M14" s="287">
        <v>2</v>
      </c>
      <c r="N14" s="286">
        <v>1</v>
      </c>
      <c r="O14" s="287">
        <v>13</v>
      </c>
      <c r="P14" s="286">
        <v>11</v>
      </c>
    </row>
    <row r="15" spans="1:16" s="219" customFormat="1" ht="13.5" customHeight="1" x14ac:dyDescent="0.15">
      <c r="B15" s="285" t="s">
        <v>137</v>
      </c>
      <c r="C15" s="284">
        <f>+E15+G15+I15+K15+M15+O15</f>
        <v>169</v>
      </c>
      <c r="D15" s="283">
        <f>+F15+H15+J15+L15+N15+P15</f>
        <v>92</v>
      </c>
      <c r="E15" s="282">
        <v>0</v>
      </c>
      <c r="F15" s="281">
        <v>0</v>
      </c>
      <c r="G15" s="282">
        <v>1</v>
      </c>
      <c r="H15" s="281">
        <v>1</v>
      </c>
      <c r="I15" s="282">
        <v>162</v>
      </c>
      <c r="J15" s="281">
        <v>86</v>
      </c>
      <c r="K15" s="282">
        <v>4</v>
      </c>
      <c r="L15" s="281">
        <v>4</v>
      </c>
      <c r="M15" s="282">
        <v>0</v>
      </c>
      <c r="N15" s="281">
        <v>0</v>
      </c>
      <c r="O15" s="282">
        <v>2</v>
      </c>
      <c r="P15" s="281">
        <v>1</v>
      </c>
    </row>
    <row r="16" spans="1:16" s="219" customFormat="1" ht="13.5" customHeight="1" x14ac:dyDescent="0.15">
      <c r="B16" s="293" t="s">
        <v>61</v>
      </c>
      <c r="C16" s="292">
        <f>SUM(C17:C20)</f>
        <v>1059</v>
      </c>
      <c r="D16" s="291">
        <f>SUM(D17:D20)</f>
        <v>335</v>
      </c>
      <c r="E16" s="292">
        <f>SUM(E17:E20)</f>
        <v>6</v>
      </c>
      <c r="F16" s="291">
        <f>SUM(F17:F20)</f>
        <v>2</v>
      </c>
      <c r="G16" s="292">
        <f>SUM(G17:G20)</f>
        <v>1</v>
      </c>
      <c r="H16" s="291">
        <f>SUM(H17:H20)</f>
        <v>1</v>
      </c>
      <c r="I16" s="292">
        <f>SUM(I17:I20)</f>
        <v>1012</v>
      </c>
      <c r="J16" s="291">
        <f>SUM(J17:J20)</f>
        <v>306</v>
      </c>
      <c r="K16" s="292">
        <f>SUM(K17:K20)</f>
        <v>7</v>
      </c>
      <c r="L16" s="291">
        <f>SUM(L17:L20)</f>
        <v>4</v>
      </c>
      <c r="M16" s="292">
        <f>SUM(M17:M20)</f>
        <v>1</v>
      </c>
      <c r="N16" s="291">
        <f>SUM(N17:N20)</f>
        <v>0</v>
      </c>
      <c r="O16" s="292">
        <f>SUM(O17:O20)</f>
        <v>32</v>
      </c>
      <c r="P16" s="291">
        <f>SUM(P17:P20)</f>
        <v>22</v>
      </c>
    </row>
    <row r="17" spans="2:16" s="219" customFormat="1" ht="13.5" customHeight="1" x14ac:dyDescent="0.15">
      <c r="B17" s="290" t="s">
        <v>140</v>
      </c>
      <c r="C17" s="289">
        <f>+E17+G17+I17+K17+M17+O17</f>
        <v>175</v>
      </c>
      <c r="D17" s="288">
        <f>+F17+H17+J17+L17+N17+P17</f>
        <v>61</v>
      </c>
      <c r="E17" s="287">
        <v>3</v>
      </c>
      <c r="F17" s="286">
        <v>2</v>
      </c>
      <c r="G17" s="287">
        <v>0</v>
      </c>
      <c r="H17" s="286">
        <v>0</v>
      </c>
      <c r="I17" s="287">
        <v>160</v>
      </c>
      <c r="J17" s="286">
        <v>52</v>
      </c>
      <c r="K17" s="287">
        <v>5</v>
      </c>
      <c r="L17" s="286">
        <v>1</v>
      </c>
      <c r="M17" s="287">
        <v>0</v>
      </c>
      <c r="N17" s="286">
        <v>0</v>
      </c>
      <c r="O17" s="287">
        <v>7</v>
      </c>
      <c r="P17" s="286">
        <v>6</v>
      </c>
    </row>
    <row r="18" spans="2:16" s="219" customFormat="1" ht="13.5" customHeight="1" x14ac:dyDescent="0.15">
      <c r="B18" s="290" t="s">
        <v>139</v>
      </c>
      <c r="C18" s="289">
        <f>+E18+G18+I18+K18+M18+O18</f>
        <v>317</v>
      </c>
      <c r="D18" s="288">
        <f>+F18+H18+J18+L18+N18+P18</f>
        <v>74</v>
      </c>
      <c r="E18" s="287">
        <v>0</v>
      </c>
      <c r="F18" s="286">
        <v>0</v>
      </c>
      <c r="G18" s="287">
        <v>0</v>
      </c>
      <c r="H18" s="286">
        <v>0</v>
      </c>
      <c r="I18" s="287">
        <v>305</v>
      </c>
      <c r="J18" s="286">
        <v>67</v>
      </c>
      <c r="K18" s="287">
        <v>1</v>
      </c>
      <c r="L18" s="286">
        <v>1</v>
      </c>
      <c r="M18" s="287">
        <v>0</v>
      </c>
      <c r="N18" s="286">
        <v>0</v>
      </c>
      <c r="O18" s="287">
        <v>11</v>
      </c>
      <c r="P18" s="286">
        <v>6</v>
      </c>
    </row>
    <row r="19" spans="2:16" s="219" customFormat="1" ht="13.5" customHeight="1" x14ac:dyDescent="0.15">
      <c r="B19" s="290" t="s">
        <v>138</v>
      </c>
      <c r="C19" s="289">
        <f>+E19+G19+I19+K19+M19+O19</f>
        <v>366</v>
      </c>
      <c r="D19" s="288">
        <f>+F19+H19+J19+L19+N19+P19</f>
        <v>82</v>
      </c>
      <c r="E19" s="287">
        <v>2</v>
      </c>
      <c r="F19" s="286">
        <v>0</v>
      </c>
      <c r="G19" s="287">
        <v>1</v>
      </c>
      <c r="H19" s="286">
        <v>1</v>
      </c>
      <c r="I19" s="287">
        <v>351</v>
      </c>
      <c r="J19" s="286">
        <v>74</v>
      </c>
      <c r="K19" s="287">
        <v>1</v>
      </c>
      <c r="L19" s="286">
        <v>1</v>
      </c>
      <c r="M19" s="287">
        <v>0</v>
      </c>
      <c r="N19" s="286">
        <v>0</v>
      </c>
      <c r="O19" s="287">
        <v>11</v>
      </c>
      <c r="P19" s="286">
        <v>6</v>
      </c>
    </row>
    <row r="20" spans="2:16" s="219" customFormat="1" ht="13.5" customHeight="1" x14ac:dyDescent="0.15">
      <c r="B20" s="285" t="s">
        <v>137</v>
      </c>
      <c r="C20" s="284">
        <f>+E20+G20+I20+K20+M20+O20</f>
        <v>201</v>
      </c>
      <c r="D20" s="283">
        <f>+F20+H20+J20+L20+N20+P20</f>
        <v>118</v>
      </c>
      <c r="E20" s="282">
        <v>1</v>
      </c>
      <c r="F20" s="281">
        <v>0</v>
      </c>
      <c r="G20" s="282">
        <v>0</v>
      </c>
      <c r="H20" s="281">
        <v>0</v>
      </c>
      <c r="I20" s="282">
        <v>196</v>
      </c>
      <c r="J20" s="281">
        <v>113</v>
      </c>
      <c r="K20" s="282">
        <v>0</v>
      </c>
      <c r="L20" s="281">
        <v>1</v>
      </c>
      <c r="M20" s="282">
        <v>1</v>
      </c>
      <c r="N20" s="281">
        <v>0</v>
      </c>
      <c r="O20" s="282">
        <v>3</v>
      </c>
      <c r="P20" s="281">
        <v>4</v>
      </c>
    </row>
    <row r="21" spans="2:16" s="219" customFormat="1" ht="13.5" customHeight="1" x14ac:dyDescent="0.15">
      <c r="B21" s="293" t="s">
        <v>60</v>
      </c>
      <c r="C21" s="292">
        <f>SUM(C22:C25)</f>
        <v>1345</v>
      </c>
      <c r="D21" s="291">
        <f>SUM(D22:D25)</f>
        <v>394</v>
      </c>
      <c r="E21" s="292">
        <f>SUM(E22:E25)</f>
        <v>1</v>
      </c>
      <c r="F21" s="291">
        <f>SUM(F22:F25)</f>
        <v>1</v>
      </c>
      <c r="G21" s="292">
        <f>SUM(G22:G25)</f>
        <v>18</v>
      </c>
      <c r="H21" s="291">
        <f>SUM(H22:H25)</f>
        <v>8</v>
      </c>
      <c r="I21" s="292">
        <f>SUM(I22:I25)</f>
        <v>1206</v>
      </c>
      <c r="J21" s="291">
        <f>SUM(J22:J25)</f>
        <v>347</v>
      </c>
      <c r="K21" s="292">
        <f>SUM(K22:K25)</f>
        <v>12</v>
      </c>
      <c r="L21" s="291">
        <f>SUM(L22:L25)</f>
        <v>10</v>
      </c>
      <c r="M21" s="292">
        <f>SUM(M22:M25)</f>
        <v>2</v>
      </c>
      <c r="N21" s="291">
        <f>SUM(N22:N25)</f>
        <v>1</v>
      </c>
      <c r="O21" s="292">
        <f>SUM(O22:O25)</f>
        <v>106</v>
      </c>
      <c r="P21" s="291">
        <f>SUM(P22:P25)</f>
        <v>27</v>
      </c>
    </row>
    <row r="22" spans="2:16" s="219" customFormat="1" ht="13.5" customHeight="1" x14ac:dyDescent="0.15">
      <c r="B22" s="290" t="s">
        <v>140</v>
      </c>
      <c r="C22" s="289">
        <f>+E22+G22+I22+K22+M22+O22</f>
        <v>290</v>
      </c>
      <c r="D22" s="288">
        <f>+F22+H22+J22+L22+N22+P22</f>
        <v>86</v>
      </c>
      <c r="E22" s="287">
        <v>1</v>
      </c>
      <c r="F22" s="286">
        <v>1</v>
      </c>
      <c r="G22" s="287">
        <v>3</v>
      </c>
      <c r="H22" s="286">
        <v>1</v>
      </c>
      <c r="I22" s="287">
        <v>273</v>
      </c>
      <c r="J22" s="286">
        <v>78</v>
      </c>
      <c r="K22" s="287">
        <v>3</v>
      </c>
      <c r="L22" s="286">
        <v>1</v>
      </c>
      <c r="M22" s="287">
        <v>0</v>
      </c>
      <c r="N22" s="286">
        <v>0</v>
      </c>
      <c r="O22" s="287">
        <v>10</v>
      </c>
      <c r="P22" s="286">
        <v>5</v>
      </c>
    </row>
    <row r="23" spans="2:16" s="219" customFormat="1" ht="13.5" customHeight="1" x14ac:dyDescent="0.15">
      <c r="B23" s="290" t="s">
        <v>139</v>
      </c>
      <c r="C23" s="289">
        <f>+E23+G23+I23+K23+M23+O23</f>
        <v>384</v>
      </c>
      <c r="D23" s="288">
        <f>+F23+H23+J23+L23+N23+P23</f>
        <v>68</v>
      </c>
      <c r="E23" s="287">
        <v>0</v>
      </c>
      <c r="F23" s="286">
        <v>0</v>
      </c>
      <c r="G23" s="287">
        <v>6</v>
      </c>
      <c r="H23" s="286">
        <v>5</v>
      </c>
      <c r="I23" s="287">
        <v>340</v>
      </c>
      <c r="J23" s="286">
        <v>56</v>
      </c>
      <c r="K23" s="287">
        <v>4</v>
      </c>
      <c r="L23" s="286">
        <v>4</v>
      </c>
      <c r="M23" s="287">
        <v>2</v>
      </c>
      <c r="N23" s="286">
        <v>1</v>
      </c>
      <c r="O23" s="287">
        <v>32</v>
      </c>
      <c r="P23" s="286">
        <v>2</v>
      </c>
    </row>
    <row r="24" spans="2:16" s="219" customFormat="1" ht="13.5" customHeight="1" x14ac:dyDescent="0.15">
      <c r="B24" s="290" t="s">
        <v>138</v>
      </c>
      <c r="C24" s="289">
        <f>+E24+G24+I24+K24+M24+O24</f>
        <v>488</v>
      </c>
      <c r="D24" s="288">
        <f>+F24+H24+J24+L24+N24+P24</f>
        <v>142</v>
      </c>
      <c r="E24" s="287">
        <v>0</v>
      </c>
      <c r="F24" s="286">
        <v>0</v>
      </c>
      <c r="G24" s="287">
        <v>9</v>
      </c>
      <c r="H24" s="286">
        <v>2</v>
      </c>
      <c r="I24" s="287">
        <v>424</v>
      </c>
      <c r="J24" s="286">
        <v>127</v>
      </c>
      <c r="K24" s="287">
        <v>2</v>
      </c>
      <c r="L24" s="286">
        <v>2</v>
      </c>
      <c r="M24" s="287">
        <v>0</v>
      </c>
      <c r="N24" s="286">
        <v>0</v>
      </c>
      <c r="O24" s="287">
        <v>53</v>
      </c>
      <c r="P24" s="286">
        <v>11</v>
      </c>
    </row>
    <row r="25" spans="2:16" s="219" customFormat="1" ht="13.5" customHeight="1" x14ac:dyDescent="0.15">
      <c r="B25" s="285" t="s">
        <v>137</v>
      </c>
      <c r="C25" s="284">
        <f>+E25+G25+I25+K25+M25+O25</f>
        <v>183</v>
      </c>
      <c r="D25" s="283">
        <f>+F25+H25+J25+L25+N25+P25</f>
        <v>98</v>
      </c>
      <c r="E25" s="282">
        <v>0</v>
      </c>
      <c r="F25" s="281">
        <v>0</v>
      </c>
      <c r="G25" s="282">
        <v>0</v>
      </c>
      <c r="H25" s="281">
        <v>0</v>
      </c>
      <c r="I25" s="282">
        <v>169</v>
      </c>
      <c r="J25" s="281">
        <v>86</v>
      </c>
      <c r="K25" s="282">
        <v>3</v>
      </c>
      <c r="L25" s="281">
        <v>3</v>
      </c>
      <c r="M25" s="282">
        <v>0</v>
      </c>
      <c r="N25" s="281">
        <v>0</v>
      </c>
      <c r="O25" s="282">
        <v>11</v>
      </c>
      <c r="P25" s="281">
        <v>9</v>
      </c>
    </row>
    <row r="26" spans="2:16" s="219" customFormat="1" ht="13.5" customHeight="1" x14ac:dyDescent="0.15">
      <c r="B26" s="293" t="s">
        <v>59</v>
      </c>
      <c r="C26" s="292">
        <f>SUM(C27:C30)</f>
        <v>1304</v>
      </c>
      <c r="D26" s="291">
        <f>SUM(D27:D30)</f>
        <v>543</v>
      </c>
      <c r="E26" s="292">
        <f>SUM(E27:E30)</f>
        <v>7</v>
      </c>
      <c r="F26" s="291">
        <f>SUM(F27:F30)</f>
        <v>4</v>
      </c>
      <c r="G26" s="292">
        <f>SUM(G27:G30)</f>
        <v>20</v>
      </c>
      <c r="H26" s="291">
        <f>SUM(H27:H30)</f>
        <v>15</v>
      </c>
      <c r="I26" s="292">
        <f>SUM(I27:I30)</f>
        <v>1085</v>
      </c>
      <c r="J26" s="291">
        <f>SUM(J27:J30)</f>
        <v>433</v>
      </c>
      <c r="K26" s="292">
        <f>SUM(K27:K30)</f>
        <v>41</v>
      </c>
      <c r="L26" s="291">
        <f>SUM(L27:L30)</f>
        <v>38</v>
      </c>
      <c r="M26" s="292">
        <f>SUM(M27:M30)</f>
        <v>4</v>
      </c>
      <c r="N26" s="291">
        <f>SUM(N27:N30)</f>
        <v>0</v>
      </c>
      <c r="O26" s="292">
        <f>SUM(O27:O30)</f>
        <v>147</v>
      </c>
      <c r="P26" s="291">
        <f>SUM(P27:P30)</f>
        <v>53</v>
      </c>
    </row>
    <row r="27" spans="2:16" s="219" customFormat="1" ht="13.5" customHeight="1" x14ac:dyDescent="0.15">
      <c r="B27" s="290" t="s">
        <v>140</v>
      </c>
      <c r="C27" s="289">
        <f>+E27+G27+I27+K27+M27+O27</f>
        <v>266</v>
      </c>
      <c r="D27" s="288">
        <f>+F27+H27+J27+L27+N27+P27</f>
        <v>133</v>
      </c>
      <c r="E27" s="287">
        <v>0</v>
      </c>
      <c r="F27" s="286">
        <v>0</v>
      </c>
      <c r="G27" s="287">
        <v>6</v>
      </c>
      <c r="H27" s="286">
        <v>5</v>
      </c>
      <c r="I27" s="287">
        <v>240</v>
      </c>
      <c r="J27" s="286">
        <v>109</v>
      </c>
      <c r="K27" s="287">
        <v>5</v>
      </c>
      <c r="L27" s="286">
        <v>6</v>
      </c>
      <c r="M27" s="287">
        <v>0</v>
      </c>
      <c r="N27" s="286">
        <v>0</v>
      </c>
      <c r="O27" s="287">
        <v>15</v>
      </c>
      <c r="P27" s="286">
        <v>13</v>
      </c>
    </row>
    <row r="28" spans="2:16" s="219" customFormat="1" ht="13.5" customHeight="1" x14ac:dyDescent="0.15">
      <c r="B28" s="290" t="s">
        <v>139</v>
      </c>
      <c r="C28" s="289">
        <f>+E28+G28+I28+K28+M28+O28</f>
        <v>378</v>
      </c>
      <c r="D28" s="288">
        <f>+F28+H28+J28+L28+N28+P28</f>
        <v>119</v>
      </c>
      <c r="E28" s="287">
        <v>2</v>
      </c>
      <c r="F28" s="286">
        <v>1</v>
      </c>
      <c r="G28" s="287">
        <v>10</v>
      </c>
      <c r="H28" s="286">
        <v>8</v>
      </c>
      <c r="I28" s="287">
        <v>305</v>
      </c>
      <c r="J28" s="286">
        <v>89</v>
      </c>
      <c r="K28" s="287">
        <v>12</v>
      </c>
      <c r="L28" s="286">
        <v>11</v>
      </c>
      <c r="M28" s="287">
        <v>3</v>
      </c>
      <c r="N28" s="286">
        <v>0</v>
      </c>
      <c r="O28" s="287">
        <v>46</v>
      </c>
      <c r="P28" s="286">
        <v>10</v>
      </c>
    </row>
    <row r="29" spans="2:16" s="219" customFormat="1" ht="13.5" customHeight="1" x14ac:dyDescent="0.15">
      <c r="B29" s="290" t="s">
        <v>138</v>
      </c>
      <c r="C29" s="289">
        <f>+E29+G29+I29+K29+M29+O29</f>
        <v>426</v>
      </c>
      <c r="D29" s="288">
        <f>+F29+H29+J29+L29+N29+P29</f>
        <v>171</v>
      </c>
      <c r="E29" s="287">
        <v>3</v>
      </c>
      <c r="F29" s="286">
        <v>1</v>
      </c>
      <c r="G29" s="287">
        <v>4</v>
      </c>
      <c r="H29" s="286">
        <v>2</v>
      </c>
      <c r="I29" s="287">
        <v>328</v>
      </c>
      <c r="J29" s="286">
        <v>128</v>
      </c>
      <c r="K29" s="287">
        <v>15</v>
      </c>
      <c r="L29" s="286">
        <v>12</v>
      </c>
      <c r="M29" s="287">
        <v>1</v>
      </c>
      <c r="N29" s="286">
        <v>0</v>
      </c>
      <c r="O29" s="287">
        <v>75</v>
      </c>
      <c r="P29" s="286">
        <v>28</v>
      </c>
    </row>
    <row r="30" spans="2:16" s="219" customFormat="1" ht="13.5" customHeight="1" x14ac:dyDescent="0.15">
      <c r="B30" s="285" t="s">
        <v>137</v>
      </c>
      <c r="C30" s="284">
        <f>+E30+G30+I30+K30+M30+O30</f>
        <v>234</v>
      </c>
      <c r="D30" s="283">
        <f>+F30+H30+J30+L30+N30+P30</f>
        <v>120</v>
      </c>
      <c r="E30" s="282">
        <v>2</v>
      </c>
      <c r="F30" s="281">
        <v>2</v>
      </c>
      <c r="G30" s="282">
        <v>0</v>
      </c>
      <c r="H30" s="281">
        <v>0</v>
      </c>
      <c r="I30" s="282">
        <v>212</v>
      </c>
      <c r="J30" s="281">
        <v>107</v>
      </c>
      <c r="K30" s="282">
        <v>9</v>
      </c>
      <c r="L30" s="281">
        <v>9</v>
      </c>
      <c r="M30" s="282">
        <v>0</v>
      </c>
      <c r="N30" s="281">
        <v>0</v>
      </c>
      <c r="O30" s="282">
        <v>11</v>
      </c>
      <c r="P30" s="281">
        <v>2</v>
      </c>
    </row>
    <row r="31" spans="2:16" s="219" customFormat="1" ht="13.5" customHeight="1" x14ac:dyDescent="0.15">
      <c r="B31" s="293" t="s">
        <v>58</v>
      </c>
      <c r="C31" s="292">
        <f>SUM(C32:C35)</f>
        <v>1197</v>
      </c>
      <c r="D31" s="291">
        <f>SUM(D32:D35)</f>
        <v>463</v>
      </c>
      <c r="E31" s="292">
        <f>SUM(E32:E35)</f>
        <v>3</v>
      </c>
      <c r="F31" s="291">
        <f>SUM(F32:F35)</f>
        <v>3</v>
      </c>
      <c r="G31" s="292">
        <f>SUM(G32:G35)</f>
        <v>26</v>
      </c>
      <c r="H31" s="291">
        <f>SUM(H32:H35)</f>
        <v>16</v>
      </c>
      <c r="I31" s="292">
        <f>SUM(I32:I35)</f>
        <v>1007</v>
      </c>
      <c r="J31" s="291">
        <f>SUM(J32:J35)</f>
        <v>376</v>
      </c>
      <c r="K31" s="292">
        <f>SUM(K32:K35)</f>
        <v>17</v>
      </c>
      <c r="L31" s="291">
        <f>SUM(L32:L35)</f>
        <v>11</v>
      </c>
      <c r="M31" s="292">
        <f>SUM(M32:M35)</f>
        <v>2</v>
      </c>
      <c r="N31" s="291">
        <f>SUM(N32:N35)</f>
        <v>1</v>
      </c>
      <c r="O31" s="292">
        <f>SUM(O32:O35)</f>
        <v>142</v>
      </c>
      <c r="P31" s="291">
        <f>SUM(P32:P35)</f>
        <v>56</v>
      </c>
    </row>
    <row r="32" spans="2:16" s="219" customFormat="1" ht="13.5" customHeight="1" x14ac:dyDescent="0.15">
      <c r="B32" s="290" t="s">
        <v>140</v>
      </c>
      <c r="C32" s="289">
        <f>+E32+G32+I32+K32+M32+O32</f>
        <v>281</v>
      </c>
      <c r="D32" s="288">
        <f>+F32+H32+J32+L32+N32+P32</f>
        <v>93</v>
      </c>
      <c r="E32" s="287">
        <v>2</v>
      </c>
      <c r="F32" s="286">
        <v>2</v>
      </c>
      <c r="G32" s="287">
        <v>4</v>
      </c>
      <c r="H32" s="286">
        <v>2</v>
      </c>
      <c r="I32" s="287">
        <v>235</v>
      </c>
      <c r="J32" s="286">
        <v>72</v>
      </c>
      <c r="K32" s="287">
        <v>7</v>
      </c>
      <c r="L32" s="286">
        <v>3</v>
      </c>
      <c r="M32" s="287">
        <v>0</v>
      </c>
      <c r="N32" s="286">
        <v>0</v>
      </c>
      <c r="O32" s="287">
        <v>33</v>
      </c>
      <c r="P32" s="286">
        <v>14</v>
      </c>
    </row>
    <row r="33" spans="1:16" s="219" customFormat="1" ht="13.5" customHeight="1" x14ac:dyDescent="0.15">
      <c r="B33" s="290" t="s">
        <v>139</v>
      </c>
      <c r="C33" s="289">
        <f>+E33+G33+I33+K33+M33+O33</f>
        <v>316</v>
      </c>
      <c r="D33" s="288">
        <f>+F33+H33+J33+L33+N33+P33</f>
        <v>83</v>
      </c>
      <c r="E33" s="287">
        <v>1</v>
      </c>
      <c r="F33" s="286">
        <v>1</v>
      </c>
      <c r="G33" s="287">
        <v>10</v>
      </c>
      <c r="H33" s="286">
        <v>7</v>
      </c>
      <c r="I33" s="287">
        <v>247</v>
      </c>
      <c r="J33" s="286">
        <v>52</v>
      </c>
      <c r="K33" s="287">
        <v>5</v>
      </c>
      <c r="L33" s="286">
        <v>4</v>
      </c>
      <c r="M33" s="287">
        <v>1</v>
      </c>
      <c r="N33" s="286">
        <v>1</v>
      </c>
      <c r="O33" s="287">
        <v>52</v>
      </c>
      <c r="P33" s="286">
        <v>18</v>
      </c>
    </row>
    <row r="34" spans="1:16" s="219" customFormat="1" ht="13.5" customHeight="1" x14ac:dyDescent="0.15">
      <c r="B34" s="290" t="s">
        <v>138</v>
      </c>
      <c r="C34" s="289">
        <f>+E34+G34+I34+K34+M34+O34</f>
        <v>329</v>
      </c>
      <c r="D34" s="288">
        <f>+F34+H34+J34+L34+N34+P34</f>
        <v>127</v>
      </c>
      <c r="E34" s="287">
        <v>0</v>
      </c>
      <c r="F34" s="286">
        <v>0</v>
      </c>
      <c r="G34" s="287">
        <v>8</v>
      </c>
      <c r="H34" s="286">
        <v>5</v>
      </c>
      <c r="I34" s="287">
        <v>277</v>
      </c>
      <c r="J34" s="286">
        <v>98</v>
      </c>
      <c r="K34" s="287">
        <v>2</v>
      </c>
      <c r="L34" s="286">
        <v>2</v>
      </c>
      <c r="M34" s="287">
        <v>0</v>
      </c>
      <c r="N34" s="286">
        <v>0</v>
      </c>
      <c r="O34" s="287">
        <v>42</v>
      </c>
      <c r="P34" s="286">
        <v>22</v>
      </c>
    </row>
    <row r="35" spans="1:16" s="219" customFormat="1" ht="13.5" customHeight="1" x14ac:dyDescent="0.15">
      <c r="B35" s="285" t="s">
        <v>137</v>
      </c>
      <c r="C35" s="284">
        <f>+E35+G35+I35+K35+M35+O35</f>
        <v>271</v>
      </c>
      <c r="D35" s="283">
        <f>+F35+H35+J35+L35+N35+P35</f>
        <v>160</v>
      </c>
      <c r="E35" s="282">
        <v>0</v>
      </c>
      <c r="F35" s="281">
        <v>0</v>
      </c>
      <c r="G35" s="282">
        <v>4</v>
      </c>
      <c r="H35" s="281">
        <v>2</v>
      </c>
      <c r="I35" s="282">
        <v>248</v>
      </c>
      <c r="J35" s="281">
        <v>154</v>
      </c>
      <c r="K35" s="282">
        <v>3</v>
      </c>
      <c r="L35" s="281">
        <v>2</v>
      </c>
      <c r="M35" s="282">
        <v>1</v>
      </c>
      <c r="N35" s="281">
        <v>0</v>
      </c>
      <c r="O35" s="282">
        <v>15</v>
      </c>
      <c r="P35" s="281">
        <v>2</v>
      </c>
    </row>
    <row r="36" spans="1:16" s="219" customFormat="1" ht="13.5" customHeight="1" x14ac:dyDescent="0.15">
      <c r="B36" s="293" t="s">
        <v>57</v>
      </c>
      <c r="C36" s="292">
        <f>SUM(C37:C40)</f>
        <v>962</v>
      </c>
      <c r="D36" s="291">
        <f>SUM(D37:D40)</f>
        <v>359</v>
      </c>
      <c r="E36" s="292">
        <f>SUM(E37:E40)</f>
        <v>6</v>
      </c>
      <c r="F36" s="291">
        <f>SUM(F37:F40)</f>
        <v>4</v>
      </c>
      <c r="G36" s="292">
        <f>SUM(G37:G40)</f>
        <v>12</v>
      </c>
      <c r="H36" s="291">
        <f>SUM(H37:H40)</f>
        <v>6</v>
      </c>
      <c r="I36" s="292">
        <f>SUM(I37:I40)</f>
        <v>806</v>
      </c>
      <c r="J36" s="291">
        <f>SUM(J37:J40)</f>
        <v>310</v>
      </c>
      <c r="K36" s="292">
        <f>SUM(K37:K40)</f>
        <v>20</v>
      </c>
      <c r="L36" s="291">
        <f>SUM(L37:L40)</f>
        <v>6</v>
      </c>
      <c r="M36" s="292">
        <f>SUM(M37:M40)</f>
        <v>4</v>
      </c>
      <c r="N36" s="291">
        <f>SUM(N37:N40)</f>
        <v>3</v>
      </c>
      <c r="O36" s="292">
        <f>SUM(O37:O40)</f>
        <v>114</v>
      </c>
      <c r="P36" s="291">
        <f>SUM(P37:P40)</f>
        <v>30</v>
      </c>
    </row>
    <row r="37" spans="1:16" s="294" customFormat="1" ht="13.5" customHeight="1" x14ac:dyDescent="0.15">
      <c r="B37" s="290" t="s">
        <v>140</v>
      </c>
      <c r="C37" s="289">
        <f>+E37+G37+I37+K37+M37+O37</f>
        <v>164</v>
      </c>
      <c r="D37" s="288">
        <f>+F37+H37+J37+L37+N37+P37</f>
        <v>70</v>
      </c>
      <c r="E37" s="287">
        <v>2</v>
      </c>
      <c r="F37" s="286">
        <v>2</v>
      </c>
      <c r="G37" s="287">
        <v>6</v>
      </c>
      <c r="H37" s="286">
        <v>2</v>
      </c>
      <c r="I37" s="287">
        <v>127</v>
      </c>
      <c r="J37" s="286">
        <v>55</v>
      </c>
      <c r="K37" s="287">
        <v>10</v>
      </c>
      <c r="L37" s="286">
        <v>1</v>
      </c>
      <c r="M37" s="287">
        <v>0</v>
      </c>
      <c r="N37" s="286">
        <v>0</v>
      </c>
      <c r="O37" s="287">
        <v>19</v>
      </c>
      <c r="P37" s="286">
        <v>10</v>
      </c>
    </row>
    <row r="38" spans="1:16" s="219" customFormat="1" ht="13.5" customHeight="1" x14ac:dyDescent="0.15">
      <c r="A38" s="279"/>
      <c r="B38" s="290" t="s">
        <v>139</v>
      </c>
      <c r="C38" s="289">
        <f>+E38+G38+I38+K38+M38+O38</f>
        <v>255</v>
      </c>
      <c r="D38" s="288">
        <f>+F38+H38+J38+L38+N38+P38</f>
        <v>73</v>
      </c>
      <c r="E38" s="287">
        <v>1</v>
      </c>
      <c r="F38" s="286">
        <v>0</v>
      </c>
      <c r="G38" s="287">
        <v>1</v>
      </c>
      <c r="H38" s="286">
        <v>1</v>
      </c>
      <c r="I38" s="287">
        <v>206</v>
      </c>
      <c r="J38" s="286">
        <v>58</v>
      </c>
      <c r="K38" s="287">
        <v>7</v>
      </c>
      <c r="L38" s="286">
        <v>5</v>
      </c>
      <c r="M38" s="287">
        <v>1</v>
      </c>
      <c r="N38" s="286">
        <v>1</v>
      </c>
      <c r="O38" s="287">
        <v>39</v>
      </c>
      <c r="P38" s="286">
        <v>8</v>
      </c>
    </row>
    <row r="39" spans="1:16" s="219" customFormat="1" ht="13.5" customHeight="1" x14ac:dyDescent="0.15">
      <c r="A39" s="279"/>
      <c r="B39" s="290" t="s">
        <v>138</v>
      </c>
      <c r="C39" s="289">
        <f>+E39+G39+I39+K39+M39+O39</f>
        <v>290</v>
      </c>
      <c r="D39" s="288">
        <f>+F39+H39+J39+L39+N39+P39</f>
        <v>83</v>
      </c>
      <c r="E39" s="287">
        <v>3</v>
      </c>
      <c r="F39" s="286">
        <v>2</v>
      </c>
      <c r="G39" s="287">
        <v>2</v>
      </c>
      <c r="H39" s="286">
        <v>2</v>
      </c>
      <c r="I39" s="287">
        <v>248</v>
      </c>
      <c r="J39" s="286">
        <v>69</v>
      </c>
      <c r="K39" s="287">
        <v>0</v>
      </c>
      <c r="L39" s="286">
        <v>0</v>
      </c>
      <c r="M39" s="287">
        <v>2</v>
      </c>
      <c r="N39" s="286">
        <v>1</v>
      </c>
      <c r="O39" s="287">
        <v>35</v>
      </c>
      <c r="P39" s="286">
        <v>9</v>
      </c>
    </row>
    <row r="40" spans="1:16" s="219" customFormat="1" ht="13.5" customHeight="1" x14ac:dyDescent="0.15">
      <c r="A40" s="279"/>
      <c r="B40" s="285" t="s">
        <v>137</v>
      </c>
      <c r="C40" s="284">
        <f>+E40+G40+I40+K40+M40+O40</f>
        <v>253</v>
      </c>
      <c r="D40" s="283">
        <f>+F40+H40+J40+L40+N40+P40</f>
        <v>133</v>
      </c>
      <c r="E40" s="282">
        <v>0</v>
      </c>
      <c r="F40" s="281">
        <v>0</v>
      </c>
      <c r="G40" s="282">
        <v>3</v>
      </c>
      <c r="H40" s="281">
        <v>1</v>
      </c>
      <c r="I40" s="282">
        <v>225</v>
      </c>
      <c r="J40" s="281">
        <v>128</v>
      </c>
      <c r="K40" s="282">
        <v>3</v>
      </c>
      <c r="L40" s="281">
        <v>0</v>
      </c>
      <c r="M40" s="282">
        <v>1</v>
      </c>
      <c r="N40" s="281">
        <v>1</v>
      </c>
      <c r="O40" s="282">
        <v>21</v>
      </c>
      <c r="P40" s="281">
        <v>3</v>
      </c>
    </row>
    <row r="41" spans="1:16" s="219" customFormat="1" ht="13.5" customHeight="1" x14ac:dyDescent="0.15">
      <c r="A41" s="279"/>
      <c r="B41" s="293" t="s">
        <v>56</v>
      </c>
      <c r="C41" s="292">
        <f>SUM(C42:C45)</f>
        <v>896</v>
      </c>
      <c r="D41" s="291">
        <f>SUM(D42:D45)</f>
        <v>513</v>
      </c>
      <c r="E41" s="292">
        <f>SUM(E42:E45)</f>
        <v>5</v>
      </c>
      <c r="F41" s="291">
        <f>SUM(F42:F45)</f>
        <v>3</v>
      </c>
      <c r="G41" s="292">
        <f>SUM(G42:G45)</f>
        <v>10</v>
      </c>
      <c r="H41" s="291">
        <f>SUM(H42:H45)</f>
        <v>8</v>
      </c>
      <c r="I41" s="292">
        <f>SUM(I42:I45)</f>
        <v>739</v>
      </c>
      <c r="J41" s="291">
        <f>SUM(J42:J45)</f>
        <v>440</v>
      </c>
      <c r="K41" s="292">
        <f>SUM(K42:K45)</f>
        <v>25</v>
      </c>
      <c r="L41" s="291">
        <f>SUM(L42:L45)</f>
        <v>20</v>
      </c>
      <c r="M41" s="292">
        <f>SUM(M42:M45)</f>
        <v>3</v>
      </c>
      <c r="N41" s="291">
        <f>SUM(N42:N45)</f>
        <v>3</v>
      </c>
      <c r="O41" s="292">
        <f>SUM(O42:O45)</f>
        <v>114</v>
      </c>
      <c r="P41" s="291">
        <f>SUM(P42:P45)</f>
        <v>39</v>
      </c>
    </row>
    <row r="42" spans="1:16" s="219" customFormat="1" ht="13.5" customHeight="1" x14ac:dyDescent="0.15">
      <c r="A42" s="279"/>
      <c r="B42" s="290" t="s">
        <v>140</v>
      </c>
      <c r="C42" s="289">
        <f>+E42+G42+I42+K42+M42+O42</f>
        <v>143</v>
      </c>
      <c r="D42" s="288">
        <f>+F42+H42+J42+L42+N42+P42</f>
        <v>67</v>
      </c>
      <c r="E42" s="287">
        <v>1</v>
      </c>
      <c r="F42" s="286">
        <v>1</v>
      </c>
      <c r="G42" s="287">
        <v>2</v>
      </c>
      <c r="H42" s="286">
        <v>3</v>
      </c>
      <c r="I42" s="287">
        <v>110</v>
      </c>
      <c r="J42" s="286">
        <v>45</v>
      </c>
      <c r="K42" s="287">
        <v>9</v>
      </c>
      <c r="L42" s="286">
        <v>6</v>
      </c>
      <c r="M42" s="287">
        <v>1</v>
      </c>
      <c r="N42" s="286">
        <v>1</v>
      </c>
      <c r="O42" s="287">
        <v>20</v>
      </c>
      <c r="P42" s="286">
        <v>11</v>
      </c>
    </row>
    <row r="43" spans="1:16" s="219" customFormat="1" ht="13.5" customHeight="1" x14ac:dyDescent="0.15">
      <c r="A43" s="279"/>
      <c r="B43" s="290" t="s">
        <v>139</v>
      </c>
      <c r="C43" s="289">
        <f>+E43+G43+I43+K43+M43+O43</f>
        <v>241</v>
      </c>
      <c r="D43" s="288">
        <f>+F43+H43+J43+L43+N43+P43</f>
        <v>120</v>
      </c>
      <c r="E43" s="287">
        <v>1</v>
      </c>
      <c r="F43" s="286">
        <v>0</v>
      </c>
      <c r="G43" s="287">
        <v>2</v>
      </c>
      <c r="H43" s="286">
        <v>0</v>
      </c>
      <c r="I43" s="287">
        <v>194</v>
      </c>
      <c r="J43" s="286">
        <v>99</v>
      </c>
      <c r="K43" s="287">
        <v>10</v>
      </c>
      <c r="L43" s="286">
        <v>10</v>
      </c>
      <c r="M43" s="287">
        <v>1</v>
      </c>
      <c r="N43" s="286">
        <v>2</v>
      </c>
      <c r="O43" s="287">
        <v>33</v>
      </c>
      <c r="P43" s="286">
        <v>9</v>
      </c>
    </row>
    <row r="44" spans="1:16" s="219" customFormat="1" ht="13.5" customHeight="1" x14ac:dyDescent="0.15">
      <c r="A44" s="279"/>
      <c r="B44" s="290" t="s">
        <v>138</v>
      </c>
      <c r="C44" s="289">
        <f>+E44+G44+I44+K44+M44+O44</f>
        <v>301</v>
      </c>
      <c r="D44" s="288">
        <f>+F44+H44+J44+L44+N44+P44</f>
        <v>189</v>
      </c>
      <c r="E44" s="287">
        <v>3</v>
      </c>
      <c r="F44" s="286">
        <v>2</v>
      </c>
      <c r="G44" s="287">
        <v>5</v>
      </c>
      <c r="H44" s="286">
        <v>3</v>
      </c>
      <c r="I44" s="287">
        <v>239</v>
      </c>
      <c r="J44" s="286">
        <v>166</v>
      </c>
      <c r="K44" s="287">
        <v>4</v>
      </c>
      <c r="L44" s="286">
        <v>3</v>
      </c>
      <c r="M44" s="287">
        <v>1</v>
      </c>
      <c r="N44" s="286">
        <v>0</v>
      </c>
      <c r="O44" s="287">
        <v>49</v>
      </c>
      <c r="P44" s="286">
        <v>15</v>
      </c>
    </row>
    <row r="45" spans="1:16" s="219" customFormat="1" ht="13.5" customHeight="1" x14ac:dyDescent="0.15">
      <c r="A45" s="279"/>
      <c r="B45" s="285" t="s">
        <v>137</v>
      </c>
      <c r="C45" s="284">
        <f>+E45+G45+I45+K45+M45+O45</f>
        <v>211</v>
      </c>
      <c r="D45" s="283">
        <f>+F45+H45+J45+L45+N45+P45</f>
        <v>137</v>
      </c>
      <c r="E45" s="282">
        <v>0</v>
      </c>
      <c r="F45" s="281">
        <v>0</v>
      </c>
      <c r="G45" s="282">
        <v>1</v>
      </c>
      <c r="H45" s="281">
        <v>2</v>
      </c>
      <c r="I45" s="282">
        <v>196</v>
      </c>
      <c r="J45" s="281">
        <v>130</v>
      </c>
      <c r="K45" s="282">
        <v>2</v>
      </c>
      <c r="L45" s="281">
        <v>1</v>
      </c>
      <c r="M45" s="282">
        <v>0</v>
      </c>
      <c r="N45" s="281">
        <v>0</v>
      </c>
      <c r="O45" s="282">
        <v>12</v>
      </c>
      <c r="P45" s="281">
        <v>4</v>
      </c>
    </row>
    <row r="46" spans="1:16" s="219" customFormat="1" ht="13.5" customHeight="1" x14ac:dyDescent="0.15">
      <c r="A46" s="279"/>
      <c r="B46" s="278" t="s">
        <v>55</v>
      </c>
      <c r="C46" s="277">
        <f>+E46+G46+I46+K46+M46+O46</f>
        <v>714</v>
      </c>
      <c r="D46" s="280">
        <f>+F46+H46+J46+L46+N46+P46</f>
        <v>484</v>
      </c>
      <c r="E46" s="277">
        <v>8</v>
      </c>
      <c r="F46" s="280">
        <v>7</v>
      </c>
      <c r="G46" s="277">
        <v>18</v>
      </c>
      <c r="H46" s="280">
        <v>11</v>
      </c>
      <c r="I46" s="277">
        <v>566</v>
      </c>
      <c r="J46" s="280">
        <v>434</v>
      </c>
      <c r="K46" s="277">
        <v>26</v>
      </c>
      <c r="L46" s="280">
        <v>0</v>
      </c>
      <c r="M46" s="277">
        <v>1</v>
      </c>
      <c r="N46" s="280">
        <v>2</v>
      </c>
      <c r="O46" s="277">
        <v>95</v>
      </c>
      <c r="P46" s="280">
        <v>30</v>
      </c>
    </row>
    <row r="47" spans="1:16" s="219" customFormat="1" ht="13.5" customHeight="1" x14ac:dyDescent="0.15">
      <c r="A47" s="279"/>
      <c r="B47" s="278" t="s">
        <v>54</v>
      </c>
      <c r="C47" s="277">
        <v>717</v>
      </c>
      <c r="D47" s="280">
        <v>338</v>
      </c>
      <c r="E47" s="277">
        <v>3</v>
      </c>
      <c r="F47" s="280">
        <v>2</v>
      </c>
      <c r="G47" s="277">
        <v>21</v>
      </c>
      <c r="H47" s="280">
        <v>19</v>
      </c>
      <c r="I47" s="277">
        <v>551</v>
      </c>
      <c r="J47" s="280">
        <v>268</v>
      </c>
      <c r="K47" s="277">
        <v>17</v>
      </c>
      <c r="L47" s="280">
        <v>15</v>
      </c>
      <c r="M47" s="277">
        <v>3</v>
      </c>
      <c r="N47" s="280">
        <v>2</v>
      </c>
      <c r="O47" s="277">
        <v>122</v>
      </c>
      <c r="P47" s="280">
        <v>32</v>
      </c>
    </row>
    <row r="48" spans="1:16" s="219" customFormat="1" ht="13.5" customHeight="1" x14ac:dyDescent="0.15">
      <c r="A48" s="279"/>
      <c r="B48" s="278" t="s">
        <v>53</v>
      </c>
      <c r="C48" s="277">
        <v>653</v>
      </c>
      <c r="D48" s="276">
        <v>204</v>
      </c>
      <c r="E48" s="277">
        <v>2</v>
      </c>
      <c r="F48" s="276">
        <v>1</v>
      </c>
      <c r="G48" s="277">
        <v>13</v>
      </c>
      <c r="H48" s="276">
        <v>13</v>
      </c>
      <c r="I48" s="277">
        <v>539</v>
      </c>
      <c r="J48" s="276">
        <v>166</v>
      </c>
      <c r="K48" s="277">
        <v>11</v>
      </c>
      <c r="L48" s="276">
        <v>4</v>
      </c>
      <c r="M48" s="277">
        <v>1</v>
      </c>
      <c r="N48" s="276">
        <v>1</v>
      </c>
      <c r="O48" s="277">
        <v>87</v>
      </c>
      <c r="P48" s="276">
        <v>19</v>
      </c>
    </row>
    <row r="49" spans="1:16" s="219" customFormat="1" ht="13.5" customHeight="1" x14ac:dyDescent="0.15">
      <c r="A49" s="279"/>
      <c r="B49" s="278" t="s">
        <v>52</v>
      </c>
      <c r="C49" s="277">
        <v>660</v>
      </c>
      <c r="D49" s="276">
        <v>259</v>
      </c>
      <c r="E49" s="277">
        <v>1</v>
      </c>
      <c r="F49" s="276">
        <v>2</v>
      </c>
      <c r="G49" s="277">
        <v>10</v>
      </c>
      <c r="H49" s="276">
        <v>7</v>
      </c>
      <c r="I49" s="277">
        <v>535</v>
      </c>
      <c r="J49" s="276">
        <v>209</v>
      </c>
      <c r="K49" s="277">
        <v>9</v>
      </c>
      <c r="L49" s="276">
        <v>6</v>
      </c>
      <c r="M49" s="277">
        <v>7</v>
      </c>
      <c r="N49" s="276">
        <v>7</v>
      </c>
      <c r="O49" s="277">
        <v>98</v>
      </c>
      <c r="P49" s="276">
        <v>28</v>
      </c>
    </row>
    <row r="50" spans="1:16" s="219" customFormat="1" ht="13.5" customHeight="1" x14ac:dyDescent="0.15">
      <c r="A50" s="279"/>
      <c r="B50" s="278" t="s">
        <v>51</v>
      </c>
      <c r="C50" s="277">
        <v>492</v>
      </c>
      <c r="D50" s="276">
        <v>241</v>
      </c>
      <c r="E50" s="277">
        <v>4</v>
      </c>
      <c r="F50" s="276">
        <v>3</v>
      </c>
      <c r="G50" s="277">
        <v>17</v>
      </c>
      <c r="H50" s="276">
        <v>10</v>
      </c>
      <c r="I50" s="277">
        <v>390</v>
      </c>
      <c r="J50" s="276">
        <v>199</v>
      </c>
      <c r="K50" s="277">
        <v>9</v>
      </c>
      <c r="L50" s="276">
        <v>10</v>
      </c>
      <c r="M50" s="277">
        <v>0</v>
      </c>
      <c r="N50" s="276">
        <v>0</v>
      </c>
      <c r="O50" s="277">
        <v>72</v>
      </c>
      <c r="P50" s="276">
        <v>19</v>
      </c>
    </row>
    <row r="51" spans="1:16" s="219" customFormat="1" ht="13.5" customHeight="1" x14ac:dyDescent="0.15">
      <c r="A51" s="279"/>
      <c r="B51" s="278" t="s">
        <v>50</v>
      </c>
      <c r="C51" s="277">
        <v>530</v>
      </c>
      <c r="D51" s="276">
        <v>175</v>
      </c>
      <c r="E51" s="277">
        <v>3</v>
      </c>
      <c r="F51" s="276">
        <v>2</v>
      </c>
      <c r="G51" s="277">
        <v>14</v>
      </c>
      <c r="H51" s="276">
        <v>15</v>
      </c>
      <c r="I51" s="277">
        <v>423</v>
      </c>
      <c r="J51" s="276">
        <v>129</v>
      </c>
      <c r="K51" s="277">
        <v>15</v>
      </c>
      <c r="L51" s="276">
        <v>9</v>
      </c>
      <c r="M51" s="277">
        <v>1</v>
      </c>
      <c r="N51" s="276">
        <v>1</v>
      </c>
      <c r="O51" s="277">
        <v>74</v>
      </c>
      <c r="P51" s="276">
        <v>19</v>
      </c>
    </row>
    <row r="52" spans="1:16" s="219" customFormat="1" ht="13.5" customHeight="1" x14ac:dyDescent="0.15">
      <c r="A52" s="279"/>
      <c r="B52" s="278" t="s">
        <v>49</v>
      </c>
      <c r="C52" s="277">
        <v>560</v>
      </c>
      <c r="D52" s="276">
        <v>179</v>
      </c>
      <c r="E52" s="277">
        <v>2</v>
      </c>
      <c r="F52" s="276">
        <v>2</v>
      </c>
      <c r="G52" s="277">
        <v>24</v>
      </c>
      <c r="H52" s="276">
        <v>26</v>
      </c>
      <c r="I52" s="277">
        <v>445</v>
      </c>
      <c r="J52" s="276">
        <v>116</v>
      </c>
      <c r="K52" s="277">
        <v>9</v>
      </c>
      <c r="L52" s="276">
        <v>2</v>
      </c>
      <c r="M52" s="277">
        <v>5</v>
      </c>
      <c r="N52" s="276">
        <v>4</v>
      </c>
      <c r="O52" s="277">
        <v>75</v>
      </c>
      <c r="P52" s="276">
        <v>29</v>
      </c>
    </row>
    <row r="53" spans="1:16" s="219" customFormat="1" ht="13.5" customHeight="1" x14ac:dyDescent="0.15">
      <c r="A53" s="279"/>
      <c r="B53" s="278" t="s">
        <v>48</v>
      </c>
      <c r="C53" s="277">
        <v>534</v>
      </c>
      <c r="D53" s="276">
        <v>181</v>
      </c>
      <c r="E53" s="277">
        <v>2</v>
      </c>
      <c r="F53" s="276">
        <v>2</v>
      </c>
      <c r="G53" s="277">
        <v>21</v>
      </c>
      <c r="H53" s="276">
        <v>17</v>
      </c>
      <c r="I53" s="277">
        <v>421</v>
      </c>
      <c r="J53" s="276">
        <v>135</v>
      </c>
      <c r="K53" s="277">
        <v>13</v>
      </c>
      <c r="L53" s="276">
        <v>10</v>
      </c>
      <c r="M53" s="277">
        <v>5</v>
      </c>
      <c r="N53" s="276">
        <v>4</v>
      </c>
      <c r="O53" s="277">
        <v>72</v>
      </c>
      <c r="P53" s="276">
        <v>13</v>
      </c>
    </row>
    <row r="54" spans="1:16" s="219" customFormat="1" ht="13.5" customHeight="1" x14ac:dyDescent="0.15">
      <c r="A54" s="279"/>
      <c r="B54" s="278" t="s">
        <v>47</v>
      </c>
      <c r="C54" s="277">
        <v>511</v>
      </c>
      <c r="D54" s="276">
        <v>236</v>
      </c>
      <c r="E54" s="277">
        <v>1</v>
      </c>
      <c r="F54" s="276">
        <v>1</v>
      </c>
      <c r="G54" s="277">
        <v>23</v>
      </c>
      <c r="H54" s="276">
        <v>23</v>
      </c>
      <c r="I54" s="277">
        <v>392</v>
      </c>
      <c r="J54" s="276">
        <v>182</v>
      </c>
      <c r="K54" s="277">
        <v>14</v>
      </c>
      <c r="L54" s="276">
        <v>5</v>
      </c>
      <c r="M54" s="277">
        <v>2</v>
      </c>
      <c r="N54" s="276">
        <v>2</v>
      </c>
      <c r="O54" s="277">
        <v>79</v>
      </c>
      <c r="P54" s="276">
        <v>23</v>
      </c>
    </row>
    <row r="55" spans="1:16" s="219" customFormat="1" ht="13.5" customHeight="1" x14ac:dyDescent="0.15">
      <c r="A55" s="279"/>
      <c r="B55" s="278" t="s">
        <v>46</v>
      </c>
      <c r="C55" s="277">
        <v>340</v>
      </c>
      <c r="D55" s="276">
        <v>157</v>
      </c>
      <c r="E55" s="277">
        <v>0</v>
      </c>
      <c r="F55" s="276">
        <v>0</v>
      </c>
      <c r="G55" s="277">
        <v>25</v>
      </c>
      <c r="H55" s="276">
        <v>26</v>
      </c>
      <c r="I55" s="277">
        <v>253</v>
      </c>
      <c r="J55" s="276">
        <v>113</v>
      </c>
      <c r="K55" s="277">
        <v>11</v>
      </c>
      <c r="L55" s="276">
        <v>2</v>
      </c>
      <c r="M55" s="277">
        <v>5</v>
      </c>
      <c r="N55" s="276">
        <v>1</v>
      </c>
      <c r="O55" s="277">
        <v>46</v>
      </c>
      <c r="P55" s="276">
        <v>15</v>
      </c>
    </row>
    <row r="56" spans="1:16" s="219" customFormat="1" ht="13.5" customHeight="1" x14ac:dyDescent="0.15">
      <c r="A56" s="279"/>
      <c r="B56" s="278" t="s">
        <v>45</v>
      </c>
      <c r="C56" s="277">
        <v>333</v>
      </c>
      <c r="D56" s="276">
        <v>147</v>
      </c>
      <c r="E56" s="277">
        <v>0</v>
      </c>
      <c r="F56" s="276">
        <v>0</v>
      </c>
      <c r="G56" s="277">
        <v>36</v>
      </c>
      <c r="H56" s="276">
        <v>32</v>
      </c>
      <c r="I56" s="277">
        <v>236</v>
      </c>
      <c r="J56" s="276">
        <v>101</v>
      </c>
      <c r="K56" s="277">
        <v>11</v>
      </c>
      <c r="L56" s="276">
        <v>5</v>
      </c>
      <c r="M56" s="277">
        <v>4</v>
      </c>
      <c r="N56" s="276">
        <v>1</v>
      </c>
      <c r="O56" s="277">
        <v>46</v>
      </c>
      <c r="P56" s="276">
        <v>8</v>
      </c>
    </row>
    <row r="57" spans="1:16" s="219" customFormat="1" ht="13.5" customHeight="1" x14ac:dyDescent="0.15">
      <c r="A57" s="279"/>
      <c r="B57" s="278" t="s">
        <v>44</v>
      </c>
      <c r="C57" s="277">
        <v>306</v>
      </c>
      <c r="D57" s="276">
        <v>144</v>
      </c>
      <c r="E57" s="277">
        <v>0</v>
      </c>
      <c r="F57" s="276">
        <v>0</v>
      </c>
      <c r="G57" s="277">
        <v>40</v>
      </c>
      <c r="H57" s="276">
        <v>39</v>
      </c>
      <c r="I57" s="277">
        <v>207</v>
      </c>
      <c r="J57" s="276">
        <v>87</v>
      </c>
      <c r="K57" s="277">
        <v>23</v>
      </c>
      <c r="L57" s="276">
        <v>8</v>
      </c>
      <c r="M57" s="277">
        <v>4</v>
      </c>
      <c r="N57" s="276">
        <v>3</v>
      </c>
      <c r="O57" s="277">
        <v>32</v>
      </c>
      <c r="P57" s="276">
        <v>7</v>
      </c>
    </row>
    <row r="58" spans="1:16" s="219" customFormat="1" ht="13.5" customHeight="1" x14ac:dyDescent="0.15">
      <c r="A58" s="279"/>
      <c r="B58" s="278" t="s">
        <v>43</v>
      </c>
      <c r="C58" s="277">
        <v>299</v>
      </c>
      <c r="D58" s="276">
        <v>143</v>
      </c>
      <c r="E58" s="277">
        <v>5</v>
      </c>
      <c r="F58" s="276">
        <v>5</v>
      </c>
      <c r="G58" s="277">
        <v>40</v>
      </c>
      <c r="H58" s="276">
        <v>39</v>
      </c>
      <c r="I58" s="277">
        <v>204</v>
      </c>
      <c r="J58" s="276">
        <v>72</v>
      </c>
      <c r="K58" s="277">
        <v>14</v>
      </c>
      <c r="L58" s="276">
        <v>8</v>
      </c>
      <c r="M58" s="277">
        <v>4</v>
      </c>
      <c r="N58" s="276">
        <v>6</v>
      </c>
      <c r="O58" s="277">
        <v>32</v>
      </c>
      <c r="P58" s="276">
        <v>13</v>
      </c>
    </row>
    <row r="59" spans="1:16" s="219" customFormat="1" ht="13.5" customHeight="1" x14ac:dyDescent="0.15">
      <c r="A59" s="279"/>
      <c r="B59" s="278" t="s">
        <v>136</v>
      </c>
      <c r="C59" s="277">
        <v>288</v>
      </c>
      <c r="D59" s="276">
        <v>207</v>
      </c>
      <c r="E59" s="277">
        <v>0</v>
      </c>
      <c r="F59" s="276">
        <v>0</v>
      </c>
      <c r="G59" s="277">
        <v>42</v>
      </c>
      <c r="H59" s="276">
        <v>43</v>
      </c>
      <c r="I59" s="277">
        <v>207</v>
      </c>
      <c r="J59" s="276">
        <v>140</v>
      </c>
      <c r="K59" s="277">
        <v>9</v>
      </c>
      <c r="L59" s="276">
        <v>3</v>
      </c>
      <c r="M59" s="277">
        <v>7</v>
      </c>
      <c r="N59" s="276">
        <v>7</v>
      </c>
      <c r="O59" s="277">
        <v>23</v>
      </c>
      <c r="P59" s="276">
        <v>14</v>
      </c>
    </row>
    <row r="60" spans="1:16" ht="13.5" customHeight="1" x14ac:dyDescent="0.15">
      <c r="B60" s="51" t="s">
        <v>135</v>
      </c>
      <c r="O60" s="275"/>
      <c r="P60" s="249"/>
    </row>
    <row r="61" spans="1:16" ht="13.5" customHeight="1" x14ac:dyDescent="0.15">
      <c r="B61" s="51" t="s">
        <v>134</v>
      </c>
    </row>
    <row r="62" spans="1:16" x14ac:dyDescent="0.15">
      <c r="B62" s="53"/>
    </row>
  </sheetData>
  <mergeCells count="8">
    <mergeCell ref="M4:N4"/>
    <mergeCell ref="O4:P4"/>
    <mergeCell ref="B4:B5"/>
    <mergeCell ref="C4:D4"/>
    <mergeCell ref="E4:F4"/>
    <mergeCell ref="G4:H4"/>
    <mergeCell ref="I4:J4"/>
    <mergeCell ref="K4:L4"/>
  </mergeCells>
  <phoneticPr fontId="3"/>
  <pageMargins left="0.59055118110236227" right="0.47244094488188981" top="0.78740157480314965" bottom="0.51181102362204722" header="0.39370078740157483" footer="0.39370078740157483"/>
  <pageSetup paperSize="9" orientation="portrait" r:id="rId1"/>
  <headerFooter alignWithMargins="0">
    <oddHeader>&amp;R17.法務・警察</oddHeader>
    <oddFooter>&amp;C-120-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0"/>
  <sheetViews>
    <sheetView showGridLines="0" topLeftCell="A243" zoomScaleNormal="100" zoomScalePageLayoutView="70" workbookViewId="0">
      <selection activeCell="W5" sqref="W5"/>
    </sheetView>
  </sheetViews>
  <sheetFormatPr defaultRowHeight="11.25" x14ac:dyDescent="0.15"/>
  <cols>
    <col min="1" max="2" width="1.625" style="51" customWidth="1"/>
    <col min="3" max="3" width="2.625" style="51" customWidth="1"/>
    <col min="4" max="4" width="5.125" style="304" customWidth="1"/>
    <col min="5" max="5" width="3" style="304" bestFit="1" customWidth="1"/>
    <col min="6" max="20" width="5.375" style="51" customWidth="1"/>
    <col min="21" max="16384" width="9" style="51"/>
  </cols>
  <sheetData>
    <row r="1" spans="1:20" ht="30" customHeight="1" x14ac:dyDescent="0.15">
      <c r="A1" s="1" t="s">
        <v>197</v>
      </c>
      <c r="B1" s="1"/>
    </row>
    <row r="2" spans="1:20" ht="7.5" customHeight="1" x14ac:dyDescent="0.15">
      <c r="A2" s="1"/>
      <c r="B2" s="1"/>
    </row>
    <row r="3" spans="1:20" ht="22.5" customHeight="1" x14ac:dyDescent="0.15">
      <c r="A3" s="274"/>
      <c r="B3" s="274"/>
      <c r="R3" s="303"/>
      <c r="S3" s="303"/>
      <c r="T3" s="303" t="s">
        <v>196</v>
      </c>
    </row>
    <row r="4" spans="1:20" ht="15" customHeight="1" x14ac:dyDescent="0.15">
      <c r="A4" s="274"/>
      <c r="B4" s="442" t="s">
        <v>195</v>
      </c>
      <c r="C4" s="441"/>
      <c r="D4" s="441"/>
      <c r="E4" s="440"/>
      <c r="F4" s="439" t="s">
        <v>70</v>
      </c>
      <c r="G4" s="438" t="s">
        <v>194</v>
      </c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6"/>
    </row>
    <row r="5" spans="1:20" s="420" customFormat="1" ht="37.5" customHeight="1" x14ac:dyDescent="0.15">
      <c r="A5" s="435"/>
      <c r="B5" s="434"/>
      <c r="C5" s="433"/>
      <c r="D5" s="433"/>
      <c r="E5" s="432"/>
      <c r="F5" s="431"/>
      <c r="G5" s="430" t="s">
        <v>193</v>
      </c>
      <c r="H5" s="429" t="s">
        <v>192</v>
      </c>
      <c r="I5" s="428" t="s">
        <v>191</v>
      </c>
      <c r="J5" s="429" t="s">
        <v>190</v>
      </c>
      <c r="K5" s="428" t="s">
        <v>189</v>
      </c>
      <c r="L5" s="427" t="s">
        <v>188</v>
      </c>
      <c r="M5" s="424" t="s">
        <v>187</v>
      </c>
      <c r="N5" s="425" t="s">
        <v>186</v>
      </c>
      <c r="O5" s="426" t="s">
        <v>185</v>
      </c>
      <c r="P5" s="425" t="s">
        <v>184</v>
      </c>
      <c r="Q5" s="424" t="s">
        <v>183</v>
      </c>
      <c r="R5" s="423" t="s">
        <v>182</v>
      </c>
      <c r="S5" s="422" t="s">
        <v>181</v>
      </c>
      <c r="T5" s="421" t="s">
        <v>180</v>
      </c>
    </row>
    <row r="6" spans="1:20" ht="15" hidden="1" customHeight="1" x14ac:dyDescent="0.15">
      <c r="A6" s="53"/>
      <c r="B6" s="370" t="s">
        <v>179</v>
      </c>
      <c r="C6" s="369"/>
      <c r="D6" s="368"/>
      <c r="E6" s="367" t="s">
        <v>166</v>
      </c>
      <c r="F6" s="371">
        <v>1124</v>
      </c>
      <c r="G6" s="396">
        <v>1</v>
      </c>
      <c r="H6" s="365">
        <v>134</v>
      </c>
      <c r="I6" s="365">
        <v>9</v>
      </c>
      <c r="J6" s="365">
        <v>3</v>
      </c>
      <c r="K6" s="365">
        <v>12</v>
      </c>
      <c r="L6" s="365">
        <v>114</v>
      </c>
      <c r="M6" s="365">
        <v>379</v>
      </c>
      <c r="N6" s="365">
        <v>34</v>
      </c>
      <c r="O6" s="365">
        <v>179</v>
      </c>
      <c r="P6" s="365">
        <v>2</v>
      </c>
      <c r="Q6" s="365">
        <v>23</v>
      </c>
      <c r="R6" s="395">
        <v>234</v>
      </c>
      <c r="S6" s="363" t="s">
        <v>95</v>
      </c>
      <c r="T6" s="394"/>
    </row>
    <row r="7" spans="1:20" ht="12" hidden="1" customHeight="1" x14ac:dyDescent="0.15">
      <c r="A7" s="53"/>
      <c r="B7" s="362" t="s">
        <v>165</v>
      </c>
      <c r="C7" s="361"/>
      <c r="D7" s="360"/>
      <c r="E7" s="385" t="s">
        <v>154</v>
      </c>
      <c r="F7" s="419">
        <v>845</v>
      </c>
      <c r="G7" s="393">
        <v>1</v>
      </c>
      <c r="H7" s="356">
        <v>132</v>
      </c>
      <c r="I7" s="356">
        <v>9</v>
      </c>
      <c r="J7" s="356" t="s">
        <v>95</v>
      </c>
      <c r="K7" s="356">
        <v>11</v>
      </c>
      <c r="L7" s="356">
        <v>89</v>
      </c>
      <c r="M7" s="356">
        <v>275</v>
      </c>
      <c r="N7" s="356">
        <v>24</v>
      </c>
      <c r="O7" s="356">
        <v>120</v>
      </c>
      <c r="P7" s="356" t="s">
        <v>95</v>
      </c>
      <c r="Q7" s="356">
        <v>19</v>
      </c>
      <c r="R7" s="355">
        <v>165</v>
      </c>
      <c r="S7" s="354"/>
      <c r="T7" s="392"/>
    </row>
    <row r="8" spans="1:20" ht="12" hidden="1" customHeight="1" x14ac:dyDescent="0.15">
      <c r="A8" s="53"/>
      <c r="B8" s="322"/>
      <c r="C8" s="353"/>
      <c r="D8" s="352"/>
      <c r="E8" s="351" t="s">
        <v>153</v>
      </c>
      <c r="F8" s="418">
        <v>279</v>
      </c>
      <c r="G8" s="383" t="s">
        <v>95</v>
      </c>
      <c r="H8" s="349">
        <v>2</v>
      </c>
      <c r="I8" s="349" t="s">
        <v>95</v>
      </c>
      <c r="J8" s="349">
        <v>3</v>
      </c>
      <c r="K8" s="349">
        <v>1</v>
      </c>
      <c r="L8" s="349">
        <v>25</v>
      </c>
      <c r="M8" s="349">
        <v>104</v>
      </c>
      <c r="N8" s="349">
        <v>10</v>
      </c>
      <c r="O8" s="349">
        <v>59</v>
      </c>
      <c r="P8" s="349">
        <v>2</v>
      </c>
      <c r="Q8" s="349">
        <v>4</v>
      </c>
      <c r="R8" s="348">
        <v>69</v>
      </c>
      <c r="S8" s="347"/>
      <c r="T8" s="391"/>
    </row>
    <row r="9" spans="1:20" ht="15" hidden="1" customHeight="1" x14ac:dyDescent="0.15">
      <c r="A9" s="53"/>
      <c r="B9" s="322"/>
      <c r="C9" s="405" t="s">
        <v>164</v>
      </c>
      <c r="D9" s="144" t="s">
        <v>157</v>
      </c>
      <c r="E9" s="346" t="s">
        <v>154</v>
      </c>
      <c r="F9" s="412">
        <v>679</v>
      </c>
      <c r="G9" s="344" t="s">
        <v>95</v>
      </c>
      <c r="H9" s="343">
        <v>33</v>
      </c>
      <c r="I9" s="343">
        <v>6</v>
      </c>
      <c r="J9" s="343" t="s">
        <v>95</v>
      </c>
      <c r="K9" s="343">
        <v>9</v>
      </c>
      <c r="L9" s="343">
        <v>54</v>
      </c>
      <c r="M9" s="343">
        <v>257</v>
      </c>
      <c r="N9" s="343">
        <v>24</v>
      </c>
      <c r="O9" s="343">
        <v>120</v>
      </c>
      <c r="P9" s="343" t="s">
        <v>95</v>
      </c>
      <c r="Q9" s="343">
        <v>11</v>
      </c>
      <c r="R9" s="342">
        <v>165</v>
      </c>
      <c r="S9" s="327"/>
    </row>
    <row r="10" spans="1:20" ht="15" hidden="1" customHeight="1" x14ac:dyDescent="0.15">
      <c r="A10" s="53"/>
      <c r="B10" s="322"/>
      <c r="C10" s="405"/>
      <c r="D10" s="341"/>
      <c r="E10" s="340" t="s">
        <v>153</v>
      </c>
      <c r="F10" s="417">
        <v>272</v>
      </c>
      <c r="G10" s="416" t="s">
        <v>95</v>
      </c>
      <c r="H10" s="390" t="s">
        <v>95</v>
      </c>
      <c r="I10" s="390" t="s">
        <v>95</v>
      </c>
      <c r="J10" s="390">
        <v>3</v>
      </c>
      <c r="K10" s="390">
        <v>1</v>
      </c>
      <c r="L10" s="316">
        <v>25</v>
      </c>
      <c r="M10" s="316">
        <v>103</v>
      </c>
      <c r="N10" s="316">
        <v>10</v>
      </c>
      <c r="O10" s="316">
        <v>59</v>
      </c>
      <c r="P10" s="316">
        <v>2</v>
      </c>
      <c r="Q10" s="316">
        <v>4</v>
      </c>
      <c r="R10" s="315">
        <v>65</v>
      </c>
      <c r="S10" s="314"/>
    </row>
    <row r="11" spans="1:20" ht="15" hidden="1" customHeight="1" x14ac:dyDescent="0.15">
      <c r="A11" s="53"/>
      <c r="B11" s="322"/>
      <c r="C11" s="405"/>
      <c r="D11" s="338" t="s">
        <v>163</v>
      </c>
      <c r="E11" s="265" t="s">
        <v>154</v>
      </c>
      <c r="F11" s="410">
        <v>223</v>
      </c>
      <c r="G11" s="339" t="s">
        <v>95</v>
      </c>
      <c r="H11" s="316" t="s">
        <v>95</v>
      </c>
      <c r="I11" s="316">
        <v>3</v>
      </c>
      <c r="J11" s="316" t="s">
        <v>95</v>
      </c>
      <c r="K11" s="316">
        <v>3</v>
      </c>
      <c r="L11" s="400">
        <v>19</v>
      </c>
      <c r="M11" s="400">
        <v>42</v>
      </c>
      <c r="N11" s="400">
        <v>2</v>
      </c>
      <c r="O11" s="400">
        <v>36</v>
      </c>
      <c r="P11" s="400" t="s">
        <v>108</v>
      </c>
      <c r="Q11" s="400" t="s">
        <v>108</v>
      </c>
      <c r="R11" s="399">
        <v>118</v>
      </c>
      <c r="S11" s="398"/>
    </row>
    <row r="12" spans="1:20" ht="15" hidden="1" customHeight="1" x14ac:dyDescent="0.15">
      <c r="A12" s="53"/>
      <c r="B12" s="322"/>
      <c r="C12" s="405"/>
      <c r="D12" s="337"/>
      <c r="E12" s="265" t="s">
        <v>153</v>
      </c>
      <c r="F12" s="410">
        <v>81</v>
      </c>
      <c r="G12" s="339" t="s">
        <v>95</v>
      </c>
      <c r="H12" s="316" t="s">
        <v>95</v>
      </c>
      <c r="I12" s="316" t="s">
        <v>95</v>
      </c>
      <c r="J12" s="316" t="s">
        <v>95</v>
      </c>
      <c r="K12" s="316">
        <v>1</v>
      </c>
      <c r="L12" s="400">
        <v>11</v>
      </c>
      <c r="M12" s="400">
        <v>4</v>
      </c>
      <c r="N12" s="400">
        <v>8</v>
      </c>
      <c r="O12" s="400">
        <v>18</v>
      </c>
      <c r="P12" s="400" t="s">
        <v>108</v>
      </c>
      <c r="Q12" s="400" t="s">
        <v>108</v>
      </c>
      <c r="R12" s="399">
        <v>39</v>
      </c>
      <c r="S12" s="398"/>
    </row>
    <row r="13" spans="1:20" ht="15" hidden="1" customHeight="1" x14ac:dyDescent="0.15">
      <c r="A13" s="53"/>
      <c r="B13" s="322"/>
      <c r="C13" s="405"/>
      <c r="D13" s="338" t="s">
        <v>162</v>
      </c>
      <c r="E13" s="265" t="s">
        <v>154</v>
      </c>
      <c r="F13" s="410">
        <v>209</v>
      </c>
      <c r="G13" s="339" t="s">
        <v>95</v>
      </c>
      <c r="H13" s="316">
        <v>1</v>
      </c>
      <c r="I13" s="316">
        <v>1</v>
      </c>
      <c r="J13" s="316" t="s">
        <v>95</v>
      </c>
      <c r="K13" s="316">
        <v>3</v>
      </c>
      <c r="L13" s="400">
        <v>25</v>
      </c>
      <c r="M13" s="400">
        <v>111</v>
      </c>
      <c r="N13" s="400">
        <v>16</v>
      </c>
      <c r="O13" s="400">
        <v>29</v>
      </c>
      <c r="P13" s="400" t="s">
        <v>108</v>
      </c>
      <c r="Q13" s="400">
        <v>2</v>
      </c>
      <c r="R13" s="399">
        <v>21</v>
      </c>
      <c r="S13" s="398"/>
    </row>
    <row r="14" spans="1:20" ht="15" hidden="1" customHeight="1" x14ac:dyDescent="0.15">
      <c r="A14" s="53"/>
      <c r="B14" s="322"/>
      <c r="C14" s="405"/>
      <c r="D14" s="337"/>
      <c r="E14" s="265" t="s">
        <v>153</v>
      </c>
      <c r="F14" s="410">
        <v>96</v>
      </c>
      <c r="G14" s="339" t="s">
        <v>95</v>
      </c>
      <c r="H14" s="316" t="s">
        <v>95</v>
      </c>
      <c r="I14" s="316" t="s">
        <v>95</v>
      </c>
      <c r="J14" s="316">
        <v>3</v>
      </c>
      <c r="K14" s="316" t="s">
        <v>95</v>
      </c>
      <c r="L14" s="400">
        <v>8</v>
      </c>
      <c r="M14" s="400">
        <v>59</v>
      </c>
      <c r="N14" s="400" t="s">
        <v>95</v>
      </c>
      <c r="O14" s="400">
        <v>17</v>
      </c>
      <c r="P14" s="400" t="s">
        <v>108</v>
      </c>
      <c r="Q14" s="400" t="s">
        <v>108</v>
      </c>
      <c r="R14" s="399">
        <v>9</v>
      </c>
      <c r="S14" s="398"/>
    </row>
    <row r="15" spans="1:20" ht="15" hidden="1" customHeight="1" x14ac:dyDescent="0.15">
      <c r="A15" s="53"/>
      <c r="B15" s="322"/>
      <c r="C15" s="405"/>
      <c r="D15" s="338" t="s">
        <v>161</v>
      </c>
      <c r="E15" s="265" t="s">
        <v>154</v>
      </c>
      <c r="F15" s="410">
        <v>239</v>
      </c>
      <c r="G15" s="339" t="s">
        <v>95</v>
      </c>
      <c r="H15" s="316">
        <v>31</v>
      </c>
      <c r="I15" s="316">
        <v>2</v>
      </c>
      <c r="J15" s="316" t="s">
        <v>95</v>
      </c>
      <c r="K15" s="316">
        <v>3</v>
      </c>
      <c r="L15" s="400">
        <v>10</v>
      </c>
      <c r="M15" s="400">
        <v>103</v>
      </c>
      <c r="N15" s="400">
        <v>6</v>
      </c>
      <c r="O15" s="400">
        <v>55</v>
      </c>
      <c r="P15" s="400" t="s">
        <v>108</v>
      </c>
      <c r="Q15" s="400">
        <v>9</v>
      </c>
      <c r="R15" s="399">
        <v>20</v>
      </c>
      <c r="S15" s="398"/>
    </row>
    <row r="16" spans="1:20" ht="15" hidden="1" customHeight="1" x14ac:dyDescent="0.15">
      <c r="A16" s="53"/>
      <c r="B16" s="322"/>
      <c r="C16" s="405"/>
      <c r="D16" s="337"/>
      <c r="E16" s="265" t="s">
        <v>153</v>
      </c>
      <c r="F16" s="410">
        <v>89</v>
      </c>
      <c r="G16" s="339" t="s">
        <v>95</v>
      </c>
      <c r="H16" s="316" t="s">
        <v>95</v>
      </c>
      <c r="I16" s="316" t="s">
        <v>95</v>
      </c>
      <c r="J16" s="316" t="s">
        <v>95</v>
      </c>
      <c r="K16" s="316" t="s">
        <v>95</v>
      </c>
      <c r="L16" s="400">
        <v>6</v>
      </c>
      <c r="M16" s="400">
        <v>40</v>
      </c>
      <c r="N16" s="400">
        <v>2</v>
      </c>
      <c r="O16" s="400">
        <v>24</v>
      </c>
      <c r="P16" s="400">
        <v>2</v>
      </c>
      <c r="Q16" s="400">
        <v>4</v>
      </c>
      <c r="R16" s="399">
        <v>11</v>
      </c>
      <c r="S16" s="398"/>
    </row>
    <row r="17" spans="1:20" ht="15" hidden="1" customHeight="1" x14ac:dyDescent="0.15">
      <c r="A17" s="53"/>
      <c r="B17" s="322"/>
      <c r="C17" s="405"/>
      <c r="D17" s="338" t="s">
        <v>160</v>
      </c>
      <c r="E17" s="265" t="s">
        <v>154</v>
      </c>
      <c r="F17" s="410">
        <v>3</v>
      </c>
      <c r="G17" s="339" t="s">
        <v>95</v>
      </c>
      <c r="H17" s="316" t="s">
        <v>95</v>
      </c>
      <c r="I17" s="316" t="s">
        <v>95</v>
      </c>
      <c r="J17" s="316" t="s">
        <v>95</v>
      </c>
      <c r="K17" s="316" t="s">
        <v>95</v>
      </c>
      <c r="L17" s="400" t="s">
        <v>95</v>
      </c>
      <c r="M17" s="400" t="s">
        <v>95</v>
      </c>
      <c r="N17" s="400" t="s">
        <v>95</v>
      </c>
      <c r="O17" s="400" t="s">
        <v>108</v>
      </c>
      <c r="P17" s="400" t="s">
        <v>108</v>
      </c>
      <c r="Q17" s="400" t="s">
        <v>108</v>
      </c>
      <c r="R17" s="399">
        <v>3</v>
      </c>
      <c r="S17" s="398"/>
    </row>
    <row r="18" spans="1:20" ht="15" hidden="1" customHeight="1" x14ac:dyDescent="0.15">
      <c r="A18" s="53"/>
      <c r="B18" s="322"/>
      <c r="C18" s="405"/>
      <c r="D18" s="337"/>
      <c r="E18" s="336" t="s">
        <v>153</v>
      </c>
      <c r="F18" s="411" t="s">
        <v>95</v>
      </c>
      <c r="G18" s="402" t="s">
        <v>95</v>
      </c>
      <c r="H18" s="401" t="s">
        <v>95</v>
      </c>
      <c r="I18" s="401" t="s">
        <v>95</v>
      </c>
      <c r="J18" s="401" t="s">
        <v>95</v>
      </c>
      <c r="K18" s="401" t="s">
        <v>95</v>
      </c>
      <c r="L18" s="400" t="s">
        <v>95</v>
      </c>
      <c r="M18" s="400" t="s">
        <v>95</v>
      </c>
      <c r="N18" s="400" t="s">
        <v>95</v>
      </c>
      <c r="O18" s="400" t="s">
        <v>108</v>
      </c>
      <c r="P18" s="400" t="s">
        <v>108</v>
      </c>
      <c r="Q18" s="400" t="s">
        <v>108</v>
      </c>
      <c r="R18" s="399" t="s">
        <v>108</v>
      </c>
      <c r="S18" s="398"/>
    </row>
    <row r="19" spans="1:20" ht="15" hidden="1" customHeight="1" x14ac:dyDescent="0.15">
      <c r="A19" s="53"/>
      <c r="B19" s="322"/>
      <c r="C19" s="405"/>
      <c r="D19" s="334" t="s">
        <v>159</v>
      </c>
      <c r="E19" s="265" t="s">
        <v>154</v>
      </c>
      <c r="F19" s="410">
        <v>5</v>
      </c>
      <c r="G19" s="339" t="s">
        <v>95</v>
      </c>
      <c r="H19" s="316">
        <v>1</v>
      </c>
      <c r="I19" s="316" t="s">
        <v>95</v>
      </c>
      <c r="J19" s="316" t="s">
        <v>95</v>
      </c>
      <c r="K19" s="316" t="s">
        <v>95</v>
      </c>
      <c r="L19" s="400" t="s">
        <v>95</v>
      </c>
      <c r="M19" s="400">
        <v>1</v>
      </c>
      <c r="N19" s="400" t="s">
        <v>95</v>
      </c>
      <c r="O19" s="400" t="s">
        <v>108</v>
      </c>
      <c r="P19" s="400" t="s">
        <v>108</v>
      </c>
      <c r="Q19" s="400" t="s">
        <v>108</v>
      </c>
      <c r="R19" s="399">
        <v>3</v>
      </c>
      <c r="S19" s="398"/>
    </row>
    <row r="20" spans="1:20" ht="15" hidden="1" customHeight="1" x14ac:dyDescent="0.15">
      <c r="A20" s="53"/>
      <c r="B20" s="322"/>
      <c r="C20" s="404"/>
      <c r="D20" s="332"/>
      <c r="E20" s="251" t="s">
        <v>153</v>
      </c>
      <c r="F20" s="415">
        <v>6</v>
      </c>
      <c r="G20" s="387" t="s">
        <v>95</v>
      </c>
      <c r="H20" s="308" t="s">
        <v>95</v>
      </c>
      <c r="I20" s="308" t="s">
        <v>95</v>
      </c>
      <c r="J20" s="308" t="s">
        <v>95</v>
      </c>
      <c r="K20" s="308" t="s">
        <v>95</v>
      </c>
      <c r="L20" s="397" t="s">
        <v>95</v>
      </c>
      <c r="M20" s="397" t="s">
        <v>95</v>
      </c>
      <c r="N20" s="397" t="s">
        <v>95</v>
      </c>
      <c r="O20" s="397" t="s">
        <v>108</v>
      </c>
      <c r="P20" s="397" t="s">
        <v>108</v>
      </c>
      <c r="Q20" s="397" t="s">
        <v>108</v>
      </c>
      <c r="R20" s="409">
        <v>6</v>
      </c>
      <c r="S20" s="408"/>
    </row>
    <row r="21" spans="1:20" ht="15" hidden="1" customHeight="1" x14ac:dyDescent="0.15">
      <c r="A21" s="53"/>
      <c r="B21" s="322"/>
      <c r="C21" s="406" t="s">
        <v>158</v>
      </c>
      <c r="D21" s="414" t="s">
        <v>157</v>
      </c>
      <c r="E21" s="413" t="s">
        <v>154</v>
      </c>
      <c r="F21" s="412">
        <v>166</v>
      </c>
      <c r="G21" s="344">
        <v>1</v>
      </c>
      <c r="H21" s="343">
        <v>99</v>
      </c>
      <c r="I21" s="343">
        <v>3</v>
      </c>
      <c r="J21" s="343" t="s">
        <v>95</v>
      </c>
      <c r="K21" s="343">
        <v>2</v>
      </c>
      <c r="L21" s="343">
        <v>35</v>
      </c>
      <c r="M21" s="343">
        <v>18</v>
      </c>
      <c r="N21" s="343" t="s">
        <v>95</v>
      </c>
      <c r="O21" s="343" t="s">
        <v>95</v>
      </c>
      <c r="P21" s="343" t="s">
        <v>95</v>
      </c>
      <c r="Q21" s="343">
        <v>8</v>
      </c>
      <c r="R21" s="342" t="s">
        <v>95</v>
      </c>
      <c r="S21" s="327"/>
    </row>
    <row r="22" spans="1:20" ht="15" hidden="1" customHeight="1" x14ac:dyDescent="0.15">
      <c r="A22" s="53"/>
      <c r="B22" s="322"/>
      <c r="C22" s="405"/>
      <c r="D22" s="326"/>
      <c r="E22" s="325" t="s">
        <v>153</v>
      </c>
      <c r="F22" s="411">
        <v>7</v>
      </c>
      <c r="G22" s="402" t="s">
        <v>95</v>
      </c>
      <c r="H22" s="401">
        <v>2</v>
      </c>
      <c r="I22" s="401" t="s">
        <v>95</v>
      </c>
      <c r="J22" s="401" t="s">
        <v>95</v>
      </c>
      <c r="K22" s="401" t="s">
        <v>95</v>
      </c>
      <c r="L22" s="316" t="s">
        <v>95</v>
      </c>
      <c r="M22" s="316">
        <v>1</v>
      </c>
      <c r="N22" s="316" t="s">
        <v>95</v>
      </c>
      <c r="O22" s="316" t="s">
        <v>95</v>
      </c>
      <c r="P22" s="316" t="s">
        <v>95</v>
      </c>
      <c r="Q22" s="316" t="s">
        <v>95</v>
      </c>
      <c r="R22" s="315">
        <v>4</v>
      </c>
      <c r="S22" s="314"/>
    </row>
    <row r="23" spans="1:20" ht="15" hidden="1" customHeight="1" x14ac:dyDescent="0.15">
      <c r="A23" s="53"/>
      <c r="B23" s="322"/>
      <c r="C23" s="405"/>
      <c r="D23" s="320" t="s">
        <v>156</v>
      </c>
      <c r="E23" s="324" t="s">
        <v>154</v>
      </c>
      <c r="F23" s="318">
        <v>66</v>
      </c>
      <c r="G23" s="339">
        <v>1</v>
      </c>
      <c r="H23" s="316">
        <v>46</v>
      </c>
      <c r="I23" s="316" t="s">
        <v>108</v>
      </c>
      <c r="J23" s="316" t="s">
        <v>108</v>
      </c>
      <c r="K23" s="316" t="s">
        <v>108</v>
      </c>
      <c r="L23" s="400">
        <v>12</v>
      </c>
      <c r="M23" s="400">
        <v>5</v>
      </c>
      <c r="N23" s="400" t="s">
        <v>108</v>
      </c>
      <c r="O23" s="400" t="s">
        <v>108</v>
      </c>
      <c r="P23" s="400" t="s">
        <v>108</v>
      </c>
      <c r="Q23" s="400">
        <v>2</v>
      </c>
      <c r="R23" s="399" t="s">
        <v>108</v>
      </c>
      <c r="S23" s="398"/>
    </row>
    <row r="24" spans="1:20" ht="15" hidden="1" customHeight="1" x14ac:dyDescent="0.15">
      <c r="A24" s="53"/>
      <c r="B24" s="322"/>
      <c r="C24" s="405"/>
      <c r="D24" s="320"/>
      <c r="E24" s="319" t="s">
        <v>153</v>
      </c>
      <c r="F24" s="410">
        <v>1</v>
      </c>
      <c r="G24" s="339" t="s">
        <v>95</v>
      </c>
      <c r="H24" s="316">
        <v>1</v>
      </c>
      <c r="I24" s="316" t="s">
        <v>108</v>
      </c>
      <c r="J24" s="316" t="s">
        <v>108</v>
      </c>
      <c r="K24" s="316" t="s">
        <v>108</v>
      </c>
      <c r="L24" s="400" t="s">
        <v>108</v>
      </c>
      <c r="M24" s="400" t="s">
        <v>108</v>
      </c>
      <c r="N24" s="400" t="s">
        <v>108</v>
      </c>
      <c r="O24" s="400" t="s">
        <v>108</v>
      </c>
      <c r="P24" s="400" t="s">
        <v>108</v>
      </c>
      <c r="Q24" s="400" t="s">
        <v>108</v>
      </c>
      <c r="R24" s="399" t="s">
        <v>108</v>
      </c>
      <c r="S24" s="398"/>
    </row>
    <row r="25" spans="1:20" ht="15" hidden="1" customHeight="1" x14ac:dyDescent="0.15">
      <c r="A25" s="53"/>
      <c r="B25" s="322"/>
      <c r="C25" s="405"/>
      <c r="D25" s="320" t="s">
        <v>155</v>
      </c>
      <c r="E25" s="319" t="s">
        <v>154</v>
      </c>
      <c r="F25" s="410">
        <v>100</v>
      </c>
      <c r="G25" s="339" t="s">
        <v>95</v>
      </c>
      <c r="H25" s="316">
        <v>53</v>
      </c>
      <c r="I25" s="316">
        <v>3</v>
      </c>
      <c r="J25" s="316" t="s">
        <v>108</v>
      </c>
      <c r="K25" s="316">
        <v>2</v>
      </c>
      <c r="L25" s="400">
        <v>23</v>
      </c>
      <c r="M25" s="400">
        <v>13</v>
      </c>
      <c r="N25" s="400" t="s">
        <v>108</v>
      </c>
      <c r="O25" s="400" t="s">
        <v>108</v>
      </c>
      <c r="P25" s="400" t="s">
        <v>108</v>
      </c>
      <c r="Q25" s="400">
        <v>6</v>
      </c>
      <c r="R25" s="399" t="s">
        <v>108</v>
      </c>
      <c r="S25" s="398"/>
    </row>
    <row r="26" spans="1:20" ht="15" hidden="1" customHeight="1" x14ac:dyDescent="0.15">
      <c r="B26" s="313"/>
      <c r="C26" s="404"/>
      <c r="D26" s="311"/>
      <c r="E26" s="251" t="s">
        <v>153</v>
      </c>
      <c r="F26" s="310">
        <v>6</v>
      </c>
      <c r="G26" s="387" t="s">
        <v>95</v>
      </c>
      <c r="H26" s="308">
        <v>1</v>
      </c>
      <c r="I26" s="308" t="s">
        <v>108</v>
      </c>
      <c r="J26" s="308" t="s">
        <v>108</v>
      </c>
      <c r="K26" s="308" t="s">
        <v>108</v>
      </c>
      <c r="L26" s="397" t="s">
        <v>108</v>
      </c>
      <c r="M26" s="397">
        <v>1</v>
      </c>
      <c r="N26" s="397" t="s">
        <v>108</v>
      </c>
      <c r="O26" s="397" t="s">
        <v>108</v>
      </c>
      <c r="P26" s="397" t="s">
        <v>108</v>
      </c>
      <c r="Q26" s="397" t="s">
        <v>108</v>
      </c>
      <c r="R26" s="409">
        <v>4</v>
      </c>
      <c r="S26" s="408"/>
    </row>
    <row r="27" spans="1:20" ht="15" hidden="1" customHeight="1" x14ac:dyDescent="0.15">
      <c r="A27" s="53"/>
      <c r="B27" s="370" t="s">
        <v>178</v>
      </c>
      <c r="C27" s="369"/>
      <c r="D27" s="368"/>
      <c r="E27" s="367" t="s">
        <v>166</v>
      </c>
      <c r="F27" s="366">
        <f>G27+H27+I27+J27+K27+L27+M27+N27+O27+P27+Q27+R27+S27</f>
        <v>1854</v>
      </c>
      <c r="G27" s="396">
        <v>17</v>
      </c>
      <c r="H27" s="365">
        <v>197</v>
      </c>
      <c r="I27" s="365">
        <v>4</v>
      </c>
      <c r="J27" s="365">
        <v>9</v>
      </c>
      <c r="K27" s="365">
        <v>21</v>
      </c>
      <c r="L27" s="365">
        <v>103</v>
      </c>
      <c r="M27" s="365">
        <v>504</v>
      </c>
      <c r="N27" s="365">
        <v>73</v>
      </c>
      <c r="O27" s="365">
        <v>400</v>
      </c>
      <c r="P27" s="365">
        <v>21</v>
      </c>
      <c r="Q27" s="365">
        <v>72</v>
      </c>
      <c r="R27" s="395">
        <v>433</v>
      </c>
      <c r="S27" s="363">
        <v>0</v>
      </c>
      <c r="T27" s="394"/>
    </row>
    <row r="28" spans="1:20" ht="12" hidden="1" customHeight="1" x14ac:dyDescent="0.15">
      <c r="A28" s="53"/>
      <c r="B28" s="362" t="s">
        <v>165</v>
      </c>
      <c r="C28" s="361"/>
      <c r="D28" s="360"/>
      <c r="E28" s="385" t="s">
        <v>154</v>
      </c>
      <c r="F28" s="358">
        <f>G28+H28+I28+J28+K28+L28+M28+N28+O28+P28+Q28+R28+S28</f>
        <v>1304</v>
      </c>
      <c r="G28" s="393">
        <v>12</v>
      </c>
      <c r="H28" s="356">
        <v>187</v>
      </c>
      <c r="I28" s="356">
        <v>2</v>
      </c>
      <c r="J28" s="356">
        <v>9</v>
      </c>
      <c r="K28" s="356">
        <v>21</v>
      </c>
      <c r="L28" s="356">
        <v>100</v>
      </c>
      <c r="M28" s="356">
        <v>344</v>
      </c>
      <c r="N28" s="356">
        <v>44</v>
      </c>
      <c r="O28" s="356">
        <v>269</v>
      </c>
      <c r="P28" s="356">
        <v>12</v>
      </c>
      <c r="Q28" s="356">
        <v>58</v>
      </c>
      <c r="R28" s="355">
        <v>246</v>
      </c>
      <c r="S28" s="354">
        <v>0</v>
      </c>
      <c r="T28" s="392"/>
    </row>
    <row r="29" spans="1:20" ht="12" hidden="1" customHeight="1" x14ac:dyDescent="0.15">
      <c r="A29" s="53"/>
      <c r="B29" s="322"/>
      <c r="C29" s="353"/>
      <c r="D29" s="352"/>
      <c r="E29" s="351" t="s">
        <v>153</v>
      </c>
      <c r="F29" s="350">
        <f>G29+H29+I29+J29+K29+L29+M29+N29+O29+P29+Q29+R29+S29</f>
        <v>550</v>
      </c>
      <c r="G29" s="383">
        <v>5</v>
      </c>
      <c r="H29" s="349">
        <v>10</v>
      </c>
      <c r="I29" s="349">
        <v>2</v>
      </c>
      <c r="J29" s="356">
        <v>0</v>
      </c>
      <c r="K29" s="356">
        <v>0</v>
      </c>
      <c r="L29" s="349">
        <v>3</v>
      </c>
      <c r="M29" s="349">
        <v>160</v>
      </c>
      <c r="N29" s="349">
        <v>29</v>
      </c>
      <c r="O29" s="349">
        <v>131</v>
      </c>
      <c r="P29" s="349">
        <v>9</v>
      </c>
      <c r="Q29" s="349">
        <v>14</v>
      </c>
      <c r="R29" s="348">
        <v>187</v>
      </c>
      <c r="S29" s="347">
        <v>0</v>
      </c>
      <c r="T29" s="391"/>
    </row>
    <row r="30" spans="1:20" ht="15" hidden="1" customHeight="1" x14ac:dyDescent="0.15">
      <c r="A30" s="53"/>
      <c r="B30" s="322"/>
      <c r="C30" s="406" t="s">
        <v>164</v>
      </c>
      <c r="D30" s="203" t="s">
        <v>157</v>
      </c>
      <c r="E30" s="346" t="s">
        <v>154</v>
      </c>
      <c r="F30" s="382">
        <v>1054</v>
      </c>
      <c r="G30" s="403">
        <v>3</v>
      </c>
      <c r="H30" s="343">
        <v>78</v>
      </c>
      <c r="I30" s="343">
        <v>2</v>
      </c>
      <c r="J30" s="343">
        <v>9</v>
      </c>
      <c r="K30" s="343">
        <v>11</v>
      </c>
      <c r="L30" s="343">
        <v>23</v>
      </c>
      <c r="M30" s="343">
        <v>314</v>
      </c>
      <c r="N30" s="343">
        <v>33</v>
      </c>
      <c r="O30" s="343">
        <v>269</v>
      </c>
      <c r="P30" s="343">
        <v>12</v>
      </c>
      <c r="Q30" s="343">
        <v>55</v>
      </c>
      <c r="R30" s="342">
        <v>245</v>
      </c>
      <c r="S30" s="327" t="s">
        <v>95</v>
      </c>
    </row>
    <row r="31" spans="1:20" ht="15" hidden="1" customHeight="1" x14ac:dyDescent="0.15">
      <c r="A31" s="53"/>
      <c r="B31" s="322"/>
      <c r="C31" s="405"/>
      <c r="D31" s="341"/>
      <c r="E31" s="340" t="s">
        <v>153</v>
      </c>
      <c r="F31" s="318">
        <v>529</v>
      </c>
      <c r="G31" s="333" t="s">
        <v>108</v>
      </c>
      <c r="H31" s="390">
        <v>8</v>
      </c>
      <c r="I31" s="390">
        <v>2</v>
      </c>
      <c r="J31" s="316" t="s">
        <v>108</v>
      </c>
      <c r="K31" s="316" t="s">
        <v>108</v>
      </c>
      <c r="L31" s="316">
        <v>1</v>
      </c>
      <c r="M31" s="316">
        <v>148</v>
      </c>
      <c r="N31" s="316">
        <v>29</v>
      </c>
      <c r="O31" s="316">
        <v>131</v>
      </c>
      <c r="P31" s="316">
        <v>9</v>
      </c>
      <c r="Q31" s="316">
        <v>14</v>
      </c>
      <c r="R31" s="315">
        <v>187</v>
      </c>
      <c r="S31" s="314" t="s">
        <v>95</v>
      </c>
    </row>
    <row r="32" spans="1:20" ht="15" hidden="1" customHeight="1" x14ac:dyDescent="0.15">
      <c r="A32" s="53"/>
      <c r="B32" s="322"/>
      <c r="C32" s="405"/>
      <c r="D32" s="338" t="s">
        <v>163</v>
      </c>
      <c r="E32" s="265" t="s">
        <v>154</v>
      </c>
      <c r="F32" s="318">
        <v>144</v>
      </c>
      <c r="G32" s="333" t="s">
        <v>108</v>
      </c>
      <c r="H32" s="316" t="s">
        <v>108</v>
      </c>
      <c r="I32" s="316" t="s">
        <v>108</v>
      </c>
      <c r="J32" s="316" t="s">
        <v>108</v>
      </c>
      <c r="K32" s="316" t="s">
        <v>108</v>
      </c>
      <c r="L32" s="316" t="s">
        <v>108</v>
      </c>
      <c r="M32" s="400">
        <v>16</v>
      </c>
      <c r="N32" s="400">
        <v>6</v>
      </c>
      <c r="O32" s="316">
        <v>16</v>
      </c>
      <c r="P32" s="316" t="s">
        <v>108</v>
      </c>
      <c r="Q32" s="316">
        <v>1</v>
      </c>
      <c r="R32" s="399">
        <v>105</v>
      </c>
      <c r="S32" s="398" t="s">
        <v>95</v>
      </c>
    </row>
    <row r="33" spans="1:20" ht="15" hidden="1" customHeight="1" x14ac:dyDescent="0.15">
      <c r="A33" s="53"/>
      <c r="B33" s="322"/>
      <c r="C33" s="405"/>
      <c r="D33" s="337"/>
      <c r="E33" s="265" t="s">
        <v>153</v>
      </c>
      <c r="F33" s="318">
        <v>117</v>
      </c>
      <c r="G33" s="333" t="s">
        <v>108</v>
      </c>
      <c r="H33" s="316" t="s">
        <v>108</v>
      </c>
      <c r="I33" s="316" t="s">
        <v>108</v>
      </c>
      <c r="J33" s="316" t="s">
        <v>108</v>
      </c>
      <c r="K33" s="316" t="s">
        <v>108</v>
      </c>
      <c r="L33" s="316" t="s">
        <v>108</v>
      </c>
      <c r="M33" s="400">
        <v>8</v>
      </c>
      <c r="N33" s="400">
        <v>29</v>
      </c>
      <c r="O33" s="400">
        <v>11</v>
      </c>
      <c r="P33" s="316" t="s">
        <v>108</v>
      </c>
      <c r="Q33" s="316" t="s">
        <v>108</v>
      </c>
      <c r="R33" s="399">
        <v>69</v>
      </c>
      <c r="S33" s="398" t="s">
        <v>95</v>
      </c>
    </row>
    <row r="34" spans="1:20" ht="15" hidden="1" customHeight="1" x14ac:dyDescent="0.15">
      <c r="A34" s="53"/>
      <c r="B34" s="322"/>
      <c r="C34" s="405"/>
      <c r="D34" s="338" t="s">
        <v>162</v>
      </c>
      <c r="E34" s="265" t="s">
        <v>154</v>
      </c>
      <c r="F34" s="318">
        <v>261</v>
      </c>
      <c r="G34" s="333" t="s">
        <v>108</v>
      </c>
      <c r="H34" s="316">
        <v>2</v>
      </c>
      <c r="I34" s="316" t="s">
        <v>108</v>
      </c>
      <c r="J34" s="316" t="s">
        <v>108</v>
      </c>
      <c r="K34" s="316" t="s">
        <v>108</v>
      </c>
      <c r="L34" s="400">
        <v>4</v>
      </c>
      <c r="M34" s="400">
        <v>98</v>
      </c>
      <c r="N34" s="400">
        <v>4</v>
      </c>
      <c r="O34" s="400">
        <v>45</v>
      </c>
      <c r="P34" s="316" t="s">
        <v>108</v>
      </c>
      <c r="Q34" s="400">
        <v>22</v>
      </c>
      <c r="R34" s="399">
        <v>86</v>
      </c>
      <c r="S34" s="398" t="s">
        <v>95</v>
      </c>
    </row>
    <row r="35" spans="1:20" ht="15" hidden="1" customHeight="1" x14ac:dyDescent="0.15">
      <c r="A35" s="53"/>
      <c r="B35" s="322"/>
      <c r="C35" s="405"/>
      <c r="D35" s="337"/>
      <c r="E35" s="265" t="s">
        <v>153</v>
      </c>
      <c r="F35" s="318">
        <v>164</v>
      </c>
      <c r="G35" s="333" t="s">
        <v>108</v>
      </c>
      <c r="H35" s="316" t="s">
        <v>108</v>
      </c>
      <c r="I35" s="316" t="s">
        <v>108</v>
      </c>
      <c r="J35" s="316" t="s">
        <v>108</v>
      </c>
      <c r="K35" s="316" t="s">
        <v>108</v>
      </c>
      <c r="L35" s="316" t="s">
        <v>108</v>
      </c>
      <c r="M35" s="400">
        <v>56</v>
      </c>
      <c r="N35" s="316" t="s">
        <v>108</v>
      </c>
      <c r="O35" s="400">
        <v>28</v>
      </c>
      <c r="P35" s="400">
        <v>2</v>
      </c>
      <c r="Q35" s="400">
        <v>5</v>
      </c>
      <c r="R35" s="399">
        <v>73</v>
      </c>
      <c r="S35" s="398" t="s">
        <v>95</v>
      </c>
    </row>
    <row r="36" spans="1:20" ht="15" hidden="1" customHeight="1" x14ac:dyDescent="0.15">
      <c r="A36" s="53"/>
      <c r="B36" s="322"/>
      <c r="C36" s="405"/>
      <c r="D36" s="338" t="s">
        <v>161</v>
      </c>
      <c r="E36" s="265" t="s">
        <v>154</v>
      </c>
      <c r="F36" s="318">
        <v>617</v>
      </c>
      <c r="G36" s="333">
        <v>3</v>
      </c>
      <c r="H36" s="316">
        <v>70</v>
      </c>
      <c r="I36" s="316">
        <v>2</v>
      </c>
      <c r="J36" s="316">
        <v>9</v>
      </c>
      <c r="K36" s="316">
        <v>11</v>
      </c>
      <c r="L36" s="400">
        <v>16</v>
      </c>
      <c r="M36" s="400">
        <v>195</v>
      </c>
      <c r="N36" s="400">
        <v>23</v>
      </c>
      <c r="O36" s="400">
        <v>206</v>
      </c>
      <c r="P36" s="400">
        <v>12</v>
      </c>
      <c r="Q36" s="400">
        <v>16</v>
      </c>
      <c r="R36" s="399">
        <v>54</v>
      </c>
      <c r="S36" s="398" t="s">
        <v>95</v>
      </c>
    </row>
    <row r="37" spans="1:20" ht="15" hidden="1" customHeight="1" x14ac:dyDescent="0.15">
      <c r="A37" s="53"/>
      <c r="B37" s="322"/>
      <c r="C37" s="405"/>
      <c r="D37" s="337"/>
      <c r="E37" s="265" t="s">
        <v>153</v>
      </c>
      <c r="F37" s="318">
        <v>240</v>
      </c>
      <c r="G37" s="333" t="s">
        <v>108</v>
      </c>
      <c r="H37" s="316">
        <v>8</v>
      </c>
      <c r="I37" s="316">
        <v>2</v>
      </c>
      <c r="J37" s="316" t="s">
        <v>108</v>
      </c>
      <c r="K37" s="316" t="s">
        <v>108</v>
      </c>
      <c r="L37" s="400">
        <v>1</v>
      </c>
      <c r="M37" s="400">
        <v>80</v>
      </c>
      <c r="N37" s="316" t="s">
        <v>108</v>
      </c>
      <c r="O37" s="400">
        <v>88</v>
      </c>
      <c r="P37" s="400">
        <v>7</v>
      </c>
      <c r="Q37" s="400">
        <v>9</v>
      </c>
      <c r="R37" s="399">
        <v>45</v>
      </c>
      <c r="S37" s="398" t="s">
        <v>95</v>
      </c>
    </row>
    <row r="38" spans="1:20" ht="15" hidden="1" customHeight="1" x14ac:dyDescent="0.15">
      <c r="A38" s="53"/>
      <c r="B38" s="322"/>
      <c r="C38" s="405"/>
      <c r="D38" s="338" t="s">
        <v>160</v>
      </c>
      <c r="E38" s="265" t="s">
        <v>154</v>
      </c>
      <c r="F38" s="318">
        <v>25</v>
      </c>
      <c r="G38" s="333" t="s">
        <v>108</v>
      </c>
      <c r="H38" s="316">
        <v>6</v>
      </c>
      <c r="I38" s="316" t="s">
        <v>108</v>
      </c>
      <c r="J38" s="316" t="s">
        <v>108</v>
      </c>
      <c r="K38" s="316" t="s">
        <v>108</v>
      </c>
      <c r="L38" s="400">
        <v>3</v>
      </c>
      <c r="M38" s="316" t="s">
        <v>108</v>
      </c>
      <c r="N38" s="316" t="s">
        <v>108</v>
      </c>
      <c r="O38" s="316" t="s">
        <v>108</v>
      </c>
      <c r="P38" s="316" t="s">
        <v>108</v>
      </c>
      <c r="Q38" s="400">
        <v>16</v>
      </c>
      <c r="R38" s="315" t="s">
        <v>95</v>
      </c>
      <c r="S38" s="314" t="s">
        <v>95</v>
      </c>
    </row>
    <row r="39" spans="1:20" ht="15" hidden="1" customHeight="1" x14ac:dyDescent="0.15">
      <c r="A39" s="53"/>
      <c r="B39" s="322"/>
      <c r="C39" s="405"/>
      <c r="D39" s="337"/>
      <c r="E39" s="336" t="s">
        <v>153</v>
      </c>
      <c r="F39" s="318" t="s">
        <v>108</v>
      </c>
      <c r="G39" s="333" t="s">
        <v>108</v>
      </c>
      <c r="H39" s="316" t="s">
        <v>108</v>
      </c>
      <c r="I39" s="316" t="s">
        <v>108</v>
      </c>
      <c r="J39" s="316" t="s">
        <v>108</v>
      </c>
      <c r="K39" s="316" t="s">
        <v>108</v>
      </c>
      <c r="L39" s="316" t="s">
        <v>108</v>
      </c>
      <c r="M39" s="316" t="s">
        <v>108</v>
      </c>
      <c r="N39" s="316" t="s">
        <v>108</v>
      </c>
      <c r="O39" s="316" t="s">
        <v>108</v>
      </c>
      <c r="P39" s="316" t="s">
        <v>108</v>
      </c>
      <c r="Q39" s="316" t="s">
        <v>108</v>
      </c>
      <c r="R39" s="315" t="s">
        <v>108</v>
      </c>
      <c r="S39" s="314" t="s">
        <v>95</v>
      </c>
    </row>
    <row r="40" spans="1:20" ht="15" hidden="1" customHeight="1" x14ac:dyDescent="0.15">
      <c r="A40" s="53"/>
      <c r="B40" s="322"/>
      <c r="C40" s="405"/>
      <c r="D40" s="334" t="s">
        <v>159</v>
      </c>
      <c r="E40" s="265" t="s">
        <v>154</v>
      </c>
      <c r="F40" s="318">
        <v>7</v>
      </c>
      <c r="G40" s="333" t="s">
        <v>108</v>
      </c>
      <c r="H40" s="316" t="s">
        <v>108</v>
      </c>
      <c r="I40" s="316" t="s">
        <v>108</v>
      </c>
      <c r="J40" s="316" t="s">
        <v>108</v>
      </c>
      <c r="K40" s="316" t="s">
        <v>108</v>
      </c>
      <c r="L40" s="316" t="s">
        <v>108</v>
      </c>
      <c r="M40" s="400">
        <v>5</v>
      </c>
      <c r="N40" s="316" t="s">
        <v>108</v>
      </c>
      <c r="O40" s="400">
        <v>2</v>
      </c>
      <c r="P40" s="316" t="s">
        <v>108</v>
      </c>
      <c r="Q40" s="316" t="s">
        <v>108</v>
      </c>
      <c r="R40" s="315" t="s">
        <v>108</v>
      </c>
      <c r="S40" s="314" t="s">
        <v>95</v>
      </c>
    </row>
    <row r="41" spans="1:20" ht="15" hidden="1" customHeight="1" x14ac:dyDescent="0.15">
      <c r="A41" s="53"/>
      <c r="B41" s="322"/>
      <c r="C41" s="404"/>
      <c r="D41" s="332"/>
      <c r="E41" s="251" t="s">
        <v>153</v>
      </c>
      <c r="F41" s="310">
        <v>8</v>
      </c>
      <c r="G41" s="331" t="s">
        <v>108</v>
      </c>
      <c r="H41" s="308" t="s">
        <v>108</v>
      </c>
      <c r="I41" s="308" t="s">
        <v>108</v>
      </c>
      <c r="J41" s="308" t="s">
        <v>108</v>
      </c>
      <c r="K41" s="308" t="s">
        <v>108</v>
      </c>
      <c r="L41" s="308" t="s">
        <v>108</v>
      </c>
      <c r="M41" s="397">
        <v>4</v>
      </c>
      <c r="N41" s="308" t="s">
        <v>108</v>
      </c>
      <c r="O41" s="397">
        <v>4</v>
      </c>
      <c r="P41" s="308" t="s">
        <v>108</v>
      </c>
      <c r="Q41" s="308" t="s">
        <v>108</v>
      </c>
      <c r="R41" s="307" t="s">
        <v>108</v>
      </c>
      <c r="S41" s="306" t="s">
        <v>95</v>
      </c>
    </row>
    <row r="42" spans="1:20" ht="15" hidden="1" customHeight="1" x14ac:dyDescent="0.15">
      <c r="A42" s="53"/>
      <c r="B42" s="322"/>
      <c r="C42" s="405" t="s">
        <v>158</v>
      </c>
      <c r="D42" s="329" t="s">
        <v>157</v>
      </c>
      <c r="E42" s="328" t="s">
        <v>154</v>
      </c>
      <c r="F42" s="376">
        <v>250</v>
      </c>
      <c r="G42" s="344">
        <v>9</v>
      </c>
      <c r="H42" s="343">
        <v>109</v>
      </c>
      <c r="I42" s="343" t="s">
        <v>108</v>
      </c>
      <c r="J42" s="343" t="s">
        <v>108</v>
      </c>
      <c r="K42" s="343">
        <v>10</v>
      </c>
      <c r="L42" s="343">
        <v>77</v>
      </c>
      <c r="M42" s="343">
        <v>30</v>
      </c>
      <c r="N42" s="343">
        <v>11</v>
      </c>
      <c r="O42" s="343" t="s">
        <v>108</v>
      </c>
      <c r="P42" s="343" t="s">
        <v>108</v>
      </c>
      <c r="Q42" s="343">
        <v>3</v>
      </c>
      <c r="R42" s="342">
        <v>1</v>
      </c>
      <c r="S42" s="327" t="s">
        <v>95</v>
      </c>
    </row>
    <row r="43" spans="1:20" ht="15" hidden="1" customHeight="1" x14ac:dyDescent="0.15">
      <c r="A43" s="53"/>
      <c r="B43" s="322"/>
      <c r="C43" s="405"/>
      <c r="D43" s="326"/>
      <c r="E43" s="325" t="s">
        <v>153</v>
      </c>
      <c r="F43" s="318">
        <v>21</v>
      </c>
      <c r="G43" s="402">
        <v>5</v>
      </c>
      <c r="H43" s="401">
        <v>2</v>
      </c>
      <c r="I43" s="316" t="s">
        <v>108</v>
      </c>
      <c r="J43" s="316" t="s">
        <v>108</v>
      </c>
      <c r="K43" s="316" t="s">
        <v>108</v>
      </c>
      <c r="L43" s="316">
        <v>2</v>
      </c>
      <c r="M43" s="316">
        <v>12</v>
      </c>
      <c r="N43" s="316" t="s">
        <v>108</v>
      </c>
      <c r="O43" s="316" t="s">
        <v>108</v>
      </c>
      <c r="P43" s="316" t="s">
        <v>108</v>
      </c>
      <c r="Q43" s="316" t="s">
        <v>108</v>
      </c>
      <c r="R43" s="315" t="s">
        <v>108</v>
      </c>
      <c r="S43" s="314" t="s">
        <v>95</v>
      </c>
    </row>
    <row r="44" spans="1:20" ht="15" hidden="1" customHeight="1" x14ac:dyDescent="0.15">
      <c r="A44" s="53"/>
      <c r="B44" s="322"/>
      <c r="C44" s="405"/>
      <c r="D44" s="320" t="s">
        <v>156</v>
      </c>
      <c r="E44" s="324" t="s">
        <v>154</v>
      </c>
      <c r="F44" s="318">
        <v>155</v>
      </c>
      <c r="G44" s="339">
        <v>7</v>
      </c>
      <c r="H44" s="316">
        <v>60</v>
      </c>
      <c r="I44" s="316" t="s">
        <v>108</v>
      </c>
      <c r="J44" s="316" t="s">
        <v>108</v>
      </c>
      <c r="K44" s="316">
        <v>7</v>
      </c>
      <c r="L44" s="400">
        <v>53</v>
      </c>
      <c r="M44" s="400">
        <v>18</v>
      </c>
      <c r="N44" s="400">
        <v>7</v>
      </c>
      <c r="O44" s="316" t="s">
        <v>108</v>
      </c>
      <c r="P44" s="316" t="s">
        <v>108</v>
      </c>
      <c r="Q44" s="400">
        <v>3</v>
      </c>
      <c r="R44" s="315" t="s">
        <v>108</v>
      </c>
      <c r="S44" s="314" t="s">
        <v>95</v>
      </c>
    </row>
    <row r="45" spans="1:20" ht="15" hidden="1" customHeight="1" x14ac:dyDescent="0.15">
      <c r="A45" s="53"/>
      <c r="B45" s="322"/>
      <c r="C45" s="405"/>
      <c r="D45" s="320"/>
      <c r="E45" s="319" t="s">
        <v>153</v>
      </c>
      <c r="F45" s="318">
        <v>15</v>
      </c>
      <c r="G45" s="339">
        <v>5</v>
      </c>
      <c r="H45" s="316">
        <v>1</v>
      </c>
      <c r="I45" s="316" t="s">
        <v>108</v>
      </c>
      <c r="J45" s="316" t="s">
        <v>108</v>
      </c>
      <c r="K45" s="316" t="s">
        <v>108</v>
      </c>
      <c r="L45" s="400">
        <v>2</v>
      </c>
      <c r="M45" s="400">
        <v>7</v>
      </c>
      <c r="N45" s="316" t="s">
        <v>108</v>
      </c>
      <c r="O45" s="316" t="s">
        <v>108</v>
      </c>
      <c r="P45" s="316" t="s">
        <v>108</v>
      </c>
      <c r="Q45" s="316" t="s">
        <v>108</v>
      </c>
      <c r="R45" s="315" t="s">
        <v>108</v>
      </c>
      <c r="S45" s="314" t="s">
        <v>95</v>
      </c>
    </row>
    <row r="46" spans="1:20" ht="15" hidden="1" customHeight="1" x14ac:dyDescent="0.15">
      <c r="A46" s="53"/>
      <c r="B46" s="322"/>
      <c r="C46" s="405"/>
      <c r="D46" s="320" t="s">
        <v>155</v>
      </c>
      <c r="E46" s="319" t="s">
        <v>154</v>
      </c>
      <c r="F46" s="318">
        <v>95</v>
      </c>
      <c r="G46" s="339">
        <v>2</v>
      </c>
      <c r="H46" s="316">
        <v>49</v>
      </c>
      <c r="I46" s="316" t="s">
        <v>108</v>
      </c>
      <c r="J46" s="316" t="s">
        <v>108</v>
      </c>
      <c r="K46" s="316">
        <v>3</v>
      </c>
      <c r="L46" s="400">
        <v>24</v>
      </c>
      <c r="M46" s="400">
        <v>12</v>
      </c>
      <c r="N46" s="400">
        <v>4</v>
      </c>
      <c r="O46" s="316" t="s">
        <v>108</v>
      </c>
      <c r="P46" s="316" t="s">
        <v>108</v>
      </c>
      <c r="Q46" s="316" t="s">
        <v>108</v>
      </c>
      <c r="R46" s="399">
        <v>1</v>
      </c>
      <c r="S46" s="398" t="s">
        <v>95</v>
      </c>
    </row>
    <row r="47" spans="1:20" ht="15" hidden="1" customHeight="1" x14ac:dyDescent="0.15">
      <c r="B47" s="313"/>
      <c r="C47" s="404"/>
      <c r="D47" s="311"/>
      <c r="E47" s="251" t="s">
        <v>153</v>
      </c>
      <c r="F47" s="310">
        <v>6</v>
      </c>
      <c r="G47" s="387" t="s">
        <v>108</v>
      </c>
      <c r="H47" s="308">
        <v>1</v>
      </c>
      <c r="I47" s="308" t="s">
        <v>108</v>
      </c>
      <c r="J47" s="308" t="s">
        <v>108</v>
      </c>
      <c r="K47" s="308" t="s">
        <v>108</v>
      </c>
      <c r="L47" s="308" t="s">
        <v>108</v>
      </c>
      <c r="M47" s="397">
        <v>5</v>
      </c>
      <c r="N47" s="308" t="s">
        <v>108</v>
      </c>
      <c r="O47" s="308" t="s">
        <v>108</v>
      </c>
      <c r="P47" s="308" t="s">
        <v>108</v>
      </c>
      <c r="Q47" s="308" t="s">
        <v>108</v>
      </c>
      <c r="R47" s="307" t="s">
        <v>108</v>
      </c>
      <c r="S47" s="306" t="s">
        <v>95</v>
      </c>
    </row>
    <row r="48" spans="1:20" ht="15" hidden="1" customHeight="1" x14ac:dyDescent="0.15">
      <c r="B48" s="370" t="s">
        <v>177</v>
      </c>
      <c r="C48" s="369"/>
      <c r="D48" s="368"/>
      <c r="E48" s="367" t="s">
        <v>166</v>
      </c>
      <c r="F48" s="366">
        <f>G48+H48+I48+J48+K48+L48+M48+N48+O48+P48+Q48+R48+S48</f>
        <v>1425</v>
      </c>
      <c r="G48" s="396">
        <v>0</v>
      </c>
      <c r="H48" s="365">
        <v>67</v>
      </c>
      <c r="I48" s="365">
        <v>0</v>
      </c>
      <c r="J48" s="365">
        <v>40</v>
      </c>
      <c r="K48" s="365">
        <v>5</v>
      </c>
      <c r="L48" s="365">
        <v>9</v>
      </c>
      <c r="M48" s="365">
        <v>455</v>
      </c>
      <c r="N48" s="365">
        <v>3</v>
      </c>
      <c r="O48" s="365">
        <v>132</v>
      </c>
      <c r="P48" s="365">
        <v>3</v>
      </c>
      <c r="Q48" s="365">
        <v>0</v>
      </c>
      <c r="R48" s="395">
        <v>702</v>
      </c>
      <c r="S48" s="395">
        <v>9</v>
      </c>
      <c r="T48" s="394"/>
    </row>
    <row r="49" spans="2:20" ht="13.5" hidden="1" customHeight="1" x14ac:dyDescent="0.15">
      <c r="B49" s="362" t="s">
        <v>165</v>
      </c>
      <c r="C49" s="361"/>
      <c r="D49" s="360"/>
      <c r="E49" s="385" t="s">
        <v>154</v>
      </c>
      <c r="F49" s="358">
        <f>G49+H49+I49+J49+K49+L49+M49+N49+O49+P49+Q49+R49+S49</f>
        <v>1024</v>
      </c>
      <c r="G49" s="393">
        <v>0</v>
      </c>
      <c r="H49" s="356">
        <v>60</v>
      </c>
      <c r="I49" s="356">
        <v>0</v>
      </c>
      <c r="J49" s="356">
        <v>40</v>
      </c>
      <c r="K49" s="356">
        <v>5</v>
      </c>
      <c r="L49" s="356">
        <v>8</v>
      </c>
      <c r="M49" s="356">
        <v>328</v>
      </c>
      <c r="N49" s="356">
        <v>3</v>
      </c>
      <c r="O49" s="356">
        <v>105</v>
      </c>
      <c r="P49" s="356">
        <v>2</v>
      </c>
      <c r="Q49" s="356">
        <v>0</v>
      </c>
      <c r="R49" s="355">
        <v>469</v>
      </c>
      <c r="S49" s="355">
        <v>4</v>
      </c>
      <c r="T49" s="392"/>
    </row>
    <row r="50" spans="2:20" ht="11.25" hidden="1" customHeight="1" x14ac:dyDescent="0.15">
      <c r="B50" s="322"/>
      <c r="C50" s="353"/>
      <c r="D50" s="352"/>
      <c r="E50" s="351" t="s">
        <v>153</v>
      </c>
      <c r="F50" s="350">
        <f>G50+H50+I50+J50+K50+L50+M50+N50+O50+P50+Q50+R50+S50</f>
        <v>401</v>
      </c>
      <c r="G50" s="383">
        <v>0</v>
      </c>
      <c r="H50" s="349">
        <v>7</v>
      </c>
      <c r="I50" s="349">
        <v>0</v>
      </c>
      <c r="J50" s="356">
        <v>0</v>
      </c>
      <c r="K50" s="356">
        <v>0</v>
      </c>
      <c r="L50" s="349">
        <v>1</v>
      </c>
      <c r="M50" s="349">
        <v>127</v>
      </c>
      <c r="N50" s="349">
        <v>0</v>
      </c>
      <c r="O50" s="349">
        <v>27</v>
      </c>
      <c r="P50" s="349">
        <v>1</v>
      </c>
      <c r="Q50" s="349">
        <v>0</v>
      </c>
      <c r="R50" s="348">
        <v>233</v>
      </c>
      <c r="S50" s="348">
        <v>5</v>
      </c>
      <c r="T50" s="391"/>
    </row>
    <row r="51" spans="2:20" hidden="1" x14ac:dyDescent="0.15">
      <c r="B51" s="322"/>
      <c r="C51" s="406" t="s">
        <v>164</v>
      </c>
      <c r="D51" s="203" t="s">
        <v>157</v>
      </c>
      <c r="E51" s="346" t="s">
        <v>154</v>
      </c>
      <c r="F51" s="382">
        <v>974</v>
      </c>
      <c r="G51" s="403" t="s">
        <v>95</v>
      </c>
      <c r="H51" s="343">
        <v>46</v>
      </c>
      <c r="I51" s="343" t="s">
        <v>95</v>
      </c>
      <c r="J51" s="343">
        <v>40</v>
      </c>
      <c r="K51" s="343">
        <v>5</v>
      </c>
      <c r="L51" s="343">
        <v>4</v>
      </c>
      <c r="M51" s="343">
        <v>316</v>
      </c>
      <c r="N51" s="343">
        <v>3</v>
      </c>
      <c r="O51" s="343">
        <v>105</v>
      </c>
      <c r="P51" s="343">
        <v>2</v>
      </c>
      <c r="Q51" s="343" t="s">
        <v>95</v>
      </c>
      <c r="R51" s="342">
        <v>449</v>
      </c>
      <c r="S51" s="327">
        <v>4</v>
      </c>
    </row>
    <row r="52" spans="2:20" hidden="1" x14ac:dyDescent="0.15">
      <c r="B52" s="322"/>
      <c r="C52" s="405"/>
      <c r="D52" s="341"/>
      <c r="E52" s="340" t="s">
        <v>153</v>
      </c>
      <c r="F52" s="318">
        <v>384</v>
      </c>
      <c r="G52" s="333" t="s">
        <v>95</v>
      </c>
      <c r="H52" s="390">
        <v>6</v>
      </c>
      <c r="I52" s="390" t="s">
        <v>95</v>
      </c>
      <c r="J52" s="316" t="s">
        <v>95</v>
      </c>
      <c r="K52" s="316" t="s">
        <v>95</v>
      </c>
      <c r="L52" s="316" t="s">
        <v>95</v>
      </c>
      <c r="M52" s="316">
        <v>120</v>
      </c>
      <c r="N52" s="316" t="s">
        <v>95</v>
      </c>
      <c r="O52" s="316">
        <v>27</v>
      </c>
      <c r="P52" s="316">
        <v>1</v>
      </c>
      <c r="Q52" s="316" t="s">
        <v>95</v>
      </c>
      <c r="R52" s="315">
        <v>225</v>
      </c>
      <c r="S52" s="314">
        <v>5</v>
      </c>
    </row>
    <row r="53" spans="2:20" hidden="1" x14ac:dyDescent="0.15">
      <c r="B53" s="322"/>
      <c r="C53" s="405"/>
      <c r="D53" s="338" t="s">
        <v>163</v>
      </c>
      <c r="E53" s="265" t="s">
        <v>154</v>
      </c>
      <c r="F53" s="318">
        <v>238</v>
      </c>
      <c r="G53" s="333" t="s">
        <v>95</v>
      </c>
      <c r="H53" s="316" t="s">
        <v>95</v>
      </c>
      <c r="I53" s="316" t="s">
        <v>95</v>
      </c>
      <c r="J53" s="316" t="s">
        <v>95</v>
      </c>
      <c r="K53" s="316" t="s">
        <v>95</v>
      </c>
      <c r="L53" s="316" t="s">
        <v>95</v>
      </c>
      <c r="M53" s="400">
        <v>21</v>
      </c>
      <c r="N53" s="400" t="s">
        <v>95</v>
      </c>
      <c r="O53" s="316">
        <v>14</v>
      </c>
      <c r="P53" s="316" t="s">
        <v>95</v>
      </c>
      <c r="Q53" s="316" t="s">
        <v>95</v>
      </c>
      <c r="R53" s="399">
        <v>203</v>
      </c>
      <c r="S53" s="398" t="s">
        <v>95</v>
      </c>
    </row>
    <row r="54" spans="2:20" hidden="1" x14ac:dyDescent="0.15">
      <c r="B54" s="322"/>
      <c r="C54" s="405"/>
      <c r="D54" s="337"/>
      <c r="E54" s="265" t="s">
        <v>153</v>
      </c>
      <c r="F54" s="318">
        <v>129</v>
      </c>
      <c r="G54" s="333" t="s">
        <v>95</v>
      </c>
      <c r="H54" s="316" t="s">
        <v>95</v>
      </c>
      <c r="I54" s="316" t="s">
        <v>95</v>
      </c>
      <c r="J54" s="316" t="s">
        <v>95</v>
      </c>
      <c r="K54" s="316" t="s">
        <v>95</v>
      </c>
      <c r="L54" s="316" t="s">
        <v>95</v>
      </c>
      <c r="M54" s="400">
        <v>24</v>
      </c>
      <c r="N54" s="400" t="s">
        <v>95</v>
      </c>
      <c r="O54" s="400">
        <v>9</v>
      </c>
      <c r="P54" s="316" t="s">
        <v>95</v>
      </c>
      <c r="Q54" s="316" t="s">
        <v>95</v>
      </c>
      <c r="R54" s="399">
        <v>96</v>
      </c>
      <c r="S54" s="398" t="s">
        <v>95</v>
      </c>
    </row>
    <row r="55" spans="2:20" hidden="1" x14ac:dyDescent="0.15">
      <c r="B55" s="322"/>
      <c r="C55" s="405"/>
      <c r="D55" s="338" t="s">
        <v>162</v>
      </c>
      <c r="E55" s="265" t="s">
        <v>154</v>
      </c>
      <c r="F55" s="318">
        <v>320</v>
      </c>
      <c r="G55" s="333" t="s">
        <v>95</v>
      </c>
      <c r="H55" s="316">
        <v>8</v>
      </c>
      <c r="I55" s="316" t="s">
        <v>95</v>
      </c>
      <c r="J55" s="316">
        <v>39</v>
      </c>
      <c r="K55" s="316" t="s">
        <v>95</v>
      </c>
      <c r="L55" s="400" t="s">
        <v>95</v>
      </c>
      <c r="M55" s="400">
        <v>118</v>
      </c>
      <c r="N55" s="400" t="s">
        <v>95</v>
      </c>
      <c r="O55" s="400">
        <v>27</v>
      </c>
      <c r="P55" s="316" t="s">
        <v>95</v>
      </c>
      <c r="Q55" s="400" t="s">
        <v>95</v>
      </c>
      <c r="R55" s="399">
        <v>128</v>
      </c>
      <c r="S55" s="398" t="s">
        <v>95</v>
      </c>
    </row>
    <row r="56" spans="2:20" hidden="1" x14ac:dyDescent="0.15">
      <c r="B56" s="322"/>
      <c r="C56" s="405"/>
      <c r="D56" s="337"/>
      <c r="E56" s="265" t="s">
        <v>153</v>
      </c>
      <c r="F56" s="318">
        <v>104</v>
      </c>
      <c r="G56" s="333" t="s">
        <v>95</v>
      </c>
      <c r="H56" s="316">
        <v>1</v>
      </c>
      <c r="I56" s="316" t="s">
        <v>95</v>
      </c>
      <c r="J56" s="316" t="s">
        <v>95</v>
      </c>
      <c r="K56" s="316" t="s">
        <v>95</v>
      </c>
      <c r="L56" s="316" t="s">
        <v>95</v>
      </c>
      <c r="M56" s="400">
        <v>30</v>
      </c>
      <c r="N56" s="316" t="s">
        <v>95</v>
      </c>
      <c r="O56" s="400">
        <v>9</v>
      </c>
      <c r="P56" s="400" t="s">
        <v>95</v>
      </c>
      <c r="Q56" s="400" t="s">
        <v>95</v>
      </c>
      <c r="R56" s="399">
        <v>64</v>
      </c>
      <c r="S56" s="398" t="s">
        <v>95</v>
      </c>
    </row>
    <row r="57" spans="2:20" hidden="1" x14ac:dyDescent="0.15">
      <c r="B57" s="322"/>
      <c r="C57" s="405"/>
      <c r="D57" s="338" t="s">
        <v>161</v>
      </c>
      <c r="E57" s="265" t="s">
        <v>154</v>
      </c>
      <c r="F57" s="318">
        <v>414</v>
      </c>
      <c r="G57" s="333" t="s">
        <v>95</v>
      </c>
      <c r="H57" s="316">
        <v>38</v>
      </c>
      <c r="I57" s="316" t="s">
        <v>95</v>
      </c>
      <c r="J57" s="316">
        <v>1</v>
      </c>
      <c r="K57" s="316">
        <v>5</v>
      </c>
      <c r="L57" s="400">
        <v>4</v>
      </c>
      <c r="M57" s="400">
        <v>177</v>
      </c>
      <c r="N57" s="400">
        <v>3</v>
      </c>
      <c r="O57" s="400">
        <v>64</v>
      </c>
      <c r="P57" s="400">
        <v>2</v>
      </c>
      <c r="Q57" s="400" t="s">
        <v>95</v>
      </c>
      <c r="R57" s="399">
        <v>116</v>
      </c>
      <c r="S57" s="398">
        <v>4</v>
      </c>
    </row>
    <row r="58" spans="2:20" hidden="1" x14ac:dyDescent="0.15">
      <c r="B58" s="322"/>
      <c r="C58" s="405"/>
      <c r="D58" s="337"/>
      <c r="E58" s="265" t="s">
        <v>153</v>
      </c>
      <c r="F58" s="318">
        <v>151</v>
      </c>
      <c r="G58" s="333" t="s">
        <v>95</v>
      </c>
      <c r="H58" s="316">
        <v>5</v>
      </c>
      <c r="I58" s="316" t="s">
        <v>95</v>
      </c>
      <c r="J58" s="316" t="s">
        <v>95</v>
      </c>
      <c r="K58" s="316" t="s">
        <v>95</v>
      </c>
      <c r="L58" s="400" t="s">
        <v>95</v>
      </c>
      <c r="M58" s="400">
        <v>66</v>
      </c>
      <c r="N58" s="316" t="s">
        <v>95</v>
      </c>
      <c r="O58" s="400">
        <v>9</v>
      </c>
      <c r="P58" s="400">
        <v>1</v>
      </c>
      <c r="Q58" s="400" t="s">
        <v>95</v>
      </c>
      <c r="R58" s="399">
        <v>65</v>
      </c>
      <c r="S58" s="398">
        <v>5</v>
      </c>
    </row>
    <row r="59" spans="2:20" hidden="1" x14ac:dyDescent="0.15">
      <c r="B59" s="322"/>
      <c r="C59" s="405"/>
      <c r="D59" s="338" t="s">
        <v>160</v>
      </c>
      <c r="E59" s="265" t="s">
        <v>154</v>
      </c>
      <c r="F59" s="318">
        <v>2</v>
      </c>
      <c r="G59" s="333" t="s">
        <v>95</v>
      </c>
      <c r="H59" s="316" t="s">
        <v>95</v>
      </c>
      <c r="I59" s="316" t="s">
        <v>95</v>
      </c>
      <c r="J59" s="316" t="s">
        <v>95</v>
      </c>
      <c r="K59" s="316" t="s">
        <v>95</v>
      </c>
      <c r="L59" s="400" t="s">
        <v>95</v>
      </c>
      <c r="M59" s="316" t="s">
        <v>95</v>
      </c>
      <c r="N59" s="316" t="s">
        <v>95</v>
      </c>
      <c r="O59" s="316" t="s">
        <v>95</v>
      </c>
      <c r="P59" s="316" t="s">
        <v>95</v>
      </c>
      <c r="Q59" s="400" t="s">
        <v>95</v>
      </c>
      <c r="R59" s="315">
        <v>2</v>
      </c>
      <c r="S59" s="314" t="s">
        <v>95</v>
      </c>
    </row>
    <row r="60" spans="2:20" hidden="1" x14ac:dyDescent="0.15">
      <c r="B60" s="322"/>
      <c r="C60" s="405"/>
      <c r="D60" s="337"/>
      <c r="E60" s="336" t="s">
        <v>153</v>
      </c>
      <c r="F60" s="318" t="s">
        <v>95</v>
      </c>
      <c r="G60" s="333" t="s">
        <v>95</v>
      </c>
      <c r="H60" s="316" t="s">
        <v>95</v>
      </c>
      <c r="I60" s="316" t="s">
        <v>95</v>
      </c>
      <c r="J60" s="316" t="s">
        <v>95</v>
      </c>
      <c r="K60" s="316" t="s">
        <v>95</v>
      </c>
      <c r="L60" s="316" t="s">
        <v>95</v>
      </c>
      <c r="M60" s="316" t="s">
        <v>95</v>
      </c>
      <c r="N60" s="316" t="s">
        <v>95</v>
      </c>
      <c r="O60" s="316" t="s">
        <v>95</v>
      </c>
      <c r="P60" s="316" t="s">
        <v>95</v>
      </c>
      <c r="Q60" s="316" t="s">
        <v>95</v>
      </c>
      <c r="R60" s="315" t="s">
        <v>95</v>
      </c>
      <c r="S60" s="314" t="s">
        <v>95</v>
      </c>
    </row>
    <row r="61" spans="2:20" hidden="1" x14ac:dyDescent="0.15">
      <c r="B61" s="322"/>
      <c r="C61" s="405"/>
      <c r="D61" s="334" t="s">
        <v>159</v>
      </c>
      <c r="E61" s="265" t="s">
        <v>154</v>
      </c>
      <c r="F61" s="318" t="s">
        <v>95</v>
      </c>
      <c r="G61" s="333" t="s">
        <v>95</v>
      </c>
      <c r="H61" s="316" t="s">
        <v>95</v>
      </c>
      <c r="I61" s="316" t="s">
        <v>95</v>
      </c>
      <c r="J61" s="316" t="s">
        <v>95</v>
      </c>
      <c r="K61" s="316" t="s">
        <v>95</v>
      </c>
      <c r="L61" s="316" t="s">
        <v>95</v>
      </c>
      <c r="M61" s="400" t="s">
        <v>95</v>
      </c>
      <c r="N61" s="316" t="s">
        <v>95</v>
      </c>
      <c r="O61" s="400" t="s">
        <v>95</v>
      </c>
      <c r="P61" s="316" t="s">
        <v>95</v>
      </c>
      <c r="Q61" s="316" t="s">
        <v>95</v>
      </c>
      <c r="R61" s="315" t="s">
        <v>95</v>
      </c>
      <c r="S61" s="314" t="s">
        <v>95</v>
      </c>
    </row>
    <row r="62" spans="2:20" hidden="1" x14ac:dyDescent="0.15">
      <c r="B62" s="322"/>
      <c r="C62" s="404"/>
      <c r="D62" s="332"/>
      <c r="E62" s="251" t="s">
        <v>153</v>
      </c>
      <c r="F62" s="310" t="s">
        <v>95</v>
      </c>
      <c r="G62" s="331" t="s">
        <v>95</v>
      </c>
      <c r="H62" s="308" t="s">
        <v>95</v>
      </c>
      <c r="I62" s="308" t="s">
        <v>95</v>
      </c>
      <c r="J62" s="308" t="s">
        <v>95</v>
      </c>
      <c r="K62" s="308" t="s">
        <v>95</v>
      </c>
      <c r="L62" s="308" t="s">
        <v>95</v>
      </c>
      <c r="M62" s="397" t="s">
        <v>95</v>
      </c>
      <c r="N62" s="308" t="s">
        <v>95</v>
      </c>
      <c r="O62" s="397" t="s">
        <v>95</v>
      </c>
      <c r="P62" s="308" t="s">
        <v>95</v>
      </c>
      <c r="Q62" s="308" t="s">
        <v>95</v>
      </c>
      <c r="R62" s="307" t="s">
        <v>95</v>
      </c>
      <c r="S62" s="306" t="s">
        <v>95</v>
      </c>
    </row>
    <row r="63" spans="2:20" hidden="1" x14ac:dyDescent="0.15">
      <c r="B63" s="322"/>
      <c r="C63" s="405" t="s">
        <v>158</v>
      </c>
      <c r="D63" s="329" t="s">
        <v>157</v>
      </c>
      <c r="E63" s="328" t="s">
        <v>154</v>
      </c>
      <c r="F63" s="376">
        <v>50</v>
      </c>
      <c r="G63" s="344" t="s">
        <v>95</v>
      </c>
      <c r="H63" s="343">
        <v>14</v>
      </c>
      <c r="I63" s="343" t="s">
        <v>95</v>
      </c>
      <c r="J63" s="343" t="s">
        <v>95</v>
      </c>
      <c r="K63" s="343" t="s">
        <v>95</v>
      </c>
      <c r="L63" s="343">
        <v>4</v>
      </c>
      <c r="M63" s="343">
        <v>12</v>
      </c>
      <c r="N63" s="343" t="s">
        <v>95</v>
      </c>
      <c r="O63" s="343" t="s">
        <v>95</v>
      </c>
      <c r="P63" s="343" t="s">
        <v>95</v>
      </c>
      <c r="Q63" s="343" t="s">
        <v>95</v>
      </c>
      <c r="R63" s="342">
        <v>20</v>
      </c>
      <c r="S63" s="327" t="s">
        <v>95</v>
      </c>
    </row>
    <row r="64" spans="2:20" hidden="1" x14ac:dyDescent="0.15">
      <c r="B64" s="322"/>
      <c r="C64" s="405"/>
      <c r="D64" s="326"/>
      <c r="E64" s="325" t="s">
        <v>153</v>
      </c>
      <c r="F64" s="318">
        <v>17</v>
      </c>
      <c r="G64" s="402" t="s">
        <v>95</v>
      </c>
      <c r="H64" s="401">
        <v>1</v>
      </c>
      <c r="I64" s="316" t="s">
        <v>95</v>
      </c>
      <c r="J64" s="316" t="s">
        <v>95</v>
      </c>
      <c r="K64" s="316" t="s">
        <v>95</v>
      </c>
      <c r="L64" s="316">
        <v>1</v>
      </c>
      <c r="M64" s="316">
        <v>7</v>
      </c>
      <c r="N64" s="316" t="s">
        <v>95</v>
      </c>
      <c r="O64" s="316" t="s">
        <v>95</v>
      </c>
      <c r="P64" s="316" t="s">
        <v>95</v>
      </c>
      <c r="Q64" s="316" t="s">
        <v>95</v>
      </c>
      <c r="R64" s="315">
        <v>8</v>
      </c>
      <c r="S64" s="314" t="s">
        <v>95</v>
      </c>
    </row>
    <row r="65" spans="2:20" hidden="1" x14ac:dyDescent="0.15">
      <c r="B65" s="322"/>
      <c r="C65" s="405"/>
      <c r="D65" s="320" t="s">
        <v>156</v>
      </c>
      <c r="E65" s="324" t="s">
        <v>154</v>
      </c>
      <c r="F65" s="318">
        <v>15</v>
      </c>
      <c r="G65" s="339" t="s">
        <v>95</v>
      </c>
      <c r="H65" s="316">
        <v>2</v>
      </c>
      <c r="I65" s="316" t="s">
        <v>95</v>
      </c>
      <c r="J65" s="316" t="s">
        <v>95</v>
      </c>
      <c r="K65" s="316" t="s">
        <v>95</v>
      </c>
      <c r="L65" s="400" t="s">
        <v>95</v>
      </c>
      <c r="M65" s="400">
        <v>2</v>
      </c>
      <c r="N65" s="400" t="s">
        <v>95</v>
      </c>
      <c r="O65" s="316" t="s">
        <v>95</v>
      </c>
      <c r="P65" s="316" t="s">
        <v>95</v>
      </c>
      <c r="Q65" s="400" t="s">
        <v>95</v>
      </c>
      <c r="R65" s="315">
        <v>11</v>
      </c>
      <c r="S65" s="314" t="s">
        <v>95</v>
      </c>
    </row>
    <row r="66" spans="2:20" hidden="1" x14ac:dyDescent="0.15">
      <c r="B66" s="322"/>
      <c r="C66" s="405"/>
      <c r="D66" s="320"/>
      <c r="E66" s="319" t="s">
        <v>153</v>
      </c>
      <c r="F66" s="318">
        <v>8</v>
      </c>
      <c r="G66" s="339" t="s">
        <v>95</v>
      </c>
      <c r="H66" s="316" t="s">
        <v>95</v>
      </c>
      <c r="I66" s="316" t="s">
        <v>95</v>
      </c>
      <c r="J66" s="316" t="s">
        <v>95</v>
      </c>
      <c r="K66" s="316" t="s">
        <v>95</v>
      </c>
      <c r="L66" s="400" t="s">
        <v>95</v>
      </c>
      <c r="M66" s="400">
        <v>3</v>
      </c>
      <c r="N66" s="316" t="s">
        <v>95</v>
      </c>
      <c r="O66" s="316" t="s">
        <v>95</v>
      </c>
      <c r="P66" s="316" t="s">
        <v>95</v>
      </c>
      <c r="Q66" s="316" t="s">
        <v>95</v>
      </c>
      <c r="R66" s="315">
        <v>5</v>
      </c>
      <c r="S66" s="314" t="s">
        <v>95</v>
      </c>
    </row>
    <row r="67" spans="2:20" hidden="1" x14ac:dyDescent="0.15">
      <c r="B67" s="322"/>
      <c r="C67" s="405"/>
      <c r="D67" s="320" t="s">
        <v>155</v>
      </c>
      <c r="E67" s="319" t="s">
        <v>154</v>
      </c>
      <c r="F67" s="318">
        <v>35</v>
      </c>
      <c r="G67" s="339" t="s">
        <v>95</v>
      </c>
      <c r="H67" s="316">
        <v>12</v>
      </c>
      <c r="I67" s="316" t="s">
        <v>95</v>
      </c>
      <c r="J67" s="316" t="s">
        <v>95</v>
      </c>
      <c r="K67" s="316" t="s">
        <v>95</v>
      </c>
      <c r="L67" s="400">
        <v>4</v>
      </c>
      <c r="M67" s="400">
        <v>10</v>
      </c>
      <c r="N67" s="400" t="s">
        <v>95</v>
      </c>
      <c r="O67" s="316" t="s">
        <v>95</v>
      </c>
      <c r="P67" s="316" t="s">
        <v>95</v>
      </c>
      <c r="Q67" s="316" t="s">
        <v>95</v>
      </c>
      <c r="R67" s="399">
        <v>9</v>
      </c>
      <c r="S67" s="398" t="s">
        <v>95</v>
      </c>
    </row>
    <row r="68" spans="2:20" ht="1.5" hidden="1" customHeight="1" x14ac:dyDescent="0.15">
      <c r="B68" s="313"/>
      <c r="C68" s="404"/>
      <c r="D68" s="311"/>
      <c r="E68" s="251" t="s">
        <v>153</v>
      </c>
      <c r="F68" s="310">
        <v>9</v>
      </c>
      <c r="G68" s="387" t="s">
        <v>95</v>
      </c>
      <c r="H68" s="308">
        <v>1</v>
      </c>
      <c r="I68" s="308" t="s">
        <v>95</v>
      </c>
      <c r="J68" s="308" t="s">
        <v>95</v>
      </c>
      <c r="K68" s="308" t="s">
        <v>95</v>
      </c>
      <c r="L68" s="308">
        <v>1</v>
      </c>
      <c r="M68" s="397">
        <v>4</v>
      </c>
      <c r="N68" s="308" t="s">
        <v>95</v>
      </c>
      <c r="O68" s="308" t="s">
        <v>95</v>
      </c>
      <c r="P68" s="308" t="s">
        <v>95</v>
      </c>
      <c r="Q68" s="308" t="s">
        <v>95</v>
      </c>
      <c r="R68" s="307">
        <v>3</v>
      </c>
      <c r="S68" s="306" t="s">
        <v>95</v>
      </c>
    </row>
    <row r="69" spans="2:20" ht="15" hidden="1" customHeight="1" x14ac:dyDescent="0.15">
      <c r="B69" s="370" t="s">
        <v>176</v>
      </c>
      <c r="C69" s="369"/>
      <c r="D69" s="368"/>
      <c r="E69" s="367" t="s">
        <v>166</v>
      </c>
      <c r="F69" s="366">
        <f>G69+H69+I69+J69+K69+L69+M69+N69+O69+P69+Q69+R69+S69</f>
        <v>772</v>
      </c>
      <c r="G69" s="396">
        <v>0</v>
      </c>
      <c r="H69" s="365">
        <v>40</v>
      </c>
      <c r="I69" s="365">
        <v>0</v>
      </c>
      <c r="J69" s="365">
        <v>2</v>
      </c>
      <c r="K69" s="365">
        <v>2</v>
      </c>
      <c r="L69" s="365">
        <v>42</v>
      </c>
      <c r="M69" s="365">
        <v>437</v>
      </c>
      <c r="N69" s="365">
        <v>2</v>
      </c>
      <c r="O69" s="365">
        <v>18</v>
      </c>
      <c r="P69" s="365">
        <v>0</v>
      </c>
      <c r="Q69" s="365">
        <v>12</v>
      </c>
      <c r="R69" s="395">
        <v>217</v>
      </c>
      <c r="S69" s="395">
        <v>0</v>
      </c>
      <c r="T69" s="394"/>
    </row>
    <row r="70" spans="2:20" hidden="1" x14ac:dyDescent="0.15">
      <c r="B70" s="362" t="s">
        <v>165</v>
      </c>
      <c r="C70" s="361"/>
      <c r="D70" s="360"/>
      <c r="E70" s="385" t="s">
        <v>154</v>
      </c>
      <c r="F70" s="358">
        <f>G70+H70+I70+J70+K70+L70+M70+N70+O70+P70+Q70+R70+S70</f>
        <v>535</v>
      </c>
      <c r="G70" s="393">
        <v>0</v>
      </c>
      <c r="H70" s="356">
        <v>37</v>
      </c>
      <c r="I70" s="356">
        <v>0</v>
      </c>
      <c r="J70" s="356">
        <v>1</v>
      </c>
      <c r="K70" s="356">
        <v>2</v>
      </c>
      <c r="L70" s="356">
        <v>35</v>
      </c>
      <c r="M70" s="356">
        <v>316</v>
      </c>
      <c r="N70" s="356">
        <v>0</v>
      </c>
      <c r="O70" s="356">
        <v>12</v>
      </c>
      <c r="P70" s="356">
        <v>0</v>
      </c>
      <c r="Q70" s="356">
        <v>6</v>
      </c>
      <c r="R70" s="355">
        <v>126</v>
      </c>
      <c r="S70" s="355">
        <v>0</v>
      </c>
      <c r="T70" s="392"/>
    </row>
    <row r="71" spans="2:20" hidden="1" x14ac:dyDescent="0.15">
      <c r="B71" s="322"/>
      <c r="C71" s="353"/>
      <c r="D71" s="352"/>
      <c r="E71" s="351" t="s">
        <v>153</v>
      </c>
      <c r="F71" s="350">
        <f>G71+H71+I71+J71+K71+L71+M71+N71+O71+P71+Q71+R71+S71</f>
        <v>237</v>
      </c>
      <c r="G71" s="383">
        <v>0</v>
      </c>
      <c r="H71" s="349">
        <v>3</v>
      </c>
      <c r="I71" s="349">
        <v>0</v>
      </c>
      <c r="J71" s="356">
        <v>1</v>
      </c>
      <c r="K71" s="356">
        <v>0</v>
      </c>
      <c r="L71" s="349">
        <v>7</v>
      </c>
      <c r="M71" s="349">
        <v>121</v>
      </c>
      <c r="N71" s="349">
        <v>2</v>
      </c>
      <c r="O71" s="349">
        <v>6</v>
      </c>
      <c r="P71" s="349">
        <v>0</v>
      </c>
      <c r="Q71" s="349">
        <v>6</v>
      </c>
      <c r="R71" s="348">
        <v>91</v>
      </c>
      <c r="S71" s="348">
        <v>0</v>
      </c>
      <c r="T71" s="391"/>
    </row>
    <row r="72" spans="2:20" hidden="1" x14ac:dyDescent="0.15">
      <c r="B72" s="322"/>
      <c r="C72" s="406" t="s">
        <v>164</v>
      </c>
      <c r="D72" s="203" t="s">
        <v>157</v>
      </c>
      <c r="E72" s="346" t="s">
        <v>154</v>
      </c>
      <c r="F72" s="382">
        <v>491</v>
      </c>
      <c r="G72" s="403" t="s">
        <v>95</v>
      </c>
      <c r="H72" s="343">
        <v>25</v>
      </c>
      <c r="I72" s="343" t="s">
        <v>95</v>
      </c>
      <c r="J72" s="343">
        <v>1</v>
      </c>
      <c r="K72" s="343">
        <v>2</v>
      </c>
      <c r="L72" s="343">
        <v>15</v>
      </c>
      <c r="M72" s="343">
        <v>304</v>
      </c>
      <c r="N72" s="343" t="s">
        <v>95</v>
      </c>
      <c r="O72" s="343">
        <v>12</v>
      </c>
      <c r="P72" s="343" t="s">
        <v>95</v>
      </c>
      <c r="Q72" s="343">
        <v>6</v>
      </c>
      <c r="R72" s="342">
        <v>126</v>
      </c>
      <c r="S72" s="327" t="s">
        <v>95</v>
      </c>
    </row>
    <row r="73" spans="2:20" hidden="1" x14ac:dyDescent="0.15">
      <c r="B73" s="322"/>
      <c r="C73" s="405"/>
      <c r="D73" s="341"/>
      <c r="E73" s="340" t="s">
        <v>153</v>
      </c>
      <c r="F73" s="318">
        <v>229</v>
      </c>
      <c r="G73" s="333" t="s">
        <v>95</v>
      </c>
      <c r="H73" s="390" t="s">
        <v>95</v>
      </c>
      <c r="I73" s="390" t="s">
        <v>95</v>
      </c>
      <c r="J73" s="316">
        <v>1</v>
      </c>
      <c r="K73" s="316" t="s">
        <v>95</v>
      </c>
      <c r="L73" s="316">
        <v>6</v>
      </c>
      <c r="M73" s="316">
        <v>117</v>
      </c>
      <c r="N73" s="316">
        <v>2</v>
      </c>
      <c r="O73" s="316">
        <v>6</v>
      </c>
      <c r="P73" s="316" t="s">
        <v>95</v>
      </c>
      <c r="Q73" s="316">
        <v>6</v>
      </c>
      <c r="R73" s="315">
        <v>91</v>
      </c>
      <c r="S73" s="314" t="s">
        <v>95</v>
      </c>
    </row>
    <row r="74" spans="2:20" hidden="1" x14ac:dyDescent="0.15">
      <c r="B74" s="322"/>
      <c r="C74" s="405"/>
      <c r="D74" s="338" t="s">
        <v>163</v>
      </c>
      <c r="E74" s="265" t="s">
        <v>154</v>
      </c>
      <c r="F74" s="318">
        <v>104</v>
      </c>
      <c r="G74" s="333" t="s">
        <v>95</v>
      </c>
      <c r="H74" s="316" t="s">
        <v>95</v>
      </c>
      <c r="I74" s="316" t="s">
        <v>95</v>
      </c>
      <c r="J74" s="316" t="s">
        <v>95</v>
      </c>
      <c r="K74" s="316" t="s">
        <v>95</v>
      </c>
      <c r="L74" s="316" t="s">
        <v>95</v>
      </c>
      <c r="M74" s="400">
        <v>25</v>
      </c>
      <c r="N74" s="400" t="s">
        <v>95</v>
      </c>
      <c r="O74" s="316">
        <v>7</v>
      </c>
      <c r="P74" s="316" t="s">
        <v>95</v>
      </c>
      <c r="Q74" s="316" t="s">
        <v>95</v>
      </c>
      <c r="R74" s="399">
        <v>72</v>
      </c>
      <c r="S74" s="398" t="s">
        <v>95</v>
      </c>
    </row>
    <row r="75" spans="2:20" hidden="1" x14ac:dyDescent="0.15">
      <c r="B75" s="322"/>
      <c r="C75" s="405"/>
      <c r="D75" s="337"/>
      <c r="E75" s="265" t="s">
        <v>153</v>
      </c>
      <c r="F75" s="318">
        <v>59</v>
      </c>
      <c r="G75" s="333" t="s">
        <v>95</v>
      </c>
      <c r="H75" s="316" t="s">
        <v>95</v>
      </c>
      <c r="I75" s="316" t="s">
        <v>95</v>
      </c>
      <c r="J75" s="316" t="s">
        <v>95</v>
      </c>
      <c r="K75" s="316" t="s">
        <v>95</v>
      </c>
      <c r="L75" s="316" t="s">
        <v>95</v>
      </c>
      <c r="M75" s="400">
        <v>16</v>
      </c>
      <c r="N75" s="400">
        <v>2</v>
      </c>
      <c r="O75" s="400">
        <v>2</v>
      </c>
      <c r="P75" s="316" t="s">
        <v>95</v>
      </c>
      <c r="Q75" s="316" t="s">
        <v>95</v>
      </c>
      <c r="R75" s="399">
        <v>39</v>
      </c>
      <c r="S75" s="398" t="s">
        <v>95</v>
      </c>
    </row>
    <row r="76" spans="2:20" hidden="1" x14ac:dyDescent="0.15">
      <c r="B76" s="322"/>
      <c r="C76" s="405"/>
      <c r="D76" s="338" t="s">
        <v>162</v>
      </c>
      <c r="E76" s="265" t="s">
        <v>154</v>
      </c>
      <c r="F76" s="318">
        <v>101</v>
      </c>
      <c r="G76" s="333" t="s">
        <v>95</v>
      </c>
      <c r="H76" s="316">
        <v>6</v>
      </c>
      <c r="I76" s="316" t="s">
        <v>95</v>
      </c>
      <c r="J76" s="316" t="s">
        <v>95</v>
      </c>
      <c r="K76" s="316">
        <v>2</v>
      </c>
      <c r="L76" s="400">
        <v>2</v>
      </c>
      <c r="M76" s="400">
        <v>61</v>
      </c>
      <c r="N76" s="400" t="s">
        <v>95</v>
      </c>
      <c r="O76" s="400">
        <v>3</v>
      </c>
      <c r="P76" s="316" t="s">
        <v>95</v>
      </c>
      <c r="Q76" s="400" t="s">
        <v>95</v>
      </c>
      <c r="R76" s="399">
        <v>27</v>
      </c>
      <c r="S76" s="398" t="s">
        <v>95</v>
      </c>
    </row>
    <row r="77" spans="2:20" hidden="1" x14ac:dyDescent="0.15">
      <c r="B77" s="322"/>
      <c r="C77" s="405"/>
      <c r="D77" s="337"/>
      <c r="E77" s="265" t="s">
        <v>153</v>
      </c>
      <c r="F77" s="318">
        <v>51</v>
      </c>
      <c r="G77" s="333" t="s">
        <v>95</v>
      </c>
      <c r="H77" s="316" t="s">
        <v>95</v>
      </c>
      <c r="I77" s="316" t="s">
        <v>95</v>
      </c>
      <c r="J77" s="316" t="s">
        <v>95</v>
      </c>
      <c r="K77" s="316" t="s">
        <v>95</v>
      </c>
      <c r="L77" s="316" t="s">
        <v>95</v>
      </c>
      <c r="M77" s="400">
        <v>24</v>
      </c>
      <c r="N77" s="316" t="s">
        <v>95</v>
      </c>
      <c r="O77" s="400">
        <v>4</v>
      </c>
      <c r="P77" s="400" t="s">
        <v>95</v>
      </c>
      <c r="Q77" s="400" t="s">
        <v>95</v>
      </c>
      <c r="R77" s="399">
        <v>23</v>
      </c>
      <c r="S77" s="398" t="s">
        <v>95</v>
      </c>
    </row>
    <row r="78" spans="2:20" hidden="1" x14ac:dyDescent="0.15">
      <c r="B78" s="322"/>
      <c r="C78" s="405"/>
      <c r="D78" s="338" t="s">
        <v>161</v>
      </c>
      <c r="E78" s="265" t="s">
        <v>154</v>
      </c>
      <c r="F78" s="318">
        <v>286</v>
      </c>
      <c r="G78" s="333" t="s">
        <v>95</v>
      </c>
      <c r="H78" s="316">
        <v>19</v>
      </c>
      <c r="I78" s="316" t="s">
        <v>95</v>
      </c>
      <c r="J78" s="316">
        <v>1</v>
      </c>
      <c r="K78" s="316" t="s">
        <v>95</v>
      </c>
      <c r="L78" s="400">
        <v>13</v>
      </c>
      <c r="M78" s="400">
        <v>218</v>
      </c>
      <c r="N78" s="400" t="s">
        <v>95</v>
      </c>
      <c r="O78" s="400">
        <v>2</v>
      </c>
      <c r="P78" s="400" t="s">
        <v>95</v>
      </c>
      <c r="Q78" s="400">
        <v>6</v>
      </c>
      <c r="R78" s="399">
        <v>27</v>
      </c>
      <c r="S78" s="398" t="s">
        <v>95</v>
      </c>
    </row>
    <row r="79" spans="2:20" hidden="1" x14ac:dyDescent="0.15">
      <c r="B79" s="322"/>
      <c r="C79" s="405"/>
      <c r="D79" s="337"/>
      <c r="E79" s="265" t="s">
        <v>153</v>
      </c>
      <c r="F79" s="318">
        <v>119</v>
      </c>
      <c r="G79" s="333" t="s">
        <v>95</v>
      </c>
      <c r="H79" s="316" t="s">
        <v>95</v>
      </c>
      <c r="I79" s="316" t="s">
        <v>95</v>
      </c>
      <c r="J79" s="316">
        <v>1</v>
      </c>
      <c r="K79" s="316" t="s">
        <v>95</v>
      </c>
      <c r="L79" s="400">
        <v>6</v>
      </c>
      <c r="M79" s="400">
        <v>77</v>
      </c>
      <c r="N79" s="316" t="s">
        <v>95</v>
      </c>
      <c r="O79" s="400" t="s">
        <v>95</v>
      </c>
      <c r="P79" s="400" t="s">
        <v>95</v>
      </c>
      <c r="Q79" s="400">
        <v>6</v>
      </c>
      <c r="R79" s="399">
        <v>29</v>
      </c>
      <c r="S79" s="398" t="s">
        <v>95</v>
      </c>
    </row>
    <row r="80" spans="2:20" hidden="1" x14ac:dyDescent="0.15">
      <c r="B80" s="322"/>
      <c r="C80" s="405"/>
      <c r="D80" s="338" t="s">
        <v>160</v>
      </c>
      <c r="E80" s="265" t="s">
        <v>154</v>
      </c>
      <c r="F80" s="318" t="s">
        <v>95</v>
      </c>
      <c r="G80" s="333" t="s">
        <v>95</v>
      </c>
      <c r="H80" s="316" t="s">
        <v>95</v>
      </c>
      <c r="I80" s="316" t="s">
        <v>95</v>
      </c>
      <c r="J80" s="316" t="s">
        <v>95</v>
      </c>
      <c r="K80" s="316" t="s">
        <v>95</v>
      </c>
      <c r="L80" s="400" t="s">
        <v>95</v>
      </c>
      <c r="M80" s="316" t="s">
        <v>95</v>
      </c>
      <c r="N80" s="316" t="s">
        <v>95</v>
      </c>
      <c r="O80" s="316" t="s">
        <v>95</v>
      </c>
      <c r="P80" s="316" t="s">
        <v>95</v>
      </c>
      <c r="Q80" s="400" t="s">
        <v>95</v>
      </c>
      <c r="R80" s="315" t="s">
        <v>95</v>
      </c>
      <c r="S80" s="314" t="s">
        <v>95</v>
      </c>
    </row>
    <row r="81" spans="2:20" hidden="1" x14ac:dyDescent="0.15">
      <c r="B81" s="322"/>
      <c r="C81" s="405"/>
      <c r="D81" s="337"/>
      <c r="E81" s="336" t="s">
        <v>153</v>
      </c>
      <c r="F81" s="318" t="s">
        <v>95</v>
      </c>
      <c r="G81" s="333" t="s">
        <v>95</v>
      </c>
      <c r="H81" s="316" t="s">
        <v>95</v>
      </c>
      <c r="I81" s="316" t="s">
        <v>95</v>
      </c>
      <c r="J81" s="316" t="s">
        <v>95</v>
      </c>
      <c r="K81" s="316" t="s">
        <v>95</v>
      </c>
      <c r="L81" s="316" t="s">
        <v>95</v>
      </c>
      <c r="M81" s="316" t="s">
        <v>95</v>
      </c>
      <c r="N81" s="316" t="s">
        <v>95</v>
      </c>
      <c r="O81" s="316" t="s">
        <v>95</v>
      </c>
      <c r="P81" s="316" t="s">
        <v>95</v>
      </c>
      <c r="Q81" s="316" t="s">
        <v>95</v>
      </c>
      <c r="R81" s="315" t="s">
        <v>95</v>
      </c>
      <c r="S81" s="314" t="s">
        <v>95</v>
      </c>
    </row>
    <row r="82" spans="2:20" hidden="1" x14ac:dyDescent="0.15">
      <c r="B82" s="322"/>
      <c r="C82" s="405"/>
      <c r="D82" s="334" t="s">
        <v>159</v>
      </c>
      <c r="E82" s="265" t="s">
        <v>154</v>
      </c>
      <c r="F82" s="318" t="s">
        <v>95</v>
      </c>
      <c r="G82" s="333" t="s">
        <v>95</v>
      </c>
      <c r="H82" s="316" t="s">
        <v>95</v>
      </c>
      <c r="I82" s="316" t="s">
        <v>95</v>
      </c>
      <c r="J82" s="316" t="s">
        <v>95</v>
      </c>
      <c r="K82" s="316" t="s">
        <v>95</v>
      </c>
      <c r="L82" s="316" t="s">
        <v>95</v>
      </c>
      <c r="M82" s="400" t="s">
        <v>95</v>
      </c>
      <c r="N82" s="316" t="s">
        <v>95</v>
      </c>
      <c r="O82" s="400" t="s">
        <v>95</v>
      </c>
      <c r="P82" s="316" t="s">
        <v>95</v>
      </c>
      <c r="Q82" s="316" t="s">
        <v>95</v>
      </c>
      <c r="R82" s="315" t="s">
        <v>95</v>
      </c>
      <c r="S82" s="314" t="s">
        <v>95</v>
      </c>
    </row>
    <row r="83" spans="2:20" hidden="1" x14ac:dyDescent="0.15">
      <c r="B83" s="322"/>
      <c r="C83" s="404"/>
      <c r="D83" s="332"/>
      <c r="E83" s="251" t="s">
        <v>153</v>
      </c>
      <c r="F83" s="310" t="s">
        <v>95</v>
      </c>
      <c r="G83" s="331" t="s">
        <v>95</v>
      </c>
      <c r="H83" s="308" t="s">
        <v>95</v>
      </c>
      <c r="I83" s="308" t="s">
        <v>95</v>
      </c>
      <c r="J83" s="308" t="s">
        <v>95</v>
      </c>
      <c r="K83" s="308" t="s">
        <v>95</v>
      </c>
      <c r="L83" s="308" t="s">
        <v>95</v>
      </c>
      <c r="M83" s="397" t="s">
        <v>95</v>
      </c>
      <c r="N83" s="308" t="s">
        <v>95</v>
      </c>
      <c r="O83" s="397" t="s">
        <v>95</v>
      </c>
      <c r="P83" s="308" t="s">
        <v>95</v>
      </c>
      <c r="Q83" s="308" t="s">
        <v>95</v>
      </c>
      <c r="R83" s="307" t="s">
        <v>95</v>
      </c>
      <c r="S83" s="306" t="s">
        <v>95</v>
      </c>
    </row>
    <row r="84" spans="2:20" hidden="1" x14ac:dyDescent="0.15">
      <c r="B84" s="322"/>
      <c r="C84" s="405" t="s">
        <v>158</v>
      </c>
      <c r="D84" s="329" t="s">
        <v>157</v>
      </c>
      <c r="E84" s="328" t="s">
        <v>154</v>
      </c>
      <c r="F84" s="376">
        <v>44</v>
      </c>
      <c r="G84" s="344" t="s">
        <v>95</v>
      </c>
      <c r="H84" s="343">
        <v>12</v>
      </c>
      <c r="I84" s="343" t="s">
        <v>95</v>
      </c>
      <c r="J84" s="343" t="s">
        <v>95</v>
      </c>
      <c r="K84" s="343" t="s">
        <v>95</v>
      </c>
      <c r="L84" s="343">
        <v>20</v>
      </c>
      <c r="M84" s="343">
        <v>12</v>
      </c>
      <c r="N84" s="343" t="s">
        <v>95</v>
      </c>
      <c r="O84" s="343" t="s">
        <v>95</v>
      </c>
      <c r="P84" s="343" t="s">
        <v>95</v>
      </c>
      <c r="Q84" s="343" t="s">
        <v>95</v>
      </c>
      <c r="R84" s="342" t="s">
        <v>95</v>
      </c>
      <c r="S84" s="327" t="s">
        <v>95</v>
      </c>
    </row>
    <row r="85" spans="2:20" hidden="1" x14ac:dyDescent="0.15">
      <c r="B85" s="322"/>
      <c r="C85" s="405"/>
      <c r="D85" s="326"/>
      <c r="E85" s="325" t="s">
        <v>153</v>
      </c>
      <c r="F85" s="318">
        <v>8</v>
      </c>
      <c r="G85" s="402" t="s">
        <v>95</v>
      </c>
      <c r="H85" s="401">
        <v>3</v>
      </c>
      <c r="I85" s="316" t="s">
        <v>95</v>
      </c>
      <c r="J85" s="316" t="s">
        <v>95</v>
      </c>
      <c r="K85" s="316" t="s">
        <v>95</v>
      </c>
      <c r="L85" s="316">
        <v>1</v>
      </c>
      <c r="M85" s="316">
        <v>4</v>
      </c>
      <c r="N85" s="316" t="s">
        <v>95</v>
      </c>
      <c r="O85" s="316" t="s">
        <v>95</v>
      </c>
      <c r="P85" s="316" t="s">
        <v>95</v>
      </c>
      <c r="Q85" s="316" t="s">
        <v>95</v>
      </c>
      <c r="R85" s="315" t="s">
        <v>95</v>
      </c>
      <c r="S85" s="314" t="s">
        <v>95</v>
      </c>
    </row>
    <row r="86" spans="2:20" hidden="1" x14ac:dyDescent="0.15">
      <c r="B86" s="322"/>
      <c r="C86" s="405"/>
      <c r="D86" s="320" t="s">
        <v>156</v>
      </c>
      <c r="E86" s="324" t="s">
        <v>154</v>
      </c>
      <c r="F86" s="318">
        <v>14</v>
      </c>
      <c r="G86" s="339" t="s">
        <v>95</v>
      </c>
      <c r="H86" s="316">
        <v>9</v>
      </c>
      <c r="I86" s="316" t="s">
        <v>95</v>
      </c>
      <c r="J86" s="316" t="s">
        <v>95</v>
      </c>
      <c r="K86" s="316" t="s">
        <v>95</v>
      </c>
      <c r="L86" s="400">
        <v>1</v>
      </c>
      <c r="M86" s="400">
        <v>4</v>
      </c>
      <c r="N86" s="400" t="s">
        <v>95</v>
      </c>
      <c r="O86" s="316" t="s">
        <v>95</v>
      </c>
      <c r="P86" s="316" t="s">
        <v>95</v>
      </c>
      <c r="Q86" s="400" t="s">
        <v>95</v>
      </c>
      <c r="R86" s="315" t="s">
        <v>95</v>
      </c>
      <c r="S86" s="314" t="s">
        <v>95</v>
      </c>
    </row>
    <row r="87" spans="2:20" hidden="1" x14ac:dyDescent="0.15">
      <c r="B87" s="322"/>
      <c r="C87" s="405"/>
      <c r="D87" s="320"/>
      <c r="E87" s="319" t="s">
        <v>153</v>
      </c>
      <c r="F87" s="318">
        <v>7</v>
      </c>
      <c r="G87" s="339" t="s">
        <v>95</v>
      </c>
      <c r="H87" s="316">
        <v>2</v>
      </c>
      <c r="I87" s="316" t="s">
        <v>95</v>
      </c>
      <c r="J87" s="316" t="s">
        <v>95</v>
      </c>
      <c r="K87" s="316" t="s">
        <v>95</v>
      </c>
      <c r="L87" s="400">
        <v>1</v>
      </c>
      <c r="M87" s="400">
        <v>4</v>
      </c>
      <c r="N87" s="316" t="s">
        <v>95</v>
      </c>
      <c r="O87" s="316" t="s">
        <v>95</v>
      </c>
      <c r="P87" s="316" t="s">
        <v>95</v>
      </c>
      <c r="Q87" s="316" t="s">
        <v>95</v>
      </c>
      <c r="R87" s="315" t="s">
        <v>95</v>
      </c>
      <c r="S87" s="314" t="s">
        <v>95</v>
      </c>
    </row>
    <row r="88" spans="2:20" hidden="1" x14ac:dyDescent="0.15">
      <c r="B88" s="322"/>
      <c r="C88" s="405"/>
      <c r="D88" s="320" t="s">
        <v>155</v>
      </c>
      <c r="E88" s="319" t="s">
        <v>154</v>
      </c>
      <c r="F88" s="318">
        <v>36</v>
      </c>
      <c r="G88" s="339" t="s">
        <v>95</v>
      </c>
      <c r="H88" s="316">
        <v>3</v>
      </c>
      <c r="I88" s="316" t="s">
        <v>95</v>
      </c>
      <c r="J88" s="316" t="s">
        <v>95</v>
      </c>
      <c r="K88" s="316" t="s">
        <v>95</v>
      </c>
      <c r="L88" s="400">
        <v>19</v>
      </c>
      <c r="M88" s="400">
        <v>8</v>
      </c>
      <c r="N88" s="400" t="s">
        <v>95</v>
      </c>
      <c r="O88" s="316" t="s">
        <v>95</v>
      </c>
      <c r="P88" s="316" t="s">
        <v>95</v>
      </c>
      <c r="Q88" s="316" t="s">
        <v>95</v>
      </c>
      <c r="R88" s="399" t="s">
        <v>95</v>
      </c>
      <c r="S88" s="398" t="s">
        <v>95</v>
      </c>
    </row>
    <row r="89" spans="2:20" ht="12" hidden="1" customHeight="1" x14ac:dyDescent="0.15">
      <c r="B89" s="313"/>
      <c r="C89" s="404"/>
      <c r="D89" s="311"/>
      <c r="E89" s="251" t="s">
        <v>153</v>
      </c>
      <c r="F89" s="310">
        <v>1</v>
      </c>
      <c r="G89" s="407" t="s">
        <v>95</v>
      </c>
      <c r="H89" s="308">
        <v>1</v>
      </c>
      <c r="I89" s="308" t="s">
        <v>95</v>
      </c>
      <c r="J89" s="308" t="s">
        <v>95</v>
      </c>
      <c r="K89" s="308" t="s">
        <v>95</v>
      </c>
      <c r="L89" s="308" t="s">
        <v>95</v>
      </c>
      <c r="M89" s="397" t="s">
        <v>95</v>
      </c>
      <c r="N89" s="308" t="s">
        <v>95</v>
      </c>
      <c r="O89" s="308" t="s">
        <v>95</v>
      </c>
      <c r="P89" s="308" t="s">
        <v>95</v>
      </c>
      <c r="Q89" s="308" t="s">
        <v>95</v>
      </c>
      <c r="R89" s="307" t="s">
        <v>95</v>
      </c>
      <c r="S89" s="306" t="s">
        <v>95</v>
      </c>
    </row>
    <row r="90" spans="2:20" ht="12" hidden="1" customHeight="1" x14ac:dyDescent="0.15">
      <c r="B90" s="370" t="s">
        <v>175</v>
      </c>
      <c r="C90" s="369"/>
      <c r="D90" s="368"/>
      <c r="E90" s="367" t="s">
        <v>166</v>
      </c>
      <c r="F90" s="366">
        <f>G90+H90+I90+J90+K90+L90+M90+N90+O90+P90+Q90+R90+S90</f>
        <v>811</v>
      </c>
      <c r="G90" s="396">
        <v>0</v>
      </c>
      <c r="H90" s="365">
        <v>10</v>
      </c>
      <c r="I90" s="365">
        <v>0</v>
      </c>
      <c r="J90" s="365">
        <v>2</v>
      </c>
      <c r="K90" s="365">
        <v>0</v>
      </c>
      <c r="L90" s="365">
        <v>27</v>
      </c>
      <c r="M90" s="365">
        <v>233</v>
      </c>
      <c r="N90" s="365">
        <v>0</v>
      </c>
      <c r="O90" s="365">
        <v>0</v>
      </c>
      <c r="P90" s="365">
        <v>0</v>
      </c>
      <c r="Q90" s="365">
        <v>0</v>
      </c>
      <c r="R90" s="395">
        <v>539</v>
      </c>
      <c r="S90" s="395">
        <v>0</v>
      </c>
      <c r="T90" s="394"/>
    </row>
    <row r="91" spans="2:20" ht="12" hidden="1" customHeight="1" x14ac:dyDescent="0.15">
      <c r="B91" s="362" t="s">
        <v>165</v>
      </c>
      <c r="C91" s="361"/>
      <c r="D91" s="360"/>
      <c r="E91" s="385" t="s">
        <v>154</v>
      </c>
      <c r="F91" s="358">
        <f>G91+H91+I91+J91+K91+L91+M91+N91+O91+P91+Q91+R91+S91</f>
        <v>502</v>
      </c>
      <c r="G91" s="393">
        <v>0</v>
      </c>
      <c r="H91" s="356">
        <v>10</v>
      </c>
      <c r="I91" s="356">
        <v>0</v>
      </c>
      <c r="J91" s="356">
        <v>0</v>
      </c>
      <c r="K91" s="356">
        <v>0</v>
      </c>
      <c r="L91" s="356">
        <v>25</v>
      </c>
      <c r="M91" s="356">
        <v>156</v>
      </c>
      <c r="N91" s="356">
        <v>0</v>
      </c>
      <c r="O91" s="356">
        <v>0</v>
      </c>
      <c r="P91" s="356">
        <v>0</v>
      </c>
      <c r="Q91" s="356">
        <v>0</v>
      </c>
      <c r="R91" s="355">
        <v>311</v>
      </c>
      <c r="S91" s="355">
        <v>0</v>
      </c>
      <c r="T91" s="392"/>
    </row>
    <row r="92" spans="2:20" ht="12" hidden="1" customHeight="1" x14ac:dyDescent="0.15">
      <c r="B92" s="322"/>
      <c r="C92" s="353"/>
      <c r="D92" s="352"/>
      <c r="E92" s="351" t="s">
        <v>153</v>
      </c>
      <c r="F92" s="350">
        <f>G92+H92+I92+J92+K92+L92+M92+N92+O92+P92+Q92+R92+S92</f>
        <v>309</v>
      </c>
      <c r="G92" s="383">
        <v>0</v>
      </c>
      <c r="H92" s="349">
        <v>0</v>
      </c>
      <c r="I92" s="349">
        <v>0</v>
      </c>
      <c r="J92" s="356">
        <v>2</v>
      </c>
      <c r="K92" s="356">
        <v>0</v>
      </c>
      <c r="L92" s="349">
        <v>2</v>
      </c>
      <c r="M92" s="349">
        <v>77</v>
      </c>
      <c r="N92" s="349">
        <v>0</v>
      </c>
      <c r="O92" s="349">
        <v>0</v>
      </c>
      <c r="P92" s="349">
        <v>0</v>
      </c>
      <c r="Q92" s="349">
        <v>0</v>
      </c>
      <c r="R92" s="348">
        <v>228</v>
      </c>
      <c r="S92" s="348">
        <v>0</v>
      </c>
      <c r="T92" s="391"/>
    </row>
    <row r="93" spans="2:20" hidden="1" x14ac:dyDescent="0.15">
      <c r="B93" s="322"/>
      <c r="C93" s="406" t="s">
        <v>164</v>
      </c>
      <c r="D93" s="203" t="s">
        <v>157</v>
      </c>
      <c r="E93" s="346" t="s">
        <v>154</v>
      </c>
      <c r="F93" s="382">
        <v>469</v>
      </c>
      <c r="G93" s="403" t="s">
        <v>95</v>
      </c>
      <c r="H93" s="343">
        <v>5</v>
      </c>
      <c r="I93" s="343" t="s">
        <v>95</v>
      </c>
      <c r="J93" s="343" t="s">
        <v>95</v>
      </c>
      <c r="K93" s="343" t="s">
        <v>95</v>
      </c>
      <c r="L93" s="343">
        <v>4</v>
      </c>
      <c r="M93" s="343">
        <v>151</v>
      </c>
      <c r="N93" s="343" t="s">
        <v>95</v>
      </c>
      <c r="O93" s="343" t="s">
        <v>95</v>
      </c>
      <c r="P93" s="343" t="s">
        <v>95</v>
      </c>
      <c r="Q93" s="343" t="s">
        <v>95</v>
      </c>
      <c r="R93" s="342">
        <v>309</v>
      </c>
      <c r="S93" s="327" t="s">
        <v>95</v>
      </c>
    </row>
    <row r="94" spans="2:20" hidden="1" x14ac:dyDescent="0.15">
      <c r="B94" s="322"/>
      <c r="C94" s="405"/>
      <c r="D94" s="341"/>
      <c r="E94" s="340" t="s">
        <v>153</v>
      </c>
      <c r="F94" s="318">
        <v>305</v>
      </c>
      <c r="G94" s="333" t="s">
        <v>95</v>
      </c>
      <c r="H94" s="390" t="s">
        <v>95</v>
      </c>
      <c r="I94" s="390" t="s">
        <v>95</v>
      </c>
      <c r="J94" s="316">
        <v>2</v>
      </c>
      <c r="K94" s="316" t="s">
        <v>95</v>
      </c>
      <c r="L94" s="316">
        <v>1</v>
      </c>
      <c r="M94" s="316">
        <v>75</v>
      </c>
      <c r="N94" s="316" t="s">
        <v>95</v>
      </c>
      <c r="O94" s="316" t="s">
        <v>95</v>
      </c>
      <c r="P94" s="316" t="s">
        <v>95</v>
      </c>
      <c r="Q94" s="316" t="s">
        <v>95</v>
      </c>
      <c r="R94" s="315">
        <v>227</v>
      </c>
      <c r="S94" s="314" t="s">
        <v>95</v>
      </c>
    </row>
    <row r="95" spans="2:20" hidden="1" x14ac:dyDescent="0.15">
      <c r="B95" s="322"/>
      <c r="C95" s="405"/>
      <c r="D95" s="338" t="s">
        <v>163</v>
      </c>
      <c r="E95" s="265" t="s">
        <v>154</v>
      </c>
      <c r="F95" s="318">
        <v>176</v>
      </c>
      <c r="G95" s="333" t="s">
        <v>95</v>
      </c>
      <c r="H95" s="316" t="s">
        <v>95</v>
      </c>
      <c r="I95" s="316" t="s">
        <v>95</v>
      </c>
      <c r="J95" s="316" t="s">
        <v>95</v>
      </c>
      <c r="K95" s="316" t="s">
        <v>95</v>
      </c>
      <c r="L95" s="316">
        <v>3</v>
      </c>
      <c r="M95" s="400">
        <v>12</v>
      </c>
      <c r="N95" s="400" t="s">
        <v>95</v>
      </c>
      <c r="O95" s="316" t="s">
        <v>95</v>
      </c>
      <c r="P95" s="316" t="s">
        <v>95</v>
      </c>
      <c r="Q95" s="316" t="s">
        <v>95</v>
      </c>
      <c r="R95" s="399">
        <v>161</v>
      </c>
      <c r="S95" s="398" t="s">
        <v>95</v>
      </c>
    </row>
    <row r="96" spans="2:20" hidden="1" x14ac:dyDescent="0.15">
      <c r="B96" s="322"/>
      <c r="C96" s="405"/>
      <c r="D96" s="337"/>
      <c r="E96" s="265" t="s">
        <v>153</v>
      </c>
      <c r="F96" s="318">
        <v>128</v>
      </c>
      <c r="G96" s="333" t="s">
        <v>95</v>
      </c>
      <c r="H96" s="316" t="s">
        <v>95</v>
      </c>
      <c r="I96" s="316" t="s">
        <v>95</v>
      </c>
      <c r="J96" s="316" t="s">
        <v>95</v>
      </c>
      <c r="K96" s="316" t="s">
        <v>95</v>
      </c>
      <c r="L96" s="316" t="s">
        <v>95</v>
      </c>
      <c r="M96" s="400">
        <v>10</v>
      </c>
      <c r="N96" s="400" t="s">
        <v>95</v>
      </c>
      <c r="O96" s="400" t="s">
        <v>95</v>
      </c>
      <c r="P96" s="316" t="s">
        <v>95</v>
      </c>
      <c r="Q96" s="316" t="s">
        <v>95</v>
      </c>
      <c r="R96" s="399">
        <v>118</v>
      </c>
      <c r="S96" s="398" t="s">
        <v>95</v>
      </c>
    </row>
    <row r="97" spans="2:20" hidden="1" x14ac:dyDescent="0.15">
      <c r="B97" s="322"/>
      <c r="C97" s="405"/>
      <c r="D97" s="338" t="s">
        <v>162</v>
      </c>
      <c r="E97" s="265" t="s">
        <v>154</v>
      </c>
      <c r="F97" s="318">
        <v>124</v>
      </c>
      <c r="G97" s="333" t="s">
        <v>95</v>
      </c>
      <c r="H97" s="316" t="s">
        <v>95</v>
      </c>
      <c r="I97" s="316" t="s">
        <v>95</v>
      </c>
      <c r="J97" s="316" t="s">
        <v>95</v>
      </c>
      <c r="K97" s="316" t="s">
        <v>95</v>
      </c>
      <c r="L97" s="400" t="s">
        <v>95</v>
      </c>
      <c r="M97" s="400">
        <v>34</v>
      </c>
      <c r="N97" s="400" t="s">
        <v>95</v>
      </c>
      <c r="O97" s="400" t="s">
        <v>95</v>
      </c>
      <c r="P97" s="316" t="s">
        <v>95</v>
      </c>
      <c r="Q97" s="316" t="s">
        <v>95</v>
      </c>
      <c r="R97" s="399">
        <v>90</v>
      </c>
      <c r="S97" s="398" t="s">
        <v>95</v>
      </c>
    </row>
    <row r="98" spans="2:20" hidden="1" x14ac:dyDescent="0.15">
      <c r="B98" s="322"/>
      <c r="C98" s="405"/>
      <c r="D98" s="337"/>
      <c r="E98" s="265" t="s">
        <v>153</v>
      </c>
      <c r="F98" s="318">
        <v>63</v>
      </c>
      <c r="G98" s="333" t="s">
        <v>95</v>
      </c>
      <c r="H98" s="316" t="s">
        <v>95</v>
      </c>
      <c r="I98" s="316" t="s">
        <v>95</v>
      </c>
      <c r="J98" s="316">
        <v>2</v>
      </c>
      <c r="K98" s="316" t="s">
        <v>95</v>
      </c>
      <c r="L98" s="316" t="s">
        <v>95</v>
      </c>
      <c r="M98" s="400">
        <v>5</v>
      </c>
      <c r="N98" s="316" t="s">
        <v>95</v>
      </c>
      <c r="O98" s="400" t="s">
        <v>95</v>
      </c>
      <c r="P98" s="400" t="s">
        <v>95</v>
      </c>
      <c r="Q98" s="400" t="s">
        <v>95</v>
      </c>
      <c r="R98" s="399">
        <v>56</v>
      </c>
      <c r="S98" s="398" t="s">
        <v>95</v>
      </c>
    </row>
    <row r="99" spans="2:20" hidden="1" x14ac:dyDescent="0.15">
      <c r="B99" s="322"/>
      <c r="C99" s="405"/>
      <c r="D99" s="338" t="s">
        <v>161</v>
      </c>
      <c r="E99" s="265" t="s">
        <v>154</v>
      </c>
      <c r="F99" s="318">
        <v>169</v>
      </c>
      <c r="G99" s="333" t="s">
        <v>95</v>
      </c>
      <c r="H99" s="316">
        <v>5</v>
      </c>
      <c r="I99" s="316" t="s">
        <v>95</v>
      </c>
      <c r="J99" s="316" t="s">
        <v>95</v>
      </c>
      <c r="K99" s="316" t="s">
        <v>95</v>
      </c>
      <c r="L99" s="400">
        <v>1</v>
      </c>
      <c r="M99" s="400">
        <v>105</v>
      </c>
      <c r="N99" s="400" t="s">
        <v>95</v>
      </c>
      <c r="O99" s="400" t="s">
        <v>95</v>
      </c>
      <c r="P99" s="400" t="s">
        <v>95</v>
      </c>
      <c r="Q99" s="400" t="s">
        <v>95</v>
      </c>
      <c r="R99" s="399">
        <v>58</v>
      </c>
      <c r="S99" s="398" t="s">
        <v>95</v>
      </c>
    </row>
    <row r="100" spans="2:20" hidden="1" x14ac:dyDescent="0.15">
      <c r="B100" s="322"/>
      <c r="C100" s="405"/>
      <c r="D100" s="337"/>
      <c r="E100" s="265" t="s">
        <v>153</v>
      </c>
      <c r="F100" s="318">
        <v>114</v>
      </c>
      <c r="G100" s="333" t="s">
        <v>95</v>
      </c>
      <c r="H100" s="316" t="s">
        <v>95</v>
      </c>
      <c r="I100" s="316" t="s">
        <v>95</v>
      </c>
      <c r="J100" s="316" t="s">
        <v>95</v>
      </c>
      <c r="K100" s="316" t="s">
        <v>95</v>
      </c>
      <c r="L100" s="400">
        <v>1</v>
      </c>
      <c r="M100" s="400">
        <v>60</v>
      </c>
      <c r="N100" s="316" t="s">
        <v>95</v>
      </c>
      <c r="O100" s="400" t="s">
        <v>95</v>
      </c>
      <c r="P100" s="400" t="s">
        <v>95</v>
      </c>
      <c r="Q100" s="400" t="s">
        <v>95</v>
      </c>
      <c r="R100" s="399">
        <v>53</v>
      </c>
      <c r="S100" s="398" t="s">
        <v>95</v>
      </c>
    </row>
    <row r="101" spans="2:20" hidden="1" x14ac:dyDescent="0.15">
      <c r="B101" s="322"/>
      <c r="C101" s="405"/>
      <c r="D101" s="338" t="s">
        <v>160</v>
      </c>
      <c r="E101" s="265" t="s">
        <v>154</v>
      </c>
      <c r="F101" s="318" t="s">
        <v>95</v>
      </c>
      <c r="G101" s="333" t="s">
        <v>95</v>
      </c>
      <c r="H101" s="316" t="s">
        <v>95</v>
      </c>
      <c r="I101" s="316" t="s">
        <v>95</v>
      </c>
      <c r="J101" s="316" t="s">
        <v>95</v>
      </c>
      <c r="K101" s="316" t="s">
        <v>95</v>
      </c>
      <c r="L101" s="400" t="s">
        <v>95</v>
      </c>
      <c r="M101" s="316" t="s">
        <v>95</v>
      </c>
      <c r="N101" s="316" t="s">
        <v>95</v>
      </c>
      <c r="O101" s="316" t="s">
        <v>95</v>
      </c>
      <c r="P101" s="316" t="s">
        <v>95</v>
      </c>
      <c r="Q101" s="316" t="s">
        <v>95</v>
      </c>
      <c r="R101" s="315" t="s">
        <v>95</v>
      </c>
      <c r="S101" s="314" t="s">
        <v>95</v>
      </c>
    </row>
    <row r="102" spans="2:20" hidden="1" x14ac:dyDescent="0.15">
      <c r="B102" s="322"/>
      <c r="C102" s="405"/>
      <c r="D102" s="337"/>
      <c r="E102" s="336" t="s">
        <v>153</v>
      </c>
      <c r="F102" s="318" t="s">
        <v>95</v>
      </c>
      <c r="G102" s="333" t="s">
        <v>95</v>
      </c>
      <c r="H102" s="316" t="s">
        <v>95</v>
      </c>
      <c r="I102" s="316" t="s">
        <v>95</v>
      </c>
      <c r="J102" s="316" t="s">
        <v>95</v>
      </c>
      <c r="K102" s="316" t="s">
        <v>95</v>
      </c>
      <c r="L102" s="316" t="s">
        <v>95</v>
      </c>
      <c r="M102" s="316" t="s">
        <v>95</v>
      </c>
      <c r="N102" s="316" t="s">
        <v>95</v>
      </c>
      <c r="O102" s="316" t="s">
        <v>95</v>
      </c>
      <c r="P102" s="316" t="s">
        <v>95</v>
      </c>
      <c r="Q102" s="316" t="s">
        <v>95</v>
      </c>
      <c r="R102" s="315" t="s">
        <v>95</v>
      </c>
      <c r="S102" s="314" t="s">
        <v>95</v>
      </c>
    </row>
    <row r="103" spans="2:20" hidden="1" x14ac:dyDescent="0.15">
      <c r="B103" s="322"/>
      <c r="C103" s="405"/>
      <c r="D103" s="334" t="s">
        <v>159</v>
      </c>
      <c r="E103" s="265" t="s">
        <v>154</v>
      </c>
      <c r="F103" s="318" t="s">
        <v>95</v>
      </c>
      <c r="G103" s="333" t="s">
        <v>95</v>
      </c>
      <c r="H103" s="316" t="s">
        <v>95</v>
      </c>
      <c r="I103" s="316" t="s">
        <v>95</v>
      </c>
      <c r="J103" s="316" t="s">
        <v>95</v>
      </c>
      <c r="K103" s="316" t="s">
        <v>95</v>
      </c>
      <c r="L103" s="316" t="s">
        <v>95</v>
      </c>
      <c r="M103" s="400" t="s">
        <v>95</v>
      </c>
      <c r="N103" s="316" t="s">
        <v>95</v>
      </c>
      <c r="O103" s="400" t="s">
        <v>95</v>
      </c>
      <c r="P103" s="316" t="s">
        <v>95</v>
      </c>
      <c r="Q103" s="316" t="s">
        <v>95</v>
      </c>
      <c r="R103" s="315" t="s">
        <v>95</v>
      </c>
      <c r="S103" s="314" t="s">
        <v>95</v>
      </c>
    </row>
    <row r="104" spans="2:20" hidden="1" x14ac:dyDescent="0.15">
      <c r="B104" s="322"/>
      <c r="C104" s="404"/>
      <c r="D104" s="332"/>
      <c r="E104" s="251" t="s">
        <v>153</v>
      </c>
      <c r="F104" s="310" t="s">
        <v>95</v>
      </c>
      <c r="G104" s="331" t="s">
        <v>95</v>
      </c>
      <c r="H104" s="308" t="s">
        <v>95</v>
      </c>
      <c r="I104" s="308" t="s">
        <v>95</v>
      </c>
      <c r="J104" s="308" t="s">
        <v>95</v>
      </c>
      <c r="K104" s="308" t="s">
        <v>95</v>
      </c>
      <c r="L104" s="308" t="s">
        <v>95</v>
      </c>
      <c r="M104" s="397" t="s">
        <v>95</v>
      </c>
      <c r="N104" s="308" t="s">
        <v>95</v>
      </c>
      <c r="O104" s="397" t="s">
        <v>95</v>
      </c>
      <c r="P104" s="308" t="s">
        <v>95</v>
      </c>
      <c r="Q104" s="308" t="s">
        <v>95</v>
      </c>
      <c r="R104" s="307" t="s">
        <v>95</v>
      </c>
      <c r="S104" s="306" t="s">
        <v>95</v>
      </c>
    </row>
    <row r="105" spans="2:20" hidden="1" x14ac:dyDescent="0.15">
      <c r="B105" s="322"/>
      <c r="C105" s="405" t="s">
        <v>158</v>
      </c>
      <c r="D105" s="329" t="s">
        <v>157</v>
      </c>
      <c r="E105" s="328" t="s">
        <v>154</v>
      </c>
      <c r="F105" s="376">
        <v>33</v>
      </c>
      <c r="G105" s="344" t="s">
        <v>95</v>
      </c>
      <c r="H105" s="343">
        <v>5</v>
      </c>
      <c r="I105" s="343" t="s">
        <v>95</v>
      </c>
      <c r="J105" s="343" t="s">
        <v>95</v>
      </c>
      <c r="K105" s="343" t="s">
        <v>95</v>
      </c>
      <c r="L105" s="343">
        <v>21</v>
      </c>
      <c r="M105" s="343">
        <v>5</v>
      </c>
      <c r="N105" s="343" t="s">
        <v>95</v>
      </c>
      <c r="O105" s="343" t="s">
        <v>95</v>
      </c>
      <c r="P105" s="343" t="s">
        <v>95</v>
      </c>
      <c r="Q105" s="343" t="s">
        <v>95</v>
      </c>
      <c r="R105" s="342">
        <v>2</v>
      </c>
      <c r="S105" s="327" t="s">
        <v>95</v>
      </c>
    </row>
    <row r="106" spans="2:20" hidden="1" x14ac:dyDescent="0.15">
      <c r="B106" s="322"/>
      <c r="C106" s="405"/>
      <c r="D106" s="326"/>
      <c r="E106" s="325" t="s">
        <v>153</v>
      </c>
      <c r="F106" s="318">
        <v>4</v>
      </c>
      <c r="G106" s="402" t="s">
        <v>95</v>
      </c>
      <c r="H106" s="401" t="s">
        <v>95</v>
      </c>
      <c r="I106" s="316" t="s">
        <v>95</v>
      </c>
      <c r="J106" s="316" t="s">
        <v>95</v>
      </c>
      <c r="K106" s="316" t="s">
        <v>95</v>
      </c>
      <c r="L106" s="316">
        <v>1</v>
      </c>
      <c r="M106" s="316">
        <v>2</v>
      </c>
      <c r="N106" s="316" t="s">
        <v>95</v>
      </c>
      <c r="O106" s="316" t="s">
        <v>95</v>
      </c>
      <c r="P106" s="316" t="s">
        <v>95</v>
      </c>
      <c r="Q106" s="316" t="s">
        <v>95</v>
      </c>
      <c r="R106" s="315">
        <v>1</v>
      </c>
      <c r="S106" s="314" t="s">
        <v>95</v>
      </c>
    </row>
    <row r="107" spans="2:20" hidden="1" x14ac:dyDescent="0.15">
      <c r="B107" s="322"/>
      <c r="C107" s="405"/>
      <c r="D107" s="320" t="s">
        <v>156</v>
      </c>
      <c r="E107" s="324" t="s">
        <v>154</v>
      </c>
      <c r="F107" s="318">
        <v>20</v>
      </c>
      <c r="G107" s="339" t="s">
        <v>95</v>
      </c>
      <c r="H107" s="316">
        <v>2</v>
      </c>
      <c r="I107" s="316" t="s">
        <v>95</v>
      </c>
      <c r="J107" s="316" t="s">
        <v>95</v>
      </c>
      <c r="K107" s="316" t="s">
        <v>95</v>
      </c>
      <c r="L107" s="400">
        <v>16</v>
      </c>
      <c r="M107" s="400">
        <v>2</v>
      </c>
      <c r="N107" s="400" t="s">
        <v>95</v>
      </c>
      <c r="O107" s="316" t="s">
        <v>95</v>
      </c>
      <c r="P107" s="316" t="s">
        <v>95</v>
      </c>
      <c r="Q107" s="316" t="s">
        <v>95</v>
      </c>
      <c r="R107" s="315" t="s">
        <v>95</v>
      </c>
      <c r="S107" s="314" t="s">
        <v>95</v>
      </c>
    </row>
    <row r="108" spans="2:20" hidden="1" x14ac:dyDescent="0.15">
      <c r="B108" s="322"/>
      <c r="C108" s="405"/>
      <c r="D108" s="320"/>
      <c r="E108" s="319" t="s">
        <v>153</v>
      </c>
      <c r="F108" s="318">
        <v>1</v>
      </c>
      <c r="G108" s="339" t="s">
        <v>95</v>
      </c>
      <c r="H108" s="316" t="s">
        <v>95</v>
      </c>
      <c r="I108" s="316" t="s">
        <v>95</v>
      </c>
      <c r="J108" s="316" t="s">
        <v>95</v>
      </c>
      <c r="K108" s="316" t="s">
        <v>95</v>
      </c>
      <c r="L108" s="400" t="s">
        <v>95</v>
      </c>
      <c r="M108" s="400" t="s">
        <v>95</v>
      </c>
      <c r="N108" s="316" t="s">
        <v>95</v>
      </c>
      <c r="O108" s="316" t="s">
        <v>95</v>
      </c>
      <c r="P108" s="316" t="s">
        <v>95</v>
      </c>
      <c r="Q108" s="316" t="s">
        <v>95</v>
      </c>
      <c r="R108" s="315">
        <v>1</v>
      </c>
      <c r="S108" s="314" t="s">
        <v>95</v>
      </c>
    </row>
    <row r="109" spans="2:20" hidden="1" x14ac:dyDescent="0.15">
      <c r="B109" s="322"/>
      <c r="C109" s="405"/>
      <c r="D109" s="320" t="s">
        <v>155</v>
      </c>
      <c r="E109" s="319" t="s">
        <v>154</v>
      </c>
      <c r="F109" s="318">
        <v>13</v>
      </c>
      <c r="G109" s="339" t="s">
        <v>95</v>
      </c>
      <c r="H109" s="316">
        <v>3</v>
      </c>
      <c r="I109" s="316" t="s">
        <v>95</v>
      </c>
      <c r="J109" s="316" t="s">
        <v>95</v>
      </c>
      <c r="K109" s="316" t="s">
        <v>95</v>
      </c>
      <c r="L109" s="400">
        <v>5</v>
      </c>
      <c r="M109" s="400">
        <v>3</v>
      </c>
      <c r="N109" s="400" t="s">
        <v>95</v>
      </c>
      <c r="O109" s="316" t="s">
        <v>95</v>
      </c>
      <c r="P109" s="316" t="s">
        <v>95</v>
      </c>
      <c r="Q109" s="316" t="s">
        <v>95</v>
      </c>
      <c r="R109" s="399">
        <v>2</v>
      </c>
      <c r="S109" s="398" t="s">
        <v>95</v>
      </c>
    </row>
    <row r="110" spans="2:20" hidden="1" x14ac:dyDescent="0.15">
      <c r="B110" s="313"/>
      <c r="C110" s="404"/>
      <c r="D110" s="311"/>
      <c r="E110" s="251" t="s">
        <v>153</v>
      </c>
      <c r="F110" s="310">
        <v>3</v>
      </c>
      <c r="G110" s="387" t="s">
        <v>95</v>
      </c>
      <c r="H110" s="308" t="s">
        <v>95</v>
      </c>
      <c r="I110" s="308" t="s">
        <v>95</v>
      </c>
      <c r="J110" s="308" t="s">
        <v>95</v>
      </c>
      <c r="K110" s="308" t="s">
        <v>95</v>
      </c>
      <c r="L110" s="308">
        <v>1</v>
      </c>
      <c r="M110" s="397">
        <v>2</v>
      </c>
      <c r="N110" s="308" t="s">
        <v>95</v>
      </c>
      <c r="O110" s="308" t="s">
        <v>95</v>
      </c>
      <c r="P110" s="308" t="s">
        <v>95</v>
      </c>
      <c r="Q110" s="308" t="s">
        <v>95</v>
      </c>
      <c r="R110" s="307" t="s">
        <v>95</v>
      </c>
      <c r="S110" s="306" t="s">
        <v>95</v>
      </c>
    </row>
    <row r="111" spans="2:20" ht="12" hidden="1" customHeight="1" x14ac:dyDescent="0.15">
      <c r="B111" s="370" t="s">
        <v>174</v>
      </c>
      <c r="C111" s="369"/>
      <c r="D111" s="368"/>
      <c r="E111" s="367" t="s">
        <v>166</v>
      </c>
      <c r="F111" s="366">
        <f>G111+H111+I111+J111+K111+L111+M111+N111+O111+P111+Q111+R111+S111</f>
        <v>523</v>
      </c>
      <c r="G111" s="396">
        <v>0</v>
      </c>
      <c r="H111" s="365">
        <v>23</v>
      </c>
      <c r="I111" s="365">
        <v>0</v>
      </c>
      <c r="J111" s="365">
        <v>0</v>
      </c>
      <c r="K111" s="365">
        <v>0</v>
      </c>
      <c r="L111" s="365">
        <v>14</v>
      </c>
      <c r="M111" s="365">
        <v>259</v>
      </c>
      <c r="N111" s="365">
        <v>0</v>
      </c>
      <c r="O111" s="365">
        <v>14</v>
      </c>
      <c r="P111" s="365">
        <v>0</v>
      </c>
      <c r="Q111" s="365">
        <v>0</v>
      </c>
      <c r="R111" s="395">
        <v>213</v>
      </c>
      <c r="S111" s="395">
        <v>0</v>
      </c>
      <c r="T111" s="394"/>
    </row>
    <row r="112" spans="2:20" ht="12" hidden="1" customHeight="1" x14ac:dyDescent="0.15">
      <c r="B112" s="362" t="s">
        <v>165</v>
      </c>
      <c r="C112" s="361"/>
      <c r="D112" s="360"/>
      <c r="E112" s="385" t="s">
        <v>154</v>
      </c>
      <c r="F112" s="358">
        <f>G112+H112+I112+J112+K112+L112+M112+N112+O112+P112+Q112+R112+S112</f>
        <v>329</v>
      </c>
      <c r="G112" s="393">
        <v>0</v>
      </c>
      <c r="H112" s="356">
        <v>19</v>
      </c>
      <c r="I112" s="356">
        <v>0</v>
      </c>
      <c r="J112" s="356">
        <v>0</v>
      </c>
      <c r="K112" s="356">
        <v>0</v>
      </c>
      <c r="L112" s="356">
        <v>14</v>
      </c>
      <c r="M112" s="356">
        <v>155</v>
      </c>
      <c r="N112" s="356">
        <v>0</v>
      </c>
      <c r="O112" s="356">
        <v>13</v>
      </c>
      <c r="P112" s="356">
        <v>0</v>
      </c>
      <c r="Q112" s="356">
        <v>0</v>
      </c>
      <c r="R112" s="355">
        <v>128</v>
      </c>
      <c r="S112" s="355">
        <v>0</v>
      </c>
      <c r="T112" s="392"/>
    </row>
    <row r="113" spans="2:20" ht="12" hidden="1" customHeight="1" x14ac:dyDescent="0.15">
      <c r="B113" s="322"/>
      <c r="C113" s="353"/>
      <c r="D113" s="352"/>
      <c r="E113" s="351" t="s">
        <v>153</v>
      </c>
      <c r="F113" s="350">
        <f>G113+H113+I113+J113+K113+L113+M113+N113+O113+P113+Q113+R113+S113</f>
        <v>194</v>
      </c>
      <c r="G113" s="383">
        <v>0</v>
      </c>
      <c r="H113" s="349">
        <v>4</v>
      </c>
      <c r="I113" s="349">
        <v>0</v>
      </c>
      <c r="J113" s="349">
        <v>0</v>
      </c>
      <c r="K113" s="349">
        <v>0</v>
      </c>
      <c r="L113" s="349">
        <v>0</v>
      </c>
      <c r="M113" s="349">
        <v>104</v>
      </c>
      <c r="N113" s="349">
        <v>0</v>
      </c>
      <c r="O113" s="349">
        <v>1</v>
      </c>
      <c r="P113" s="349">
        <v>0</v>
      </c>
      <c r="Q113" s="349">
        <v>0</v>
      </c>
      <c r="R113" s="348">
        <v>85</v>
      </c>
      <c r="S113" s="348">
        <v>0</v>
      </c>
      <c r="T113" s="391"/>
    </row>
    <row r="114" spans="2:20" ht="11.25" hidden="1" customHeight="1" x14ac:dyDescent="0.15">
      <c r="B114" s="322"/>
      <c r="C114" s="330" t="s">
        <v>164</v>
      </c>
      <c r="D114" s="203" t="s">
        <v>157</v>
      </c>
      <c r="E114" s="346" t="s">
        <v>154</v>
      </c>
      <c r="F114" s="382">
        <v>305</v>
      </c>
      <c r="G114" s="403" t="s">
        <v>95</v>
      </c>
      <c r="H114" s="343">
        <v>14</v>
      </c>
      <c r="I114" s="343" t="s">
        <v>95</v>
      </c>
      <c r="J114" s="343" t="s">
        <v>95</v>
      </c>
      <c r="K114" s="343" t="s">
        <v>95</v>
      </c>
      <c r="L114" s="343">
        <v>3</v>
      </c>
      <c r="M114" s="343">
        <v>147</v>
      </c>
      <c r="N114" s="343" t="s">
        <v>95</v>
      </c>
      <c r="O114" s="343">
        <v>13</v>
      </c>
      <c r="P114" s="343" t="s">
        <v>95</v>
      </c>
      <c r="Q114" s="343" t="s">
        <v>95</v>
      </c>
      <c r="R114" s="342">
        <v>128</v>
      </c>
      <c r="S114" s="327" t="s">
        <v>95</v>
      </c>
    </row>
    <row r="115" spans="2:20" ht="11.25" hidden="1" customHeight="1" x14ac:dyDescent="0.15">
      <c r="B115" s="322"/>
      <c r="C115" s="321"/>
      <c r="D115" s="341"/>
      <c r="E115" s="340" t="s">
        <v>153</v>
      </c>
      <c r="F115" s="318">
        <v>187</v>
      </c>
      <c r="G115" s="333" t="s">
        <v>95</v>
      </c>
      <c r="H115" s="390" t="s">
        <v>95</v>
      </c>
      <c r="I115" s="390" t="s">
        <v>95</v>
      </c>
      <c r="J115" s="316" t="s">
        <v>95</v>
      </c>
      <c r="K115" s="316" t="s">
        <v>95</v>
      </c>
      <c r="L115" s="316" t="s">
        <v>95</v>
      </c>
      <c r="M115" s="316">
        <v>101</v>
      </c>
      <c r="N115" s="316" t="s">
        <v>95</v>
      </c>
      <c r="O115" s="316">
        <v>1</v>
      </c>
      <c r="P115" s="316" t="s">
        <v>95</v>
      </c>
      <c r="Q115" s="316" t="s">
        <v>95</v>
      </c>
      <c r="R115" s="315">
        <v>85</v>
      </c>
      <c r="S115" s="314" t="s">
        <v>95</v>
      </c>
    </row>
    <row r="116" spans="2:20" ht="11.25" hidden="1" customHeight="1" x14ac:dyDescent="0.15">
      <c r="B116" s="322"/>
      <c r="C116" s="321"/>
      <c r="D116" s="338" t="s">
        <v>163</v>
      </c>
      <c r="E116" s="265" t="s">
        <v>154</v>
      </c>
      <c r="F116" s="318">
        <v>85</v>
      </c>
      <c r="G116" s="333" t="s">
        <v>95</v>
      </c>
      <c r="H116" s="316" t="s">
        <v>95</v>
      </c>
      <c r="I116" s="316" t="s">
        <v>95</v>
      </c>
      <c r="J116" s="316" t="s">
        <v>95</v>
      </c>
      <c r="K116" s="316" t="s">
        <v>95</v>
      </c>
      <c r="L116" s="316" t="s">
        <v>95</v>
      </c>
      <c r="M116" s="400">
        <v>10</v>
      </c>
      <c r="N116" s="400" t="s">
        <v>95</v>
      </c>
      <c r="O116" s="316">
        <v>7</v>
      </c>
      <c r="P116" s="316" t="s">
        <v>95</v>
      </c>
      <c r="Q116" s="316" t="s">
        <v>95</v>
      </c>
      <c r="R116" s="399">
        <v>68</v>
      </c>
      <c r="S116" s="398" t="s">
        <v>95</v>
      </c>
    </row>
    <row r="117" spans="2:20" ht="11.25" hidden="1" customHeight="1" x14ac:dyDescent="0.15">
      <c r="B117" s="322"/>
      <c r="C117" s="321"/>
      <c r="D117" s="337"/>
      <c r="E117" s="265" t="s">
        <v>153</v>
      </c>
      <c r="F117" s="318">
        <v>52</v>
      </c>
      <c r="G117" s="333" t="s">
        <v>95</v>
      </c>
      <c r="H117" s="316" t="s">
        <v>95</v>
      </c>
      <c r="I117" s="316" t="s">
        <v>95</v>
      </c>
      <c r="J117" s="316" t="s">
        <v>95</v>
      </c>
      <c r="K117" s="316" t="s">
        <v>95</v>
      </c>
      <c r="L117" s="316" t="s">
        <v>95</v>
      </c>
      <c r="M117" s="400">
        <v>2</v>
      </c>
      <c r="N117" s="400" t="s">
        <v>95</v>
      </c>
      <c r="O117" s="400" t="s">
        <v>95</v>
      </c>
      <c r="P117" s="316" t="s">
        <v>95</v>
      </c>
      <c r="Q117" s="316" t="s">
        <v>95</v>
      </c>
      <c r="R117" s="399">
        <v>50</v>
      </c>
      <c r="S117" s="398" t="s">
        <v>95</v>
      </c>
    </row>
    <row r="118" spans="2:20" ht="11.25" hidden="1" customHeight="1" x14ac:dyDescent="0.15">
      <c r="B118" s="322"/>
      <c r="C118" s="321"/>
      <c r="D118" s="338" t="s">
        <v>162</v>
      </c>
      <c r="E118" s="265" t="s">
        <v>154</v>
      </c>
      <c r="F118" s="318">
        <v>57</v>
      </c>
      <c r="G118" s="333" t="s">
        <v>95</v>
      </c>
      <c r="H118" s="316" t="s">
        <v>95</v>
      </c>
      <c r="I118" s="316" t="s">
        <v>95</v>
      </c>
      <c r="J118" s="316" t="s">
        <v>95</v>
      </c>
      <c r="K118" s="316" t="s">
        <v>95</v>
      </c>
      <c r="L118" s="400" t="s">
        <v>95</v>
      </c>
      <c r="M118" s="400">
        <v>30</v>
      </c>
      <c r="N118" s="400" t="s">
        <v>95</v>
      </c>
      <c r="O118" s="400">
        <v>3</v>
      </c>
      <c r="P118" s="316" t="s">
        <v>95</v>
      </c>
      <c r="Q118" s="316" t="s">
        <v>95</v>
      </c>
      <c r="R118" s="399">
        <v>24</v>
      </c>
      <c r="S118" s="398" t="s">
        <v>95</v>
      </c>
    </row>
    <row r="119" spans="2:20" ht="11.25" hidden="1" customHeight="1" x14ac:dyDescent="0.15">
      <c r="B119" s="322"/>
      <c r="C119" s="321"/>
      <c r="D119" s="337"/>
      <c r="E119" s="265" t="s">
        <v>153</v>
      </c>
      <c r="F119" s="318">
        <v>24</v>
      </c>
      <c r="G119" s="333" t="s">
        <v>95</v>
      </c>
      <c r="H119" s="316" t="s">
        <v>95</v>
      </c>
      <c r="I119" s="316" t="s">
        <v>95</v>
      </c>
      <c r="J119" s="316" t="s">
        <v>95</v>
      </c>
      <c r="K119" s="316" t="s">
        <v>95</v>
      </c>
      <c r="L119" s="316" t="s">
        <v>95</v>
      </c>
      <c r="M119" s="400">
        <v>6</v>
      </c>
      <c r="N119" s="316" t="s">
        <v>95</v>
      </c>
      <c r="O119" s="400" t="s">
        <v>95</v>
      </c>
      <c r="P119" s="400" t="s">
        <v>95</v>
      </c>
      <c r="Q119" s="400" t="s">
        <v>95</v>
      </c>
      <c r="R119" s="399">
        <v>18</v>
      </c>
      <c r="S119" s="398" t="s">
        <v>95</v>
      </c>
    </row>
    <row r="120" spans="2:20" ht="11.25" hidden="1" customHeight="1" x14ac:dyDescent="0.15">
      <c r="B120" s="322"/>
      <c r="C120" s="321"/>
      <c r="D120" s="338" t="s">
        <v>161</v>
      </c>
      <c r="E120" s="265" t="s">
        <v>154</v>
      </c>
      <c r="F120" s="318">
        <v>163</v>
      </c>
      <c r="G120" s="333" t="s">
        <v>95</v>
      </c>
      <c r="H120" s="316">
        <v>14</v>
      </c>
      <c r="I120" s="316" t="s">
        <v>95</v>
      </c>
      <c r="J120" s="316" t="s">
        <v>95</v>
      </c>
      <c r="K120" s="316" t="s">
        <v>95</v>
      </c>
      <c r="L120" s="400">
        <v>3</v>
      </c>
      <c r="M120" s="400">
        <v>107</v>
      </c>
      <c r="N120" s="400" t="s">
        <v>95</v>
      </c>
      <c r="O120" s="400">
        <v>3</v>
      </c>
      <c r="P120" s="400" t="s">
        <v>95</v>
      </c>
      <c r="Q120" s="400" t="s">
        <v>95</v>
      </c>
      <c r="R120" s="399">
        <v>36</v>
      </c>
      <c r="S120" s="398" t="s">
        <v>95</v>
      </c>
    </row>
    <row r="121" spans="2:20" ht="11.25" hidden="1" customHeight="1" x14ac:dyDescent="0.15">
      <c r="B121" s="322"/>
      <c r="C121" s="321"/>
      <c r="D121" s="337"/>
      <c r="E121" s="265" t="s">
        <v>153</v>
      </c>
      <c r="F121" s="318">
        <v>111</v>
      </c>
      <c r="G121" s="333" t="s">
        <v>95</v>
      </c>
      <c r="H121" s="316" t="s">
        <v>95</v>
      </c>
      <c r="I121" s="316" t="s">
        <v>95</v>
      </c>
      <c r="J121" s="316" t="s">
        <v>95</v>
      </c>
      <c r="K121" s="316" t="s">
        <v>95</v>
      </c>
      <c r="L121" s="400" t="s">
        <v>95</v>
      </c>
      <c r="M121" s="400">
        <v>93</v>
      </c>
      <c r="N121" s="316" t="s">
        <v>95</v>
      </c>
      <c r="O121" s="400">
        <v>1</v>
      </c>
      <c r="P121" s="400" t="s">
        <v>95</v>
      </c>
      <c r="Q121" s="400" t="s">
        <v>95</v>
      </c>
      <c r="R121" s="399">
        <v>17</v>
      </c>
      <c r="S121" s="398" t="s">
        <v>95</v>
      </c>
    </row>
    <row r="122" spans="2:20" ht="11.25" hidden="1" customHeight="1" x14ac:dyDescent="0.15">
      <c r="B122" s="322"/>
      <c r="C122" s="321"/>
      <c r="D122" s="338" t="s">
        <v>160</v>
      </c>
      <c r="E122" s="265" t="s">
        <v>154</v>
      </c>
      <c r="F122" s="318" t="s">
        <v>95</v>
      </c>
      <c r="G122" s="333" t="s">
        <v>95</v>
      </c>
      <c r="H122" s="316" t="s">
        <v>95</v>
      </c>
      <c r="I122" s="316" t="s">
        <v>95</v>
      </c>
      <c r="J122" s="316" t="s">
        <v>95</v>
      </c>
      <c r="K122" s="316" t="s">
        <v>95</v>
      </c>
      <c r="L122" s="400" t="s">
        <v>95</v>
      </c>
      <c r="M122" s="316" t="s">
        <v>95</v>
      </c>
      <c r="N122" s="316" t="s">
        <v>95</v>
      </c>
      <c r="O122" s="316" t="s">
        <v>95</v>
      </c>
      <c r="P122" s="316" t="s">
        <v>95</v>
      </c>
      <c r="Q122" s="316" t="s">
        <v>95</v>
      </c>
      <c r="R122" s="315" t="s">
        <v>95</v>
      </c>
      <c r="S122" s="314" t="s">
        <v>95</v>
      </c>
    </row>
    <row r="123" spans="2:20" ht="11.25" hidden="1" customHeight="1" x14ac:dyDescent="0.15">
      <c r="B123" s="322"/>
      <c r="C123" s="321"/>
      <c r="D123" s="337"/>
      <c r="E123" s="336" t="s">
        <v>153</v>
      </c>
      <c r="F123" s="318" t="s">
        <v>95</v>
      </c>
      <c r="G123" s="333" t="s">
        <v>95</v>
      </c>
      <c r="H123" s="316" t="s">
        <v>95</v>
      </c>
      <c r="I123" s="316" t="s">
        <v>95</v>
      </c>
      <c r="J123" s="316" t="s">
        <v>95</v>
      </c>
      <c r="K123" s="316" t="s">
        <v>95</v>
      </c>
      <c r="L123" s="316" t="s">
        <v>95</v>
      </c>
      <c r="M123" s="316" t="s">
        <v>95</v>
      </c>
      <c r="N123" s="316" t="s">
        <v>95</v>
      </c>
      <c r="O123" s="316" t="s">
        <v>95</v>
      </c>
      <c r="P123" s="316" t="s">
        <v>95</v>
      </c>
      <c r="Q123" s="316" t="s">
        <v>95</v>
      </c>
      <c r="R123" s="315" t="s">
        <v>95</v>
      </c>
      <c r="S123" s="314" t="s">
        <v>95</v>
      </c>
    </row>
    <row r="124" spans="2:20" ht="11.25" hidden="1" customHeight="1" x14ac:dyDescent="0.15">
      <c r="B124" s="322"/>
      <c r="C124" s="321"/>
      <c r="D124" s="334" t="s">
        <v>159</v>
      </c>
      <c r="E124" s="265" t="s">
        <v>154</v>
      </c>
      <c r="F124" s="318" t="s">
        <v>95</v>
      </c>
      <c r="G124" s="333" t="s">
        <v>95</v>
      </c>
      <c r="H124" s="316" t="s">
        <v>95</v>
      </c>
      <c r="I124" s="316" t="s">
        <v>95</v>
      </c>
      <c r="J124" s="316" t="s">
        <v>95</v>
      </c>
      <c r="K124" s="316" t="s">
        <v>95</v>
      </c>
      <c r="L124" s="316" t="s">
        <v>95</v>
      </c>
      <c r="M124" s="400" t="s">
        <v>95</v>
      </c>
      <c r="N124" s="316" t="s">
        <v>95</v>
      </c>
      <c r="O124" s="400" t="s">
        <v>95</v>
      </c>
      <c r="P124" s="316" t="s">
        <v>95</v>
      </c>
      <c r="Q124" s="316" t="s">
        <v>95</v>
      </c>
      <c r="R124" s="315" t="s">
        <v>95</v>
      </c>
      <c r="S124" s="314" t="s">
        <v>95</v>
      </c>
    </row>
    <row r="125" spans="2:20" ht="11.25" hidden="1" customHeight="1" x14ac:dyDescent="0.15">
      <c r="B125" s="322"/>
      <c r="C125" s="312"/>
      <c r="D125" s="332"/>
      <c r="E125" s="251" t="s">
        <v>153</v>
      </c>
      <c r="F125" s="310" t="s">
        <v>95</v>
      </c>
      <c r="G125" s="331" t="s">
        <v>95</v>
      </c>
      <c r="H125" s="308" t="s">
        <v>95</v>
      </c>
      <c r="I125" s="308" t="s">
        <v>95</v>
      </c>
      <c r="J125" s="308" t="s">
        <v>95</v>
      </c>
      <c r="K125" s="308" t="s">
        <v>95</v>
      </c>
      <c r="L125" s="308" t="s">
        <v>95</v>
      </c>
      <c r="M125" s="397" t="s">
        <v>95</v>
      </c>
      <c r="N125" s="308" t="s">
        <v>95</v>
      </c>
      <c r="O125" s="397" t="s">
        <v>95</v>
      </c>
      <c r="P125" s="308" t="s">
        <v>95</v>
      </c>
      <c r="Q125" s="308" t="s">
        <v>95</v>
      </c>
      <c r="R125" s="307" t="s">
        <v>95</v>
      </c>
      <c r="S125" s="306" t="s">
        <v>95</v>
      </c>
    </row>
    <row r="126" spans="2:20" ht="11.25" hidden="1" customHeight="1" x14ac:dyDescent="0.15">
      <c r="B126" s="322"/>
      <c r="C126" s="330" t="s">
        <v>158</v>
      </c>
      <c r="D126" s="329" t="s">
        <v>157</v>
      </c>
      <c r="E126" s="328" t="s">
        <v>154</v>
      </c>
      <c r="F126" s="376">
        <v>24</v>
      </c>
      <c r="G126" s="344" t="s">
        <v>95</v>
      </c>
      <c r="H126" s="343">
        <v>5</v>
      </c>
      <c r="I126" s="343" t="s">
        <v>95</v>
      </c>
      <c r="J126" s="343" t="s">
        <v>95</v>
      </c>
      <c r="K126" s="343" t="s">
        <v>95</v>
      </c>
      <c r="L126" s="343">
        <v>11</v>
      </c>
      <c r="M126" s="343">
        <v>8</v>
      </c>
      <c r="N126" s="343" t="s">
        <v>95</v>
      </c>
      <c r="O126" s="343" t="s">
        <v>95</v>
      </c>
      <c r="P126" s="343" t="s">
        <v>95</v>
      </c>
      <c r="Q126" s="343" t="s">
        <v>95</v>
      </c>
      <c r="R126" s="342" t="s">
        <v>95</v>
      </c>
      <c r="S126" s="327" t="s">
        <v>95</v>
      </c>
    </row>
    <row r="127" spans="2:20" ht="11.25" hidden="1" customHeight="1" x14ac:dyDescent="0.15">
      <c r="B127" s="322"/>
      <c r="C127" s="321"/>
      <c r="D127" s="326"/>
      <c r="E127" s="325" t="s">
        <v>153</v>
      </c>
      <c r="F127" s="318">
        <v>7</v>
      </c>
      <c r="G127" s="402" t="s">
        <v>95</v>
      </c>
      <c r="H127" s="401">
        <v>4</v>
      </c>
      <c r="I127" s="316" t="s">
        <v>95</v>
      </c>
      <c r="J127" s="316" t="s">
        <v>95</v>
      </c>
      <c r="K127" s="316" t="s">
        <v>95</v>
      </c>
      <c r="L127" s="316" t="s">
        <v>95</v>
      </c>
      <c r="M127" s="316">
        <v>3</v>
      </c>
      <c r="N127" s="316" t="s">
        <v>95</v>
      </c>
      <c r="O127" s="316" t="s">
        <v>95</v>
      </c>
      <c r="P127" s="316" t="s">
        <v>95</v>
      </c>
      <c r="Q127" s="316" t="s">
        <v>95</v>
      </c>
      <c r="R127" s="315" t="s">
        <v>95</v>
      </c>
      <c r="S127" s="314" t="s">
        <v>95</v>
      </c>
    </row>
    <row r="128" spans="2:20" ht="11.25" hidden="1" customHeight="1" x14ac:dyDescent="0.15">
      <c r="B128" s="322"/>
      <c r="C128" s="321"/>
      <c r="D128" s="320" t="s">
        <v>156</v>
      </c>
      <c r="E128" s="324" t="s">
        <v>154</v>
      </c>
      <c r="F128" s="318">
        <v>8</v>
      </c>
      <c r="G128" s="339" t="s">
        <v>95</v>
      </c>
      <c r="H128" s="316">
        <v>3</v>
      </c>
      <c r="I128" s="316" t="s">
        <v>95</v>
      </c>
      <c r="J128" s="316" t="s">
        <v>95</v>
      </c>
      <c r="K128" s="316" t="s">
        <v>95</v>
      </c>
      <c r="L128" s="400">
        <v>2</v>
      </c>
      <c r="M128" s="400">
        <v>3</v>
      </c>
      <c r="N128" s="400" t="s">
        <v>95</v>
      </c>
      <c r="O128" s="316" t="s">
        <v>95</v>
      </c>
      <c r="P128" s="316" t="s">
        <v>95</v>
      </c>
      <c r="Q128" s="316" t="s">
        <v>95</v>
      </c>
      <c r="R128" s="315" t="s">
        <v>95</v>
      </c>
      <c r="S128" s="314" t="s">
        <v>95</v>
      </c>
    </row>
    <row r="129" spans="2:20" ht="11.25" hidden="1" customHeight="1" x14ac:dyDescent="0.15">
      <c r="B129" s="322"/>
      <c r="C129" s="321"/>
      <c r="D129" s="320"/>
      <c r="E129" s="319" t="s">
        <v>153</v>
      </c>
      <c r="F129" s="318">
        <v>4</v>
      </c>
      <c r="G129" s="339" t="s">
        <v>95</v>
      </c>
      <c r="H129" s="316">
        <v>3</v>
      </c>
      <c r="I129" s="316" t="s">
        <v>95</v>
      </c>
      <c r="J129" s="316" t="s">
        <v>95</v>
      </c>
      <c r="K129" s="316" t="s">
        <v>95</v>
      </c>
      <c r="L129" s="400" t="s">
        <v>95</v>
      </c>
      <c r="M129" s="400">
        <v>1</v>
      </c>
      <c r="N129" s="316" t="s">
        <v>95</v>
      </c>
      <c r="O129" s="316" t="s">
        <v>95</v>
      </c>
      <c r="P129" s="316" t="s">
        <v>95</v>
      </c>
      <c r="Q129" s="316" t="s">
        <v>95</v>
      </c>
      <c r="R129" s="315" t="s">
        <v>95</v>
      </c>
      <c r="S129" s="314" t="s">
        <v>95</v>
      </c>
    </row>
    <row r="130" spans="2:20" ht="11.25" hidden="1" customHeight="1" x14ac:dyDescent="0.15">
      <c r="B130" s="322"/>
      <c r="C130" s="321"/>
      <c r="D130" s="320" t="s">
        <v>155</v>
      </c>
      <c r="E130" s="319" t="s">
        <v>154</v>
      </c>
      <c r="F130" s="318">
        <v>16</v>
      </c>
      <c r="G130" s="339" t="s">
        <v>95</v>
      </c>
      <c r="H130" s="316">
        <v>2</v>
      </c>
      <c r="I130" s="316" t="s">
        <v>95</v>
      </c>
      <c r="J130" s="316" t="s">
        <v>95</v>
      </c>
      <c r="K130" s="316" t="s">
        <v>95</v>
      </c>
      <c r="L130" s="400">
        <v>9</v>
      </c>
      <c r="M130" s="400">
        <v>5</v>
      </c>
      <c r="N130" s="400" t="s">
        <v>95</v>
      </c>
      <c r="O130" s="316" t="s">
        <v>95</v>
      </c>
      <c r="P130" s="316" t="s">
        <v>95</v>
      </c>
      <c r="Q130" s="316" t="s">
        <v>95</v>
      </c>
      <c r="R130" s="399" t="s">
        <v>95</v>
      </c>
      <c r="S130" s="398" t="s">
        <v>95</v>
      </c>
    </row>
    <row r="131" spans="2:20" ht="11.25" hidden="1" customHeight="1" x14ac:dyDescent="0.15">
      <c r="B131" s="313"/>
      <c r="C131" s="312"/>
      <c r="D131" s="311"/>
      <c r="E131" s="251" t="s">
        <v>153</v>
      </c>
      <c r="F131" s="310">
        <v>3</v>
      </c>
      <c r="G131" s="387" t="s">
        <v>95</v>
      </c>
      <c r="H131" s="308">
        <v>1</v>
      </c>
      <c r="I131" s="308" t="s">
        <v>95</v>
      </c>
      <c r="J131" s="308" t="s">
        <v>95</v>
      </c>
      <c r="K131" s="308" t="s">
        <v>95</v>
      </c>
      <c r="L131" s="308" t="s">
        <v>95</v>
      </c>
      <c r="M131" s="397">
        <v>2</v>
      </c>
      <c r="N131" s="308" t="s">
        <v>95</v>
      </c>
      <c r="O131" s="308" t="s">
        <v>95</v>
      </c>
      <c r="P131" s="308" t="s">
        <v>95</v>
      </c>
      <c r="Q131" s="308" t="s">
        <v>95</v>
      </c>
      <c r="R131" s="307" t="s">
        <v>95</v>
      </c>
      <c r="S131" s="306" t="s">
        <v>95</v>
      </c>
    </row>
    <row r="132" spans="2:20" ht="12" hidden="1" customHeight="1" x14ac:dyDescent="0.15">
      <c r="B132" s="370" t="s">
        <v>173</v>
      </c>
      <c r="C132" s="369"/>
      <c r="D132" s="368"/>
      <c r="E132" s="367" t="s">
        <v>166</v>
      </c>
      <c r="F132" s="366">
        <f>G132+H132+I132+J132+K132+L132+M132+N132+O132+P132+Q132+R132+S132</f>
        <v>420</v>
      </c>
      <c r="G132" s="396">
        <v>0</v>
      </c>
      <c r="H132" s="365">
        <v>16</v>
      </c>
      <c r="I132" s="365">
        <v>0</v>
      </c>
      <c r="J132" s="365">
        <v>0</v>
      </c>
      <c r="K132" s="365">
        <v>0</v>
      </c>
      <c r="L132" s="365">
        <v>4</v>
      </c>
      <c r="M132" s="365">
        <v>252</v>
      </c>
      <c r="N132" s="365">
        <v>0</v>
      </c>
      <c r="O132" s="365">
        <v>14</v>
      </c>
      <c r="P132" s="365">
        <v>0</v>
      </c>
      <c r="Q132" s="365">
        <v>0</v>
      </c>
      <c r="R132" s="395">
        <v>134</v>
      </c>
      <c r="S132" s="395">
        <v>0</v>
      </c>
      <c r="T132" s="394"/>
    </row>
    <row r="133" spans="2:20" ht="12" hidden="1" customHeight="1" x14ac:dyDescent="0.15">
      <c r="B133" s="362" t="s">
        <v>165</v>
      </c>
      <c r="C133" s="361"/>
      <c r="D133" s="360"/>
      <c r="E133" s="385" t="s">
        <v>154</v>
      </c>
      <c r="F133" s="358">
        <f>G133+H133+I133+J133+K133+L133+M133+N133+O133+P133+Q133+R133+S133</f>
        <v>303</v>
      </c>
      <c r="G133" s="393">
        <v>0</v>
      </c>
      <c r="H133" s="356">
        <v>14</v>
      </c>
      <c r="I133" s="356">
        <v>0</v>
      </c>
      <c r="J133" s="356">
        <v>0</v>
      </c>
      <c r="K133" s="356">
        <v>0</v>
      </c>
      <c r="L133" s="356">
        <v>3</v>
      </c>
      <c r="M133" s="356">
        <v>174</v>
      </c>
      <c r="N133" s="356">
        <v>0</v>
      </c>
      <c r="O133" s="356">
        <v>14</v>
      </c>
      <c r="P133" s="356">
        <v>0</v>
      </c>
      <c r="Q133" s="356">
        <v>0</v>
      </c>
      <c r="R133" s="355">
        <v>98</v>
      </c>
      <c r="S133" s="355">
        <v>0</v>
      </c>
      <c r="T133" s="392"/>
    </row>
    <row r="134" spans="2:20" ht="12" hidden="1" customHeight="1" x14ac:dyDescent="0.15">
      <c r="B134" s="322"/>
      <c r="C134" s="353"/>
      <c r="D134" s="352"/>
      <c r="E134" s="351" t="s">
        <v>153</v>
      </c>
      <c r="F134" s="350">
        <f>G134+H134+I134+J134+K134+L134+M134+N134+O134+P134+Q134+R134+S134</f>
        <v>117</v>
      </c>
      <c r="G134" s="383">
        <v>0</v>
      </c>
      <c r="H134" s="349">
        <v>2</v>
      </c>
      <c r="I134" s="349">
        <v>0</v>
      </c>
      <c r="J134" s="349">
        <v>0</v>
      </c>
      <c r="K134" s="349">
        <v>0</v>
      </c>
      <c r="L134" s="349">
        <v>1</v>
      </c>
      <c r="M134" s="349">
        <v>78</v>
      </c>
      <c r="N134" s="349">
        <v>0</v>
      </c>
      <c r="O134" s="349">
        <v>0</v>
      </c>
      <c r="P134" s="349">
        <v>0</v>
      </c>
      <c r="Q134" s="349">
        <v>0</v>
      </c>
      <c r="R134" s="348">
        <v>36</v>
      </c>
      <c r="S134" s="348">
        <v>0</v>
      </c>
      <c r="T134" s="391"/>
    </row>
    <row r="135" spans="2:20" hidden="1" x14ac:dyDescent="0.15">
      <c r="B135" s="322"/>
      <c r="C135" s="330" t="s">
        <v>164</v>
      </c>
      <c r="D135" s="203" t="s">
        <v>157</v>
      </c>
      <c r="E135" s="346" t="s">
        <v>154</v>
      </c>
      <c r="F135" s="382">
        <v>294</v>
      </c>
      <c r="G135" s="403" t="s">
        <v>95</v>
      </c>
      <c r="H135" s="343">
        <v>8</v>
      </c>
      <c r="I135" s="343" t="s">
        <v>95</v>
      </c>
      <c r="J135" s="343" t="s">
        <v>95</v>
      </c>
      <c r="K135" s="343" t="s">
        <v>95</v>
      </c>
      <c r="L135" s="343">
        <v>2</v>
      </c>
      <c r="M135" s="343">
        <v>172</v>
      </c>
      <c r="N135" s="343" t="s">
        <v>95</v>
      </c>
      <c r="O135" s="343">
        <v>14</v>
      </c>
      <c r="P135" s="343" t="s">
        <v>95</v>
      </c>
      <c r="Q135" s="343" t="s">
        <v>95</v>
      </c>
      <c r="R135" s="342">
        <v>98</v>
      </c>
      <c r="S135" s="327" t="s">
        <v>95</v>
      </c>
    </row>
    <row r="136" spans="2:20" hidden="1" x14ac:dyDescent="0.15">
      <c r="B136" s="322"/>
      <c r="C136" s="321"/>
      <c r="D136" s="341"/>
      <c r="E136" s="340" t="s">
        <v>153</v>
      </c>
      <c r="F136" s="318">
        <v>113</v>
      </c>
      <c r="G136" s="333" t="s">
        <v>95</v>
      </c>
      <c r="H136" s="390">
        <v>1</v>
      </c>
      <c r="I136" s="390" t="s">
        <v>95</v>
      </c>
      <c r="J136" s="316" t="s">
        <v>95</v>
      </c>
      <c r="K136" s="316" t="s">
        <v>95</v>
      </c>
      <c r="L136" s="316">
        <v>1</v>
      </c>
      <c r="M136" s="316">
        <v>75</v>
      </c>
      <c r="N136" s="316" t="s">
        <v>95</v>
      </c>
      <c r="O136" s="316" t="s">
        <v>95</v>
      </c>
      <c r="P136" s="316" t="s">
        <v>95</v>
      </c>
      <c r="Q136" s="316" t="s">
        <v>95</v>
      </c>
      <c r="R136" s="315">
        <v>36</v>
      </c>
      <c r="S136" s="314" t="s">
        <v>95</v>
      </c>
    </row>
    <row r="137" spans="2:20" hidden="1" x14ac:dyDescent="0.15">
      <c r="B137" s="322"/>
      <c r="C137" s="321"/>
      <c r="D137" s="338" t="s">
        <v>163</v>
      </c>
      <c r="E137" s="265" t="s">
        <v>154</v>
      </c>
      <c r="F137" s="318">
        <v>62</v>
      </c>
      <c r="G137" s="333" t="s">
        <v>95</v>
      </c>
      <c r="H137" s="316" t="s">
        <v>95</v>
      </c>
      <c r="I137" s="316" t="s">
        <v>95</v>
      </c>
      <c r="J137" s="316" t="s">
        <v>95</v>
      </c>
      <c r="K137" s="316" t="s">
        <v>95</v>
      </c>
      <c r="L137" s="316" t="s">
        <v>95</v>
      </c>
      <c r="M137" s="400">
        <v>6</v>
      </c>
      <c r="N137" s="400" t="s">
        <v>95</v>
      </c>
      <c r="O137" s="316">
        <v>3</v>
      </c>
      <c r="P137" s="316" t="s">
        <v>95</v>
      </c>
      <c r="Q137" s="316" t="s">
        <v>95</v>
      </c>
      <c r="R137" s="399">
        <v>53</v>
      </c>
      <c r="S137" s="398" t="s">
        <v>95</v>
      </c>
    </row>
    <row r="138" spans="2:20" hidden="1" x14ac:dyDescent="0.15">
      <c r="B138" s="322"/>
      <c r="C138" s="321"/>
      <c r="D138" s="337"/>
      <c r="E138" s="265" t="s">
        <v>153</v>
      </c>
      <c r="F138" s="318">
        <v>15</v>
      </c>
      <c r="G138" s="333" t="s">
        <v>95</v>
      </c>
      <c r="H138" s="316" t="s">
        <v>95</v>
      </c>
      <c r="I138" s="316" t="s">
        <v>95</v>
      </c>
      <c r="J138" s="316" t="s">
        <v>95</v>
      </c>
      <c r="K138" s="316" t="s">
        <v>95</v>
      </c>
      <c r="L138" s="316" t="s">
        <v>95</v>
      </c>
      <c r="M138" s="400">
        <v>3</v>
      </c>
      <c r="N138" s="400" t="s">
        <v>95</v>
      </c>
      <c r="O138" s="400" t="s">
        <v>95</v>
      </c>
      <c r="P138" s="316" t="s">
        <v>95</v>
      </c>
      <c r="Q138" s="316" t="s">
        <v>95</v>
      </c>
      <c r="R138" s="399">
        <v>12</v>
      </c>
      <c r="S138" s="398" t="s">
        <v>95</v>
      </c>
    </row>
    <row r="139" spans="2:20" hidden="1" x14ac:dyDescent="0.15">
      <c r="B139" s="322"/>
      <c r="C139" s="321"/>
      <c r="D139" s="338" t="s">
        <v>162</v>
      </c>
      <c r="E139" s="265" t="s">
        <v>154</v>
      </c>
      <c r="F139" s="318">
        <v>83</v>
      </c>
      <c r="G139" s="333" t="s">
        <v>95</v>
      </c>
      <c r="H139" s="316">
        <v>1</v>
      </c>
      <c r="I139" s="316" t="s">
        <v>95</v>
      </c>
      <c r="J139" s="316" t="s">
        <v>95</v>
      </c>
      <c r="K139" s="316" t="s">
        <v>95</v>
      </c>
      <c r="L139" s="400" t="s">
        <v>95</v>
      </c>
      <c r="M139" s="400">
        <v>51</v>
      </c>
      <c r="N139" s="400" t="s">
        <v>95</v>
      </c>
      <c r="O139" s="400">
        <v>2</v>
      </c>
      <c r="P139" s="316" t="s">
        <v>95</v>
      </c>
      <c r="Q139" s="316" t="s">
        <v>95</v>
      </c>
      <c r="R139" s="399">
        <v>29</v>
      </c>
      <c r="S139" s="398" t="s">
        <v>95</v>
      </c>
    </row>
    <row r="140" spans="2:20" hidden="1" x14ac:dyDescent="0.15">
      <c r="B140" s="322"/>
      <c r="C140" s="321"/>
      <c r="D140" s="337"/>
      <c r="E140" s="265" t="s">
        <v>153</v>
      </c>
      <c r="F140" s="318">
        <v>20</v>
      </c>
      <c r="G140" s="333" t="s">
        <v>95</v>
      </c>
      <c r="H140" s="316" t="s">
        <v>95</v>
      </c>
      <c r="I140" s="316" t="s">
        <v>95</v>
      </c>
      <c r="J140" s="316" t="s">
        <v>95</v>
      </c>
      <c r="K140" s="316" t="s">
        <v>95</v>
      </c>
      <c r="L140" s="316" t="s">
        <v>95</v>
      </c>
      <c r="M140" s="400">
        <v>8</v>
      </c>
      <c r="N140" s="316" t="s">
        <v>95</v>
      </c>
      <c r="O140" s="400" t="s">
        <v>95</v>
      </c>
      <c r="P140" s="400" t="s">
        <v>95</v>
      </c>
      <c r="Q140" s="400" t="s">
        <v>95</v>
      </c>
      <c r="R140" s="399">
        <v>12</v>
      </c>
      <c r="S140" s="398" t="s">
        <v>95</v>
      </c>
    </row>
    <row r="141" spans="2:20" hidden="1" x14ac:dyDescent="0.15">
      <c r="B141" s="322"/>
      <c r="C141" s="321"/>
      <c r="D141" s="338" t="s">
        <v>161</v>
      </c>
      <c r="E141" s="265" t="s">
        <v>154</v>
      </c>
      <c r="F141" s="318">
        <v>128</v>
      </c>
      <c r="G141" s="333" t="s">
        <v>95</v>
      </c>
      <c r="H141" s="316">
        <v>7</v>
      </c>
      <c r="I141" s="316" t="s">
        <v>95</v>
      </c>
      <c r="J141" s="316" t="s">
        <v>95</v>
      </c>
      <c r="K141" s="316" t="s">
        <v>95</v>
      </c>
      <c r="L141" s="400">
        <v>2</v>
      </c>
      <c r="M141" s="400">
        <v>94</v>
      </c>
      <c r="N141" s="400" t="s">
        <v>95</v>
      </c>
      <c r="O141" s="400">
        <v>9</v>
      </c>
      <c r="P141" s="400" t="s">
        <v>95</v>
      </c>
      <c r="Q141" s="400" t="s">
        <v>95</v>
      </c>
      <c r="R141" s="399">
        <v>16</v>
      </c>
      <c r="S141" s="398" t="s">
        <v>95</v>
      </c>
    </row>
    <row r="142" spans="2:20" hidden="1" x14ac:dyDescent="0.15">
      <c r="B142" s="322"/>
      <c r="C142" s="321"/>
      <c r="D142" s="337"/>
      <c r="E142" s="265" t="s">
        <v>153</v>
      </c>
      <c r="F142" s="318">
        <v>71</v>
      </c>
      <c r="G142" s="333" t="s">
        <v>95</v>
      </c>
      <c r="H142" s="316">
        <v>1</v>
      </c>
      <c r="I142" s="316" t="s">
        <v>95</v>
      </c>
      <c r="J142" s="316" t="s">
        <v>95</v>
      </c>
      <c r="K142" s="316" t="s">
        <v>95</v>
      </c>
      <c r="L142" s="400">
        <v>1</v>
      </c>
      <c r="M142" s="400">
        <v>57</v>
      </c>
      <c r="N142" s="316" t="s">
        <v>95</v>
      </c>
      <c r="O142" s="400" t="s">
        <v>95</v>
      </c>
      <c r="P142" s="400" t="s">
        <v>95</v>
      </c>
      <c r="Q142" s="400" t="s">
        <v>95</v>
      </c>
      <c r="R142" s="399">
        <v>12</v>
      </c>
      <c r="S142" s="398" t="s">
        <v>95</v>
      </c>
    </row>
    <row r="143" spans="2:20" hidden="1" x14ac:dyDescent="0.15">
      <c r="B143" s="322"/>
      <c r="C143" s="321"/>
      <c r="D143" s="338" t="s">
        <v>160</v>
      </c>
      <c r="E143" s="265" t="s">
        <v>154</v>
      </c>
      <c r="F143" s="318">
        <v>21</v>
      </c>
      <c r="G143" s="333" t="s">
        <v>95</v>
      </c>
      <c r="H143" s="316" t="s">
        <v>95</v>
      </c>
      <c r="I143" s="316" t="s">
        <v>95</v>
      </c>
      <c r="J143" s="316" t="s">
        <v>95</v>
      </c>
      <c r="K143" s="316" t="s">
        <v>95</v>
      </c>
      <c r="L143" s="400" t="s">
        <v>95</v>
      </c>
      <c r="M143" s="316">
        <v>21</v>
      </c>
      <c r="N143" s="316" t="s">
        <v>95</v>
      </c>
      <c r="O143" s="316" t="s">
        <v>95</v>
      </c>
      <c r="P143" s="316" t="s">
        <v>95</v>
      </c>
      <c r="Q143" s="316" t="s">
        <v>95</v>
      </c>
      <c r="R143" s="315" t="s">
        <v>95</v>
      </c>
      <c r="S143" s="314" t="s">
        <v>95</v>
      </c>
    </row>
    <row r="144" spans="2:20" hidden="1" x14ac:dyDescent="0.15">
      <c r="B144" s="322"/>
      <c r="C144" s="321"/>
      <c r="D144" s="337"/>
      <c r="E144" s="336" t="s">
        <v>153</v>
      </c>
      <c r="F144" s="318">
        <v>7</v>
      </c>
      <c r="G144" s="333" t="s">
        <v>95</v>
      </c>
      <c r="H144" s="316" t="s">
        <v>95</v>
      </c>
      <c r="I144" s="316" t="s">
        <v>95</v>
      </c>
      <c r="J144" s="316" t="s">
        <v>95</v>
      </c>
      <c r="K144" s="316" t="s">
        <v>95</v>
      </c>
      <c r="L144" s="316" t="s">
        <v>95</v>
      </c>
      <c r="M144" s="316">
        <v>7</v>
      </c>
      <c r="N144" s="316" t="s">
        <v>95</v>
      </c>
      <c r="O144" s="316" t="s">
        <v>95</v>
      </c>
      <c r="P144" s="316" t="s">
        <v>95</v>
      </c>
      <c r="Q144" s="316" t="s">
        <v>95</v>
      </c>
      <c r="R144" s="315" t="s">
        <v>95</v>
      </c>
      <c r="S144" s="314" t="s">
        <v>95</v>
      </c>
    </row>
    <row r="145" spans="2:20" hidden="1" x14ac:dyDescent="0.15">
      <c r="B145" s="322"/>
      <c r="C145" s="321"/>
      <c r="D145" s="334" t="s">
        <v>159</v>
      </c>
      <c r="E145" s="265" t="s">
        <v>154</v>
      </c>
      <c r="F145" s="318" t="s">
        <v>95</v>
      </c>
      <c r="G145" s="333" t="s">
        <v>95</v>
      </c>
      <c r="H145" s="316" t="s">
        <v>95</v>
      </c>
      <c r="I145" s="316" t="s">
        <v>95</v>
      </c>
      <c r="J145" s="316" t="s">
        <v>95</v>
      </c>
      <c r="K145" s="316" t="s">
        <v>95</v>
      </c>
      <c r="L145" s="316" t="s">
        <v>95</v>
      </c>
      <c r="M145" s="400" t="s">
        <v>95</v>
      </c>
      <c r="N145" s="316" t="s">
        <v>95</v>
      </c>
      <c r="O145" s="400" t="s">
        <v>95</v>
      </c>
      <c r="P145" s="316" t="s">
        <v>95</v>
      </c>
      <c r="Q145" s="316" t="s">
        <v>95</v>
      </c>
      <c r="R145" s="315" t="s">
        <v>95</v>
      </c>
      <c r="S145" s="314" t="s">
        <v>95</v>
      </c>
    </row>
    <row r="146" spans="2:20" hidden="1" x14ac:dyDescent="0.15">
      <c r="B146" s="322"/>
      <c r="C146" s="312"/>
      <c r="D146" s="332"/>
      <c r="E146" s="251" t="s">
        <v>153</v>
      </c>
      <c r="F146" s="310" t="s">
        <v>95</v>
      </c>
      <c r="G146" s="331" t="s">
        <v>95</v>
      </c>
      <c r="H146" s="308" t="s">
        <v>95</v>
      </c>
      <c r="I146" s="308" t="s">
        <v>95</v>
      </c>
      <c r="J146" s="308" t="s">
        <v>95</v>
      </c>
      <c r="K146" s="308" t="s">
        <v>95</v>
      </c>
      <c r="L146" s="308" t="s">
        <v>95</v>
      </c>
      <c r="M146" s="397" t="s">
        <v>95</v>
      </c>
      <c r="N146" s="308" t="s">
        <v>95</v>
      </c>
      <c r="O146" s="397" t="s">
        <v>95</v>
      </c>
      <c r="P146" s="308" t="s">
        <v>95</v>
      </c>
      <c r="Q146" s="308" t="s">
        <v>95</v>
      </c>
      <c r="R146" s="307" t="s">
        <v>95</v>
      </c>
      <c r="S146" s="306" t="s">
        <v>95</v>
      </c>
    </row>
    <row r="147" spans="2:20" hidden="1" x14ac:dyDescent="0.15">
      <c r="B147" s="322"/>
      <c r="C147" s="330" t="s">
        <v>158</v>
      </c>
      <c r="D147" s="329" t="s">
        <v>157</v>
      </c>
      <c r="E147" s="328" t="s">
        <v>154</v>
      </c>
      <c r="F147" s="376">
        <v>9</v>
      </c>
      <c r="G147" s="344" t="s">
        <v>95</v>
      </c>
      <c r="H147" s="343">
        <v>6</v>
      </c>
      <c r="I147" s="343" t="s">
        <v>95</v>
      </c>
      <c r="J147" s="343" t="s">
        <v>95</v>
      </c>
      <c r="K147" s="343" t="s">
        <v>95</v>
      </c>
      <c r="L147" s="343">
        <v>1</v>
      </c>
      <c r="M147" s="343">
        <v>2</v>
      </c>
      <c r="N147" s="343" t="s">
        <v>95</v>
      </c>
      <c r="O147" s="343" t="s">
        <v>95</v>
      </c>
      <c r="P147" s="343" t="s">
        <v>95</v>
      </c>
      <c r="Q147" s="343" t="s">
        <v>95</v>
      </c>
      <c r="R147" s="342" t="s">
        <v>95</v>
      </c>
      <c r="S147" s="327" t="s">
        <v>95</v>
      </c>
    </row>
    <row r="148" spans="2:20" hidden="1" x14ac:dyDescent="0.15">
      <c r="B148" s="322"/>
      <c r="C148" s="321"/>
      <c r="D148" s="326"/>
      <c r="E148" s="325" t="s">
        <v>153</v>
      </c>
      <c r="F148" s="318">
        <v>4</v>
      </c>
      <c r="G148" s="402" t="s">
        <v>95</v>
      </c>
      <c r="H148" s="401">
        <v>1</v>
      </c>
      <c r="I148" s="316" t="s">
        <v>95</v>
      </c>
      <c r="J148" s="316" t="s">
        <v>95</v>
      </c>
      <c r="K148" s="316" t="s">
        <v>95</v>
      </c>
      <c r="L148" s="316" t="s">
        <v>95</v>
      </c>
      <c r="M148" s="316">
        <v>3</v>
      </c>
      <c r="N148" s="316" t="s">
        <v>95</v>
      </c>
      <c r="O148" s="316" t="s">
        <v>95</v>
      </c>
      <c r="P148" s="316" t="s">
        <v>95</v>
      </c>
      <c r="Q148" s="316" t="s">
        <v>95</v>
      </c>
      <c r="R148" s="315" t="s">
        <v>95</v>
      </c>
      <c r="S148" s="314" t="s">
        <v>95</v>
      </c>
    </row>
    <row r="149" spans="2:20" hidden="1" x14ac:dyDescent="0.15">
      <c r="B149" s="322"/>
      <c r="C149" s="321"/>
      <c r="D149" s="320" t="s">
        <v>156</v>
      </c>
      <c r="E149" s="324" t="s">
        <v>154</v>
      </c>
      <c r="F149" s="318" t="s">
        <v>95</v>
      </c>
      <c r="G149" s="339" t="s">
        <v>95</v>
      </c>
      <c r="H149" s="316" t="s">
        <v>95</v>
      </c>
      <c r="I149" s="316" t="s">
        <v>95</v>
      </c>
      <c r="J149" s="316" t="s">
        <v>95</v>
      </c>
      <c r="K149" s="316" t="s">
        <v>95</v>
      </c>
      <c r="L149" s="400" t="s">
        <v>95</v>
      </c>
      <c r="M149" s="400" t="s">
        <v>95</v>
      </c>
      <c r="N149" s="400" t="s">
        <v>95</v>
      </c>
      <c r="O149" s="316" t="s">
        <v>95</v>
      </c>
      <c r="P149" s="316" t="s">
        <v>95</v>
      </c>
      <c r="Q149" s="316" t="s">
        <v>95</v>
      </c>
      <c r="R149" s="315" t="s">
        <v>95</v>
      </c>
      <c r="S149" s="314" t="s">
        <v>95</v>
      </c>
    </row>
    <row r="150" spans="2:20" hidden="1" x14ac:dyDescent="0.15">
      <c r="B150" s="322"/>
      <c r="C150" s="321"/>
      <c r="D150" s="320"/>
      <c r="E150" s="319" t="s">
        <v>153</v>
      </c>
      <c r="F150" s="318">
        <v>1</v>
      </c>
      <c r="G150" s="339" t="s">
        <v>95</v>
      </c>
      <c r="H150" s="316" t="s">
        <v>95</v>
      </c>
      <c r="I150" s="316" t="s">
        <v>95</v>
      </c>
      <c r="J150" s="316" t="s">
        <v>95</v>
      </c>
      <c r="K150" s="316" t="s">
        <v>95</v>
      </c>
      <c r="L150" s="400" t="s">
        <v>95</v>
      </c>
      <c r="M150" s="400">
        <v>1</v>
      </c>
      <c r="N150" s="316" t="s">
        <v>95</v>
      </c>
      <c r="O150" s="316" t="s">
        <v>95</v>
      </c>
      <c r="P150" s="316" t="s">
        <v>95</v>
      </c>
      <c r="Q150" s="316" t="s">
        <v>95</v>
      </c>
      <c r="R150" s="315" t="s">
        <v>95</v>
      </c>
      <c r="S150" s="314" t="s">
        <v>95</v>
      </c>
    </row>
    <row r="151" spans="2:20" hidden="1" x14ac:dyDescent="0.15">
      <c r="B151" s="322"/>
      <c r="C151" s="321"/>
      <c r="D151" s="320" t="s">
        <v>155</v>
      </c>
      <c r="E151" s="319" t="s">
        <v>154</v>
      </c>
      <c r="F151" s="318">
        <v>9</v>
      </c>
      <c r="G151" s="339" t="s">
        <v>95</v>
      </c>
      <c r="H151" s="316">
        <v>6</v>
      </c>
      <c r="I151" s="316" t="s">
        <v>95</v>
      </c>
      <c r="J151" s="316" t="s">
        <v>95</v>
      </c>
      <c r="K151" s="316" t="s">
        <v>95</v>
      </c>
      <c r="L151" s="400">
        <v>1</v>
      </c>
      <c r="M151" s="400">
        <v>2</v>
      </c>
      <c r="N151" s="400" t="s">
        <v>95</v>
      </c>
      <c r="O151" s="316" t="s">
        <v>95</v>
      </c>
      <c r="P151" s="316" t="s">
        <v>95</v>
      </c>
      <c r="Q151" s="316" t="s">
        <v>95</v>
      </c>
      <c r="R151" s="399" t="s">
        <v>95</v>
      </c>
      <c r="S151" s="398" t="s">
        <v>95</v>
      </c>
    </row>
    <row r="152" spans="2:20" hidden="1" x14ac:dyDescent="0.15">
      <c r="B152" s="313"/>
      <c r="C152" s="312"/>
      <c r="D152" s="311"/>
      <c r="E152" s="251" t="s">
        <v>153</v>
      </c>
      <c r="F152" s="310">
        <v>3</v>
      </c>
      <c r="G152" s="387" t="s">
        <v>95</v>
      </c>
      <c r="H152" s="308">
        <v>1</v>
      </c>
      <c r="I152" s="308" t="s">
        <v>95</v>
      </c>
      <c r="J152" s="308" t="s">
        <v>95</v>
      </c>
      <c r="K152" s="308" t="s">
        <v>95</v>
      </c>
      <c r="L152" s="308" t="s">
        <v>95</v>
      </c>
      <c r="M152" s="397">
        <v>2</v>
      </c>
      <c r="N152" s="308" t="s">
        <v>95</v>
      </c>
      <c r="O152" s="308" t="s">
        <v>95</v>
      </c>
      <c r="P152" s="308" t="s">
        <v>95</v>
      </c>
      <c r="Q152" s="308" t="s">
        <v>95</v>
      </c>
      <c r="R152" s="307" t="s">
        <v>95</v>
      </c>
      <c r="S152" s="306" t="s">
        <v>95</v>
      </c>
    </row>
    <row r="153" spans="2:20" ht="12" customHeight="1" x14ac:dyDescent="0.15">
      <c r="B153" s="370" t="s">
        <v>172</v>
      </c>
      <c r="C153" s="369"/>
      <c r="D153" s="368"/>
      <c r="E153" s="367" t="s">
        <v>166</v>
      </c>
      <c r="F153" s="366">
        <f>G153+H153+I153+J153+K153+L153+M153+N153+O153+P153+Q153+R153+S153</f>
        <v>441</v>
      </c>
      <c r="G153" s="396">
        <v>0</v>
      </c>
      <c r="H153" s="395">
        <v>19</v>
      </c>
      <c r="I153" s="365">
        <v>0</v>
      </c>
      <c r="J153" s="365">
        <v>2</v>
      </c>
      <c r="K153" s="365">
        <v>0</v>
      </c>
      <c r="L153" s="365">
        <v>7</v>
      </c>
      <c r="M153" s="365">
        <v>211</v>
      </c>
      <c r="N153" s="365">
        <v>1</v>
      </c>
      <c r="O153" s="365">
        <v>30</v>
      </c>
      <c r="P153" s="365">
        <v>0</v>
      </c>
      <c r="Q153" s="365">
        <v>0</v>
      </c>
      <c r="R153" s="395">
        <v>171</v>
      </c>
      <c r="S153" s="363">
        <v>0</v>
      </c>
      <c r="T153" s="394"/>
    </row>
    <row r="154" spans="2:20" ht="12" customHeight="1" x14ac:dyDescent="0.15">
      <c r="B154" s="362" t="s">
        <v>165</v>
      </c>
      <c r="C154" s="361"/>
      <c r="D154" s="360"/>
      <c r="E154" s="385" t="s">
        <v>154</v>
      </c>
      <c r="F154" s="358">
        <f>G154+H154+I154+J154+K154+L154+M154+N154+O154+P154+Q154+R154+S154</f>
        <v>288</v>
      </c>
      <c r="G154" s="393">
        <v>0</v>
      </c>
      <c r="H154" s="356">
        <v>18</v>
      </c>
      <c r="I154" s="356">
        <v>0</v>
      </c>
      <c r="J154" s="356">
        <v>2</v>
      </c>
      <c r="K154" s="356">
        <v>0</v>
      </c>
      <c r="L154" s="356">
        <v>7</v>
      </c>
      <c r="M154" s="356">
        <v>146</v>
      </c>
      <c r="N154" s="356">
        <v>1</v>
      </c>
      <c r="O154" s="356">
        <v>15</v>
      </c>
      <c r="P154" s="356">
        <v>0</v>
      </c>
      <c r="Q154" s="356">
        <v>0</v>
      </c>
      <c r="R154" s="355">
        <v>99</v>
      </c>
      <c r="S154" s="354">
        <v>0</v>
      </c>
      <c r="T154" s="392"/>
    </row>
    <row r="155" spans="2:20" ht="12" customHeight="1" x14ac:dyDescent="0.15">
      <c r="B155" s="322"/>
      <c r="C155" s="353"/>
      <c r="D155" s="352"/>
      <c r="E155" s="351" t="s">
        <v>153</v>
      </c>
      <c r="F155" s="350">
        <f>G155+H155+I155+J155+K155+L155+M155+N155+O155+P155+Q155+R155+S155</f>
        <v>153</v>
      </c>
      <c r="G155" s="383">
        <v>0</v>
      </c>
      <c r="H155" s="349">
        <v>1</v>
      </c>
      <c r="I155" s="349">
        <v>0</v>
      </c>
      <c r="J155" s="349">
        <v>0</v>
      </c>
      <c r="K155" s="349">
        <v>0</v>
      </c>
      <c r="L155" s="349">
        <v>0</v>
      </c>
      <c r="M155" s="349">
        <v>65</v>
      </c>
      <c r="N155" s="349">
        <v>0</v>
      </c>
      <c r="O155" s="349">
        <v>15</v>
      </c>
      <c r="P155" s="349">
        <v>0</v>
      </c>
      <c r="Q155" s="349">
        <v>0</v>
      </c>
      <c r="R155" s="348">
        <v>72</v>
      </c>
      <c r="S155" s="347">
        <v>0</v>
      </c>
      <c r="T155" s="391"/>
    </row>
    <row r="156" spans="2:20" hidden="1" x14ac:dyDescent="0.15">
      <c r="B156" s="322"/>
      <c r="C156" s="330" t="s">
        <v>164</v>
      </c>
      <c r="D156" s="203" t="s">
        <v>157</v>
      </c>
      <c r="E156" s="346" t="s">
        <v>154</v>
      </c>
      <c r="F156" s="382">
        <v>280</v>
      </c>
      <c r="G156" s="333" t="s">
        <v>95</v>
      </c>
      <c r="H156" s="343">
        <v>17</v>
      </c>
      <c r="I156" s="365" t="s">
        <v>95</v>
      </c>
      <c r="J156" s="343">
        <v>2</v>
      </c>
      <c r="K156" s="316" t="s">
        <v>95</v>
      </c>
      <c r="L156" s="343">
        <v>2</v>
      </c>
      <c r="M156" s="343">
        <v>146</v>
      </c>
      <c r="N156" s="316" t="s">
        <v>95</v>
      </c>
      <c r="O156" s="316">
        <v>15</v>
      </c>
      <c r="P156" s="316" t="s">
        <v>95</v>
      </c>
      <c r="Q156" s="316" t="s">
        <v>95</v>
      </c>
      <c r="R156" s="316">
        <v>98</v>
      </c>
      <c r="S156" s="314" t="s">
        <v>95</v>
      </c>
      <c r="T156" s="389"/>
    </row>
    <row r="157" spans="2:20" ht="13.5" hidden="1" customHeight="1" x14ac:dyDescent="0.15">
      <c r="B157" s="322"/>
      <c r="C157" s="321"/>
      <c r="D157" s="341"/>
      <c r="E157" s="340" t="s">
        <v>153</v>
      </c>
      <c r="F157" s="318">
        <v>153</v>
      </c>
      <c r="G157" s="333" t="s">
        <v>95</v>
      </c>
      <c r="H157" s="390">
        <v>1</v>
      </c>
      <c r="I157" s="356" t="s">
        <v>95</v>
      </c>
      <c r="J157" s="316" t="s">
        <v>95</v>
      </c>
      <c r="K157" s="316" t="s">
        <v>95</v>
      </c>
      <c r="L157" s="316" t="s">
        <v>95</v>
      </c>
      <c r="M157" s="316">
        <v>65</v>
      </c>
      <c r="N157" s="316" t="s">
        <v>95</v>
      </c>
      <c r="O157" s="316">
        <v>15</v>
      </c>
      <c r="P157" s="316" t="s">
        <v>95</v>
      </c>
      <c r="Q157" s="316" t="s">
        <v>95</v>
      </c>
      <c r="R157" s="316">
        <v>72</v>
      </c>
      <c r="S157" s="314" t="s">
        <v>95</v>
      </c>
      <c r="T157" s="388"/>
    </row>
    <row r="158" spans="2:20" ht="13.5" hidden="1" customHeight="1" x14ac:dyDescent="0.15">
      <c r="B158" s="322"/>
      <c r="C158" s="321"/>
      <c r="D158" s="338" t="s">
        <v>163</v>
      </c>
      <c r="E158" s="265" t="s">
        <v>154</v>
      </c>
      <c r="F158" s="318">
        <v>75</v>
      </c>
      <c r="G158" s="333" t="s">
        <v>95</v>
      </c>
      <c r="H158" s="316" t="s">
        <v>95</v>
      </c>
      <c r="I158" s="316" t="s">
        <v>95</v>
      </c>
      <c r="J158" s="316" t="s">
        <v>95</v>
      </c>
      <c r="K158" s="316" t="s">
        <v>95</v>
      </c>
      <c r="L158" s="316" t="s">
        <v>95</v>
      </c>
      <c r="M158" s="333">
        <v>24</v>
      </c>
      <c r="N158" s="316" t="s">
        <v>95</v>
      </c>
      <c r="O158" s="316">
        <v>5</v>
      </c>
      <c r="P158" s="316" t="s">
        <v>95</v>
      </c>
      <c r="Q158" s="316" t="s">
        <v>95</v>
      </c>
      <c r="R158" s="316">
        <v>46</v>
      </c>
      <c r="S158" s="314" t="s">
        <v>95</v>
      </c>
      <c r="T158" s="388"/>
    </row>
    <row r="159" spans="2:20" ht="13.5" hidden="1" customHeight="1" x14ac:dyDescent="0.15">
      <c r="B159" s="322"/>
      <c r="C159" s="321"/>
      <c r="D159" s="337"/>
      <c r="E159" s="265" t="s">
        <v>153</v>
      </c>
      <c r="F159" s="318">
        <v>49</v>
      </c>
      <c r="G159" s="333" t="s">
        <v>95</v>
      </c>
      <c r="H159" s="316" t="s">
        <v>95</v>
      </c>
      <c r="I159" s="316" t="s">
        <v>95</v>
      </c>
      <c r="J159" s="316" t="s">
        <v>95</v>
      </c>
      <c r="K159" s="316" t="s">
        <v>95</v>
      </c>
      <c r="L159" s="316" t="s">
        <v>95</v>
      </c>
      <c r="M159" s="333">
        <v>14</v>
      </c>
      <c r="N159" s="316" t="s">
        <v>95</v>
      </c>
      <c r="O159" s="316">
        <v>8</v>
      </c>
      <c r="P159" s="316" t="s">
        <v>95</v>
      </c>
      <c r="Q159" s="316" t="s">
        <v>95</v>
      </c>
      <c r="R159" s="316">
        <v>27</v>
      </c>
      <c r="S159" s="314" t="s">
        <v>95</v>
      </c>
      <c r="T159" s="388"/>
    </row>
    <row r="160" spans="2:20" ht="13.5" hidden="1" customHeight="1" x14ac:dyDescent="0.15">
      <c r="B160" s="322"/>
      <c r="C160" s="321"/>
      <c r="D160" s="338" t="s">
        <v>162</v>
      </c>
      <c r="E160" s="265" t="s">
        <v>154</v>
      </c>
      <c r="F160" s="318">
        <v>102</v>
      </c>
      <c r="G160" s="333" t="s">
        <v>95</v>
      </c>
      <c r="H160" s="316">
        <v>4</v>
      </c>
      <c r="I160" s="316" t="s">
        <v>95</v>
      </c>
      <c r="J160" s="316">
        <v>2</v>
      </c>
      <c r="K160" s="316" t="s">
        <v>95</v>
      </c>
      <c r="L160" s="316" t="s">
        <v>95</v>
      </c>
      <c r="M160" s="333">
        <v>55</v>
      </c>
      <c r="N160" s="316" t="s">
        <v>95</v>
      </c>
      <c r="O160" s="316">
        <v>7</v>
      </c>
      <c r="P160" s="316" t="s">
        <v>95</v>
      </c>
      <c r="Q160" s="316" t="s">
        <v>95</v>
      </c>
      <c r="R160" s="316">
        <v>34</v>
      </c>
      <c r="S160" s="314" t="s">
        <v>95</v>
      </c>
      <c r="T160" s="388"/>
    </row>
    <row r="161" spans="2:20" ht="13.5" hidden="1" customHeight="1" x14ac:dyDescent="0.15">
      <c r="B161" s="322"/>
      <c r="C161" s="321"/>
      <c r="D161" s="337"/>
      <c r="E161" s="265" t="s">
        <v>153</v>
      </c>
      <c r="F161" s="318">
        <v>44</v>
      </c>
      <c r="G161" s="333" t="s">
        <v>95</v>
      </c>
      <c r="H161" s="316" t="s">
        <v>95</v>
      </c>
      <c r="I161" s="316" t="s">
        <v>95</v>
      </c>
      <c r="J161" s="316" t="s">
        <v>95</v>
      </c>
      <c r="K161" s="316" t="s">
        <v>95</v>
      </c>
      <c r="L161" s="316" t="s">
        <v>95</v>
      </c>
      <c r="M161" s="333">
        <v>19</v>
      </c>
      <c r="N161" s="316" t="s">
        <v>95</v>
      </c>
      <c r="O161" s="316" t="s">
        <v>95</v>
      </c>
      <c r="P161" s="316" t="s">
        <v>95</v>
      </c>
      <c r="Q161" s="316" t="s">
        <v>95</v>
      </c>
      <c r="R161" s="316">
        <v>25</v>
      </c>
      <c r="S161" s="314" t="s">
        <v>95</v>
      </c>
      <c r="T161" s="388"/>
    </row>
    <row r="162" spans="2:20" ht="13.5" hidden="1" customHeight="1" x14ac:dyDescent="0.15">
      <c r="B162" s="322"/>
      <c r="C162" s="321"/>
      <c r="D162" s="338" t="s">
        <v>161</v>
      </c>
      <c r="E162" s="265" t="s">
        <v>154</v>
      </c>
      <c r="F162" s="318">
        <v>103</v>
      </c>
      <c r="G162" s="333" t="s">
        <v>95</v>
      </c>
      <c r="H162" s="316">
        <v>13</v>
      </c>
      <c r="I162" s="316" t="s">
        <v>95</v>
      </c>
      <c r="J162" s="316" t="s">
        <v>95</v>
      </c>
      <c r="K162" s="316" t="s">
        <v>95</v>
      </c>
      <c r="L162" s="316">
        <v>2</v>
      </c>
      <c r="M162" s="333">
        <v>67</v>
      </c>
      <c r="N162" s="316" t="s">
        <v>95</v>
      </c>
      <c r="O162" s="316">
        <v>3</v>
      </c>
      <c r="P162" s="316" t="s">
        <v>95</v>
      </c>
      <c r="Q162" s="316" t="s">
        <v>95</v>
      </c>
      <c r="R162" s="316">
        <v>18</v>
      </c>
      <c r="S162" s="314" t="s">
        <v>95</v>
      </c>
      <c r="T162" s="388"/>
    </row>
    <row r="163" spans="2:20" ht="13.5" hidden="1" customHeight="1" x14ac:dyDescent="0.15">
      <c r="B163" s="322"/>
      <c r="C163" s="321"/>
      <c r="D163" s="337"/>
      <c r="E163" s="265" t="s">
        <v>153</v>
      </c>
      <c r="F163" s="318">
        <v>60</v>
      </c>
      <c r="G163" s="333" t="s">
        <v>95</v>
      </c>
      <c r="H163" s="316">
        <v>1</v>
      </c>
      <c r="I163" s="316" t="s">
        <v>95</v>
      </c>
      <c r="J163" s="316" t="s">
        <v>95</v>
      </c>
      <c r="K163" s="316" t="s">
        <v>95</v>
      </c>
      <c r="L163" s="316" t="s">
        <v>95</v>
      </c>
      <c r="M163" s="333">
        <v>32</v>
      </c>
      <c r="N163" s="316" t="s">
        <v>95</v>
      </c>
      <c r="O163" s="316">
        <v>7</v>
      </c>
      <c r="P163" s="316" t="s">
        <v>95</v>
      </c>
      <c r="Q163" s="316" t="s">
        <v>95</v>
      </c>
      <c r="R163" s="316">
        <v>20</v>
      </c>
      <c r="S163" s="314" t="s">
        <v>95</v>
      </c>
      <c r="T163" s="388"/>
    </row>
    <row r="164" spans="2:20" ht="13.5" hidden="1" customHeight="1" x14ac:dyDescent="0.15">
      <c r="B164" s="322"/>
      <c r="C164" s="321"/>
      <c r="D164" s="338" t="s">
        <v>160</v>
      </c>
      <c r="E164" s="265" t="s">
        <v>154</v>
      </c>
      <c r="F164" s="318" t="s">
        <v>95</v>
      </c>
      <c r="G164" s="333" t="s">
        <v>95</v>
      </c>
      <c r="H164" s="316" t="s">
        <v>95</v>
      </c>
      <c r="I164" s="316" t="s">
        <v>95</v>
      </c>
      <c r="J164" s="316" t="s">
        <v>95</v>
      </c>
      <c r="K164" s="316" t="s">
        <v>95</v>
      </c>
      <c r="L164" s="316" t="s">
        <v>95</v>
      </c>
      <c r="M164" s="333" t="s">
        <v>95</v>
      </c>
      <c r="N164" s="316" t="s">
        <v>95</v>
      </c>
      <c r="O164" s="316" t="s">
        <v>95</v>
      </c>
      <c r="P164" s="316" t="s">
        <v>95</v>
      </c>
      <c r="Q164" s="316" t="s">
        <v>95</v>
      </c>
      <c r="R164" s="316" t="s">
        <v>95</v>
      </c>
      <c r="S164" s="314" t="s">
        <v>95</v>
      </c>
      <c r="T164" s="388"/>
    </row>
    <row r="165" spans="2:20" ht="13.5" hidden="1" customHeight="1" x14ac:dyDescent="0.15">
      <c r="B165" s="322"/>
      <c r="C165" s="321"/>
      <c r="D165" s="337"/>
      <c r="E165" s="336" t="s">
        <v>153</v>
      </c>
      <c r="F165" s="318" t="s">
        <v>95</v>
      </c>
      <c r="G165" s="333" t="s">
        <v>95</v>
      </c>
      <c r="H165" s="316" t="s">
        <v>95</v>
      </c>
      <c r="I165" s="316" t="s">
        <v>95</v>
      </c>
      <c r="J165" s="316" t="s">
        <v>95</v>
      </c>
      <c r="K165" s="316" t="s">
        <v>95</v>
      </c>
      <c r="L165" s="316" t="s">
        <v>95</v>
      </c>
      <c r="M165" s="333" t="s">
        <v>95</v>
      </c>
      <c r="N165" s="316" t="s">
        <v>95</v>
      </c>
      <c r="O165" s="316" t="s">
        <v>95</v>
      </c>
      <c r="P165" s="316" t="s">
        <v>95</v>
      </c>
      <c r="Q165" s="316" t="s">
        <v>95</v>
      </c>
      <c r="R165" s="316" t="s">
        <v>95</v>
      </c>
      <c r="S165" s="314" t="s">
        <v>95</v>
      </c>
      <c r="T165" s="388"/>
    </row>
    <row r="166" spans="2:20" ht="13.5" hidden="1" customHeight="1" x14ac:dyDescent="0.15">
      <c r="B166" s="322"/>
      <c r="C166" s="321"/>
      <c r="D166" s="334" t="s">
        <v>159</v>
      </c>
      <c r="E166" s="265" t="s">
        <v>154</v>
      </c>
      <c r="F166" s="318" t="s">
        <v>95</v>
      </c>
      <c r="G166" s="333" t="s">
        <v>95</v>
      </c>
      <c r="H166" s="316" t="s">
        <v>95</v>
      </c>
      <c r="I166" s="316" t="s">
        <v>95</v>
      </c>
      <c r="J166" s="316" t="s">
        <v>95</v>
      </c>
      <c r="K166" s="316" t="s">
        <v>95</v>
      </c>
      <c r="L166" s="316" t="s">
        <v>95</v>
      </c>
      <c r="M166" s="333" t="s">
        <v>95</v>
      </c>
      <c r="N166" s="316" t="s">
        <v>95</v>
      </c>
      <c r="O166" s="316" t="s">
        <v>95</v>
      </c>
      <c r="P166" s="316" t="s">
        <v>95</v>
      </c>
      <c r="Q166" s="316" t="s">
        <v>95</v>
      </c>
      <c r="R166" s="316" t="s">
        <v>95</v>
      </c>
      <c r="S166" s="314" t="s">
        <v>95</v>
      </c>
      <c r="T166" s="388"/>
    </row>
    <row r="167" spans="2:20" ht="13.5" hidden="1" customHeight="1" x14ac:dyDescent="0.15">
      <c r="B167" s="322"/>
      <c r="C167" s="312"/>
      <c r="D167" s="332"/>
      <c r="E167" s="251" t="s">
        <v>153</v>
      </c>
      <c r="F167" s="310" t="s">
        <v>95</v>
      </c>
      <c r="G167" s="387" t="s">
        <v>95</v>
      </c>
      <c r="H167" s="308" t="s">
        <v>95</v>
      </c>
      <c r="I167" s="308" t="s">
        <v>95</v>
      </c>
      <c r="J167" s="308" t="s">
        <v>95</v>
      </c>
      <c r="K167" s="308" t="s">
        <v>95</v>
      </c>
      <c r="L167" s="308" t="s">
        <v>95</v>
      </c>
      <c r="M167" s="331" t="s">
        <v>95</v>
      </c>
      <c r="N167" s="308" t="s">
        <v>95</v>
      </c>
      <c r="O167" s="308" t="s">
        <v>95</v>
      </c>
      <c r="P167" s="308" t="s">
        <v>95</v>
      </c>
      <c r="Q167" s="308" t="s">
        <v>95</v>
      </c>
      <c r="R167" s="308" t="s">
        <v>95</v>
      </c>
      <c r="S167" s="306" t="s">
        <v>95</v>
      </c>
      <c r="T167" s="386"/>
    </row>
    <row r="168" spans="2:20" hidden="1" x14ac:dyDescent="0.15">
      <c r="B168" s="322"/>
      <c r="C168" s="330" t="s">
        <v>158</v>
      </c>
      <c r="D168" s="329" t="s">
        <v>157</v>
      </c>
      <c r="E168" s="328" t="s">
        <v>154</v>
      </c>
      <c r="F168" s="376">
        <v>8</v>
      </c>
      <c r="G168" s="333" t="s">
        <v>95</v>
      </c>
      <c r="H168" s="343">
        <v>1</v>
      </c>
      <c r="I168" s="316" t="s">
        <v>95</v>
      </c>
      <c r="J168" s="316" t="s">
        <v>95</v>
      </c>
      <c r="K168" s="316" t="s">
        <v>95</v>
      </c>
      <c r="L168" s="316">
        <v>5</v>
      </c>
      <c r="M168" s="333" t="s">
        <v>95</v>
      </c>
      <c r="N168" s="316">
        <v>1</v>
      </c>
      <c r="O168" s="316" t="s">
        <v>95</v>
      </c>
      <c r="P168" s="316" t="s">
        <v>95</v>
      </c>
      <c r="Q168" s="316" t="s">
        <v>95</v>
      </c>
      <c r="R168" s="316">
        <v>1</v>
      </c>
      <c r="S168" s="314" t="s">
        <v>95</v>
      </c>
      <c r="T168" s="389"/>
    </row>
    <row r="169" spans="2:20" ht="13.5" hidden="1" customHeight="1" x14ac:dyDescent="0.15">
      <c r="B169" s="322"/>
      <c r="C169" s="321"/>
      <c r="D169" s="326"/>
      <c r="E169" s="325" t="s">
        <v>153</v>
      </c>
      <c r="F169" s="318" t="s">
        <v>95</v>
      </c>
      <c r="G169" s="333" t="s">
        <v>95</v>
      </c>
      <c r="H169" s="316" t="s">
        <v>95</v>
      </c>
      <c r="I169" s="316" t="s">
        <v>95</v>
      </c>
      <c r="J169" s="316" t="s">
        <v>95</v>
      </c>
      <c r="K169" s="316" t="s">
        <v>95</v>
      </c>
      <c r="L169" s="316" t="s">
        <v>95</v>
      </c>
      <c r="M169" s="333" t="s">
        <v>95</v>
      </c>
      <c r="N169" s="316" t="s">
        <v>95</v>
      </c>
      <c r="O169" s="316" t="s">
        <v>95</v>
      </c>
      <c r="P169" s="316" t="s">
        <v>95</v>
      </c>
      <c r="Q169" s="316" t="s">
        <v>95</v>
      </c>
      <c r="R169" s="316" t="s">
        <v>95</v>
      </c>
      <c r="S169" s="314" t="s">
        <v>95</v>
      </c>
      <c r="T169" s="388"/>
    </row>
    <row r="170" spans="2:20" ht="13.5" hidden="1" customHeight="1" x14ac:dyDescent="0.15">
      <c r="B170" s="322"/>
      <c r="C170" s="321"/>
      <c r="D170" s="320" t="s">
        <v>156</v>
      </c>
      <c r="E170" s="324" t="s">
        <v>154</v>
      </c>
      <c r="F170" s="318">
        <v>3</v>
      </c>
      <c r="G170" s="333" t="s">
        <v>95</v>
      </c>
      <c r="H170" s="316" t="s">
        <v>95</v>
      </c>
      <c r="I170" s="316" t="s">
        <v>95</v>
      </c>
      <c r="J170" s="316" t="s">
        <v>95</v>
      </c>
      <c r="K170" s="316" t="s">
        <v>95</v>
      </c>
      <c r="L170" s="316">
        <v>3</v>
      </c>
      <c r="M170" s="333" t="s">
        <v>95</v>
      </c>
      <c r="N170" s="316" t="s">
        <v>95</v>
      </c>
      <c r="O170" s="316" t="s">
        <v>95</v>
      </c>
      <c r="P170" s="316" t="s">
        <v>95</v>
      </c>
      <c r="Q170" s="316" t="s">
        <v>95</v>
      </c>
      <c r="R170" s="316" t="s">
        <v>95</v>
      </c>
      <c r="S170" s="314" t="s">
        <v>95</v>
      </c>
      <c r="T170" s="388"/>
    </row>
    <row r="171" spans="2:20" ht="13.5" hidden="1" customHeight="1" x14ac:dyDescent="0.15">
      <c r="B171" s="322"/>
      <c r="C171" s="321"/>
      <c r="D171" s="320"/>
      <c r="E171" s="319" t="s">
        <v>153</v>
      </c>
      <c r="F171" s="318" t="s">
        <v>95</v>
      </c>
      <c r="G171" s="333" t="s">
        <v>95</v>
      </c>
      <c r="H171" s="316" t="s">
        <v>95</v>
      </c>
      <c r="I171" s="316" t="s">
        <v>95</v>
      </c>
      <c r="J171" s="316" t="s">
        <v>95</v>
      </c>
      <c r="K171" s="316" t="s">
        <v>95</v>
      </c>
      <c r="L171" s="316" t="s">
        <v>95</v>
      </c>
      <c r="M171" s="333" t="s">
        <v>95</v>
      </c>
      <c r="N171" s="316" t="s">
        <v>95</v>
      </c>
      <c r="O171" s="316" t="s">
        <v>95</v>
      </c>
      <c r="P171" s="316" t="s">
        <v>95</v>
      </c>
      <c r="Q171" s="316" t="s">
        <v>95</v>
      </c>
      <c r="R171" s="316" t="s">
        <v>95</v>
      </c>
      <c r="S171" s="314" t="s">
        <v>95</v>
      </c>
      <c r="T171" s="388"/>
    </row>
    <row r="172" spans="2:20" ht="13.5" hidden="1" customHeight="1" x14ac:dyDescent="0.15">
      <c r="B172" s="322"/>
      <c r="C172" s="321"/>
      <c r="D172" s="320" t="s">
        <v>155</v>
      </c>
      <c r="E172" s="319" t="s">
        <v>154</v>
      </c>
      <c r="F172" s="318">
        <v>5</v>
      </c>
      <c r="G172" s="333" t="s">
        <v>95</v>
      </c>
      <c r="H172" s="316">
        <v>1</v>
      </c>
      <c r="I172" s="316" t="s">
        <v>95</v>
      </c>
      <c r="J172" s="316" t="s">
        <v>95</v>
      </c>
      <c r="K172" s="316" t="s">
        <v>95</v>
      </c>
      <c r="L172" s="316">
        <v>2</v>
      </c>
      <c r="M172" s="333" t="s">
        <v>95</v>
      </c>
      <c r="N172" s="316">
        <v>1</v>
      </c>
      <c r="O172" s="316" t="s">
        <v>95</v>
      </c>
      <c r="P172" s="316" t="s">
        <v>95</v>
      </c>
      <c r="Q172" s="316" t="s">
        <v>95</v>
      </c>
      <c r="R172" s="316">
        <v>1</v>
      </c>
      <c r="S172" s="314" t="s">
        <v>95</v>
      </c>
      <c r="T172" s="388"/>
    </row>
    <row r="173" spans="2:20" ht="13.5" hidden="1" customHeight="1" x14ac:dyDescent="0.15">
      <c r="B173" s="313"/>
      <c r="C173" s="312"/>
      <c r="D173" s="311"/>
      <c r="E173" s="251" t="s">
        <v>153</v>
      </c>
      <c r="F173" s="310" t="s">
        <v>95</v>
      </c>
      <c r="G173" s="387" t="s">
        <v>95</v>
      </c>
      <c r="H173" s="308" t="s">
        <v>95</v>
      </c>
      <c r="I173" s="308" t="s">
        <v>95</v>
      </c>
      <c r="J173" s="308" t="s">
        <v>95</v>
      </c>
      <c r="K173" s="308" t="s">
        <v>95</v>
      </c>
      <c r="L173" s="308" t="s">
        <v>95</v>
      </c>
      <c r="M173" s="331" t="s">
        <v>95</v>
      </c>
      <c r="N173" s="308" t="s">
        <v>95</v>
      </c>
      <c r="O173" s="308" t="s">
        <v>95</v>
      </c>
      <c r="P173" s="308" t="s">
        <v>95</v>
      </c>
      <c r="Q173" s="308" t="s">
        <v>95</v>
      </c>
      <c r="R173" s="308" t="s">
        <v>95</v>
      </c>
      <c r="S173" s="306" t="s">
        <v>95</v>
      </c>
      <c r="T173" s="386"/>
    </row>
    <row r="174" spans="2:20" ht="12" customHeight="1" x14ac:dyDescent="0.15">
      <c r="B174" s="370" t="s">
        <v>171</v>
      </c>
      <c r="C174" s="369"/>
      <c r="D174" s="368"/>
      <c r="E174" s="367" t="s">
        <v>166</v>
      </c>
      <c r="F174" s="366">
        <f>G174+H174+I174+J174+K174+L174+M174+N174+O174+P174+Q174+R174+S174+T174</f>
        <v>1675</v>
      </c>
      <c r="G174" s="364">
        <f>SUM(G175+G176)</f>
        <v>0</v>
      </c>
      <c r="H174" s="365">
        <f>SUM(H175+H176)</f>
        <v>8</v>
      </c>
      <c r="I174" s="365">
        <f>SUM(I175+I176)</f>
        <v>0</v>
      </c>
      <c r="J174" s="365">
        <f>SUM(J175+J176)</f>
        <v>0</v>
      </c>
      <c r="K174" s="365">
        <f>SUM(K175+K176)</f>
        <v>0</v>
      </c>
      <c r="L174" s="365">
        <f>SUM(L175+L176)</f>
        <v>0</v>
      </c>
      <c r="M174" s="365">
        <f>SUM(M175+M176)</f>
        <v>139</v>
      </c>
      <c r="N174" s="365">
        <f>SUM(N175+N176)</f>
        <v>0</v>
      </c>
      <c r="O174" s="365">
        <f>SUM(O175+O176)</f>
        <v>23</v>
      </c>
      <c r="P174" s="365">
        <f>SUM(P175+P176)</f>
        <v>0</v>
      </c>
      <c r="Q174" s="365">
        <f>SUM(Q175+Q176)</f>
        <v>0</v>
      </c>
      <c r="R174" s="365">
        <f>SUM(R175+R176)</f>
        <v>275</v>
      </c>
      <c r="S174" s="365">
        <f>SUM(S175+S176)</f>
        <v>0</v>
      </c>
      <c r="T174" s="363">
        <f>SUM(T175+T176)</f>
        <v>1230</v>
      </c>
    </row>
    <row r="175" spans="2:20" ht="12" customHeight="1" x14ac:dyDescent="0.15">
      <c r="B175" s="362" t="s">
        <v>165</v>
      </c>
      <c r="C175" s="361"/>
      <c r="D175" s="360"/>
      <c r="E175" s="385" t="s">
        <v>154</v>
      </c>
      <c r="F175" s="358">
        <f>G175+H175+I175+J175+K175+L175+M175+N175+O175+P175+Q175+R175+S175+T175</f>
        <v>994</v>
      </c>
      <c r="G175" s="384">
        <f>G177+G189</f>
        <v>0</v>
      </c>
      <c r="H175" s="356">
        <f>H177+H189</f>
        <v>8</v>
      </c>
      <c r="I175" s="356">
        <f>I177+I189</f>
        <v>0</v>
      </c>
      <c r="J175" s="356">
        <f>J177+J189</f>
        <v>0</v>
      </c>
      <c r="K175" s="356">
        <f>K177+K189</f>
        <v>0</v>
      </c>
      <c r="L175" s="356">
        <f>L177+L189</f>
        <v>0</v>
      </c>
      <c r="M175" s="356">
        <f>M177+M189</f>
        <v>96</v>
      </c>
      <c r="N175" s="356">
        <f>N177+N189</f>
        <v>0</v>
      </c>
      <c r="O175" s="356">
        <f>O177+O189</f>
        <v>8</v>
      </c>
      <c r="P175" s="356">
        <f>P177+P189</f>
        <v>0</v>
      </c>
      <c r="Q175" s="356">
        <f>Q177+Q189</f>
        <v>0</v>
      </c>
      <c r="R175" s="356">
        <f>R177+R189</f>
        <v>169</v>
      </c>
      <c r="S175" s="356">
        <f>S177+S189</f>
        <v>0</v>
      </c>
      <c r="T175" s="354">
        <f>T177+T189</f>
        <v>713</v>
      </c>
    </row>
    <row r="176" spans="2:20" ht="12" customHeight="1" x14ac:dyDescent="0.15">
      <c r="B176" s="322"/>
      <c r="C176" s="353"/>
      <c r="D176" s="352"/>
      <c r="E176" s="351" t="s">
        <v>153</v>
      </c>
      <c r="F176" s="350">
        <f>G176+H176+I176+J176+K176+L176+M176+N176+O176+P176+Q176+R176+S176+T176</f>
        <v>681</v>
      </c>
      <c r="G176" s="383">
        <f>G178+G190</f>
        <v>0</v>
      </c>
      <c r="H176" s="349">
        <f>H178+H190</f>
        <v>0</v>
      </c>
      <c r="I176" s="349">
        <f>I178+I190</f>
        <v>0</v>
      </c>
      <c r="J176" s="349">
        <f>J178+J190</f>
        <v>0</v>
      </c>
      <c r="K176" s="349">
        <f>K178+K190</f>
        <v>0</v>
      </c>
      <c r="L176" s="349">
        <f>L178+L190</f>
        <v>0</v>
      </c>
      <c r="M176" s="349">
        <f>M178+M190</f>
        <v>43</v>
      </c>
      <c r="N176" s="349">
        <f>N178+N190</f>
        <v>0</v>
      </c>
      <c r="O176" s="349">
        <f>O178+O190</f>
        <v>15</v>
      </c>
      <c r="P176" s="349">
        <f>P178+P190</f>
        <v>0</v>
      </c>
      <c r="Q176" s="349">
        <f>Q178+Q190</f>
        <v>0</v>
      </c>
      <c r="R176" s="349">
        <f>R178+R190</f>
        <v>106</v>
      </c>
      <c r="S176" s="349">
        <f>S178+S190</f>
        <v>0</v>
      </c>
      <c r="T176" s="347">
        <f>T178+T190</f>
        <v>517</v>
      </c>
    </row>
    <row r="177" spans="2:20" hidden="1" x14ac:dyDescent="0.15">
      <c r="B177" s="322"/>
      <c r="C177" s="330" t="s">
        <v>164</v>
      </c>
      <c r="D177" s="203" t="s">
        <v>157</v>
      </c>
      <c r="E177" s="346" t="s">
        <v>154</v>
      </c>
      <c r="F177" s="382">
        <f>G177+H177+I177+J177+K177+L177+M177+N177+O177+P177+Q177+R177+S177+T177</f>
        <v>970</v>
      </c>
      <c r="G177" s="381">
        <f>G187+G185+G183+G181+G179</f>
        <v>0</v>
      </c>
      <c r="H177" s="380">
        <f>H187+H185+H183+H181+H179</f>
        <v>1</v>
      </c>
      <c r="I177" s="380">
        <f>I187+I185+I183+I181+I179</f>
        <v>0</v>
      </c>
      <c r="J177" s="380">
        <f>J187+J185+J183+J181+J179</f>
        <v>0</v>
      </c>
      <c r="K177" s="380">
        <f>K187+K185+K183+K181+K179</f>
        <v>0</v>
      </c>
      <c r="L177" s="380">
        <f>L187+L185+L183+L181+L179</f>
        <v>0</v>
      </c>
      <c r="M177" s="380">
        <f>M187+M185+M183+M181+M179</f>
        <v>95</v>
      </c>
      <c r="N177" s="380">
        <f>N187+N185+N183+N181+N179</f>
        <v>0</v>
      </c>
      <c r="O177" s="380">
        <f>O187+O185+O183+O181+O179</f>
        <v>8</v>
      </c>
      <c r="P177" s="380">
        <f>P187+P185+P183+P181+P179</f>
        <v>0</v>
      </c>
      <c r="Q177" s="380">
        <f>Q187+Q185+Q183+Q181+Q179</f>
        <v>0</v>
      </c>
      <c r="R177" s="380">
        <f>R187+R185+R183+R181+R179</f>
        <v>166</v>
      </c>
      <c r="S177" s="380">
        <f>S187+S185+S183+S181+S179</f>
        <v>0</v>
      </c>
      <c r="T177" s="379">
        <f>T187+T185+T183+T181+T179</f>
        <v>700</v>
      </c>
    </row>
    <row r="178" spans="2:20" ht="13.5" hidden="1" customHeight="1" x14ac:dyDescent="0.15">
      <c r="B178" s="322"/>
      <c r="C178" s="321"/>
      <c r="D178" s="341"/>
      <c r="E178" s="340" t="s">
        <v>153</v>
      </c>
      <c r="F178" s="318">
        <f>G178+H178+I178+J178+K178+L178+M178+N178+O178+P178+Q178+R178+S178+T178</f>
        <v>659</v>
      </c>
      <c r="G178" s="378">
        <f>G188+G186+G184+G182+G180</f>
        <v>0</v>
      </c>
      <c r="H178" s="316">
        <f>H188+H186+H184+H182+H180</f>
        <v>0</v>
      </c>
      <c r="I178" s="316">
        <f>I188+I186+I184+I182+I180</f>
        <v>0</v>
      </c>
      <c r="J178" s="316">
        <f>J188+J186+J184+J182+J180</f>
        <v>0</v>
      </c>
      <c r="K178" s="316">
        <f>K188+K186+K184+K182+K180</f>
        <v>0</v>
      </c>
      <c r="L178" s="316">
        <f>L188+L186+L184+L182+L180</f>
        <v>0</v>
      </c>
      <c r="M178" s="316">
        <f>M188+M186+M184+M182+M180</f>
        <v>43</v>
      </c>
      <c r="N178" s="316">
        <f>N188+N186+N184+N182+N180</f>
        <v>0</v>
      </c>
      <c r="O178" s="316">
        <f>O188+O186+O184+O182+O180</f>
        <v>15</v>
      </c>
      <c r="P178" s="316">
        <f>P188+P186+P184+P182+P180</f>
        <v>0</v>
      </c>
      <c r="Q178" s="316">
        <f>Q188+Q186+Q184+Q182+Q180</f>
        <v>0</v>
      </c>
      <c r="R178" s="316">
        <f>R188+R186+R184+R182+R180</f>
        <v>106</v>
      </c>
      <c r="S178" s="316">
        <f>S188+S186+S184+S182+S180</f>
        <v>0</v>
      </c>
      <c r="T178" s="314">
        <f>T188+T186+T184+T182+T180</f>
        <v>495</v>
      </c>
    </row>
    <row r="179" spans="2:20" ht="13.5" hidden="1" customHeight="1" x14ac:dyDescent="0.15">
      <c r="B179" s="322"/>
      <c r="C179" s="321"/>
      <c r="D179" s="338" t="s">
        <v>163</v>
      </c>
      <c r="E179" s="265" t="s">
        <v>154</v>
      </c>
      <c r="F179" s="318">
        <f>G179+H179+I179+J179+K179+L179+M179+N179+O179+P179+Q179+R179+S179+T179</f>
        <v>537</v>
      </c>
      <c r="G179" s="339">
        <v>0</v>
      </c>
      <c r="H179" s="333">
        <v>0</v>
      </c>
      <c r="I179" s="333">
        <v>0</v>
      </c>
      <c r="J179" s="333">
        <v>0</v>
      </c>
      <c r="K179" s="333">
        <v>0</v>
      </c>
      <c r="L179" s="333">
        <v>0</v>
      </c>
      <c r="M179" s="333">
        <v>10</v>
      </c>
      <c r="N179" s="333">
        <v>0</v>
      </c>
      <c r="O179" s="333">
        <v>0</v>
      </c>
      <c r="P179" s="333">
        <v>0</v>
      </c>
      <c r="Q179" s="333">
        <v>0</v>
      </c>
      <c r="R179" s="333">
        <v>81</v>
      </c>
      <c r="S179" s="323">
        <v>0</v>
      </c>
      <c r="T179" s="314">
        <v>446</v>
      </c>
    </row>
    <row r="180" spans="2:20" ht="13.5" hidden="1" customHeight="1" x14ac:dyDescent="0.15">
      <c r="B180" s="322"/>
      <c r="C180" s="321"/>
      <c r="D180" s="337"/>
      <c r="E180" s="265" t="s">
        <v>153</v>
      </c>
      <c r="F180" s="318">
        <f>G180+H180+I180+J180+K180+L180+M180+N180+O180+P180+Q180+R180+S180+T180</f>
        <v>334</v>
      </c>
      <c r="G180" s="339">
        <v>0</v>
      </c>
      <c r="H180" s="333">
        <v>0</v>
      </c>
      <c r="I180" s="333">
        <v>0</v>
      </c>
      <c r="J180" s="333">
        <v>0</v>
      </c>
      <c r="K180" s="333">
        <v>0</v>
      </c>
      <c r="L180" s="333">
        <v>0</v>
      </c>
      <c r="M180" s="333">
        <v>5</v>
      </c>
      <c r="N180" s="333">
        <v>0</v>
      </c>
      <c r="O180" s="333">
        <v>0</v>
      </c>
      <c r="P180" s="333">
        <v>0</v>
      </c>
      <c r="Q180" s="333">
        <v>0</v>
      </c>
      <c r="R180" s="333">
        <v>52</v>
      </c>
      <c r="S180" s="315">
        <v>0</v>
      </c>
      <c r="T180" s="314">
        <v>277</v>
      </c>
    </row>
    <row r="181" spans="2:20" ht="13.5" hidden="1" customHeight="1" x14ac:dyDescent="0.15">
      <c r="B181" s="322"/>
      <c r="C181" s="321"/>
      <c r="D181" s="338" t="s">
        <v>162</v>
      </c>
      <c r="E181" s="265" t="s">
        <v>154</v>
      </c>
      <c r="F181" s="318">
        <f>G181+H181+I181+J181+K181+L181+M181+N181+O181+P181+Q181+R181+S181+T181</f>
        <v>242</v>
      </c>
      <c r="G181" s="339">
        <v>0</v>
      </c>
      <c r="H181" s="333">
        <v>0</v>
      </c>
      <c r="I181" s="333">
        <v>0</v>
      </c>
      <c r="J181" s="333">
        <v>0</v>
      </c>
      <c r="K181" s="333">
        <v>0</v>
      </c>
      <c r="L181" s="333">
        <v>0</v>
      </c>
      <c r="M181" s="333">
        <v>32</v>
      </c>
      <c r="N181" s="333">
        <v>0</v>
      </c>
      <c r="O181" s="333">
        <v>6</v>
      </c>
      <c r="P181" s="333">
        <v>0</v>
      </c>
      <c r="Q181" s="333">
        <v>0</v>
      </c>
      <c r="R181" s="333">
        <v>36</v>
      </c>
      <c r="S181" s="315">
        <v>0</v>
      </c>
      <c r="T181" s="314">
        <v>168</v>
      </c>
    </row>
    <row r="182" spans="2:20" ht="13.5" hidden="1" customHeight="1" x14ac:dyDescent="0.15">
      <c r="B182" s="322"/>
      <c r="C182" s="321"/>
      <c r="D182" s="337"/>
      <c r="E182" s="265" t="s">
        <v>153</v>
      </c>
      <c r="F182" s="318">
        <f>G182+H182+I182+J182+K182+L182+M182+N182+O182+P182+Q182+R182+S182+T182</f>
        <v>146</v>
      </c>
      <c r="G182" s="339">
        <v>0</v>
      </c>
      <c r="H182" s="333">
        <v>0</v>
      </c>
      <c r="I182" s="333">
        <v>0</v>
      </c>
      <c r="J182" s="333">
        <v>0</v>
      </c>
      <c r="K182" s="333">
        <v>0</v>
      </c>
      <c r="L182" s="333">
        <v>0</v>
      </c>
      <c r="M182" s="333">
        <v>10</v>
      </c>
      <c r="N182" s="333">
        <v>0</v>
      </c>
      <c r="O182" s="333">
        <v>10</v>
      </c>
      <c r="P182" s="333">
        <v>0</v>
      </c>
      <c r="Q182" s="333">
        <v>0</v>
      </c>
      <c r="R182" s="333">
        <v>28</v>
      </c>
      <c r="S182" s="315">
        <v>0</v>
      </c>
      <c r="T182" s="314">
        <v>98</v>
      </c>
    </row>
    <row r="183" spans="2:20" ht="13.5" hidden="1" customHeight="1" x14ac:dyDescent="0.15">
      <c r="B183" s="322"/>
      <c r="C183" s="321"/>
      <c r="D183" s="338" t="s">
        <v>161</v>
      </c>
      <c r="E183" s="265" t="s">
        <v>154</v>
      </c>
      <c r="F183" s="318">
        <f>G183+H183+I183+J183+K183+L183+M183+N183+O183+P183+Q183+R183+S183+T183</f>
        <v>191</v>
      </c>
      <c r="G183" s="339">
        <v>0</v>
      </c>
      <c r="H183" s="333">
        <v>1</v>
      </c>
      <c r="I183" s="333">
        <v>0</v>
      </c>
      <c r="J183" s="333">
        <v>0</v>
      </c>
      <c r="K183" s="333">
        <v>0</v>
      </c>
      <c r="L183" s="333">
        <v>0</v>
      </c>
      <c r="M183" s="333">
        <v>53</v>
      </c>
      <c r="N183" s="333">
        <v>0</v>
      </c>
      <c r="O183" s="333">
        <v>2</v>
      </c>
      <c r="P183" s="333">
        <v>0</v>
      </c>
      <c r="Q183" s="333">
        <v>0</v>
      </c>
      <c r="R183" s="333">
        <v>49</v>
      </c>
      <c r="S183" s="315">
        <v>0</v>
      </c>
      <c r="T183" s="314">
        <v>86</v>
      </c>
    </row>
    <row r="184" spans="2:20" ht="13.5" hidden="1" customHeight="1" x14ac:dyDescent="0.15">
      <c r="B184" s="322"/>
      <c r="C184" s="321"/>
      <c r="D184" s="337"/>
      <c r="E184" s="265" t="s">
        <v>153</v>
      </c>
      <c r="F184" s="318">
        <f>G184+H184+I184+J184+K184+L184+M184+N184+O184+P184+Q184+R184+S184+T184</f>
        <v>178</v>
      </c>
      <c r="G184" s="339">
        <v>0</v>
      </c>
      <c r="H184" s="333">
        <v>0</v>
      </c>
      <c r="I184" s="333">
        <v>0</v>
      </c>
      <c r="J184" s="333">
        <v>0</v>
      </c>
      <c r="K184" s="333">
        <v>0</v>
      </c>
      <c r="L184" s="333">
        <v>0</v>
      </c>
      <c r="M184" s="333">
        <v>28</v>
      </c>
      <c r="N184" s="333">
        <v>0</v>
      </c>
      <c r="O184" s="333">
        <v>5</v>
      </c>
      <c r="P184" s="333">
        <v>0</v>
      </c>
      <c r="Q184" s="333">
        <v>0</v>
      </c>
      <c r="R184" s="333">
        <v>26</v>
      </c>
      <c r="S184" s="315">
        <v>0</v>
      </c>
      <c r="T184" s="314">
        <v>119</v>
      </c>
    </row>
    <row r="185" spans="2:20" ht="13.5" hidden="1" customHeight="1" x14ac:dyDescent="0.15">
      <c r="B185" s="322"/>
      <c r="C185" s="321"/>
      <c r="D185" s="338" t="s">
        <v>160</v>
      </c>
      <c r="E185" s="265" t="s">
        <v>154</v>
      </c>
      <c r="F185" s="318">
        <f>G185+H185+I185+J185+K185+L185+M185+N185+O185+P185+Q185+R185+S185+T185</f>
        <v>0</v>
      </c>
      <c r="G185" s="339">
        <v>0</v>
      </c>
      <c r="H185" s="333">
        <v>0</v>
      </c>
      <c r="I185" s="333">
        <v>0</v>
      </c>
      <c r="J185" s="333">
        <v>0</v>
      </c>
      <c r="K185" s="333">
        <v>0</v>
      </c>
      <c r="L185" s="333">
        <v>0</v>
      </c>
      <c r="M185" s="333">
        <v>0</v>
      </c>
      <c r="N185" s="333">
        <v>0</v>
      </c>
      <c r="O185" s="333">
        <v>0</v>
      </c>
      <c r="P185" s="333">
        <v>0</v>
      </c>
      <c r="Q185" s="333">
        <v>0</v>
      </c>
      <c r="R185" s="333">
        <v>0</v>
      </c>
      <c r="S185" s="315">
        <v>0</v>
      </c>
      <c r="T185" s="314">
        <v>0</v>
      </c>
    </row>
    <row r="186" spans="2:20" ht="13.5" hidden="1" customHeight="1" x14ac:dyDescent="0.15">
      <c r="B186" s="322"/>
      <c r="C186" s="321"/>
      <c r="D186" s="337"/>
      <c r="E186" s="336" t="s">
        <v>153</v>
      </c>
      <c r="F186" s="318">
        <f>G186+H186+I186+J186+K186+L186+M186+N186+O186+P186+Q186+R186+S186+T186</f>
        <v>0</v>
      </c>
      <c r="G186" s="339">
        <v>0</v>
      </c>
      <c r="H186" s="316">
        <v>0</v>
      </c>
      <c r="I186" s="316">
        <v>0</v>
      </c>
      <c r="J186" s="316">
        <v>0</v>
      </c>
      <c r="K186" s="316">
        <v>0</v>
      </c>
      <c r="L186" s="316">
        <v>0</v>
      </c>
      <c r="M186" s="316">
        <v>0</v>
      </c>
      <c r="N186" s="316">
        <v>0</v>
      </c>
      <c r="O186" s="316">
        <v>0</v>
      </c>
      <c r="P186" s="316">
        <v>0</v>
      </c>
      <c r="Q186" s="316">
        <v>0</v>
      </c>
      <c r="R186" s="316">
        <v>0</v>
      </c>
      <c r="S186" s="377">
        <f>SUM(S187+S188)</f>
        <v>0</v>
      </c>
      <c r="T186" s="314">
        <v>0</v>
      </c>
    </row>
    <row r="187" spans="2:20" ht="13.5" hidden="1" customHeight="1" x14ac:dyDescent="0.15">
      <c r="B187" s="322"/>
      <c r="C187" s="321"/>
      <c r="D187" s="334" t="s">
        <v>159</v>
      </c>
      <c r="E187" s="265" t="s">
        <v>154</v>
      </c>
      <c r="F187" s="318">
        <f>G187+H187+I187+J187+K187+L187+M187+N187+O187+P187+Q187+R187+S187+T187</f>
        <v>0</v>
      </c>
      <c r="G187" s="339">
        <v>0</v>
      </c>
      <c r="H187" s="316">
        <v>0</v>
      </c>
      <c r="I187" s="316">
        <v>0</v>
      </c>
      <c r="J187" s="316">
        <v>0</v>
      </c>
      <c r="K187" s="316">
        <v>0</v>
      </c>
      <c r="L187" s="316">
        <v>0</v>
      </c>
      <c r="M187" s="316">
        <v>0</v>
      </c>
      <c r="N187" s="316">
        <v>0</v>
      </c>
      <c r="O187" s="316">
        <v>0</v>
      </c>
      <c r="P187" s="316">
        <v>0</v>
      </c>
      <c r="Q187" s="316">
        <v>0</v>
      </c>
      <c r="R187" s="316">
        <v>0</v>
      </c>
      <c r="S187" s="315">
        <v>0</v>
      </c>
      <c r="T187" s="314">
        <v>0</v>
      </c>
    </row>
    <row r="188" spans="2:20" ht="13.5" hidden="1" customHeight="1" x14ac:dyDescent="0.15">
      <c r="B188" s="322"/>
      <c r="C188" s="312"/>
      <c r="D188" s="332"/>
      <c r="E188" s="251" t="s">
        <v>153</v>
      </c>
      <c r="F188" s="310">
        <f>G188+H188+I188+J188+K188+L188+M188+N188+O188+P188+Q188+R188+S188+T188</f>
        <v>1</v>
      </c>
      <c r="G188" s="309">
        <v>0</v>
      </c>
      <c r="H188" s="308">
        <v>0</v>
      </c>
      <c r="I188" s="308">
        <v>0</v>
      </c>
      <c r="J188" s="308">
        <v>0</v>
      </c>
      <c r="K188" s="308">
        <v>0</v>
      </c>
      <c r="L188" s="308">
        <v>0</v>
      </c>
      <c r="M188" s="308">
        <v>0</v>
      </c>
      <c r="N188" s="308">
        <v>0</v>
      </c>
      <c r="O188" s="308">
        <v>0</v>
      </c>
      <c r="P188" s="308">
        <v>0</v>
      </c>
      <c r="Q188" s="308">
        <v>0</v>
      </c>
      <c r="R188" s="308">
        <v>0</v>
      </c>
      <c r="S188" s="307">
        <v>0</v>
      </c>
      <c r="T188" s="306">
        <v>1</v>
      </c>
    </row>
    <row r="189" spans="2:20" hidden="1" x14ac:dyDescent="0.15">
      <c r="B189" s="322"/>
      <c r="C189" s="330" t="s">
        <v>158</v>
      </c>
      <c r="D189" s="329" t="s">
        <v>157</v>
      </c>
      <c r="E189" s="328" t="s">
        <v>154</v>
      </c>
      <c r="F189" s="376">
        <f>G189+H189+I189+J189+K189+L189+M189+N189+O189+P189+Q189+R189+S189+T189</f>
        <v>24</v>
      </c>
      <c r="G189" s="35">
        <f>G193+G191</f>
        <v>0</v>
      </c>
      <c r="H189" s="374">
        <f>H193+H191</f>
        <v>7</v>
      </c>
      <c r="I189" s="35">
        <f>I193+I191</f>
        <v>0</v>
      </c>
      <c r="J189" s="374">
        <f>J193+J191</f>
        <v>0</v>
      </c>
      <c r="K189" s="35">
        <f>K193+K191</f>
        <v>0</v>
      </c>
      <c r="L189" s="375">
        <f>L193+L191</f>
        <v>0</v>
      </c>
      <c r="M189" s="35">
        <f>M193+M191</f>
        <v>1</v>
      </c>
      <c r="N189" s="374">
        <f>N193+N191</f>
        <v>0</v>
      </c>
      <c r="O189" s="35">
        <f>O193+O191</f>
        <v>0</v>
      </c>
      <c r="P189" s="374">
        <f>P193+P191</f>
        <v>0</v>
      </c>
      <c r="Q189" s="35">
        <f>Q193+Q191</f>
        <v>0</v>
      </c>
      <c r="R189" s="374">
        <f>R193+R191</f>
        <v>3</v>
      </c>
      <c r="S189" s="374">
        <f>S193+S191</f>
        <v>0</v>
      </c>
      <c r="T189" s="373">
        <f>T193+T191</f>
        <v>13</v>
      </c>
    </row>
    <row r="190" spans="2:20" ht="13.5" hidden="1" customHeight="1" x14ac:dyDescent="0.15">
      <c r="B190" s="322"/>
      <c r="C190" s="321"/>
      <c r="D190" s="326"/>
      <c r="E190" s="325" t="s">
        <v>153</v>
      </c>
      <c r="F190" s="318">
        <f>G190+H190+I190+J190+K190+L190+M190+N190+O190+P190+Q190+R190+S190+T190</f>
        <v>22</v>
      </c>
      <c r="G190" s="316">
        <f>G192+G194</f>
        <v>0</v>
      </c>
      <c r="H190" s="316">
        <f>H192+H194</f>
        <v>0</v>
      </c>
      <c r="I190" s="316">
        <f>I192+I194</f>
        <v>0</v>
      </c>
      <c r="J190" s="316">
        <f>J192+J194</f>
        <v>0</v>
      </c>
      <c r="K190" s="317">
        <f>K192+K194</f>
        <v>0</v>
      </c>
      <c r="L190" s="316">
        <f>L192+L194</f>
        <v>0</v>
      </c>
      <c r="M190" s="317">
        <f>M192+M194</f>
        <v>0</v>
      </c>
      <c r="N190" s="316">
        <f>N192+N194</f>
        <v>0</v>
      </c>
      <c r="O190" s="317">
        <f>O192+O194</f>
        <v>0</v>
      </c>
      <c r="P190" s="316">
        <f>P192+P194</f>
        <v>0</v>
      </c>
      <c r="Q190" s="317">
        <f>Q192+Q194</f>
        <v>0</v>
      </c>
      <c r="R190" s="316">
        <f>R192+R194</f>
        <v>0</v>
      </c>
      <c r="S190" s="316">
        <f>S192+S194</f>
        <v>0</v>
      </c>
      <c r="T190" s="314">
        <f>T192+T194</f>
        <v>22</v>
      </c>
    </row>
    <row r="191" spans="2:20" ht="13.5" hidden="1" customHeight="1" x14ac:dyDescent="0.15">
      <c r="B191" s="322"/>
      <c r="C191" s="321"/>
      <c r="D191" s="320" t="s">
        <v>156</v>
      </c>
      <c r="E191" s="324" t="s">
        <v>154</v>
      </c>
      <c r="F191" s="318">
        <f>G191+H191+I191+J191+K191+L191+M191+N191+O191+P191+Q191+R191+S191+T191</f>
        <v>18</v>
      </c>
      <c r="G191" s="317">
        <v>0</v>
      </c>
      <c r="H191" s="316">
        <v>2</v>
      </c>
      <c r="I191" s="316">
        <v>0</v>
      </c>
      <c r="J191" s="316">
        <v>0</v>
      </c>
      <c r="K191" s="316">
        <v>0</v>
      </c>
      <c r="L191" s="316">
        <v>0</v>
      </c>
      <c r="M191" s="316">
        <v>1</v>
      </c>
      <c r="N191" s="316">
        <v>0</v>
      </c>
      <c r="O191" s="316">
        <v>0</v>
      </c>
      <c r="P191" s="316">
        <v>0</v>
      </c>
      <c r="Q191" s="316">
        <v>0</v>
      </c>
      <c r="R191" s="316">
        <v>3</v>
      </c>
      <c r="S191" s="323">
        <v>0</v>
      </c>
      <c r="T191" s="314">
        <v>12</v>
      </c>
    </row>
    <row r="192" spans="2:20" ht="13.5" hidden="1" customHeight="1" x14ac:dyDescent="0.15">
      <c r="B192" s="322"/>
      <c r="C192" s="321"/>
      <c r="D192" s="320"/>
      <c r="E192" s="319" t="s">
        <v>153</v>
      </c>
      <c r="F192" s="318">
        <f>G192+H192+I192+J192+K192+L192+M192+N192+O192+P192+Q192+R192+S192+T192</f>
        <v>15</v>
      </c>
      <c r="G192" s="317">
        <v>0</v>
      </c>
      <c r="H192" s="316">
        <v>0</v>
      </c>
      <c r="I192" s="316">
        <v>0</v>
      </c>
      <c r="J192" s="316">
        <v>0</v>
      </c>
      <c r="K192" s="316">
        <v>0</v>
      </c>
      <c r="L192" s="316">
        <v>0</v>
      </c>
      <c r="M192" s="316">
        <v>0</v>
      </c>
      <c r="N192" s="316">
        <v>0</v>
      </c>
      <c r="O192" s="316">
        <v>0</v>
      </c>
      <c r="P192" s="316">
        <v>0</v>
      </c>
      <c r="Q192" s="316">
        <v>0</v>
      </c>
      <c r="R192" s="316">
        <v>0</v>
      </c>
      <c r="S192" s="315">
        <v>0</v>
      </c>
      <c r="T192" s="314">
        <v>15</v>
      </c>
    </row>
    <row r="193" spans="2:20" ht="13.5" hidden="1" customHeight="1" x14ac:dyDescent="0.15">
      <c r="B193" s="322"/>
      <c r="C193" s="321"/>
      <c r="D193" s="320" t="s">
        <v>155</v>
      </c>
      <c r="E193" s="319" t="s">
        <v>154</v>
      </c>
      <c r="F193" s="318">
        <f>G193+H193+I193+J193+K193+L193+M193+N193+O193+P193+Q193+R193+S193+T193</f>
        <v>6</v>
      </c>
      <c r="G193" s="317">
        <v>0</v>
      </c>
      <c r="H193" s="316">
        <v>5</v>
      </c>
      <c r="I193" s="316">
        <v>0</v>
      </c>
      <c r="J193" s="316">
        <v>0</v>
      </c>
      <c r="K193" s="316">
        <v>0</v>
      </c>
      <c r="L193" s="316">
        <v>0</v>
      </c>
      <c r="M193" s="316">
        <v>0</v>
      </c>
      <c r="N193" s="316">
        <v>0</v>
      </c>
      <c r="O193" s="316">
        <v>0</v>
      </c>
      <c r="P193" s="316">
        <v>0</v>
      </c>
      <c r="Q193" s="316">
        <v>0</v>
      </c>
      <c r="R193" s="316">
        <v>0</v>
      </c>
      <c r="S193" s="315">
        <v>0</v>
      </c>
      <c r="T193" s="314">
        <v>1</v>
      </c>
    </row>
    <row r="194" spans="2:20" ht="13.5" hidden="1" customHeight="1" x14ac:dyDescent="0.15">
      <c r="B194" s="313"/>
      <c r="C194" s="312"/>
      <c r="D194" s="311"/>
      <c r="E194" s="251" t="s">
        <v>153</v>
      </c>
      <c r="F194" s="310">
        <f>G194+H194+I194+J194+K194+L194+M194+N194+O194+P194+Q194+R194+S194+T194</f>
        <v>7</v>
      </c>
      <c r="G194" s="372">
        <v>0</v>
      </c>
      <c r="H194" s="308">
        <v>0</v>
      </c>
      <c r="I194" s="316">
        <v>0</v>
      </c>
      <c r="J194" s="316">
        <v>0</v>
      </c>
      <c r="K194" s="316">
        <v>0</v>
      </c>
      <c r="L194" s="316">
        <v>0</v>
      </c>
      <c r="M194" s="316">
        <v>0</v>
      </c>
      <c r="N194" s="316">
        <v>0</v>
      </c>
      <c r="O194" s="316">
        <v>0</v>
      </c>
      <c r="P194" s="316">
        <v>0</v>
      </c>
      <c r="Q194" s="316">
        <v>0</v>
      </c>
      <c r="R194" s="316">
        <v>0</v>
      </c>
      <c r="S194" s="315">
        <v>0</v>
      </c>
      <c r="T194" s="306">
        <v>7</v>
      </c>
    </row>
    <row r="195" spans="2:20" ht="12" customHeight="1" x14ac:dyDescent="0.15">
      <c r="B195" s="370" t="s">
        <v>170</v>
      </c>
      <c r="C195" s="369"/>
      <c r="D195" s="368"/>
      <c r="E195" s="367" t="s">
        <v>166</v>
      </c>
      <c r="F195" s="366">
        <f>G195+H195+I195+J195+K195+L195+M195+N195+O195+P195+Q195+R195+T195</f>
        <v>2038</v>
      </c>
      <c r="G195" s="365">
        <f>G196+G197</f>
        <v>0</v>
      </c>
      <c r="H195" s="365">
        <f>H196+H197</f>
        <v>23</v>
      </c>
      <c r="I195" s="365">
        <f>I196+I197</f>
        <v>0</v>
      </c>
      <c r="J195" s="365">
        <f>J196+J197</f>
        <v>0</v>
      </c>
      <c r="K195" s="365">
        <f>K196+K197</f>
        <v>0</v>
      </c>
      <c r="L195" s="365">
        <f>L196+L197</f>
        <v>8</v>
      </c>
      <c r="M195" s="365">
        <f>M196+M197</f>
        <v>246</v>
      </c>
      <c r="N195" s="365">
        <f>N196+N197</f>
        <v>0</v>
      </c>
      <c r="O195" s="365">
        <f>O196+O197</f>
        <v>55</v>
      </c>
      <c r="P195" s="365">
        <f>P196+P197</f>
        <v>0</v>
      </c>
      <c r="Q195" s="365">
        <f>Q196+Q197</f>
        <v>0</v>
      </c>
      <c r="R195" s="365">
        <f>R196+R197</f>
        <v>192</v>
      </c>
      <c r="S195" s="365">
        <f>SUM(S196+S197)</f>
        <v>0</v>
      </c>
      <c r="T195" s="371">
        <f>SUM(T196+T197)</f>
        <v>1514</v>
      </c>
    </row>
    <row r="196" spans="2:20" ht="12" customHeight="1" x14ac:dyDescent="0.15">
      <c r="B196" s="362" t="s">
        <v>165</v>
      </c>
      <c r="C196" s="361"/>
      <c r="D196" s="360"/>
      <c r="E196" s="359" t="s">
        <v>154</v>
      </c>
      <c r="F196" s="358">
        <f>G196+H196+I196+J196+K196+L196+M196+N196+O196+P196+Q196+R196+T196</f>
        <v>1226</v>
      </c>
      <c r="G196" s="357">
        <f>G198+G210</f>
        <v>0</v>
      </c>
      <c r="H196" s="356">
        <f>H198+H210</f>
        <v>20</v>
      </c>
      <c r="I196" s="356">
        <f>I198+I210</f>
        <v>0</v>
      </c>
      <c r="J196" s="356">
        <f>J198+J210</f>
        <v>0</v>
      </c>
      <c r="K196" s="356">
        <f>K198+K210</f>
        <v>0</v>
      </c>
      <c r="L196" s="356">
        <f>L198+L210</f>
        <v>8</v>
      </c>
      <c r="M196" s="356">
        <f>M198+M210</f>
        <v>182</v>
      </c>
      <c r="N196" s="356">
        <f>N198+N210</f>
        <v>0</v>
      </c>
      <c r="O196" s="356">
        <f>O198+O210</f>
        <v>38</v>
      </c>
      <c r="P196" s="356">
        <f>P198+P210</f>
        <v>0</v>
      </c>
      <c r="Q196" s="356">
        <f>Q198+Q210</f>
        <v>0</v>
      </c>
      <c r="R196" s="356">
        <f>R198+R210</f>
        <v>114</v>
      </c>
      <c r="S196" s="356">
        <f>S198+S210</f>
        <v>0</v>
      </c>
      <c r="T196" s="354">
        <f>T198+T210</f>
        <v>864</v>
      </c>
    </row>
    <row r="197" spans="2:20" ht="12" customHeight="1" x14ac:dyDescent="0.15">
      <c r="B197" s="322"/>
      <c r="C197" s="353"/>
      <c r="D197" s="352"/>
      <c r="E197" s="351" t="s">
        <v>153</v>
      </c>
      <c r="F197" s="350">
        <f>G197+H197+I197+J197+K197+L197+M197+N197+O197+P197+Q197+R197+T197</f>
        <v>812</v>
      </c>
      <c r="G197" s="349">
        <f>G199+G211</f>
        <v>0</v>
      </c>
      <c r="H197" s="349">
        <f>H199+H211</f>
        <v>3</v>
      </c>
      <c r="I197" s="349">
        <f>I199+I211</f>
        <v>0</v>
      </c>
      <c r="J197" s="349">
        <f>J199+J211</f>
        <v>0</v>
      </c>
      <c r="K197" s="349">
        <f>K199+K211</f>
        <v>0</v>
      </c>
      <c r="L197" s="349">
        <f>L199+L211</f>
        <v>0</v>
      </c>
      <c r="M197" s="349">
        <f>M199+M211</f>
        <v>64</v>
      </c>
      <c r="N197" s="349">
        <f>N199+N211</f>
        <v>0</v>
      </c>
      <c r="O197" s="349">
        <f>O199+O211</f>
        <v>17</v>
      </c>
      <c r="P197" s="349">
        <f>P199+P211</f>
        <v>0</v>
      </c>
      <c r="Q197" s="349">
        <f>Q199+Q211</f>
        <v>0</v>
      </c>
      <c r="R197" s="349">
        <f>R199+R211</f>
        <v>78</v>
      </c>
      <c r="S197" s="349">
        <f>S199+S211</f>
        <v>0</v>
      </c>
      <c r="T197" s="347">
        <f>T199+T211</f>
        <v>650</v>
      </c>
    </row>
    <row r="198" spans="2:20" hidden="1" x14ac:dyDescent="0.15">
      <c r="B198" s="322"/>
      <c r="C198" s="330" t="s">
        <v>164</v>
      </c>
      <c r="D198" s="203" t="s">
        <v>157</v>
      </c>
      <c r="E198" s="346" t="s">
        <v>154</v>
      </c>
      <c r="F198" s="345">
        <f>G198+H198+I198+J198+K198+L198+M198+N198+O198+P198+Q198+R198+T198</f>
        <v>1203</v>
      </c>
      <c r="G198" s="344">
        <f>SUM(G200+G202+G204+G206+G208)</f>
        <v>0</v>
      </c>
      <c r="H198" s="343">
        <f>SUM(H200+H202+H204+H206+H208)</f>
        <v>12</v>
      </c>
      <c r="I198" s="343">
        <f>SUM(I200+I202+I204+I206+I208)</f>
        <v>0</v>
      </c>
      <c r="J198" s="343">
        <f>SUM(J200+J202+J204+J206+J208)</f>
        <v>0</v>
      </c>
      <c r="K198" s="343">
        <f>SUM(K200+K202+K204+K206+K208)</f>
        <v>0</v>
      </c>
      <c r="L198" s="343">
        <f>SUM(L200+L202+L204+L206+L208)</f>
        <v>0</v>
      </c>
      <c r="M198" s="343">
        <f>SUM(M200+M202+M204+M206+M208)</f>
        <v>182</v>
      </c>
      <c r="N198" s="343">
        <f>SUM(N200+N202+N204+N206+N208)</f>
        <v>0</v>
      </c>
      <c r="O198" s="343">
        <f>SUM(O200+O202+O204+O206+O208)</f>
        <v>38</v>
      </c>
      <c r="P198" s="343">
        <f>SUM(P200+P202+P204+P206+P208)</f>
        <v>0</v>
      </c>
      <c r="Q198" s="343">
        <f>SUM(Q200+Q202+Q204+Q206+Q208)</f>
        <v>0</v>
      </c>
      <c r="R198" s="343">
        <f>SUM(R200+R202+R204+R206+R208)</f>
        <v>114</v>
      </c>
      <c r="S198" s="342">
        <f>SUM(S200+S202+S204+S206+S208)</f>
        <v>0</v>
      </c>
      <c r="T198" s="327">
        <f>SUM(T200+T202+T204+T206+T208)</f>
        <v>857</v>
      </c>
    </row>
    <row r="199" spans="2:20" hidden="1" x14ac:dyDescent="0.15">
      <c r="B199" s="322"/>
      <c r="C199" s="321"/>
      <c r="D199" s="341"/>
      <c r="E199" s="340" t="s">
        <v>153</v>
      </c>
      <c r="F199" s="318">
        <f>G199+H199+I199+J199+K199+L199+M199+N199+O199+P199+Q199+R199+T199</f>
        <v>798</v>
      </c>
      <c r="G199" s="339">
        <f>SUM(G201+G203+G205+G207+G209)</f>
        <v>0</v>
      </c>
      <c r="H199" s="316">
        <f>SUM(H201+H203+H205+H207+H209)</f>
        <v>2</v>
      </c>
      <c r="I199" s="316">
        <f>SUM(I201+I203+I205+I207+I209)</f>
        <v>0</v>
      </c>
      <c r="J199" s="316">
        <f>SUM(J201+J203+J205+J207+J209)</f>
        <v>0</v>
      </c>
      <c r="K199" s="316">
        <f>SUM(K201+K203+K205+K207+K209)</f>
        <v>0</v>
      </c>
      <c r="L199" s="316">
        <f>SUM(L201+L203+L205+L207+L209)</f>
        <v>0</v>
      </c>
      <c r="M199" s="316">
        <f>SUM(M201+M203+M205+M207+M209)</f>
        <v>64</v>
      </c>
      <c r="N199" s="316">
        <f>SUM(N201+N203+N205+N207+N209)</f>
        <v>0</v>
      </c>
      <c r="O199" s="316">
        <f>SUM(O201+O203+O205+O207+O209)</f>
        <v>17</v>
      </c>
      <c r="P199" s="316">
        <f>SUM(P201+P203+P205+P207+P209)</f>
        <v>0</v>
      </c>
      <c r="Q199" s="316">
        <f>SUM(Q201+Q203+Q205+Q207+Q209)</f>
        <v>0</v>
      </c>
      <c r="R199" s="316">
        <f>SUM(R201+R203+R205+R207+R209)</f>
        <v>78</v>
      </c>
      <c r="S199" s="315">
        <f>SUM(S201+S203+S205+S207+S209)</f>
        <v>0</v>
      </c>
      <c r="T199" s="314">
        <f>SUM(T201+T203+T205+T207+T209)</f>
        <v>637</v>
      </c>
    </row>
    <row r="200" spans="2:20" hidden="1" x14ac:dyDescent="0.15">
      <c r="B200" s="322"/>
      <c r="C200" s="321"/>
      <c r="D200" s="338" t="s">
        <v>163</v>
      </c>
      <c r="E200" s="265" t="s">
        <v>154</v>
      </c>
      <c r="F200" s="318">
        <f>G200+H200+I200+J200+K200+L200+M200+N200+O200+P200+Q200+R200+T200</f>
        <v>586</v>
      </c>
      <c r="G200" s="333">
        <v>0</v>
      </c>
      <c r="H200" s="333">
        <v>2</v>
      </c>
      <c r="I200" s="333">
        <v>0</v>
      </c>
      <c r="J200" s="333">
        <v>0</v>
      </c>
      <c r="K200" s="333">
        <v>0</v>
      </c>
      <c r="L200" s="333">
        <v>0</v>
      </c>
      <c r="M200" s="333">
        <v>19</v>
      </c>
      <c r="N200" s="333">
        <v>0</v>
      </c>
      <c r="O200" s="333">
        <v>19</v>
      </c>
      <c r="P200" s="333">
        <v>0</v>
      </c>
      <c r="Q200" s="333">
        <v>0</v>
      </c>
      <c r="R200" s="333">
        <v>54</v>
      </c>
      <c r="S200" s="323">
        <v>0</v>
      </c>
      <c r="T200" s="314">
        <v>492</v>
      </c>
    </row>
    <row r="201" spans="2:20" hidden="1" x14ac:dyDescent="0.15">
      <c r="B201" s="322"/>
      <c r="C201" s="321"/>
      <c r="D201" s="337"/>
      <c r="E201" s="265" t="s">
        <v>153</v>
      </c>
      <c r="F201" s="318">
        <f>G201+H201+I201+J201+K201+L201+M201+N201+O201+P201+Q201+R201+T201</f>
        <v>446</v>
      </c>
      <c r="G201" s="333">
        <v>0</v>
      </c>
      <c r="H201" s="333">
        <v>0</v>
      </c>
      <c r="I201" s="333">
        <v>0</v>
      </c>
      <c r="J201" s="333">
        <v>0</v>
      </c>
      <c r="K201" s="333">
        <v>0</v>
      </c>
      <c r="L201" s="333">
        <v>0</v>
      </c>
      <c r="M201" s="333">
        <v>16</v>
      </c>
      <c r="N201" s="333">
        <v>0</v>
      </c>
      <c r="O201" s="333">
        <v>8</v>
      </c>
      <c r="P201" s="333">
        <v>0</v>
      </c>
      <c r="Q201" s="333">
        <v>0</v>
      </c>
      <c r="R201" s="333">
        <v>37</v>
      </c>
      <c r="S201" s="315">
        <v>0</v>
      </c>
      <c r="T201" s="314">
        <v>385</v>
      </c>
    </row>
    <row r="202" spans="2:20" hidden="1" x14ac:dyDescent="0.15">
      <c r="B202" s="322"/>
      <c r="C202" s="321"/>
      <c r="D202" s="338" t="s">
        <v>162</v>
      </c>
      <c r="E202" s="265" t="s">
        <v>154</v>
      </c>
      <c r="F202" s="318">
        <f>G202+H202+I202+J202+K202+L202+M202+N202+O202+P202+Q202+R202+T202</f>
        <v>349</v>
      </c>
      <c r="G202" s="333">
        <v>0</v>
      </c>
      <c r="H202" s="333">
        <v>0</v>
      </c>
      <c r="I202" s="333">
        <v>0</v>
      </c>
      <c r="J202" s="333">
        <v>0</v>
      </c>
      <c r="K202" s="333">
        <v>0</v>
      </c>
      <c r="L202" s="333">
        <v>0</v>
      </c>
      <c r="M202" s="333">
        <v>95</v>
      </c>
      <c r="N202" s="333">
        <v>0</v>
      </c>
      <c r="O202" s="333">
        <v>16</v>
      </c>
      <c r="P202" s="333">
        <v>0</v>
      </c>
      <c r="Q202" s="333">
        <v>0</v>
      </c>
      <c r="R202" s="333">
        <v>36</v>
      </c>
      <c r="S202" s="315">
        <v>0</v>
      </c>
      <c r="T202" s="314">
        <v>202</v>
      </c>
    </row>
    <row r="203" spans="2:20" hidden="1" x14ac:dyDescent="0.15">
      <c r="B203" s="322"/>
      <c r="C203" s="321"/>
      <c r="D203" s="337"/>
      <c r="E203" s="265" t="s">
        <v>153</v>
      </c>
      <c r="F203" s="318">
        <f>G203+H203+I203+J203+K203+L203+M203+N203+O203+P203+Q203+R203+T203</f>
        <v>198</v>
      </c>
      <c r="G203" s="333">
        <v>0</v>
      </c>
      <c r="H203" s="333">
        <v>0</v>
      </c>
      <c r="I203" s="333">
        <v>0</v>
      </c>
      <c r="J203" s="333">
        <v>0</v>
      </c>
      <c r="K203" s="333">
        <v>0</v>
      </c>
      <c r="L203" s="333">
        <v>0</v>
      </c>
      <c r="M203" s="333">
        <v>31</v>
      </c>
      <c r="N203" s="333">
        <v>0</v>
      </c>
      <c r="O203" s="333">
        <v>5</v>
      </c>
      <c r="P203" s="333">
        <v>0</v>
      </c>
      <c r="Q203" s="333">
        <v>0</v>
      </c>
      <c r="R203" s="333">
        <v>24</v>
      </c>
      <c r="S203" s="315">
        <v>0</v>
      </c>
      <c r="T203" s="314">
        <v>138</v>
      </c>
    </row>
    <row r="204" spans="2:20" hidden="1" x14ac:dyDescent="0.15">
      <c r="B204" s="322"/>
      <c r="C204" s="321"/>
      <c r="D204" s="338" t="s">
        <v>161</v>
      </c>
      <c r="E204" s="265" t="s">
        <v>154</v>
      </c>
      <c r="F204" s="318">
        <f>G204+H204+I204+J204+K204+L204+M204+N204+O204+P204+Q204+R204+T204</f>
        <v>259</v>
      </c>
      <c r="G204" s="333">
        <v>0</v>
      </c>
      <c r="H204" s="333">
        <v>10</v>
      </c>
      <c r="I204" s="333">
        <v>0</v>
      </c>
      <c r="J204" s="333">
        <v>0</v>
      </c>
      <c r="K204" s="333">
        <v>0</v>
      </c>
      <c r="L204" s="333">
        <v>0</v>
      </c>
      <c r="M204" s="333">
        <v>67</v>
      </c>
      <c r="N204" s="333">
        <v>0</v>
      </c>
      <c r="O204" s="333">
        <v>3</v>
      </c>
      <c r="P204" s="333">
        <v>0</v>
      </c>
      <c r="Q204" s="333">
        <v>0</v>
      </c>
      <c r="R204" s="333">
        <v>24</v>
      </c>
      <c r="S204" s="315">
        <v>0</v>
      </c>
      <c r="T204" s="314">
        <v>155</v>
      </c>
    </row>
    <row r="205" spans="2:20" hidden="1" x14ac:dyDescent="0.15">
      <c r="B205" s="322"/>
      <c r="C205" s="321"/>
      <c r="D205" s="337"/>
      <c r="E205" s="265" t="s">
        <v>153</v>
      </c>
      <c r="F205" s="318">
        <f>G205+H205+I205+J205+K205+L205+M205+N205+O205+P205+Q205+R205+T205</f>
        <v>145</v>
      </c>
      <c r="G205" s="333">
        <v>0</v>
      </c>
      <c r="H205" s="333">
        <v>2</v>
      </c>
      <c r="I205" s="333">
        <v>0</v>
      </c>
      <c r="J205" s="333">
        <v>0</v>
      </c>
      <c r="K205" s="333">
        <v>0</v>
      </c>
      <c r="L205" s="333">
        <v>0</v>
      </c>
      <c r="M205" s="333">
        <v>17</v>
      </c>
      <c r="N205" s="333">
        <v>0</v>
      </c>
      <c r="O205" s="333">
        <v>4</v>
      </c>
      <c r="P205" s="333">
        <v>0</v>
      </c>
      <c r="Q205" s="333">
        <v>0</v>
      </c>
      <c r="R205" s="333">
        <v>17</v>
      </c>
      <c r="S205" s="315">
        <v>0</v>
      </c>
      <c r="T205" s="314">
        <v>105</v>
      </c>
    </row>
    <row r="206" spans="2:20" hidden="1" x14ac:dyDescent="0.15">
      <c r="B206" s="322"/>
      <c r="C206" s="321"/>
      <c r="D206" s="338" t="s">
        <v>160</v>
      </c>
      <c r="E206" s="265" t="s">
        <v>154</v>
      </c>
      <c r="F206" s="318">
        <f>G206+H206+I206+J206+K206+L206+M206+N206+O206+P206+Q206+R206+T206</f>
        <v>9</v>
      </c>
      <c r="G206" s="333">
        <v>0</v>
      </c>
      <c r="H206" s="333">
        <v>0</v>
      </c>
      <c r="I206" s="333">
        <v>0</v>
      </c>
      <c r="J206" s="333">
        <v>0</v>
      </c>
      <c r="K206" s="333">
        <v>0</v>
      </c>
      <c r="L206" s="333">
        <v>0</v>
      </c>
      <c r="M206" s="333">
        <v>1</v>
      </c>
      <c r="N206" s="333">
        <v>0</v>
      </c>
      <c r="O206" s="333">
        <v>0</v>
      </c>
      <c r="P206" s="333">
        <v>0</v>
      </c>
      <c r="Q206" s="333">
        <v>0</v>
      </c>
      <c r="R206" s="333">
        <v>0</v>
      </c>
      <c r="S206" s="315">
        <v>0</v>
      </c>
      <c r="T206" s="314">
        <v>8</v>
      </c>
    </row>
    <row r="207" spans="2:20" hidden="1" x14ac:dyDescent="0.15">
      <c r="B207" s="322"/>
      <c r="C207" s="321"/>
      <c r="D207" s="337"/>
      <c r="E207" s="336" t="s">
        <v>153</v>
      </c>
      <c r="F207" s="318">
        <f>G207+H207+I207+J207+K207+L207+M207+N207+O207+P207+Q207+R207+T207</f>
        <v>7</v>
      </c>
      <c r="G207" s="317">
        <v>0</v>
      </c>
      <c r="H207" s="316">
        <v>0</v>
      </c>
      <c r="I207" s="333">
        <v>0</v>
      </c>
      <c r="J207" s="333">
        <v>0</v>
      </c>
      <c r="K207" s="333">
        <v>0</v>
      </c>
      <c r="L207" s="333">
        <v>0</v>
      </c>
      <c r="M207" s="333">
        <v>0</v>
      </c>
      <c r="N207" s="333">
        <v>0</v>
      </c>
      <c r="O207" s="333">
        <v>0</v>
      </c>
      <c r="P207" s="333">
        <v>0</v>
      </c>
      <c r="Q207" s="333">
        <v>0</v>
      </c>
      <c r="R207" s="333">
        <v>0</v>
      </c>
      <c r="S207" s="335">
        <v>0</v>
      </c>
      <c r="T207" s="314">
        <v>7</v>
      </c>
    </row>
    <row r="208" spans="2:20" hidden="1" x14ac:dyDescent="0.15">
      <c r="B208" s="322"/>
      <c r="C208" s="321"/>
      <c r="D208" s="334" t="s">
        <v>159</v>
      </c>
      <c r="E208" s="265" t="s">
        <v>154</v>
      </c>
      <c r="F208" s="318">
        <f>G208+H208+I208+J208+K208+L208+M208+N208+O208+P208+Q208+R208+T208</f>
        <v>0</v>
      </c>
      <c r="G208" s="317">
        <v>0</v>
      </c>
      <c r="H208" s="316">
        <v>0</v>
      </c>
      <c r="I208" s="333">
        <v>0</v>
      </c>
      <c r="J208" s="333">
        <v>0</v>
      </c>
      <c r="K208" s="333">
        <v>0</v>
      </c>
      <c r="L208" s="333">
        <v>0</v>
      </c>
      <c r="M208" s="333">
        <v>0</v>
      </c>
      <c r="N208" s="333">
        <v>0</v>
      </c>
      <c r="O208" s="316">
        <v>0</v>
      </c>
      <c r="P208" s="333">
        <v>0</v>
      </c>
      <c r="Q208" s="333">
        <v>0</v>
      </c>
      <c r="R208" s="333">
        <v>0</v>
      </c>
      <c r="S208" s="315">
        <v>0</v>
      </c>
      <c r="T208" s="314">
        <v>0</v>
      </c>
    </row>
    <row r="209" spans="2:20" hidden="1" x14ac:dyDescent="0.15">
      <c r="B209" s="322"/>
      <c r="C209" s="312"/>
      <c r="D209" s="332"/>
      <c r="E209" s="251" t="s">
        <v>153</v>
      </c>
      <c r="F209" s="310">
        <f>G209+H209+I209+J209+K209+L209+M209+N209+O209+P209+Q209+R209+T209</f>
        <v>2</v>
      </c>
      <c r="G209" s="309">
        <v>0</v>
      </c>
      <c r="H209" s="308">
        <v>0</v>
      </c>
      <c r="I209" s="308">
        <v>0</v>
      </c>
      <c r="J209" s="331">
        <v>0</v>
      </c>
      <c r="K209" s="331">
        <v>0</v>
      </c>
      <c r="L209" s="331">
        <v>0</v>
      </c>
      <c r="M209" s="331">
        <v>0</v>
      </c>
      <c r="N209" s="308">
        <v>0</v>
      </c>
      <c r="O209" s="308">
        <v>0</v>
      </c>
      <c r="P209" s="331">
        <v>0</v>
      </c>
      <c r="Q209" s="331">
        <v>0</v>
      </c>
      <c r="R209" s="331">
        <v>0</v>
      </c>
      <c r="S209" s="307">
        <v>0</v>
      </c>
      <c r="T209" s="306">
        <v>2</v>
      </c>
    </row>
    <row r="210" spans="2:20" hidden="1" x14ac:dyDescent="0.15">
      <c r="B210" s="322"/>
      <c r="C210" s="330" t="s">
        <v>158</v>
      </c>
      <c r="D210" s="329" t="s">
        <v>157</v>
      </c>
      <c r="E210" s="328" t="s">
        <v>154</v>
      </c>
      <c r="F210" s="318">
        <f>G210+H210+I210+J210+K210+L210+M210+N210+O210+P210+Q210+R210+T210</f>
        <v>23</v>
      </c>
      <c r="G210" s="316">
        <f>G212+G214</f>
        <v>0</v>
      </c>
      <c r="H210" s="316">
        <f>H212+H214</f>
        <v>8</v>
      </c>
      <c r="I210" s="316">
        <f>I212+I214</f>
        <v>0</v>
      </c>
      <c r="J210" s="316">
        <f>J212+J214</f>
        <v>0</v>
      </c>
      <c r="K210" s="316">
        <f>K212+K214</f>
        <v>0</v>
      </c>
      <c r="L210" s="316">
        <f>L212+L214</f>
        <v>8</v>
      </c>
      <c r="M210" s="316">
        <f>M212+M214</f>
        <v>0</v>
      </c>
      <c r="N210" s="316">
        <f>N212+N214</f>
        <v>0</v>
      </c>
      <c r="O210" s="316">
        <f>O212+O214</f>
        <v>0</v>
      </c>
      <c r="P210" s="316">
        <f>P212+P214</f>
        <v>0</v>
      </c>
      <c r="Q210" s="316">
        <f>Q212+Q214</f>
        <v>0</v>
      </c>
      <c r="R210" s="316">
        <f>R212+R214</f>
        <v>0</v>
      </c>
      <c r="S210" s="315">
        <f>S212+S214</f>
        <v>0</v>
      </c>
      <c r="T210" s="314">
        <f>T212+T214</f>
        <v>7</v>
      </c>
    </row>
    <row r="211" spans="2:20" hidden="1" x14ac:dyDescent="0.15">
      <c r="B211" s="322"/>
      <c r="C211" s="321"/>
      <c r="D211" s="326"/>
      <c r="E211" s="325" t="s">
        <v>153</v>
      </c>
      <c r="F211" s="318">
        <f>G211+H211+I211+J211+K211+L211+M211+N211+O211+P211+Q211+R211+T211</f>
        <v>14</v>
      </c>
      <c r="G211" s="316">
        <f>G213+G215</f>
        <v>0</v>
      </c>
      <c r="H211" s="316">
        <f>H213+H215</f>
        <v>1</v>
      </c>
      <c r="I211" s="316">
        <f>I213+I215</f>
        <v>0</v>
      </c>
      <c r="J211" s="316">
        <f>J213+J215</f>
        <v>0</v>
      </c>
      <c r="K211" s="316">
        <f>K213+K215</f>
        <v>0</v>
      </c>
      <c r="L211" s="316">
        <f>L213+L215</f>
        <v>0</v>
      </c>
      <c r="M211" s="316">
        <f>M213+M215</f>
        <v>0</v>
      </c>
      <c r="N211" s="316">
        <f>N213+N215</f>
        <v>0</v>
      </c>
      <c r="O211" s="316">
        <f>O213+O215</f>
        <v>0</v>
      </c>
      <c r="P211" s="316">
        <f>P213+P215</f>
        <v>0</v>
      </c>
      <c r="Q211" s="316">
        <f>Q213+Q215</f>
        <v>0</v>
      </c>
      <c r="R211" s="316">
        <f>R213+R215</f>
        <v>0</v>
      </c>
      <c r="S211" s="315">
        <f>S213+S215</f>
        <v>0</v>
      </c>
      <c r="T211" s="314">
        <f>T213+T215</f>
        <v>13</v>
      </c>
    </row>
    <row r="212" spans="2:20" hidden="1" x14ac:dyDescent="0.15">
      <c r="B212" s="322"/>
      <c r="C212" s="321"/>
      <c r="D212" s="320" t="s">
        <v>156</v>
      </c>
      <c r="E212" s="324" t="s">
        <v>154</v>
      </c>
      <c r="F212" s="318">
        <f>G212+H212+I212+J212+K212+L212+M212+N212+O212+P212+Q212+R212+T212</f>
        <v>7</v>
      </c>
      <c r="G212" s="317">
        <v>0</v>
      </c>
      <c r="H212" s="316">
        <v>0</v>
      </c>
      <c r="I212" s="316">
        <v>0</v>
      </c>
      <c r="J212" s="316">
        <v>0</v>
      </c>
      <c r="K212" s="316">
        <v>0</v>
      </c>
      <c r="L212" s="316">
        <v>4</v>
      </c>
      <c r="M212" s="316">
        <v>0</v>
      </c>
      <c r="N212" s="316">
        <v>0</v>
      </c>
      <c r="O212" s="316">
        <v>0</v>
      </c>
      <c r="P212" s="316">
        <v>0</v>
      </c>
      <c r="Q212" s="316">
        <v>0</v>
      </c>
      <c r="R212" s="316">
        <v>0</v>
      </c>
      <c r="S212" s="323">
        <v>0</v>
      </c>
      <c r="T212" s="314">
        <v>3</v>
      </c>
    </row>
    <row r="213" spans="2:20" hidden="1" x14ac:dyDescent="0.15">
      <c r="B213" s="322"/>
      <c r="C213" s="321"/>
      <c r="D213" s="320"/>
      <c r="E213" s="319" t="s">
        <v>153</v>
      </c>
      <c r="F213" s="318">
        <f>G213+H213+I213+J213+K213+L213+M213+N213+O213+P213+Q213+R213+T213</f>
        <v>9</v>
      </c>
      <c r="G213" s="317">
        <v>0</v>
      </c>
      <c r="H213" s="316">
        <v>0</v>
      </c>
      <c r="I213" s="316">
        <v>0</v>
      </c>
      <c r="J213" s="316">
        <v>0</v>
      </c>
      <c r="K213" s="316">
        <v>0</v>
      </c>
      <c r="L213" s="316">
        <v>0</v>
      </c>
      <c r="M213" s="316">
        <v>0</v>
      </c>
      <c r="N213" s="316">
        <v>0</v>
      </c>
      <c r="O213" s="316">
        <v>0</v>
      </c>
      <c r="P213" s="316">
        <v>0</v>
      </c>
      <c r="Q213" s="316">
        <v>0</v>
      </c>
      <c r="R213" s="316">
        <v>0</v>
      </c>
      <c r="S213" s="315">
        <v>0</v>
      </c>
      <c r="T213" s="314">
        <v>9</v>
      </c>
    </row>
    <row r="214" spans="2:20" hidden="1" x14ac:dyDescent="0.15">
      <c r="B214" s="322"/>
      <c r="C214" s="321"/>
      <c r="D214" s="320" t="s">
        <v>155</v>
      </c>
      <c r="E214" s="319" t="s">
        <v>154</v>
      </c>
      <c r="F214" s="318">
        <f>G214+H214+I214+J214+K214+L214+M214+N214+O214+P214+Q214+R214+T214</f>
        <v>16</v>
      </c>
      <c r="G214" s="317">
        <v>0</v>
      </c>
      <c r="H214" s="316">
        <v>8</v>
      </c>
      <c r="I214" s="316">
        <v>0</v>
      </c>
      <c r="J214" s="316">
        <v>0</v>
      </c>
      <c r="K214" s="316">
        <v>0</v>
      </c>
      <c r="L214" s="316">
        <v>4</v>
      </c>
      <c r="M214" s="316">
        <v>0</v>
      </c>
      <c r="N214" s="316">
        <v>0</v>
      </c>
      <c r="O214" s="316">
        <v>0</v>
      </c>
      <c r="P214" s="316">
        <v>0</v>
      </c>
      <c r="Q214" s="316">
        <v>0</v>
      </c>
      <c r="R214" s="316">
        <v>0</v>
      </c>
      <c r="S214" s="315">
        <v>0</v>
      </c>
      <c r="T214" s="314">
        <v>4</v>
      </c>
    </row>
    <row r="215" spans="2:20" hidden="1" x14ac:dyDescent="0.15">
      <c r="B215" s="313"/>
      <c r="C215" s="312"/>
      <c r="D215" s="311"/>
      <c r="E215" s="251" t="s">
        <v>153</v>
      </c>
      <c r="F215" s="310">
        <f>G215+H215+I215+J215+K215+L215+M215+N215+O215+P215+Q215+R215+T215</f>
        <v>5</v>
      </c>
      <c r="G215" s="309">
        <v>0</v>
      </c>
      <c r="H215" s="308">
        <v>1</v>
      </c>
      <c r="I215" s="308">
        <v>0</v>
      </c>
      <c r="J215" s="308">
        <v>0</v>
      </c>
      <c r="K215" s="308">
        <v>0</v>
      </c>
      <c r="L215" s="308">
        <v>0</v>
      </c>
      <c r="M215" s="308">
        <v>0</v>
      </c>
      <c r="N215" s="308">
        <v>0</v>
      </c>
      <c r="O215" s="308">
        <v>0</v>
      </c>
      <c r="P215" s="308">
        <v>0</v>
      </c>
      <c r="Q215" s="308">
        <v>0</v>
      </c>
      <c r="R215" s="308">
        <v>0</v>
      </c>
      <c r="S215" s="307">
        <v>0</v>
      </c>
      <c r="T215" s="306">
        <v>4</v>
      </c>
    </row>
    <row r="216" spans="2:20" ht="12" customHeight="1" x14ac:dyDescent="0.15">
      <c r="B216" s="370" t="s">
        <v>169</v>
      </c>
      <c r="C216" s="369"/>
      <c r="D216" s="368"/>
      <c r="E216" s="367" t="s">
        <v>166</v>
      </c>
      <c r="F216" s="366">
        <f>G216+H216+I216+J216+K216+L216+M216+N216+O216+P216+Q216+R216+T216</f>
        <v>3146</v>
      </c>
      <c r="G216" s="365">
        <f>G217+G218</f>
        <v>0</v>
      </c>
      <c r="H216" s="365">
        <f>H217+H218</f>
        <v>9</v>
      </c>
      <c r="I216" s="365">
        <f>I217+I218</f>
        <v>0</v>
      </c>
      <c r="J216" s="365">
        <f>J217+J218</f>
        <v>0</v>
      </c>
      <c r="K216" s="365">
        <f>K217+K218</f>
        <v>4</v>
      </c>
      <c r="L216" s="365">
        <f>L217+L218</f>
        <v>0</v>
      </c>
      <c r="M216" s="365">
        <f>M217+M218</f>
        <v>269</v>
      </c>
      <c r="N216" s="365">
        <f>N217+N218</f>
        <v>0</v>
      </c>
      <c r="O216" s="365">
        <f>O217+O218</f>
        <v>189</v>
      </c>
      <c r="P216" s="365">
        <f>P217+P218</f>
        <v>0</v>
      </c>
      <c r="Q216" s="365">
        <f>Q217+Q218</f>
        <v>0</v>
      </c>
      <c r="R216" s="365">
        <f>R217+R218</f>
        <v>495</v>
      </c>
      <c r="S216" s="364">
        <f>SUM(S217+S218)</f>
        <v>0</v>
      </c>
      <c r="T216" s="363">
        <f>T217+T218</f>
        <v>2180</v>
      </c>
    </row>
    <row r="217" spans="2:20" ht="12" customHeight="1" x14ac:dyDescent="0.15">
      <c r="B217" s="362" t="s">
        <v>165</v>
      </c>
      <c r="C217" s="361"/>
      <c r="D217" s="360"/>
      <c r="E217" s="359" t="s">
        <v>154</v>
      </c>
      <c r="F217" s="358">
        <f>G217+H217+I217+J217+K217+L217+M217+N217+O217+P217+Q217+R217+T217</f>
        <v>1765</v>
      </c>
      <c r="G217" s="357">
        <f>G219+G231</f>
        <v>0</v>
      </c>
      <c r="H217" s="356">
        <f>H219+H231</f>
        <v>9</v>
      </c>
      <c r="I217" s="356">
        <f>I219+I231</f>
        <v>0</v>
      </c>
      <c r="J217" s="356">
        <f>J219+J231</f>
        <v>0</v>
      </c>
      <c r="K217" s="356">
        <f>K219+K231</f>
        <v>4</v>
      </c>
      <c r="L217" s="356">
        <f>L219+L231</f>
        <v>0</v>
      </c>
      <c r="M217" s="356">
        <f>M219+M231</f>
        <v>188</v>
      </c>
      <c r="N217" s="356">
        <f>N219+N231</f>
        <v>0</v>
      </c>
      <c r="O217" s="356">
        <f>O219+O231</f>
        <v>143</v>
      </c>
      <c r="P217" s="356">
        <f>P219+P231</f>
        <v>0</v>
      </c>
      <c r="Q217" s="356">
        <f>Q219+Q231</f>
        <v>0</v>
      </c>
      <c r="R217" s="356">
        <f>R219+R231</f>
        <v>306</v>
      </c>
      <c r="S217" s="355">
        <v>0</v>
      </c>
      <c r="T217" s="354">
        <f>T219+T231</f>
        <v>1115</v>
      </c>
    </row>
    <row r="218" spans="2:20" ht="12" customHeight="1" x14ac:dyDescent="0.15">
      <c r="B218" s="322"/>
      <c r="C218" s="353"/>
      <c r="D218" s="352"/>
      <c r="E218" s="351" t="s">
        <v>153</v>
      </c>
      <c r="F218" s="350">
        <f>G218+H218+I218+J218+K218+L218+M218+N218+O218+P218+Q218+R218+T218</f>
        <v>1381</v>
      </c>
      <c r="G218" s="349">
        <f>G220+G232</f>
        <v>0</v>
      </c>
      <c r="H218" s="349">
        <f>H220+H232</f>
        <v>0</v>
      </c>
      <c r="I218" s="349">
        <f>I220+I232</f>
        <v>0</v>
      </c>
      <c r="J218" s="349">
        <f>J220+J232</f>
        <v>0</v>
      </c>
      <c r="K218" s="349">
        <f>K220+K232</f>
        <v>0</v>
      </c>
      <c r="L218" s="349">
        <f>L220+L232</f>
        <v>0</v>
      </c>
      <c r="M218" s="349">
        <f>M220+M232</f>
        <v>81</v>
      </c>
      <c r="N218" s="349">
        <f>N220+N232</f>
        <v>0</v>
      </c>
      <c r="O218" s="349">
        <f>O220+O232</f>
        <v>46</v>
      </c>
      <c r="P218" s="349">
        <f>P220+P232</f>
        <v>0</v>
      </c>
      <c r="Q218" s="349">
        <f>Q220+Q232</f>
        <v>0</v>
      </c>
      <c r="R218" s="349">
        <f>R220+R232</f>
        <v>189</v>
      </c>
      <c r="S218" s="348">
        <v>0</v>
      </c>
      <c r="T218" s="347">
        <f>T220+T232</f>
        <v>1065</v>
      </c>
    </row>
    <row r="219" spans="2:20" ht="12" hidden="1" customHeight="1" x14ac:dyDescent="0.15">
      <c r="B219" s="322"/>
      <c r="C219" s="330" t="s">
        <v>164</v>
      </c>
      <c r="D219" s="203" t="s">
        <v>157</v>
      </c>
      <c r="E219" s="346" t="s">
        <v>154</v>
      </c>
      <c r="F219" s="345">
        <f>G219+H219+I219+J219+K219+L219+M219+N219+O219+P219+Q219+R219+T219</f>
        <v>1749</v>
      </c>
      <c r="G219" s="344">
        <f>SUM(G221+G223+G225+G227+G229)</f>
        <v>0</v>
      </c>
      <c r="H219" s="343">
        <f>SUM(H221+H223+H225+H227+H229)</f>
        <v>8</v>
      </c>
      <c r="I219" s="343">
        <f>SUM(I221+I223+I225+I227+I229)</f>
        <v>0</v>
      </c>
      <c r="J219" s="343">
        <f>SUM(J221+J223+J225+J227+J229)</f>
        <v>0</v>
      </c>
      <c r="K219" s="343">
        <f>SUM(K221+K223+K225+K227+K229)</f>
        <v>0</v>
      </c>
      <c r="L219" s="343">
        <f>SUM(L221+L223+L225+L227+L229)</f>
        <v>0</v>
      </c>
      <c r="M219" s="343">
        <f>SUM(M221+M223+M225+M227+M229)</f>
        <v>184</v>
      </c>
      <c r="N219" s="343">
        <f>SUM(N221+N223+N225+N227+N229)</f>
        <v>0</v>
      </c>
      <c r="O219" s="343">
        <f>SUM(O221+O223+O225+O227+O229)</f>
        <v>143</v>
      </c>
      <c r="P219" s="343">
        <f>SUM(P221+P223+P225+P227+P229)</f>
        <v>0</v>
      </c>
      <c r="Q219" s="343">
        <f>SUM(Q221+Q223+Q225+Q227+Q229)</f>
        <v>0</v>
      </c>
      <c r="R219" s="343">
        <f>SUM(R221+R223+R225+R227+R229)</f>
        <v>305</v>
      </c>
      <c r="S219" s="342">
        <f>SUM(S221+S223+S225+S227+S229)</f>
        <v>0</v>
      </c>
      <c r="T219" s="327">
        <f>SUM(T221+T223+T225+T227+T229)</f>
        <v>1109</v>
      </c>
    </row>
    <row r="220" spans="2:20" ht="12" hidden="1" customHeight="1" x14ac:dyDescent="0.15">
      <c r="B220" s="322"/>
      <c r="C220" s="321"/>
      <c r="D220" s="341"/>
      <c r="E220" s="340" t="s">
        <v>153</v>
      </c>
      <c r="F220" s="318">
        <f>G220+H220+I220+J220+K220+L220+M220+N220+O220+P220+Q220+R220+T220</f>
        <v>1374</v>
      </c>
      <c r="G220" s="339">
        <f>SUM(G222+G224+G226+G228+G230)</f>
        <v>0</v>
      </c>
      <c r="H220" s="316">
        <f>SUM(H222+H224+H226+H228+H230)</f>
        <v>0</v>
      </c>
      <c r="I220" s="316">
        <f>SUM(I222+I224+I226+I228+I230)</f>
        <v>0</v>
      </c>
      <c r="J220" s="316">
        <f>SUM(J222+J224+J226+J228+J230)</f>
        <v>0</v>
      </c>
      <c r="K220" s="316">
        <f>SUM(K222+K224+K226+K228+K230)</f>
        <v>0</v>
      </c>
      <c r="L220" s="316">
        <f>SUM(L222+L224+L226+L228+L230)</f>
        <v>0</v>
      </c>
      <c r="M220" s="316">
        <f>SUM(M222+M224+M226+M228+M230)</f>
        <v>78</v>
      </c>
      <c r="N220" s="316">
        <f>SUM(N222+N224+N226+N228+N230)</f>
        <v>0</v>
      </c>
      <c r="O220" s="316">
        <f>SUM(O222+O224+O226+O228+O230)</f>
        <v>46</v>
      </c>
      <c r="P220" s="316">
        <f>SUM(P222+P224+P226+P228+P230)</f>
        <v>0</v>
      </c>
      <c r="Q220" s="316">
        <f>SUM(Q222+Q224+Q226+Q228+Q230)</f>
        <v>0</v>
      </c>
      <c r="R220" s="316">
        <f>SUM(R222+R224+R226+R228+R230)</f>
        <v>189</v>
      </c>
      <c r="S220" s="315">
        <f>SUM(S222+S224+S226+S228+S230)</f>
        <v>0</v>
      </c>
      <c r="T220" s="314">
        <f>SUM(T222+T224+T226+T228+T230)</f>
        <v>1061</v>
      </c>
    </row>
    <row r="221" spans="2:20" ht="12" hidden="1" customHeight="1" x14ac:dyDescent="0.15">
      <c r="B221" s="322"/>
      <c r="C221" s="321"/>
      <c r="D221" s="338" t="s">
        <v>163</v>
      </c>
      <c r="E221" s="265" t="s">
        <v>154</v>
      </c>
      <c r="F221" s="318">
        <f>G221+H221+I221+J221+K221+L221+M221+N221+O221+P221+Q221+R221+T221</f>
        <v>1009</v>
      </c>
      <c r="G221" s="333">
        <v>0</v>
      </c>
      <c r="H221" s="333">
        <v>0</v>
      </c>
      <c r="I221" s="333">
        <v>0</v>
      </c>
      <c r="J221" s="333">
        <v>0</v>
      </c>
      <c r="K221" s="333">
        <v>0</v>
      </c>
      <c r="L221" s="333">
        <v>0</v>
      </c>
      <c r="M221" s="333">
        <v>27</v>
      </c>
      <c r="N221" s="333">
        <v>0</v>
      </c>
      <c r="O221" s="333">
        <v>90</v>
      </c>
      <c r="P221" s="333">
        <v>0</v>
      </c>
      <c r="Q221" s="333">
        <v>0</v>
      </c>
      <c r="R221" s="333">
        <v>227</v>
      </c>
      <c r="S221" s="323">
        <v>0</v>
      </c>
      <c r="T221" s="314">
        <v>665</v>
      </c>
    </row>
    <row r="222" spans="2:20" ht="12" hidden="1" customHeight="1" x14ac:dyDescent="0.15">
      <c r="B222" s="322"/>
      <c r="C222" s="321"/>
      <c r="D222" s="337"/>
      <c r="E222" s="265" t="s">
        <v>153</v>
      </c>
      <c r="F222" s="318">
        <f>G222+H222+I222+J222+K222+L222+M222+N222+O222+P222+Q222+R222+T222</f>
        <v>816</v>
      </c>
      <c r="G222" s="333">
        <v>0</v>
      </c>
      <c r="H222" s="333">
        <v>0</v>
      </c>
      <c r="I222" s="333">
        <v>0</v>
      </c>
      <c r="J222" s="333">
        <v>0</v>
      </c>
      <c r="K222" s="333">
        <v>0</v>
      </c>
      <c r="L222" s="333">
        <v>0</v>
      </c>
      <c r="M222" s="333">
        <v>17</v>
      </c>
      <c r="N222" s="333">
        <v>0</v>
      </c>
      <c r="O222" s="333">
        <v>11</v>
      </c>
      <c r="P222" s="333">
        <v>0</v>
      </c>
      <c r="Q222" s="333">
        <v>0</v>
      </c>
      <c r="R222" s="333">
        <v>135</v>
      </c>
      <c r="S222" s="315">
        <v>0</v>
      </c>
      <c r="T222" s="314">
        <v>653</v>
      </c>
    </row>
    <row r="223" spans="2:20" ht="12" hidden="1" customHeight="1" x14ac:dyDescent="0.15">
      <c r="B223" s="322"/>
      <c r="C223" s="321"/>
      <c r="D223" s="338" t="s">
        <v>162</v>
      </c>
      <c r="E223" s="265" t="s">
        <v>154</v>
      </c>
      <c r="F223" s="318">
        <f>G223+H223+I223+J223+K223+L223+M223+N223+O223+P223+Q223+R223+T223</f>
        <v>446</v>
      </c>
      <c r="G223" s="333">
        <v>0</v>
      </c>
      <c r="H223" s="333">
        <v>0</v>
      </c>
      <c r="I223" s="333">
        <v>0</v>
      </c>
      <c r="J223" s="333">
        <v>0</v>
      </c>
      <c r="K223" s="333">
        <v>0</v>
      </c>
      <c r="L223" s="333">
        <v>0</v>
      </c>
      <c r="M223" s="333">
        <v>125</v>
      </c>
      <c r="N223" s="333">
        <v>0</v>
      </c>
      <c r="O223" s="333">
        <v>35</v>
      </c>
      <c r="P223" s="333">
        <v>0</v>
      </c>
      <c r="Q223" s="333">
        <v>0</v>
      </c>
      <c r="R223" s="333">
        <v>42</v>
      </c>
      <c r="S223" s="315">
        <v>0</v>
      </c>
      <c r="T223" s="314">
        <v>244</v>
      </c>
    </row>
    <row r="224" spans="2:20" ht="12" hidden="1" customHeight="1" x14ac:dyDescent="0.15">
      <c r="B224" s="322"/>
      <c r="C224" s="321"/>
      <c r="D224" s="337"/>
      <c r="E224" s="265" t="s">
        <v>153</v>
      </c>
      <c r="F224" s="318">
        <f>G224+H224+I224+J224+K224+L224+M224+N224+O224+P224+Q224+R224+T224</f>
        <v>313</v>
      </c>
      <c r="G224" s="333">
        <v>0</v>
      </c>
      <c r="H224" s="333">
        <v>0</v>
      </c>
      <c r="I224" s="333">
        <v>0</v>
      </c>
      <c r="J224" s="333">
        <v>0</v>
      </c>
      <c r="K224" s="333">
        <v>0</v>
      </c>
      <c r="L224" s="333">
        <v>0</v>
      </c>
      <c r="M224" s="333">
        <v>42</v>
      </c>
      <c r="N224" s="333">
        <v>0</v>
      </c>
      <c r="O224" s="333">
        <v>17</v>
      </c>
      <c r="P224" s="333">
        <v>0</v>
      </c>
      <c r="Q224" s="333">
        <v>0</v>
      </c>
      <c r="R224" s="333">
        <v>37</v>
      </c>
      <c r="S224" s="315">
        <v>0</v>
      </c>
      <c r="T224" s="314">
        <v>217</v>
      </c>
    </row>
    <row r="225" spans="2:20" ht="12" hidden="1" customHeight="1" x14ac:dyDescent="0.15">
      <c r="B225" s="322"/>
      <c r="C225" s="321"/>
      <c r="D225" s="338" t="s">
        <v>161</v>
      </c>
      <c r="E225" s="265" t="s">
        <v>154</v>
      </c>
      <c r="F225" s="318">
        <f>G225+H225+I225+J225+K225+L225+M225+N225+O225+P225+Q225+R225+T225</f>
        <v>291</v>
      </c>
      <c r="G225" s="333">
        <v>0</v>
      </c>
      <c r="H225" s="333">
        <v>8</v>
      </c>
      <c r="I225" s="333">
        <v>0</v>
      </c>
      <c r="J225" s="333">
        <v>0</v>
      </c>
      <c r="K225" s="333">
        <v>0</v>
      </c>
      <c r="L225" s="333">
        <v>0</v>
      </c>
      <c r="M225" s="333">
        <v>32</v>
      </c>
      <c r="N225" s="333">
        <v>0</v>
      </c>
      <c r="O225" s="333">
        <v>18</v>
      </c>
      <c r="P225" s="333">
        <v>0</v>
      </c>
      <c r="Q225" s="333">
        <v>0</v>
      </c>
      <c r="R225" s="333">
        <v>36</v>
      </c>
      <c r="S225" s="315">
        <v>0</v>
      </c>
      <c r="T225" s="314">
        <v>197</v>
      </c>
    </row>
    <row r="226" spans="2:20" ht="12" hidden="1" customHeight="1" x14ac:dyDescent="0.15">
      <c r="B226" s="322"/>
      <c r="C226" s="321"/>
      <c r="D226" s="337"/>
      <c r="E226" s="265" t="s">
        <v>153</v>
      </c>
      <c r="F226" s="318">
        <f>G226+H226+I226+J226+K226+L226+M226+N226+O226+P226+Q226+R226+T226</f>
        <v>245</v>
      </c>
      <c r="G226" s="333">
        <v>0</v>
      </c>
      <c r="H226" s="333">
        <v>0</v>
      </c>
      <c r="I226" s="333">
        <v>0</v>
      </c>
      <c r="J226" s="333">
        <v>0</v>
      </c>
      <c r="K226" s="333">
        <v>0</v>
      </c>
      <c r="L226" s="333">
        <v>0</v>
      </c>
      <c r="M226" s="333">
        <v>19</v>
      </c>
      <c r="N226" s="333">
        <v>0</v>
      </c>
      <c r="O226" s="333">
        <v>18</v>
      </c>
      <c r="P226" s="333">
        <v>0</v>
      </c>
      <c r="Q226" s="333">
        <v>0</v>
      </c>
      <c r="R226" s="333">
        <v>17</v>
      </c>
      <c r="S226" s="315">
        <v>0</v>
      </c>
      <c r="T226" s="314">
        <v>191</v>
      </c>
    </row>
    <row r="227" spans="2:20" ht="12" hidden="1" customHeight="1" x14ac:dyDescent="0.15">
      <c r="B227" s="322"/>
      <c r="C227" s="321"/>
      <c r="D227" s="338" t="s">
        <v>160</v>
      </c>
      <c r="E227" s="265" t="s">
        <v>154</v>
      </c>
      <c r="F227" s="318">
        <f>G227+H227+I227+J227+K227+L227+M227+N227+O227+P227+Q227+R227+T227</f>
        <v>3</v>
      </c>
      <c r="G227" s="333">
        <v>0</v>
      </c>
      <c r="H227" s="333">
        <v>0</v>
      </c>
      <c r="I227" s="333">
        <v>0</v>
      </c>
      <c r="J227" s="333">
        <v>0</v>
      </c>
      <c r="K227" s="333">
        <v>0</v>
      </c>
      <c r="L227" s="333">
        <v>0</v>
      </c>
      <c r="M227" s="333">
        <v>0</v>
      </c>
      <c r="N227" s="333">
        <v>0</v>
      </c>
      <c r="O227" s="333">
        <v>0</v>
      </c>
      <c r="P227" s="333">
        <v>0</v>
      </c>
      <c r="Q227" s="333">
        <v>0</v>
      </c>
      <c r="R227" s="333">
        <v>0</v>
      </c>
      <c r="S227" s="315">
        <v>0</v>
      </c>
      <c r="T227" s="314">
        <v>3</v>
      </c>
    </row>
    <row r="228" spans="2:20" ht="12" hidden="1" customHeight="1" x14ac:dyDescent="0.15">
      <c r="B228" s="322"/>
      <c r="C228" s="321"/>
      <c r="D228" s="337"/>
      <c r="E228" s="336" t="s">
        <v>153</v>
      </c>
      <c r="F228" s="318">
        <f>G228+H228+I228+J228+K228+L228+M228+N228+O228+P228+Q228+R228+T228</f>
        <v>0</v>
      </c>
      <c r="G228" s="317">
        <v>0</v>
      </c>
      <c r="H228" s="316">
        <v>0</v>
      </c>
      <c r="I228" s="333">
        <v>0</v>
      </c>
      <c r="J228" s="333">
        <v>0</v>
      </c>
      <c r="K228" s="333">
        <v>0</v>
      </c>
      <c r="L228" s="333">
        <v>0</v>
      </c>
      <c r="M228" s="333">
        <v>0</v>
      </c>
      <c r="N228" s="333">
        <v>0</v>
      </c>
      <c r="O228" s="333">
        <v>0</v>
      </c>
      <c r="P228" s="333">
        <v>0</v>
      </c>
      <c r="Q228" s="333">
        <v>0</v>
      </c>
      <c r="R228" s="333">
        <v>0</v>
      </c>
      <c r="S228" s="335">
        <v>0</v>
      </c>
      <c r="T228" s="314">
        <v>0</v>
      </c>
    </row>
    <row r="229" spans="2:20" ht="12" hidden="1" customHeight="1" x14ac:dyDescent="0.15">
      <c r="B229" s="322"/>
      <c r="C229" s="321"/>
      <c r="D229" s="334" t="s">
        <v>159</v>
      </c>
      <c r="E229" s="265" t="s">
        <v>154</v>
      </c>
      <c r="F229" s="318">
        <f>G229+H229+I229+J229+K229+L229+M229+N229+O229+P229+Q229+R229+T229</f>
        <v>0</v>
      </c>
      <c r="G229" s="317">
        <v>0</v>
      </c>
      <c r="H229" s="316">
        <v>0</v>
      </c>
      <c r="I229" s="333">
        <v>0</v>
      </c>
      <c r="J229" s="333">
        <v>0</v>
      </c>
      <c r="K229" s="333">
        <v>0</v>
      </c>
      <c r="L229" s="333">
        <v>0</v>
      </c>
      <c r="M229" s="333">
        <v>0</v>
      </c>
      <c r="N229" s="333">
        <v>0</v>
      </c>
      <c r="O229" s="316">
        <v>0</v>
      </c>
      <c r="P229" s="333">
        <v>0</v>
      </c>
      <c r="Q229" s="333">
        <v>0</v>
      </c>
      <c r="R229" s="333">
        <v>0</v>
      </c>
      <c r="S229" s="315">
        <v>0</v>
      </c>
      <c r="T229" s="314">
        <v>0</v>
      </c>
    </row>
    <row r="230" spans="2:20" ht="12" hidden="1" customHeight="1" x14ac:dyDescent="0.15">
      <c r="B230" s="322"/>
      <c r="C230" s="312"/>
      <c r="D230" s="332"/>
      <c r="E230" s="251" t="s">
        <v>153</v>
      </c>
      <c r="F230" s="310">
        <f>G230+H230+I230+J230+K230+L230+M230+N230+O230+P230+Q230+R230+T230</f>
        <v>0</v>
      </c>
      <c r="G230" s="309">
        <v>0</v>
      </c>
      <c r="H230" s="308">
        <v>0</v>
      </c>
      <c r="I230" s="308">
        <v>0</v>
      </c>
      <c r="J230" s="331">
        <v>0</v>
      </c>
      <c r="K230" s="331">
        <v>0</v>
      </c>
      <c r="L230" s="331">
        <v>0</v>
      </c>
      <c r="M230" s="331">
        <v>0</v>
      </c>
      <c r="N230" s="308">
        <v>0</v>
      </c>
      <c r="O230" s="308">
        <v>0</v>
      </c>
      <c r="P230" s="331">
        <v>0</v>
      </c>
      <c r="Q230" s="331">
        <v>0</v>
      </c>
      <c r="R230" s="331">
        <v>0</v>
      </c>
      <c r="S230" s="307">
        <v>0</v>
      </c>
      <c r="T230" s="306">
        <v>0</v>
      </c>
    </row>
    <row r="231" spans="2:20" ht="12" hidden="1" customHeight="1" x14ac:dyDescent="0.15">
      <c r="B231" s="322"/>
      <c r="C231" s="330" t="s">
        <v>158</v>
      </c>
      <c r="D231" s="329" t="s">
        <v>157</v>
      </c>
      <c r="E231" s="328" t="s">
        <v>154</v>
      </c>
      <c r="F231" s="318">
        <f>G231+H231+I231+J231+K231+L231+M231+N231+O231+P231+Q231+R231+T231</f>
        <v>16</v>
      </c>
      <c r="G231" s="316">
        <f>G233+G235</f>
        <v>0</v>
      </c>
      <c r="H231" s="316">
        <f>H233+H235</f>
        <v>1</v>
      </c>
      <c r="I231" s="316">
        <f>I233+I235</f>
        <v>0</v>
      </c>
      <c r="J231" s="316">
        <f>J233+J235</f>
        <v>0</v>
      </c>
      <c r="K231" s="316">
        <f>K233+K235</f>
        <v>4</v>
      </c>
      <c r="L231" s="316">
        <f>L233+L235</f>
        <v>0</v>
      </c>
      <c r="M231" s="316">
        <f>M233+M235</f>
        <v>4</v>
      </c>
      <c r="N231" s="316">
        <f>N233+N235</f>
        <v>0</v>
      </c>
      <c r="O231" s="316">
        <f>O233+O235</f>
        <v>0</v>
      </c>
      <c r="P231" s="316">
        <f>P233+P235</f>
        <v>0</v>
      </c>
      <c r="Q231" s="316">
        <f>Q233+Q235</f>
        <v>0</v>
      </c>
      <c r="R231" s="316">
        <f>R233+R235</f>
        <v>1</v>
      </c>
      <c r="S231" s="315">
        <f>S233+S235</f>
        <v>0</v>
      </c>
      <c r="T231" s="327">
        <f>T233+T235</f>
        <v>6</v>
      </c>
    </row>
    <row r="232" spans="2:20" ht="12" hidden="1" customHeight="1" x14ac:dyDescent="0.15">
      <c r="B232" s="322"/>
      <c r="C232" s="321"/>
      <c r="D232" s="326"/>
      <c r="E232" s="325" t="s">
        <v>153</v>
      </c>
      <c r="F232" s="318">
        <f>G232+H232+I232+J232+K232+L232+M232+N232+O232+P232+Q232+R232+T232</f>
        <v>7</v>
      </c>
      <c r="G232" s="316">
        <f>G234+G236</f>
        <v>0</v>
      </c>
      <c r="H232" s="316">
        <f>H234+H236</f>
        <v>0</v>
      </c>
      <c r="I232" s="316">
        <f>I234+I236</f>
        <v>0</v>
      </c>
      <c r="J232" s="316">
        <f>J234+J236</f>
        <v>0</v>
      </c>
      <c r="K232" s="316">
        <f>K234+K236</f>
        <v>0</v>
      </c>
      <c r="L232" s="316">
        <f>L234+L236</f>
        <v>0</v>
      </c>
      <c r="M232" s="316">
        <f>M234+M236</f>
        <v>3</v>
      </c>
      <c r="N232" s="316">
        <f>N234+N236</f>
        <v>0</v>
      </c>
      <c r="O232" s="316">
        <f>O234+O236</f>
        <v>0</v>
      </c>
      <c r="P232" s="316">
        <f>P234+P236</f>
        <v>0</v>
      </c>
      <c r="Q232" s="316">
        <f>Q234+Q236</f>
        <v>0</v>
      </c>
      <c r="R232" s="316">
        <f>R234+R236</f>
        <v>0</v>
      </c>
      <c r="S232" s="315">
        <f>S234+S236</f>
        <v>0</v>
      </c>
      <c r="T232" s="314">
        <f>T234+T236</f>
        <v>4</v>
      </c>
    </row>
    <row r="233" spans="2:20" ht="12" hidden="1" customHeight="1" x14ac:dyDescent="0.15">
      <c r="B233" s="322"/>
      <c r="C233" s="321"/>
      <c r="D233" s="320" t="s">
        <v>156</v>
      </c>
      <c r="E233" s="324" t="s">
        <v>154</v>
      </c>
      <c r="F233" s="318">
        <f>G233+H233+I233+J233+K233+L233+M233+N233+O233+P233+Q233+R233+T233</f>
        <v>9</v>
      </c>
      <c r="G233" s="317">
        <v>0</v>
      </c>
      <c r="H233" s="316">
        <v>1</v>
      </c>
      <c r="I233" s="316">
        <v>0</v>
      </c>
      <c r="J233" s="316">
        <v>0</v>
      </c>
      <c r="K233" s="316">
        <v>4</v>
      </c>
      <c r="L233" s="316">
        <v>0</v>
      </c>
      <c r="M233" s="316">
        <v>3</v>
      </c>
      <c r="N233" s="316">
        <f>N235+N279</f>
        <v>0</v>
      </c>
      <c r="O233" s="316">
        <v>0</v>
      </c>
      <c r="P233" s="316">
        <v>0</v>
      </c>
      <c r="Q233" s="316">
        <v>0</v>
      </c>
      <c r="R233" s="316">
        <v>0</v>
      </c>
      <c r="S233" s="323">
        <v>0</v>
      </c>
      <c r="T233" s="314">
        <v>1</v>
      </c>
    </row>
    <row r="234" spans="2:20" ht="12" hidden="1" customHeight="1" x14ac:dyDescent="0.15">
      <c r="B234" s="322"/>
      <c r="C234" s="321"/>
      <c r="D234" s="320"/>
      <c r="E234" s="319" t="s">
        <v>153</v>
      </c>
      <c r="F234" s="318">
        <f>G234+H234+I234+J234+K234+L234+M234+N234+O234+P234+Q234+R234+T234</f>
        <v>5</v>
      </c>
      <c r="G234" s="317">
        <v>0</v>
      </c>
      <c r="H234" s="316">
        <v>0</v>
      </c>
      <c r="I234" s="316">
        <v>0</v>
      </c>
      <c r="J234" s="316">
        <v>0</v>
      </c>
      <c r="K234" s="316">
        <v>0</v>
      </c>
      <c r="L234" s="316">
        <v>0</v>
      </c>
      <c r="M234" s="316">
        <v>2</v>
      </c>
      <c r="N234" s="316">
        <f>N236+N280</f>
        <v>0</v>
      </c>
      <c r="O234" s="316">
        <v>0</v>
      </c>
      <c r="P234" s="316">
        <v>0</v>
      </c>
      <c r="Q234" s="316">
        <v>0</v>
      </c>
      <c r="R234" s="316">
        <v>0</v>
      </c>
      <c r="S234" s="315">
        <v>0</v>
      </c>
      <c r="T234" s="314">
        <v>3</v>
      </c>
    </row>
    <row r="235" spans="2:20" ht="12" hidden="1" customHeight="1" x14ac:dyDescent="0.15">
      <c r="B235" s="322"/>
      <c r="C235" s="321"/>
      <c r="D235" s="320" t="s">
        <v>155</v>
      </c>
      <c r="E235" s="319" t="s">
        <v>154</v>
      </c>
      <c r="F235" s="318">
        <f>G235+H235+I235+J235+K235+L235+M235+N235+O235+P235+Q235+R235+T235</f>
        <v>7</v>
      </c>
      <c r="G235" s="317">
        <v>0</v>
      </c>
      <c r="H235" s="316">
        <v>0</v>
      </c>
      <c r="I235" s="316">
        <v>0</v>
      </c>
      <c r="J235" s="316">
        <v>0</v>
      </c>
      <c r="K235" s="316">
        <v>0</v>
      </c>
      <c r="L235" s="316">
        <v>0</v>
      </c>
      <c r="M235" s="316">
        <v>1</v>
      </c>
      <c r="N235" s="316">
        <f>N279+N281</f>
        <v>0</v>
      </c>
      <c r="O235" s="316">
        <v>0</v>
      </c>
      <c r="P235" s="316">
        <v>0</v>
      </c>
      <c r="Q235" s="316">
        <v>0</v>
      </c>
      <c r="R235" s="316">
        <v>1</v>
      </c>
      <c r="S235" s="315">
        <v>0</v>
      </c>
      <c r="T235" s="314">
        <v>5</v>
      </c>
    </row>
    <row r="236" spans="2:20" ht="12" hidden="1" customHeight="1" x14ac:dyDescent="0.15">
      <c r="B236" s="313"/>
      <c r="C236" s="312"/>
      <c r="D236" s="311"/>
      <c r="E236" s="251" t="s">
        <v>153</v>
      </c>
      <c r="F236" s="310">
        <f>G236+H236+I236+J236+K236+L236+M236+N236+O236+P236+Q236+R236+T236</f>
        <v>2</v>
      </c>
      <c r="G236" s="309">
        <v>0</v>
      </c>
      <c r="H236" s="308">
        <v>0</v>
      </c>
      <c r="I236" s="308">
        <v>0</v>
      </c>
      <c r="J236" s="308">
        <v>0</v>
      </c>
      <c r="K236" s="308">
        <v>0</v>
      </c>
      <c r="L236" s="308">
        <v>0</v>
      </c>
      <c r="M236" s="308">
        <v>1</v>
      </c>
      <c r="N236" s="308">
        <v>0</v>
      </c>
      <c r="O236" s="308">
        <v>0</v>
      </c>
      <c r="P236" s="308">
        <v>0</v>
      </c>
      <c r="Q236" s="308">
        <v>0</v>
      </c>
      <c r="R236" s="308">
        <v>0</v>
      </c>
      <c r="S236" s="307">
        <v>0</v>
      </c>
      <c r="T236" s="306">
        <v>1</v>
      </c>
    </row>
    <row r="237" spans="2:20" ht="12" customHeight="1" x14ac:dyDescent="0.15">
      <c r="B237" s="370" t="s">
        <v>168</v>
      </c>
      <c r="C237" s="369"/>
      <c r="D237" s="368"/>
      <c r="E237" s="367" t="s">
        <v>166</v>
      </c>
      <c r="F237" s="366">
        <f>G237+H237+I237+J237+K237+L237+M237+N237+O237+P237+Q237+R237+T237</f>
        <v>3850</v>
      </c>
      <c r="G237" s="365">
        <f>G238+G239</f>
        <v>0</v>
      </c>
      <c r="H237" s="365">
        <f>H238+H239</f>
        <v>0</v>
      </c>
      <c r="I237" s="365">
        <f>I238+I239</f>
        <v>0</v>
      </c>
      <c r="J237" s="365">
        <f>J238+J239</f>
        <v>0</v>
      </c>
      <c r="K237" s="365">
        <f>K238+K239</f>
        <v>0</v>
      </c>
      <c r="L237" s="365">
        <f>L238+L239</f>
        <v>0</v>
      </c>
      <c r="M237" s="365">
        <f>M238+M239</f>
        <v>65</v>
      </c>
      <c r="N237" s="365">
        <f>N238+N239</f>
        <v>0</v>
      </c>
      <c r="O237" s="365">
        <f>O238+O239</f>
        <v>31</v>
      </c>
      <c r="P237" s="365">
        <f>P238+P239</f>
        <v>0</v>
      </c>
      <c r="Q237" s="365">
        <f>Q238+Q239</f>
        <v>0</v>
      </c>
      <c r="R237" s="365">
        <f>R238+R239</f>
        <v>84</v>
      </c>
      <c r="S237" s="364">
        <f>SUM(S238+S239)</f>
        <v>0</v>
      </c>
      <c r="T237" s="363">
        <f>T238+T239</f>
        <v>3670</v>
      </c>
    </row>
    <row r="238" spans="2:20" ht="12" customHeight="1" x14ac:dyDescent="0.15">
      <c r="B238" s="362" t="s">
        <v>165</v>
      </c>
      <c r="C238" s="361"/>
      <c r="D238" s="360"/>
      <c r="E238" s="359" t="s">
        <v>154</v>
      </c>
      <c r="F238" s="358">
        <f>G238+H238+I238+J238+K238+L238+M238+N238+O238+P238+Q238+R238+T238</f>
        <v>2084</v>
      </c>
      <c r="G238" s="357">
        <f>G240+G252</f>
        <v>0</v>
      </c>
      <c r="H238" s="356">
        <f>H240+H252</f>
        <v>0</v>
      </c>
      <c r="I238" s="356">
        <f>I240+I252</f>
        <v>0</v>
      </c>
      <c r="J238" s="356">
        <f>J240+J252</f>
        <v>0</v>
      </c>
      <c r="K238" s="356">
        <f>K240+K252</f>
        <v>0</v>
      </c>
      <c r="L238" s="356">
        <f>L240+L252</f>
        <v>0</v>
      </c>
      <c r="M238" s="356">
        <f>M240+M252</f>
        <v>39</v>
      </c>
      <c r="N238" s="356">
        <f>N240+N252</f>
        <v>0</v>
      </c>
      <c r="O238" s="356">
        <f>O240+O252</f>
        <v>27</v>
      </c>
      <c r="P238" s="356">
        <f>P240+P252</f>
        <v>0</v>
      </c>
      <c r="Q238" s="356">
        <f>Q240+Q252</f>
        <v>0</v>
      </c>
      <c r="R238" s="356">
        <f>R240+R252</f>
        <v>54</v>
      </c>
      <c r="S238" s="355">
        <v>0</v>
      </c>
      <c r="T238" s="354">
        <f>T240+T252</f>
        <v>1964</v>
      </c>
    </row>
    <row r="239" spans="2:20" ht="12" customHeight="1" x14ac:dyDescent="0.15">
      <c r="B239" s="322"/>
      <c r="C239" s="353"/>
      <c r="D239" s="352"/>
      <c r="E239" s="351" t="s">
        <v>153</v>
      </c>
      <c r="F239" s="350">
        <f>G239+H239+I239+J239+K239+L239+M239+N239+O239+P239+Q239+R239+T239</f>
        <v>1766</v>
      </c>
      <c r="G239" s="349">
        <f>G241+G253</f>
        <v>0</v>
      </c>
      <c r="H239" s="349">
        <f>H241+H253</f>
        <v>0</v>
      </c>
      <c r="I239" s="349">
        <f>I241+I253</f>
        <v>0</v>
      </c>
      <c r="J239" s="349">
        <f>J241+J253</f>
        <v>0</v>
      </c>
      <c r="K239" s="349">
        <f>K241+K253</f>
        <v>0</v>
      </c>
      <c r="L239" s="349">
        <f>L241+L253</f>
        <v>0</v>
      </c>
      <c r="M239" s="349">
        <f>M241+M253</f>
        <v>26</v>
      </c>
      <c r="N239" s="349">
        <f>N241+N253</f>
        <v>0</v>
      </c>
      <c r="O239" s="349">
        <f>O241+O253</f>
        <v>4</v>
      </c>
      <c r="P239" s="349">
        <f>P241+P253</f>
        <v>0</v>
      </c>
      <c r="Q239" s="349">
        <f>Q241+Q253</f>
        <v>0</v>
      </c>
      <c r="R239" s="349">
        <f>R241+R253</f>
        <v>30</v>
      </c>
      <c r="S239" s="348">
        <v>0</v>
      </c>
      <c r="T239" s="347">
        <f>T241+T253</f>
        <v>1706</v>
      </c>
    </row>
    <row r="240" spans="2:20" ht="12" customHeight="1" x14ac:dyDescent="0.15">
      <c r="B240" s="322"/>
      <c r="C240" s="330" t="s">
        <v>164</v>
      </c>
      <c r="D240" s="203" t="s">
        <v>157</v>
      </c>
      <c r="E240" s="346" t="s">
        <v>154</v>
      </c>
      <c r="F240" s="345">
        <f>G240+H240+I240+J240+K240+L240+M240+N240+O240+P240+Q240+R240+T240</f>
        <v>2079</v>
      </c>
      <c r="G240" s="344">
        <f>SUM(G242+G244+G246+G248+G250)</f>
        <v>0</v>
      </c>
      <c r="H240" s="343">
        <f>SUM(H242+H244+H246+H248+H250)</f>
        <v>0</v>
      </c>
      <c r="I240" s="343">
        <f>SUM(I242+I244+I246+I248+I250)</f>
        <v>0</v>
      </c>
      <c r="J240" s="343">
        <f>SUM(J242+J244+J246+J248+J250)</f>
        <v>0</v>
      </c>
      <c r="K240" s="343">
        <f>SUM(K242+K244+K246+K248+K250)</f>
        <v>0</v>
      </c>
      <c r="L240" s="343">
        <f>SUM(L242+L244+L246+L248+L250)</f>
        <v>0</v>
      </c>
      <c r="M240" s="343">
        <f>SUM(M242+M244+M246+M248+M250)</f>
        <v>39</v>
      </c>
      <c r="N240" s="343">
        <f>SUM(N242+N244+N246+N248+N250)</f>
        <v>0</v>
      </c>
      <c r="O240" s="343">
        <f>SUM(O242+O244+O246+O248+O250)</f>
        <v>27</v>
      </c>
      <c r="P240" s="343">
        <f>SUM(P242+P244+P246+P248+P250)</f>
        <v>0</v>
      </c>
      <c r="Q240" s="343">
        <f>SUM(Q242+Q244+Q246+Q248+Q250)</f>
        <v>0</v>
      </c>
      <c r="R240" s="343">
        <f>SUM(R242+R244+R246+R248+R250)</f>
        <v>54</v>
      </c>
      <c r="S240" s="342">
        <f>SUM(S242+S244+S246+S248+S250)</f>
        <v>0</v>
      </c>
      <c r="T240" s="327">
        <f>SUM(T242+T244+T246+T248+T250)</f>
        <v>1959</v>
      </c>
    </row>
    <row r="241" spans="2:20" ht="12" customHeight="1" x14ac:dyDescent="0.15">
      <c r="B241" s="322"/>
      <c r="C241" s="321"/>
      <c r="D241" s="341"/>
      <c r="E241" s="340" t="s">
        <v>153</v>
      </c>
      <c r="F241" s="318">
        <f>G241+H241+I241+J241+K241+L241+M241+N241+O241+P241+Q241+R241+T241</f>
        <v>1765</v>
      </c>
      <c r="G241" s="339">
        <f>SUM(G243+G245+G247+G249+G251)</f>
        <v>0</v>
      </c>
      <c r="H241" s="316">
        <f>SUM(H243+H245+H247+H249+H251)</f>
        <v>0</v>
      </c>
      <c r="I241" s="316">
        <f>SUM(I243+I245+I247+I249+I251)</f>
        <v>0</v>
      </c>
      <c r="J241" s="316">
        <f>SUM(J243+J245+J247+J249+J251)</f>
        <v>0</v>
      </c>
      <c r="K241" s="316">
        <f>SUM(K243+K245+K247+K249+K251)</f>
        <v>0</v>
      </c>
      <c r="L241" s="316">
        <f>SUM(L243+L245+L247+L249+L251)</f>
        <v>0</v>
      </c>
      <c r="M241" s="316">
        <f>SUM(M243+M245+M247+M249+M251)</f>
        <v>26</v>
      </c>
      <c r="N241" s="316">
        <f>SUM(N243+N245+N247+N249+N251)</f>
        <v>0</v>
      </c>
      <c r="O241" s="316">
        <f>SUM(O243+O245+O247+O249+O251)</f>
        <v>4</v>
      </c>
      <c r="P241" s="316">
        <f>SUM(P243+P245+P247+P249+P251)</f>
        <v>0</v>
      </c>
      <c r="Q241" s="316">
        <f>SUM(Q243+Q245+Q247+Q249+Q251)</f>
        <v>0</v>
      </c>
      <c r="R241" s="316">
        <f>SUM(R243+R245+R247+R249+R251)</f>
        <v>30</v>
      </c>
      <c r="S241" s="315">
        <f>SUM(S243+S245+S247+S249+S251)</f>
        <v>0</v>
      </c>
      <c r="T241" s="314">
        <f>SUM(T243+T245+T247+T249+T251)</f>
        <v>1705</v>
      </c>
    </row>
    <row r="242" spans="2:20" ht="12" customHeight="1" x14ac:dyDescent="0.15">
      <c r="B242" s="322"/>
      <c r="C242" s="321"/>
      <c r="D242" s="338" t="s">
        <v>163</v>
      </c>
      <c r="E242" s="265" t="s">
        <v>154</v>
      </c>
      <c r="F242" s="318">
        <f>G242+H242+I242+J242+K242+L242+M242+N242+O242+P242+Q242+R242+T242</f>
        <v>1810</v>
      </c>
      <c r="G242" s="333">
        <v>0</v>
      </c>
      <c r="H242" s="333">
        <v>0</v>
      </c>
      <c r="I242" s="333">
        <v>0</v>
      </c>
      <c r="J242" s="333">
        <v>0</v>
      </c>
      <c r="K242" s="333">
        <v>0</v>
      </c>
      <c r="L242" s="333">
        <v>0</v>
      </c>
      <c r="M242" s="333">
        <v>11</v>
      </c>
      <c r="N242" s="333">
        <v>0</v>
      </c>
      <c r="O242" s="333">
        <v>13</v>
      </c>
      <c r="P242" s="333">
        <v>0</v>
      </c>
      <c r="Q242" s="333">
        <v>0</v>
      </c>
      <c r="R242" s="333">
        <v>31</v>
      </c>
      <c r="S242" s="323">
        <v>0</v>
      </c>
      <c r="T242" s="314">
        <v>1755</v>
      </c>
    </row>
    <row r="243" spans="2:20" ht="12" customHeight="1" x14ac:dyDescent="0.15">
      <c r="B243" s="322"/>
      <c r="C243" s="321"/>
      <c r="D243" s="337"/>
      <c r="E243" s="265" t="s">
        <v>153</v>
      </c>
      <c r="F243" s="318">
        <f>G243+H243+I243+J243+K243+L243+M243+N243+O243+P243+Q243+R243+T243</f>
        <v>1609</v>
      </c>
      <c r="G243" s="333">
        <v>0</v>
      </c>
      <c r="H243" s="333">
        <v>0</v>
      </c>
      <c r="I243" s="333">
        <v>0</v>
      </c>
      <c r="J243" s="333">
        <v>0</v>
      </c>
      <c r="K243" s="333">
        <v>0</v>
      </c>
      <c r="L243" s="333">
        <v>0</v>
      </c>
      <c r="M243" s="333">
        <v>8</v>
      </c>
      <c r="N243" s="333">
        <v>0</v>
      </c>
      <c r="O243" s="333">
        <v>3</v>
      </c>
      <c r="P243" s="333">
        <v>0</v>
      </c>
      <c r="Q243" s="333">
        <v>0</v>
      </c>
      <c r="R243" s="333">
        <v>23</v>
      </c>
      <c r="S243" s="315">
        <v>0</v>
      </c>
      <c r="T243" s="314">
        <v>1575</v>
      </c>
    </row>
    <row r="244" spans="2:20" ht="12" customHeight="1" x14ac:dyDescent="0.15">
      <c r="B244" s="322"/>
      <c r="C244" s="321"/>
      <c r="D244" s="338" t="s">
        <v>162</v>
      </c>
      <c r="E244" s="265" t="s">
        <v>154</v>
      </c>
      <c r="F244" s="318">
        <f>G244+H244+I244+J244+K244+L244+M244+N244+O244+P244+Q244+R244+T244</f>
        <v>170</v>
      </c>
      <c r="G244" s="333">
        <v>0</v>
      </c>
      <c r="H244" s="333">
        <v>0</v>
      </c>
      <c r="I244" s="333">
        <v>0</v>
      </c>
      <c r="J244" s="333">
        <v>0</v>
      </c>
      <c r="K244" s="333">
        <v>0</v>
      </c>
      <c r="L244" s="333">
        <v>0</v>
      </c>
      <c r="M244" s="333">
        <v>14</v>
      </c>
      <c r="N244" s="333">
        <v>0</v>
      </c>
      <c r="O244" s="333">
        <v>10</v>
      </c>
      <c r="P244" s="333">
        <v>0</v>
      </c>
      <c r="Q244" s="333">
        <v>0</v>
      </c>
      <c r="R244" s="333">
        <v>21</v>
      </c>
      <c r="S244" s="315">
        <v>0</v>
      </c>
      <c r="T244" s="314">
        <v>125</v>
      </c>
    </row>
    <row r="245" spans="2:20" ht="12" customHeight="1" x14ac:dyDescent="0.15">
      <c r="B245" s="322"/>
      <c r="C245" s="321"/>
      <c r="D245" s="337"/>
      <c r="E245" s="265" t="s">
        <v>153</v>
      </c>
      <c r="F245" s="318">
        <f>G245+H245+I245+J245+K245+L245+M245+N245+O245+P245+Q245+R245+T245</f>
        <v>73</v>
      </c>
      <c r="G245" s="333">
        <v>0</v>
      </c>
      <c r="H245" s="333">
        <v>0</v>
      </c>
      <c r="I245" s="333">
        <v>0</v>
      </c>
      <c r="J245" s="333">
        <v>0</v>
      </c>
      <c r="K245" s="333">
        <v>0</v>
      </c>
      <c r="L245" s="333">
        <v>0</v>
      </c>
      <c r="M245" s="333">
        <v>11</v>
      </c>
      <c r="N245" s="333">
        <v>0</v>
      </c>
      <c r="O245" s="333">
        <v>1</v>
      </c>
      <c r="P245" s="333">
        <v>0</v>
      </c>
      <c r="Q245" s="333">
        <v>0</v>
      </c>
      <c r="R245" s="333">
        <v>2</v>
      </c>
      <c r="S245" s="315">
        <v>0</v>
      </c>
      <c r="T245" s="314">
        <v>59</v>
      </c>
    </row>
    <row r="246" spans="2:20" ht="12" customHeight="1" x14ac:dyDescent="0.15">
      <c r="B246" s="322"/>
      <c r="C246" s="321"/>
      <c r="D246" s="338" t="s">
        <v>161</v>
      </c>
      <c r="E246" s="265" t="s">
        <v>154</v>
      </c>
      <c r="F246" s="318">
        <f>G246+H246+I246+J246+K246+L246+M246+N246+O246+P246+Q246+R246+T246</f>
        <v>98</v>
      </c>
      <c r="G246" s="333">
        <v>0</v>
      </c>
      <c r="H246" s="333">
        <v>0</v>
      </c>
      <c r="I246" s="333">
        <v>0</v>
      </c>
      <c r="J246" s="333">
        <v>0</v>
      </c>
      <c r="K246" s="333">
        <v>0</v>
      </c>
      <c r="L246" s="333">
        <v>0</v>
      </c>
      <c r="M246" s="333">
        <v>14</v>
      </c>
      <c r="N246" s="333">
        <v>0</v>
      </c>
      <c r="O246" s="333">
        <v>4</v>
      </c>
      <c r="P246" s="333">
        <v>0</v>
      </c>
      <c r="Q246" s="333">
        <v>0</v>
      </c>
      <c r="R246" s="333">
        <v>2</v>
      </c>
      <c r="S246" s="315">
        <v>0</v>
      </c>
      <c r="T246" s="314">
        <v>78</v>
      </c>
    </row>
    <row r="247" spans="2:20" ht="12" customHeight="1" x14ac:dyDescent="0.15">
      <c r="B247" s="322"/>
      <c r="C247" s="321"/>
      <c r="D247" s="337"/>
      <c r="E247" s="265" t="s">
        <v>153</v>
      </c>
      <c r="F247" s="318">
        <f>G247+H247+I247+J247+K247+L247+M247+N247+O247+P247+Q247+R247+T247</f>
        <v>83</v>
      </c>
      <c r="G247" s="333">
        <v>0</v>
      </c>
      <c r="H247" s="333">
        <v>0</v>
      </c>
      <c r="I247" s="333">
        <v>0</v>
      </c>
      <c r="J247" s="333">
        <v>0</v>
      </c>
      <c r="K247" s="333">
        <v>0</v>
      </c>
      <c r="L247" s="333">
        <v>0</v>
      </c>
      <c r="M247" s="333">
        <v>7</v>
      </c>
      <c r="N247" s="333">
        <v>0</v>
      </c>
      <c r="O247" s="333">
        <v>0</v>
      </c>
      <c r="P247" s="333">
        <v>0</v>
      </c>
      <c r="Q247" s="333">
        <v>0</v>
      </c>
      <c r="R247" s="333">
        <v>5</v>
      </c>
      <c r="S247" s="315">
        <v>0</v>
      </c>
      <c r="T247" s="314">
        <v>71</v>
      </c>
    </row>
    <row r="248" spans="2:20" ht="12" customHeight="1" x14ac:dyDescent="0.15">
      <c r="B248" s="322"/>
      <c r="C248" s="321"/>
      <c r="D248" s="338" t="s">
        <v>160</v>
      </c>
      <c r="E248" s="265" t="s">
        <v>154</v>
      </c>
      <c r="F248" s="318">
        <f>G248+H248+I248+J248+K248+L248+M248+N248+O248+P248+Q248+R248+T248</f>
        <v>1</v>
      </c>
      <c r="G248" s="333">
        <v>0</v>
      </c>
      <c r="H248" s="333">
        <v>0</v>
      </c>
      <c r="I248" s="333">
        <v>0</v>
      </c>
      <c r="J248" s="333">
        <v>0</v>
      </c>
      <c r="K248" s="333">
        <v>0</v>
      </c>
      <c r="L248" s="333">
        <v>0</v>
      </c>
      <c r="M248" s="333">
        <v>0</v>
      </c>
      <c r="N248" s="333">
        <v>0</v>
      </c>
      <c r="O248" s="333">
        <v>0</v>
      </c>
      <c r="P248" s="333">
        <v>0</v>
      </c>
      <c r="Q248" s="333">
        <v>0</v>
      </c>
      <c r="R248" s="333">
        <v>0</v>
      </c>
      <c r="S248" s="315">
        <v>0</v>
      </c>
      <c r="T248" s="314">
        <v>1</v>
      </c>
    </row>
    <row r="249" spans="2:20" ht="12" customHeight="1" x14ac:dyDescent="0.15">
      <c r="B249" s="322"/>
      <c r="C249" s="321"/>
      <c r="D249" s="337"/>
      <c r="E249" s="336" t="s">
        <v>153</v>
      </c>
      <c r="F249" s="318">
        <f>G249+H249+I249+J249+K249+L249+M249+N249+O249+P249+Q249+R249+T249</f>
        <v>0</v>
      </c>
      <c r="G249" s="317">
        <v>0</v>
      </c>
      <c r="H249" s="316">
        <v>0</v>
      </c>
      <c r="I249" s="333">
        <v>0</v>
      </c>
      <c r="J249" s="333">
        <v>0</v>
      </c>
      <c r="K249" s="333">
        <v>0</v>
      </c>
      <c r="L249" s="333">
        <v>0</v>
      </c>
      <c r="M249" s="333">
        <v>0</v>
      </c>
      <c r="N249" s="333">
        <v>0</v>
      </c>
      <c r="O249" s="333">
        <v>0</v>
      </c>
      <c r="P249" s="333">
        <v>0</v>
      </c>
      <c r="Q249" s="333">
        <v>0</v>
      </c>
      <c r="R249" s="333">
        <v>0</v>
      </c>
      <c r="S249" s="335">
        <v>0</v>
      </c>
      <c r="T249" s="314">
        <v>0</v>
      </c>
    </row>
    <row r="250" spans="2:20" ht="12" customHeight="1" x14ac:dyDescent="0.15">
      <c r="B250" s="322"/>
      <c r="C250" s="321"/>
      <c r="D250" s="334" t="s">
        <v>159</v>
      </c>
      <c r="E250" s="265" t="s">
        <v>154</v>
      </c>
      <c r="F250" s="318">
        <f>G250+H250+I250+J250+K250+L250+M250+N250+O250+P250+Q250+R250+T250</f>
        <v>0</v>
      </c>
      <c r="G250" s="317">
        <v>0</v>
      </c>
      <c r="H250" s="316">
        <v>0</v>
      </c>
      <c r="I250" s="333">
        <v>0</v>
      </c>
      <c r="J250" s="333">
        <v>0</v>
      </c>
      <c r="K250" s="333">
        <v>0</v>
      </c>
      <c r="L250" s="333">
        <v>0</v>
      </c>
      <c r="M250" s="333">
        <v>0</v>
      </c>
      <c r="N250" s="333">
        <v>0</v>
      </c>
      <c r="O250" s="316">
        <v>0</v>
      </c>
      <c r="P250" s="333">
        <v>0</v>
      </c>
      <c r="Q250" s="333">
        <v>0</v>
      </c>
      <c r="R250" s="333">
        <v>0</v>
      </c>
      <c r="S250" s="315">
        <v>0</v>
      </c>
      <c r="T250" s="314">
        <v>0</v>
      </c>
    </row>
    <row r="251" spans="2:20" ht="12" customHeight="1" x14ac:dyDescent="0.15">
      <c r="B251" s="322"/>
      <c r="C251" s="312"/>
      <c r="D251" s="332"/>
      <c r="E251" s="251" t="s">
        <v>153</v>
      </c>
      <c r="F251" s="310">
        <f>G251+H251+I251+J251+K251+L251+M251+N251+O251+P251+Q251+R251+T251</f>
        <v>0</v>
      </c>
      <c r="G251" s="309">
        <v>0</v>
      </c>
      <c r="H251" s="308">
        <v>0</v>
      </c>
      <c r="I251" s="308">
        <v>0</v>
      </c>
      <c r="J251" s="331">
        <v>0</v>
      </c>
      <c r="K251" s="331">
        <v>0</v>
      </c>
      <c r="L251" s="331">
        <v>0</v>
      </c>
      <c r="M251" s="331">
        <v>0</v>
      </c>
      <c r="N251" s="308">
        <v>0</v>
      </c>
      <c r="O251" s="308">
        <v>0</v>
      </c>
      <c r="P251" s="331">
        <v>0</v>
      </c>
      <c r="Q251" s="331">
        <v>0</v>
      </c>
      <c r="R251" s="331">
        <v>0</v>
      </c>
      <c r="S251" s="307">
        <v>0</v>
      </c>
      <c r="T251" s="306">
        <v>0</v>
      </c>
    </row>
    <row r="252" spans="2:20" ht="12" customHeight="1" x14ac:dyDescent="0.15">
      <c r="B252" s="322"/>
      <c r="C252" s="330" t="s">
        <v>158</v>
      </c>
      <c r="D252" s="329" t="s">
        <v>157</v>
      </c>
      <c r="E252" s="328" t="s">
        <v>154</v>
      </c>
      <c r="F252" s="318">
        <f>G252+H252+I252+J252+K252+L252+M252+N252+O252+P252+Q252+R252+T252</f>
        <v>5</v>
      </c>
      <c r="G252" s="316">
        <f>G254+G256</f>
        <v>0</v>
      </c>
      <c r="H252" s="316">
        <f>H254+H256</f>
        <v>0</v>
      </c>
      <c r="I252" s="316">
        <f>I254+I256</f>
        <v>0</v>
      </c>
      <c r="J252" s="316">
        <f>J254+J256</f>
        <v>0</v>
      </c>
      <c r="K252" s="316">
        <f>K254+K256</f>
        <v>0</v>
      </c>
      <c r="L252" s="316">
        <f>L254+L256</f>
        <v>0</v>
      </c>
      <c r="M252" s="316">
        <f>M254+M256</f>
        <v>0</v>
      </c>
      <c r="N252" s="316">
        <f>N254+N256</f>
        <v>0</v>
      </c>
      <c r="O252" s="316">
        <f>O254+O256</f>
        <v>0</v>
      </c>
      <c r="P252" s="316">
        <f>P254+P256</f>
        <v>0</v>
      </c>
      <c r="Q252" s="316">
        <f>Q254+Q256</f>
        <v>0</v>
      </c>
      <c r="R252" s="316">
        <f>R254+R256</f>
        <v>0</v>
      </c>
      <c r="S252" s="315">
        <f>S254+S256</f>
        <v>0</v>
      </c>
      <c r="T252" s="327">
        <f>T254+T256</f>
        <v>5</v>
      </c>
    </row>
    <row r="253" spans="2:20" ht="12" customHeight="1" x14ac:dyDescent="0.15">
      <c r="B253" s="322"/>
      <c r="C253" s="321"/>
      <c r="D253" s="326"/>
      <c r="E253" s="325" t="s">
        <v>153</v>
      </c>
      <c r="F253" s="318">
        <f>G253+H253+I253+J253+K253+L253+M253+N253+O253+P253+Q253+R253+T253</f>
        <v>1</v>
      </c>
      <c r="G253" s="316">
        <f>G255+G257</f>
        <v>0</v>
      </c>
      <c r="H253" s="316">
        <f>H255+H257</f>
        <v>0</v>
      </c>
      <c r="I253" s="316">
        <f>I255+I257</f>
        <v>0</v>
      </c>
      <c r="J253" s="316">
        <f>J255+J257</f>
        <v>0</v>
      </c>
      <c r="K253" s="316">
        <f>K255+K257</f>
        <v>0</v>
      </c>
      <c r="L253" s="316">
        <f>L255+L257</f>
        <v>0</v>
      </c>
      <c r="M253" s="316">
        <f>M255+M257</f>
        <v>0</v>
      </c>
      <c r="N253" s="316">
        <f>N255+N257</f>
        <v>0</v>
      </c>
      <c r="O253" s="316">
        <f>O255+O257</f>
        <v>0</v>
      </c>
      <c r="P253" s="316">
        <f>P255+P257</f>
        <v>0</v>
      </c>
      <c r="Q253" s="316">
        <f>Q255+Q257</f>
        <v>0</v>
      </c>
      <c r="R253" s="316">
        <f>R255+R257</f>
        <v>0</v>
      </c>
      <c r="S253" s="315">
        <f>S255+S257</f>
        <v>0</v>
      </c>
      <c r="T253" s="314">
        <f>T255+T257</f>
        <v>1</v>
      </c>
    </row>
    <row r="254" spans="2:20" ht="12" customHeight="1" x14ac:dyDescent="0.15">
      <c r="B254" s="322"/>
      <c r="C254" s="321"/>
      <c r="D254" s="320" t="s">
        <v>156</v>
      </c>
      <c r="E254" s="324" t="s">
        <v>154</v>
      </c>
      <c r="F254" s="318">
        <f>G254+H254+I254+J254+K254+L254+M254+N254+O254+P254+Q254+R254+T254</f>
        <v>4</v>
      </c>
      <c r="G254" s="317">
        <v>0</v>
      </c>
      <c r="H254" s="316">
        <v>0</v>
      </c>
      <c r="I254" s="316">
        <v>0</v>
      </c>
      <c r="J254" s="316">
        <v>0</v>
      </c>
      <c r="K254" s="316">
        <v>0</v>
      </c>
      <c r="L254" s="316">
        <v>0</v>
      </c>
      <c r="M254" s="316">
        <v>0</v>
      </c>
      <c r="N254" s="316">
        <v>0</v>
      </c>
      <c r="O254" s="316">
        <v>0</v>
      </c>
      <c r="P254" s="316">
        <v>0</v>
      </c>
      <c r="Q254" s="316">
        <v>0</v>
      </c>
      <c r="R254" s="316">
        <v>0</v>
      </c>
      <c r="S254" s="323">
        <v>0</v>
      </c>
      <c r="T254" s="314">
        <v>4</v>
      </c>
    </row>
    <row r="255" spans="2:20" ht="12" customHeight="1" x14ac:dyDescent="0.15">
      <c r="B255" s="322"/>
      <c r="C255" s="321"/>
      <c r="D255" s="320"/>
      <c r="E255" s="319" t="s">
        <v>153</v>
      </c>
      <c r="F255" s="318">
        <f>G255+H255+I255+J255+K255+L255+M255+N255+O255+P255+Q255+R255+T255</f>
        <v>0</v>
      </c>
      <c r="G255" s="317">
        <v>0</v>
      </c>
      <c r="H255" s="316">
        <v>0</v>
      </c>
      <c r="I255" s="316">
        <v>0</v>
      </c>
      <c r="J255" s="316">
        <v>0</v>
      </c>
      <c r="K255" s="316">
        <v>0</v>
      </c>
      <c r="L255" s="316">
        <v>0</v>
      </c>
      <c r="M255" s="316">
        <v>0</v>
      </c>
      <c r="N255" s="316">
        <v>0</v>
      </c>
      <c r="O255" s="316">
        <v>0</v>
      </c>
      <c r="P255" s="316">
        <v>0</v>
      </c>
      <c r="Q255" s="316">
        <v>0</v>
      </c>
      <c r="R255" s="316">
        <v>0</v>
      </c>
      <c r="S255" s="315">
        <v>0</v>
      </c>
      <c r="T255" s="314">
        <v>0</v>
      </c>
    </row>
    <row r="256" spans="2:20" ht="12" customHeight="1" x14ac:dyDescent="0.15">
      <c r="B256" s="322"/>
      <c r="C256" s="321"/>
      <c r="D256" s="320" t="s">
        <v>155</v>
      </c>
      <c r="E256" s="319" t="s">
        <v>154</v>
      </c>
      <c r="F256" s="318">
        <f>G256+H256+I256+J256+K256+L256+M256+N256+O256+P256+Q256+R256+T256</f>
        <v>1</v>
      </c>
      <c r="G256" s="317">
        <v>0</v>
      </c>
      <c r="H256" s="316">
        <v>0</v>
      </c>
      <c r="I256" s="316">
        <v>0</v>
      </c>
      <c r="J256" s="316">
        <v>0</v>
      </c>
      <c r="K256" s="316">
        <v>0</v>
      </c>
      <c r="L256" s="316">
        <v>0</v>
      </c>
      <c r="M256" s="316">
        <v>0</v>
      </c>
      <c r="N256" s="316">
        <v>0</v>
      </c>
      <c r="O256" s="316">
        <v>0</v>
      </c>
      <c r="P256" s="316">
        <v>0</v>
      </c>
      <c r="Q256" s="316">
        <v>0</v>
      </c>
      <c r="R256" s="316">
        <v>0</v>
      </c>
      <c r="S256" s="315">
        <v>0</v>
      </c>
      <c r="T256" s="314">
        <v>1</v>
      </c>
    </row>
    <row r="257" spans="2:20" ht="12" customHeight="1" x14ac:dyDescent="0.15">
      <c r="B257" s="313"/>
      <c r="C257" s="312"/>
      <c r="D257" s="311"/>
      <c r="E257" s="251" t="s">
        <v>153</v>
      </c>
      <c r="F257" s="310">
        <f>G257+H257+I257+J257+K257+L257+M257+N257+O257+P257+Q257+R257+T257</f>
        <v>1</v>
      </c>
      <c r="G257" s="309">
        <v>0</v>
      </c>
      <c r="H257" s="308">
        <v>0</v>
      </c>
      <c r="I257" s="308">
        <v>0</v>
      </c>
      <c r="J257" s="308">
        <v>0</v>
      </c>
      <c r="K257" s="308">
        <v>0</v>
      </c>
      <c r="L257" s="308">
        <v>0</v>
      </c>
      <c r="M257" s="308">
        <v>0</v>
      </c>
      <c r="N257" s="308">
        <v>0</v>
      </c>
      <c r="O257" s="308">
        <v>0</v>
      </c>
      <c r="P257" s="308">
        <v>0</v>
      </c>
      <c r="Q257" s="308">
        <v>0</v>
      </c>
      <c r="R257" s="308">
        <v>0</v>
      </c>
      <c r="S257" s="307">
        <v>0</v>
      </c>
      <c r="T257" s="306">
        <v>1</v>
      </c>
    </row>
    <row r="258" spans="2:20" ht="12" customHeight="1" x14ac:dyDescent="0.15">
      <c r="B258" s="370" t="s">
        <v>167</v>
      </c>
      <c r="C258" s="369"/>
      <c r="D258" s="368"/>
      <c r="E258" s="367" t="s">
        <v>166</v>
      </c>
      <c r="F258" s="366">
        <f>G258+H258+I258+J258+K258+L258+M258+N258+O258+P258+Q258+R258+T258</f>
        <v>5187</v>
      </c>
      <c r="G258" s="365">
        <f>G259+G260</f>
        <v>0</v>
      </c>
      <c r="H258" s="365">
        <f>H259+H260</f>
        <v>7</v>
      </c>
      <c r="I258" s="365">
        <f>I259+I260</f>
        <v>0</v>
      </c>
      <c r="J258" s="365">
        <f>J259+J260</f>
        <v>0</v>
      </c>
      <c r="K258" s="365">
        <f>K259+K260</f>
        <v>0</v>
      </c>
      <c r="L258" s="365">
        <f>L259+L260</f>
        <v>9</v>
      </c>
      <c r="M258" s="365">
        <f>M259+M260</f>
        <v>80</v>
      </c>
      <c r="N258" s="365">
        <f>N259+N260</f>
        <v>0</v>
      </c>
      <c r="O258" s="365">
        <f>O259+O260</f>
        <v>41</v>
      </c>
      <c r="P258" s="365">
        <f>P259+P260</f>
        <v>0</v>
      </c>
      <c r="Q258" s="365">
        <f>Q259+Q260</f>
        <v>0</v>
      </c>
      <c r="R258" s="365">
        <f>R259+R260</f>
        <v>97</v>
      </c>
      <c r="S258" s="364">
        <f>SUM(S259+S260)</f>
        <v>0</v>
      </c>
      <c r="T258" s="363">
        <f>T259+T260</f>
        <v>4953</v>
      </c>
    </row>
    <row r="259" spans="2:20" ht="12" customHeight="1" x14ac:dyDescent="0.15">
      <c r="B259" s="362" t="s">
        <v>165</v>
      </c>
      <c r="C259" s="361"/>
      <c r="D259" s="360"/>
      <c r="E259" s="359" t="s">
        <v>154</v>
      </c>
      <c r="F259" s="358">
        <f>G259+H259+I259+J259+K259+L259+M259+N259+O259+P259+Q259+R259+T259</f>
        <v>2727</v>
      </c>
      <c r="G259" s="357">
        <f>G261+G273</f>
        <v>0</v>
      </c>
      <c r="H259" s="356">
        <f>H261+H273</f>
        <v>7</v>
      </c>
      <c r="I259" s="356">
        <f>I261+I273</f>
        <v>0</v>
      </c>
      <c r="J259" s="356">
        <f>J261+J273</f>
        <v>0</v>
      </c>
      <c r="K259" s="356">
        <f>K261+K273</f>
        <v>0</v>
      </c>
      <c r="L259" s="356">
        <f>L261+L273</f>
        <v>7</v>
      </c>
      <c r="M259" s="356">
        <f>M261+M273</f>
        <v>51</v>
      </c>
      <c r="N259" s="356">
        <f>N261+N273</f>
        <v>0</v>
      </c>
      <c r="O259" s="356">
        <f>O261+O273</f>
        <v>35</v>
      </c>
      <c r="P259" s="356">
        <f>P261+P273</f>
        <v>0</v>
      </c>
      <c r="Q259" s="356">
        <f>Q261+Q273</f>
        <v>0</v>
      </c>
      <c r="R259" s="356">
        <f>R261+R273</f>
        <v>60</v>
      </c>
      <c r="S259" s="355">
        <v>0</v>
      </c>
      <c r="T259" s="354">
        <f>T261+T273</f>
        <v>2567</v>
      </c>
    </row>
    <row r="260" spans="2:20" ht="12" customHeight="1" x14ac:dyDescent="0.15">
      <c r="B260" s="322"/>
      <c r="C260" s="353"/>
      <c r="D260" s="352"/>
      <c r="E260" s="351" t="s">
        <v>153</v>
      </c>
      <c r="F260" s="350">
        <f>G260+H260+I260+J260+K260+L260+M260+N260+O260+P260+Q260+R260+T260</f>
        <v>2460</v>
      </c>
      <c r="G260" s="349">
        <f>G262+G274</f>
        <v>0</v>
      </c>
      <c r="H260" s="349">
        <f>H262+H274</f>
        <v>0</v>
      </c>
      <c r="I260" s="349">
        <f>I262+I274</f>
        <v>0</v>
      </c>
      <c r="J260" s="349">
        <f>J262+J274</f>
        <v>0</v>
      </c>
      <c r="K260" s="349">
        <f>K262+K274</f>
        <v>0</v>
      </c>
      <c r="L260" s="349">
        <f>L262+L274</f>
        <v>2</v>
      </c>
      <c r="M260" s="349">
        <f>M262+M274</f>
        <v>29</v>
      </c>
      <c r="N260" s="349">
        <f>N262+N274</f>
        <v>0</v>
      </c>
      <c r="O260" s="349">
        <f>O262+O274</f>
        <v>6</v>
      </c>
      <c r="P260" s="349">
        <f>P262+P274</f>
        <v>0</v>
      </c>
      <c r="Q260" s="349">
        <f>Q262+Q274</f>
        <v>0</v>
      </c>
      <c r="R260" s="349">
        <f>R262+R274</f>
        <v>37</v>
      </c>
      <c r="S260" s="348">
        <v>0</v>
      </c>
      <c r="T260" s="347">
        <f>T262+T274</f>
        <v>2386</v>
      </c>
    </row>
    <row r="261" spans="2:20" ht="12" customHeight="1" x14ac:dyDescent="0.15">
      <c r="B261" s="322"/>
      <c r="C261" s="330" t="s">
        <v>164</v>
      </c>
      <c r="D261" s="203" t="s">
        <v>157</v>
      </c>
      <c r="E261" s="346" t="s">
        <v>154</v>
      </c>
      <c r="F261" s="345">
        <f>G261+H261+I261+J261+K261+L261+M261+N261+O261+P261+Q261+R261+T261</f>
        <v>2717</v>
      </c>
      <c r="G261" s="344">
        <f>SUM(G263+G265+G267+G269+G271)</f>
        <v>0</v>
      </c>
      <c r="H261" s="343">
        <f>SUM(H263+H265+H267+H269+H271)</f>
        <v>4</v>
      </c>
      <c r="I261" s="343">
        <f>SUM(I263+I265+I267+I269+I271)</f>
        <v>0</v>
      </c>
      <c r="J261" s="343">
        <f>SUM(J263+J265+J267+J269+J271)</f>
        <v>0</v>
      </c>
      <c r="K261" s="343">
        <f>SUM(K263+K265+K267+K269+K271)</f>
        <v>0</v>
      </c>
      <c r="L261" s="343">
        <f>SUM(L263+L265+L267+L269+L271)</f>
        <v>7</v>
      </c>
      <c r="M261" s="343">
        <f>SUM(M263+M265+M267+M269+M271)</f>
        <v>47</v>
      </c>
      <c r="N261" s="343">
        <f>SUM(N263+N265+N267+N269+N271)</f>
        <v>0</v>
      </c>
      <c r="O261" s="343">
        <f>SUM(O263+O265+O267+O269+O271)</f>
        <v>35</v>
      </c>
      <c r="P261" s="343">
        <f>SUM(P263+P265+P267+P269+P271)</f>
        <v>0</v>
      </c>
      <c r="Q261" s="343">
        <f>SUM(Q263+Q265+Q267+Q269+Q271)</f>
        <v>0</v>
      </c>
      <c r="R261" s="343">
        <f>SUM(R263+R265+R267+R269+R271)</f>
        <v>60</v>
      </c>
      <c r="S261" s="342">
        <f>SUM(S263+S265+S267+S269+S271)</f>
        <v>0</v>
      </c>
      <c r="T261" s="327">
        <f>SUM(T263+T265+T267+T269+T271)</f>
        <v>2564</v>
      </c>
    </row>
    <row r="262" spans="2:20" ht="12" customHeight="1" x14ac:dyDescent="0.15">
      <c r="B262" s="322"/>
      <c r="C262" s="321"/>
      <c r="D262" s="341"/>
      <c r="E262" s="340" t="s">
        <v>153</v>
      </c>
      <c r="F262" s="318">
        <f>G262+H262+I262+J262+K262+L262+M262+N262+O262+P262+Q262+R262+T262</f>
        <v>2450</v>
      </c>
      <c r="G262" s="339">
        <f>SUM(G264+G266+G268+G270+G272)</f>
        <v>0</v>
      </c>
      <c r="H262" s="316">
        <f>SUM(H264+H266+H268+H270+H272)</f>
        <v>0</v>
      </c>
      <c r="I262" s="316">
        <f>SUM(I264+I266+I268+I270+I272)</f>
        <v>0</v>
      </c>
      <c r="J262" s="316">
        <f>SUM(J264+J266+J268+J270+J272)</f>
        <v>0</v>
      </c>
      <c r="K262" s="316">
        <f>SUM(K264+K266+K268+K270+K272)</f>
        <v>0</v>
      </c>
      <c r="L262" s="316">
        <f>SUM(L264+L266+L268+L270+L272)</f>
        <v>2</v>
      </c>
      <c r="M262" s="316">
        <f>SUM(M264+M266+M268+M270+M272)</f>
        <v>27</v>
      </c>
      <c r="N262" s="316">
        <f>SUM(N264+N266+N268+N270+N272)</f>
        <v>0</v>
      </c>
      <c r="O262" s="316">
        <f>SUM(O264+O266+O268+O270+O272)</f>
        <v>6</v>
      </c>
      <c r="P262" s="316">
        <f>SUM(P264+P266+P268+P270+P272)</f>
        <v>0</v>
      </c>
      <c r="Q262" s="316">
        <f>SUM(Q264+Q266+Q268+Q270+Q272)</f>
        <v>0</v>
      </c>
      <c r="R262" s="316">
        <f>SUM(R264+R266+R268+R270+R272)</f>
        <v>36</v>
      </c>
      <c r="S262" s="315">
        <f>SUM(S264+S266+S268+S270+S272)</f>
        <v>0</v>
      </c>
      <c r="T262" s="314">
        <f>SUM(T264+T266+T268+T270+T272)</f>
        <v>2379</v>
      </c>
    </row>
    <row r="263" spans="2:20" ht="12" customHeight="1" x14ac:dyDescent="0.15">
      <c r="B263" s="322"/>
      <c r="C263" s="321"/>
      <c r="D263" s="338" t="s">
        <v>163</v>
      </c>
      <c r="E263" s="265" t="s">
        <v>154</v>
      </c>
      <c r="F263" s="318">
        <f>G263+H263+I263+J263+K263+L263+M263+N263+O263+P263+Q263+R263+T263</f>
        <v>2396</v>
      </c>
      <c r="G263" s="333">
        <v>0</v>
      </c>
      <c r="H263" s="333">
        <v>0</v>
      </c>
      <c r="I263" s="333">
        <v>0</v>
      </c>
      <c r="J263" s="333">
        <v>0</v>
      </c>
      <c r="K263" s="333">
        <v>0</v>
      </c>
      <c r="L263" s="333">
        <v>0</v>
      </c>
      <c r="M263" s="333">
        <v>12</v>
      </c>
      <c r="N263" s="333">
        <v>0</v>
      </c>
      <c r="O263" s="333">
        <v>24</v>
      </c>
      <c r="P263" s="333">
        <v>0</v>
      </c>
      <c r="Q263" s="333">
        <v>0</v>
      </c>
      <c r="R263" s="333">
        <v>43</v>
      </c>
      <c r="S263" s="323">
        <v>0</v>
      </c>
      <c r="T263" s="314">
        <v>2317</v>
      </c>
    </row>
    <row r="264" spans="2:20" ht="12" customHeight="1" x14ac:dyDescent="0.15">
      <c r="B264" s="322"/>
      <c r="C264" s="321"/>
      <c r="D264" s="337"/>
      <c r="E264" s="265" t="s">
        <v>153</v>
      </c>
      <c r="F264" s="318">
        <f>G264+H264+I264+J264+K264+L264+M264+N264+O264+P264+Q264+R264+T264</f>
        <v>2210</v>
      </c>
      <c r="G264" s="333">
        <v>0</v>
      </c>
      <c r="H264" s="333">
        <v>0</v>
      </c>
      <c r="I264" s="333">
        <v>0</v>
      </c>
      <c r="J264" s="333">
        <v>0</v>
      </c>
      <c r="K264" s="333">
        <v>0</v>
      </c>
      <c r="L264" s="333">
        <v>2</v>
      </c>
      <c r="M264" s="333">
        <v>4</v>
      </c>
      <c r="N264" s="333">
        <v>0</v>
      </c>
      <c r="O264" s="333">
        <v>6</v>
      </c>
      <c r="P264" s="333">
        <v>0</v>
      </c>
      <c r="Q264" s="333">
        <v>0</v>
      </c>
      <c r="R264" s="333">
        <v>26</v>
      </c>
      <c r="S264" s="315">
        <v>0</v>
      </c>
      <c r="T264" s="314">
        <v>2172</v>
      </c>
    </row>
    <row r="265" spans="2:20" ht="12" customHeight="1" x14ac:dyDescent="0.15">
      <c r="B265" s="322"/>
      <c r="C265" s="321"/>
      <c r="D265" s="338" t="s">
        <v>162</v>
      </c>
      <c r="E265" s="265" t="s">
        <v>154</v>
      </c>
      <c r="F265" s="318">
        <f>G265+H265+I265+J265+K265+L265+M265+N265+O265+P265+Q265+R265+T265</f>
        <v>181</v>
      </c>
      <c r="G265" s="333">
        <v>0</v>
      </c>
      <c r="H265" s="333">
        <v>0</v>
      </c>
      <c r="I265" s="333">
        <v>0</v>
      </c>
      <c r="J265" s="333">
        <v>0</v>
      </c>
      <c r="K265" s="333">
        <v>0</v>
      </c>
      <c r="L265" s="333">
        <v>3</v>
      </c>
      <c r="M265" s="333">
        <v>20</v>
      </c>
      <c r="N265" s="333">
        <v>0</v>
      </c>
      <c r="O265" s="333">
        <v>5</v>
      </c>
      <c r="P265" s="333">
        <v>0</v>
      </c>
      <c r="Q265" s="333">
        <v>0</v>
      </c>
      <c r="R265" s="333">
        <v>8</v>
      </c>
      <c r="S265" s="315">
        <v>0</v>
      </c>
      <c r="T265" s="314">
        <v>145</v>
      </c>
    </row>
    <row r="266" spans="2:20" ht="12" customHeight="1" x14ac:dyDescent="0.15">
      <c r="B266" s="322"/>
      <c r="C266" s="321"/>
      <c r="D266" s="337"/>
      <c r="E266" s="265" t="s">
        <v>153</v>
      </c>
      <c r="F266" s="318">
        <f>G266+H266+I266+J266+K266+L266+M266+N266+O266+P266+Q266+R266+T266</f>
        <v>120</v>
      </c>
      <c r="G266" s="333">
        <v>0</v>
      </c>
      <c r="H266" s="333">
        <v>0</v>
      </c>
      <c r="I266" s="333">
        <v>0</v>
      </c>
      <c r="J266" s="333">
        <v>0</v>
      </c>
      <c r="K266" s="333">
        <v>0</v>
      </c>
      <c r="L266" s="333">
        <v>0</v>
      </c>
      <c r="M266" s="333">
        <v>16</v>
      </c>
      <c r="N266" s="333">
        <v>0</v>
      </c>
      <c r="O266" s="333">
        <v>0</v>
      </c>
      <c r="P266" s="333">
        <v>0</v>
      </c>
      <c r="Q266" s="333">
        <v>0</v>
      </c>
      <c r="R266" s="333">
        <v>2</v>
      </c>
      <c r="S266" s="315">
        <v>0</v>
      </c>
      <c r="T266" s="314">
        <v>102</v>
      </c>
    </row>
    <row r="267" spans="2:20" ht="12" customHeight="1" x14ac:dyDescent="0.15">
      <c r="B267" s="322"/>
      <c r="C267" s="321"/>
      <c r="D267" s="338" t="s">
        <v>161</v>
      </c>
      <c r="E267" s="265" t="s">
        <v>154</v>
      </c>
      <c r="F267" s="318">
        <f>G267+H267+I267+J267+K267+L267+M267+N267+O267+P267+Q267+R267+T267</f>
        <v>122</v>
      </c>
      <c r="G267" s="333">
        <v>0</v>
      </c>
      <c r="H267" s="333">
        <v>4</v>
      </c>
      <c r="I267" s="333">
        <v>0</v>
      </c>
      <c r="J267" s="333">
        <v>0</v>
      </c>
      <c r="K267" s="333">
        <v>0</v>
      </c>
      <c r="L267" s="333">
        <v>4</v>
      </c>
      <c r="M267" s="333">
        <v>15</v>
      </c>
      <c r="N267" s="333">
        <v>0</v>
      </c>
      <c r="O267" s="333">
        <v>6</v>
      </c>
      <c r="P267" s="333">
        <v>0</v>
      </c>
      <c r="Q267" s="333">
        <v>0</v>
      </c>
      <c r="R267" s="333">
        <v>9</v>
      </c>
      <c r="S267" s="315">
        <v>0</v>
      </c>
      <c r="T267" s="314">
        <v>84</v>
      </c>
    </row>
    <row r="268" spans="2:20" ht="12" customHeight="1" x14ac:dyDescent="0.15">
      <c r="B268" s="322"/>
      <c r="C268" s="321"/>
      <c r="D268" s="337"/>
      <c r="E268" s="265" t="s">
        <v>153</v>
      </c>
      <c r="F268" s="318">
        <f>G268+H268+I268+J268+K268+L268+M268+N268+O268+P268+Q268+R268+T268</f>
        <v>107</v>
      </c>
      <c r="G268" s="333">
        <v>0</v>
      </c>
      <c r="H268" s="333">
        <v>0</v>
      </c>
      <c r="I268" s="333">
        <v>0</v>
      </c>
      <c r="J268" s="333">
        <v>0</v>
      </c>
      <c r="K268" s="333">
        <v>0</v>
      </c>
      <c r="L268" s="333">
        <v>0</v>
      </c>
      <c r="M268" s="333">
        <v>7</v>
      </c>
      <c r="N268" s="333">
        <v>0</v>
      </c>
      <c r="O268" s="333">
        <v>0</v>
      </c>
      <c r="P268" s="333">
        <v>0</v>
      </c>
      <c r="Q268" s="333">
        <v>0</v>
      </c>
      <c r="R268" s="333">
        <v>8</v>
      </c>
      <c r="S268" s="315">
        <v>0</v>
      </c>
      <c r="T268" s="314">
        <v>92</v>
      </c>
    </row>
    <row r="269" spans="2:20" ht="12" customHeight="1" x14ac:dyDescent="0.15">
      <c r="B269" s="322"/>
      <c r="C269" s="321"/>
      <c r="D269" s="338" t="s">
        <v>160</v>
      </c>
      <c r="E269" s="265" t="s">
        <v>154</v>
      </c>
      <c r="F269" s="318">
        <f>G269+H269+I269+J269+K269+L269+M269+N269+O269+P269+Q269+R269+T269</f>
        <v>5</v>
      </c>
      <c r="G269" s="333">
        <v>0</v>
      </c>
      <c r="H269" s="333">
        <v>0</v>
      </c>
      <c r="I269" s="333">
        <v>0</v>
      </c>
      <c r="J269" s="333">
        <v>0</v>
      </c>
      <c r="K269" s="333">
        <v>0</v>
      </c>
      <c r="L269" s="333">
        <v>0</v>
      </c>
      <c r="M269" s="333">
        <v>0</v>
      </c>
      <c r="N269" s="333">
        <v>0</v>
      </c>
      <c r="O269" s="333">
        <v>0</v>
      </c>
      <c r="P269" s="333">
        <v>0</v>
      </c>
      <c r="Q269" s="333">
        <v>0</v>
      </c>
      <c r="R269" s="333">
        <v>0</v>
      </c>
      <c r="S269" s="315">
        <v>0</v>
      </c>
      <c r="T269" s="314">
        <v>5</v>
      </c>
    </row>
    <row r="270" spans="2:20" ht="12" customHeight="1" x14ac:dyDescent="0.15">
      <c r="B270" s="322"/>
      <c r="C270" s="321"/>
      <c r="D270" s="337"/>
      <c r="E270" s="336" t="s">
        <v>153</v>
      </c>
      <c r="F270" s="318">
        <f>G270+H270+I270+J270+K270+L270+M270+N270+O270+P270+Q270+R270+T270</f>
        <v>3</v>
      </c>
      <c r="G270" s="317">
        <v>0</v>
      </c>
      <c r="H270" s="316">
        <v>0</v>
      </c>
      <c r="I270" s="333">
        <v>0</v>
      </c>
      <c r="J270" s="333">
        <v>0</v>
      </c>
      <c r="K270" s="333">
        <v>0</v>
      </c>
      <c r="L270" s="333">
        <v>0</v>
      </c>
      <c r="M270" s="333">
        <v>0</v>
      </c>
      <c r="N270" s="333">
        <v>0</v>
      </c>
      <c r="O270" s="333">
        <v>0</v>
      </c>
      <c r="P270" s="333">
        <v>0</v>
      </c>
      <c r="Q270" s="333">
        <v>0</v>
      </c>
      <c r="R270" s="333">
        <v>0</v>
      </c>
      <c r="S270" s="335">
        <v>0</v>
      </c>
      <c r="T270" s="314">
        <v>3</v>
      </c>
    </row>
    <row r="271" spans="2:20" ht="12" customHeight="1" x14ac:dyDescent="0.15">
      <c r="B271" s="322"/>
      <c r="C271" s="321"/>
      <c r="D271" s="334" t="s">
        <v>159</v>
      </c>
      <c r="E271" s="265" t="s">
        <v>154</v>
      </c>
      <c r="F271" s="318">
        <f>G271+H271+I271+J271+K271+L271+M271+N271+O271+P271+Q271+R271+T271</f>
        <v>13</v>
      </c>
      <c r="G271" s="317">
        <v>0</v>
      </c>
      <c r="H271" s="316">
        <v>0</v>
      </c>
      <c r="I271" s="333">
        <v>0</v>
      </c>
      <c r="J271" s="333">
        <v>0</v>
      </c>
      <c r="K271" s="333">
        <v>0</v>
      </c>
      <c r="L271" s="333">
        <v>0</v>
      </c>
      <c r="M271" s="333">
        <v>0</v>
      </c>
      <c r="N271" s="333">
        <v>0</v>
      </c>
      <c r="O271" s="316">
        <v>0</v>
      </c>
      <c r="P271" s="316">
        <v>0</v>
      </c>
      <c r="Q271" s="316">
        <v>0</v>
      </c>
      <c r="R271" s="333">
        <v>0</v>
      </c>
      <c r="S271" s="315">
        <v>0</v>
      </c>
      <c r="T271" s="314">
        <v>13</v>
      </c>
    </row>
    <row r="272" spans="2:20" ht="12" customHeight="1" x14ac:dyDescent="0.15">
      <c r="B272" s="322"/>
      <c r="C272" s="312"/>
      <c r="D272" s="332"/>
      <c r="E272" s="251" t="s">
        <v>153</v>
      </c>
      <c r="F272" s="310">
        <f>G272+H272+I272+J272+K272+L272+M272+N272+O272+P272+Q272+R272+T272</f>
        <v>10</v>
      </c>
      <c r="G272" s="309">
        <v>0</v>
      </c>
      <c r="H272" s="308">
        <v>0</v>
      </c>
      <c r="I272" s="308">
        <v>0</v>
      </c>
      <c r="J272" s="331">
        <v>0</v>
      </c>
      <c r="K272" s="331">
        <v>0</v>
      </c>
      <c r="L272" s="331">
        <v>0</v>
      </c>
      <c r="M272" s="331">
        <v>0</v>
      </c>
      <c r="N272" s="308">
        <v>0</v>
      </c>
      <c r="O272" s="308">
        <v>0</v>
      </c>
      <c r="P272" s="308">
        <v>0</v>
      </c>
      <c r="Q272" s="308">
        <v>0</v>
      </c>
      <c r="R272" s="331">
        <v>0</v>
      </c>
      <c r="S272" s="307">
        <v>0</v>
      </c>
      <c r="T272" s="306">
        <v>10</v>
      </c>
    </row>
    <row r="273" spans="2:20" ht="12" customHeight="1" x14ac:dyDescent="0.15">
      <c r="B273" s="322"/>
      <c r="C273" s="330" t="s">
        <v>158</v>
      </c>
      <c r="D273" s="329" t="s">
        <v>157</v>
      </c>
      <c r="E273" s="328" t="s">
        <v>154</v>
      </c>
      <c r="F273" s="318">
        <f>G273+H273+I273+J273+K273+L273+M273+N273+O273+P273+Q273+R273+T273</f>
        <v>10</v>
      </c>
      <c r="G273" s="316">
        <v>0</v>
      </c>
      <c r="H273" s="316">
        <v>3</v>
      </c>
      <c r="I273" s="316">
        <v>0</v>
      </c>
      <c r="J273" s="316">
        <v>0</v>
      </c>
      <c r="K273" s="316">
        <v>0</v>
      </c>
      <c r="L273" s="316">
        <v>0</v>
      </c>
      <c r="M273" s="316">
        <v>4</v>
      </c>
      <c r="N273" s="316">
        <v>0</v>
      </c>
      <c r="O273" s="316">
        <v>0</v>
      </c>
      <c r="P273" s="316">
        <v>0</v>
      </c>
      <c r="Q273" s="316">
        <v>0</v>
      </c>
      <c r="R273" s="316">
        <v>0</v>
      </c>
      <c r="S273" s="315">
        <v>0</v>
      </c>
      <c r="T273" s="327">
        <v>3</v>
      </c>
    </row>
    <row r="274" spans="2:20" ht="12" customHeight="1" x14ac:dyDescent="0.15">
      <c r="B274" s="322"/>
      <c r="C274" s="321"/>
      <c r="D274" s="326"/>
      <c r="E274" s="325" t="s">
        <v>153</v>
      </c>
      <c r="F274" s="318">
        <f>G274+H274+I274+J274+K274+L274+M274+N274+O274+P274+Q274+R274+T274</f>
        <v>10</v>
      </c>
      <c r="G274" s="316">
        <v>0</v>
      </c>
      <c r="H274" s="316">
        <v>0</v>
      </c>
      <c r="I274" s="316">
        <v>0</v>
      </c>
      <c r="J274" s="316">
        <v>0</v>
      </c>
      <c r="K274" s="316">
        <v>0</v>
      </c>
      <c r="L274" s="316">
        <v>0</v>
      </c>
      <c r="M274" s="316">
        <v>2</v>
      </c>
      <c r="N274" s="316">
        <v>0</v>
      </c>
      <c r="O274" s="316">
        <v>0</v>
      </c>
      <c r="P274" s="316">
        <v>0</v>
      </c>
      <c r="Q274" s="316">
        <v>0</v>
      </c>
      <c r="R274" s="316">
        <v>1</v>
      </c>
      <c r="S274" s="315">
        <v>0</v>
      </c>
      <c r="T274" s="314">
        <v>7</v>
      </c>
    </row>
    <row r="275" spans="2:20" ht="12" customHeight="1" x14ac:dyDescent="0.15">
      <c r="B275" s="322"/>
      <c r="C275" s="321"/>
      <c r="D275" s="320" t="s">
        <v>156</v>
      </c>
      <c r="E275" s="324" t="s">
        <v>154</v>
      </c>
      <c r="F275" s="318">
        <f>G275+H275+I275+J275+K275+L275+M275+N275+O275+P275+Q275+R275+T275</f>
        <v>7</v>
      </c>
      <c r="G275" s="317">
        <v>0</v>
      </c>
      <c r="H275" s="316">
        <v>0</v>
      </c>
      <c r="I275" s="316">
        <v>0</v>
      </c>
      <c r="J275" s="316">
        <v>0</v>
      </c>
      <c r="K275" s="316">
        <v>0</v>
      </c>
      <c r="L275" s="316">
        <v>0</v>
      </c>
      <c r="M275" s="316">
        <v>4</v>
      </c>
      <c r="N275" s="316">
        <v>0</v>
      </c>
      <c r="O275" s="316">
        <v>0</v>
      </c>
      <c r="P275" s="316">
        <v>0</v>
      </c>
      <c r="Q275" s="316">
        <v>0</v>
      </c>
      <c r="R275" s="316">
        <v>0</v>
      </c>
      <c r="S275" s="323">
        <v>0</v>
      </c>
      <c r="T275" s="314">
        <v>3</v>
      </c>
    </row>
    <row r="276" spans="2:20" ht="12" customHeight="1" x14ac:dyDescent="0.15">
      <c r="B276" s="322"/>
      <c r="C276" s="321"/>
      <c r="D276" s="320"/>
      <c r="E276" s="319" t="s">
        <v>153</v>
      </c>
      <c r="F276" s="318">
        <f>G276+H276+I276+J276+K276+L276+M276+N276+O276+P276+Q276+R276+T276</f>
        <v>10</v>
      </c>
      <c r="G276" s="317">
        <v>0</v>
      </c>
      <c r="H276" s="316">
        <v>0</v>
      </c>
      <c r="I276" s="316">
        <v>0</v>
      </c>
      <c r="J276" s="316">
        <v>0</v>
      </c>
      <c r="K276" s="316">
        <v>0</v>
      </c>
      <c r="L276" s="316">
        <v>0</v>
      </c>
      <c r="M276" s="316">
        <v>2</v>
      </c>
      <c r="N276" s="316">
        <v>0</v>
      </c>
      <c r="O276" s="316">
        <v>0</v>
      </c>
      <c r="P276" s="316">
        <v>0</v>
      </c>
      <c r="Q276" s="316">
        <v>0</v>
      </c>
      <c r="R276" s="316">
        <v>1</v>
      </c>
      <c r="S276" s="315">
        <v>0</v>
      </c>
      <c r="T276" s="314">
        <v>7</v>
      </c>
    </row>
    <row r="277" spans="2:20" ht="12" customHeight="1" x14ac:dyDescent="0.15">
      <c r="B277" s="322"/>
      <c r="C277" s="321"/>
      <c r="D277" s="320" t="s">
        <v>155</v>
      </c>
      <c r="E277" s="319" t="s">
        <v>154</v>
      </c>
      <c r="F277" s="318">
        <f>G277+H277+I277+J277+K277+L277+M277+N277+O277+P277+Q277+R277+T277</f>
        <v>3</v>
      </c>
      <c r="G277" s="317">
        <v>0</v>
      </c>
      <c r="H277" s="316">
        <v>3</v>
      </c>
      <c r="I277" s="316">
        <v>0</v>
      </c>
      <c r="J277" s="316">
        <v>0</v>
      </c>
      <c r="K277" s="316">
        <v>0</v>
      </c>
      <c r="L277" s="316">
        <v>0</v>
      </c>
      <c r="M277" s="316">
        <v>0</v>
      </c>
      <c r="N277" s="316">
        <v>0</v>
      </c>
      <c r="O277" s="316">
        <v>0</v>
      </c>
      <c r="P277" s="316">
        <v>0</v>
      </c>
      <c r="Q277" s="316">
        <v>0</v>
      </c>
      <c r="R277" s="316">
        <v>0</v>
      </c>
      <c r="S277" s="315">
        <v>0</v>
      </c>
      <c r="T277" s="314">
        <v>0</v>
      </c>
    </row>
    <row r="278" spans="2:20" ht="12" customHeight="1" x14ac:dyDescent="0.15">
      <c r="B278" s="313"/>
      <c r="C278" s="312"/>
      <c r="D278" s="311"/>
      <c r="E278" s="251" t="s">
        <v>153</v>
      </c>
      <c r="F278" s="310">
        <f>G278+H278+I278+J278+K278+L278+M278+N278+O278+P278+Q278+R278+T278</f>
        <v>0</v>
      </c>
      <c r="G278" s="309">
        <v>0</v>
      </c>
      <c r="H278" s="308">
        <v>0</v>
      </c>
      <c r="I278" s="308">
        <v>0</v>
      </c>
      <c r="J278" s="308">
        <v>0</v>
      </c>
      <c r="K278" s="308">
        <v>0</v>
      </c>
      <c r="L278" s="308">
        <v>0</v>
      </c>
      <c r="M278" s="308">
        <v>0</v>
      </c>
      <c r="N278" s="308">
        <v>0</v>
      </c>
      <c r="O278" s="308">
        <v>0</v>
      </c>
      <c r="P278" s="308">
        <v>0</v>
      </c>
      <c r="Q278" s="308">
        <v>0</v>
      </c>
      <c r="R278" s="308">
        <v>0</v>
      </c>
      <c r="S278" s="307">
        <v>0</v>
      </c>
      <c r="T278" s="306">
        <v>0</v>
      </c>
    </row>
    <row r="279" spans="2:20" ht="15" customHeight="1" x14ac:dyDescent="0.15">
      <c r="B279" s="51" t="s">
        <v>152</v>
      </c>
      <c r="C279" s="305"/>
      <c r="D279" s="305"/>
      <c r="E279" s="48"/>
      <c r="R279" s="249"/>
      <c r="T279" s="249"/>
    </row>
    <row r="280" spans="2:20" x14ac:dyDescent="0.15">
      <c r="B280" s="51" t="s">
        <v>151</v>
      </c>
    </row>
  </sheetData>
  <mergeCells count="182">
    <mergeCell ref="B4:E5"/>
    <mergeCell ref="F4:F5"/>
    <mergeCell ref="G4:T4"/>
    <mergeCell ref="B6:D6"/>
    <mergeCell ref="T6:T8"/>
    <mergeCell ref="B7:D7"/>
    <mergeCell ref="C9:C20"/>
    <mergeCell ref="D9:D10"/>
    <mergeCell ref="D11:D12"/>
    <mergeCell ref="D13:D14"/>
    <mergeCell ref="D15:D16"/>
    <mergeCell ref="D17:D18"/>
    <mergeCell ref="D19:D20"/>
    <mergeCell ref="C21:C26"/>
    <mergeCell ref="D21:D22"/>
    <mergeCell ref="D23:D24"/>
    <mergeCell ref="D25:D26"/>
    <mergeCell ref="B27:D27"/>
    <mergeCell ref="T27:T29"/>
    <mergeCell ref="B28:D28"/>
    <mergeCell ref="C30:C41"/>
    <mergeCell ref="D30:D31"/>
    <mergeCell ref="D32:D33"/>
    <mergeCell ref="D34:D35"/>
    <mergeCell ref="D36:D37"/>
    <mergeCell ref="D38:D39"/>
    <mergeCell ref="D40:D41"/>
    <mergeCell ref="C42:C47"/>
    <mergeCell ref="D42:D43"/>
    <mergeCell ref="D44:D45"/>
    <mergeCell ref="D46:D47"/>
    <mergeCell ref="B48:D48"/>
    <mergeCell ref="T48:T50"/>
    <mergeCell ref="B49:D49"/>
    <mergeCell ref="C51:C62"/>
    <mergeCell ref="D51:D52"/>
    <mergeCell ref="D53:D54"/>
    <mergeCell ref="D55:D56"/>
    <mergeCell ref="D57:D58"/>
    <mergeCell ref="D59:D60"/>
    <mergeCell ref="D61:D62"/>
    <mergeCell ref="C63:C68"/>
    <mergeCell ref="D63:D64"/>
    <mergeCell ref="D65:D66"/>
    <mergeCell ref="D67:D68"/>
    <mergeCell ref="B69:D69"/>
    <mergeCell ref="T69:T71"/>
    <mergeCell ref="B70:D70"/>
    <mergeCell ref="C72:C83"/>
    <mergeCell ref="D72:D73"/>
    <mergeCell ref="D74:D75"/>
    <mergeCell ref="D76:D77"/>
    <mergeCell ref="D78:D79"/>
    <mergeCell ref="D80:D81"/>
    <mergeCell ref="D82:D83"/>
    <mergeCell ref="C84:C89"/>
    <mergeCell ref="D84:D85"/>
    <mergeCell ref="D86:D87"/>
    <mergeCell ref="D88:D89"/>
    <mergeCell ref="B90:D90"/>
    <mergeCell ref="T90:T92"/>
    <mergeCell ref="B91:D91"/>
    <mergeCell ref="C93:C104"/>
    <mergeCell ref="D93:D94"/>
    <mergeCell ref="D95:D96"/>
    <mergeCell ref="D97:D98"/>
    <mergeCell ref="D99:D100"/>
    <mergeCell ref="D101:D102"/>
    <mergeCell ref="D103:D104"/>
    <mergeCell ref="C105:C110"/>
    <mergeCell ref="D105:D106"/>
    <mergeCell ref="D107:D108"/>
    <mergeCell ref="D109:D110"/>
    <mergeCell ref="B111:D111"/>
    <mergeCell ref="T111:T113"/>
    <mergeCell ref="B112:D112"/>
    <mergeCell ref="C114:C125"/>
    <mergeCell ref="D114:D115"/>
    <mergeCell ref="D116:D117"/>
    <mergeCell ref="D118:D119"/>
    <mergeCell ref="D120:D121"/>
    <mergeCell ref="D122:D123"/>
    <mergeCell ref="D124:D125"/>
    <mergeCell ref="C126:C131"/>
    <mergeCell ref="D126:D127"/>
    <mergeCell ref="D128:D129"/>
    <mergeCell ref="D130:D131"/>
    <mergeCell ref="B132:D132"/>
    <mergeCell ref="T132:T134"/>
    <mergeCell ref="B133:D133"/>
    <mergeCell ref="C135:C146"/>
    <mergeCell ref="D135:D136"/>
    <mergeCell ref="D137:D138"/>
    <mergeCell ref="D139:D140"/>
    <mergeCell ref="D141:D142"/>
    <mergeCell ref="D143:D144"/>
    <mergeCell ref="D145:D146"/>
    <mergeCell ref="C147:C152"/>
    <mergeCell ref="D147:D148"/>
    <mergeCell ref="D149:D150"/>
    <mergeCell ref="D151:D152"/>
    <mergeCell ref="B153:D153"/>
    <mergeCell ref="T153:T155"/>
    <mergeCell ref="B154:D154"/>
    <mergeCell ref="C156:C167"/>
    <mergeCell ref="D156:D157"/>
    <mergeCell ref="T156:T167"/>
    <mergeCell ref="D158:D159"/>
    <mergeCell ref="D160:D161"/>
    <mergeCell ref="D162:D163"/>
    <mergeCell ref="D164:D165"/>
    <mergeCell ref="D166:D167"/>
    <mergeCell ref="C168:C173"/>
    <mergeCell ref="D168:D169"/>
    <mergeCell ref="T168:T173"/>
    <mergeCell ref="D170:D171"/>
    <mergeCell ref="D172:D173"/>
    <mergeCell ref="B174:D174"/>
    <mergeCell ref="B175:D175"/>
    <mergeCell ref="C177:C188"/>
    <mergeCell ref="D177:D178"/>
    <mergeCell ref="D179:D180"/>
    <mergeCell ref="D181:D182"/>
    <mergeCell ref="D183:D184"/>
    <mergeCell ref="D185:D186"/>
    <mergeCell ref="D187:D188"/>
    <mergeCell ref="C189:C194"/>
    <mergeCell ref="D189:D190"/>
    <mergeCell ref="D191:D192"/>
    <mergeCell ref="D193:D194"/>
    <mergeCell ref="B195:D195"/>
    <mergeCell ref="B196:D196"/>
    <mergeCell ref="C198:C209"/>
    <mergeCell ref="D198:D199"/>
    <mergeCell ref="D200:D201"/>
    <mergeCell ref="D202:D203"/>
    <mergeCell ref="D204:D205"/>
    <mergeCell ref="D206:D207"/>
    <mergeCell ref="D208:D209"/>
    <mergeCell ref="C210:C215"/>
    <mergeCell ref="D210:D211"/>
    <mergeCell ref="D212:D213"/>
    <mergeCell ref="D214:D215"/>
    <mergeCell ref="B216:D216"/>
    <mergeCell ref="B217:D217"/>
    <mergeCell ref="C219:C230"/>
    <mergeCell ref="D219:D220"/>
    <mergeCell ref="D221:D222"/>
    <mergeCell ref="D223:D224"/>
    <mergeCell ref="D225:D226"/>
    <mergeCell ref="D227:D228"/>
    <mergeCell ref="D229:D230"/>
    <mergeCell ref="C231:C236"/>
    <mergeCell ref="D231:D232"/>
    <mergeCell ref="D233:D234"/>
    <mergeCell ref="D235:D236"/>
    <mergeCell ref="B237:D237"/>
    <mergeCell ref="B238:D238"/>
    <mergeCell ref="C240:C251"/>
    <mergeCell ref="D240:D241"/>
    <mergeCell ref="D242:D243"/>
    <mergeCell ref="D244:D245"/>
    <mergeCell ref="D246:D247"/>
    <mergeCell ref="D248:D249"/>
    <mergeCell ref="D250:D251"/>
    <mergeCell ref="D271:D272"/>
    <mergeCell ref="C252:C257"/>
    <mergeCell ref="D252:D253"/>
    <mergeCell ref="D254:D255"/>
    <mergeCell ref="D256:D257"/>
    <mergeCell ref="B258:D258"/>
    <mergeCell ref="B259:D259"/>
    <mergeCell ref="C273:C278"/>
    <mergeCell ref="D273:D274"/>
    <mergeCell ref="D275:D276"/>
    <mergeCell ref="D277:D278"/>
    <mergeCell ref="C261:C272"/>
    <mergeCell ref="D261:D262"/>
    <mergeCell ref="D263:D264"/>
    <mergeCell ref="D265:D266"/>
    <mergeCell ref="D267:D268"/>
    <mergeCell ref="D269:D270"/>
  </mergeCells>
  <phoneticPr fontId="3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&amp;R17.法務・警察</oddHeader>
    <oddFooter>&amp;C-121-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Q-1</vt:lpstr>
      <vt:lpstr>Q-2</vt:lpstr>
      <vt:lpstr>Q-3</vt:lpstr>
      <vt:lpstr>Q-4</vt:lpstr>
      <vt:lpstr>Q-5</vt:lpstr>
      <vt:lpstr>Q-6</vt:lpstr>
      <vt:lpstr>Q-7 </vt:lpstr>
      <vt:lpstr>'Q-2'!Print_Area</vt:lpstr>
      <vt:lpstr>'Q-4'!Print_Area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平尾　優頼</cp:lastModifiedBy>
  <cp:lastPrinted>2020-05-11T01:50:10Z</cp:lastPrinted>
  <dcterms:created xsi:type="dcterms:W3CDTF">2018-04-06T06:58:10Z</dcterms:created>
  <dcterms:modified xsi:type="dcterms:W3CDTF">2020-06-25T08:54:53Z</dcterms:modified>
</cp:coreProperties>
</file>