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63" i="11" l="1"/>
  <c r="CW102" i="11" l="1"/>
  <c r="CR102" i="11"/>
  <c r="AU88" i="11"/>
  <c r="AP88" i="11"/>
  <c r="AF88" i="11"/>
  <c r="AU63" i="11"/>
  <c r="AP23" i="11"/>
  <c r="AA23" i="11"/>
  <c r="V23" i="11"/>
  <c r="Q23" i="11"/>
  <c r="AO37"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U37" i="9"/>
  <c r="C37" i="9"/>
  <c r="BE36" i="9"/>
  <c r="U36" i="9"/>
  <c r="C36" i="9"/>
  <c r="BE35" i="9"/>
  <c r="C35" i="9"/>
  <c r="CO34" i="9"/>
  <c r="CO35" i="9" s="1"/>
  <c r="CO36" i="9" s="1"/>
  <c r="CO37" i="9" s="1"/>
  <c r="CO38" i="9" s="1"/>
  <c r="CO39" i="9" s="1"/>
  <c r="CO40" i="9" s="1"/>
  <c r="BW34" i="9"/>
  <c r="BW35" i="9" s="1"/>
  <c r="BW36" i="9" s="1"/>
  <c r="BW37" i="9" s="1"/>
  <c r="BW38" i="9" s="1"/>
  <c r="BW39" i="9" s="1"/>
  <c r="BW40" i="9" s="1"/>
  <c r="BW41" i="9" s="1"/>
  <c r="BW42" i="9" s="1"/>
  <c r="BW43" i="9" s="1"/>
  <c r="BE34" i="9"/>
  <c r="C34" i="9"/>
  <c r="U34" i="9" s="1"/>
  <c r="U35" i="9" l="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<sst xmlns="http://schemas.openxmlformats.org/spreadsheetml/2006/main" count="948" uniqueCount="540">
  <si>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</si>
  <si>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</si>
  <si>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</si>
  <si>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</si>
  <si>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</si>
  <si>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</si>
  <si>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</si>
  <si>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</si>
  <si>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</si>
  <si>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</si>
  <si>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</si>
  <si>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</si>
  <si>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</si>
  <si>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</si>
  <si>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</si>
  <si>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</si>
  <si>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</si>
  <si>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</si>
  <si>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</si>
  <si>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</si>
  <si>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</si>
  <si>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</si>
  <si>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</si>
  <si>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</si>
  <si>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</si>
  <si>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</si>
  <si>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</si>
  <si>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</si>
  <si>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</si>
  <si>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</si>
  <si>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</si>
  <si>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</si>
  <si>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</si>
  <si>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</si>
  <si>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</si>
  <si>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</si>
  <si>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</si>
  <si>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</si>
  <si>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</si>
  <si>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</si>
  <si>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</si>
  <si>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</si>
  <si>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</si>
  <si>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</si>
  <si>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</si>
  <si>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</si>
  <si>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</si>
  <si>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</si>
  <si>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</si>
  <si>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</si>
  <si>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</si>
  <si>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</si>
  <si>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</si>
  <si>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</si>
  <si>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</si>
  <si>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</si>
  <si>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</si>
  <si>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</si>
  <si>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</si>
  <si>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</si>
  <si>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</si>
  <si>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</si>
  <si>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</si>
  <si>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</si>
  <si>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</si>
  <si>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</si>
  <si>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</si>
  <si>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</si>
  <si>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</si>
  <si>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</si>
  <si>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</si>
  <si>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</si>
  <si>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</si>
  <si>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</si>
  <si>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</si>
  <si>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</si>
  <si>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</si>
  <si>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</si>
  <si>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</si>
  <si>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</si>
  <si>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</si>
  <si>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</si>
  <si>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</si>
  <si>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</si>
  <si>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</si>
  <si>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</si>
  <si>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</si>
  <si>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</si>
  <si>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</si>
  <si>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</si>
  <si>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</si>
  <si>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</si>
  <si>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</si>
  <si>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</si>
  <si>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</si>
  <si>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</si>
  <si>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</si>
  <si>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</si>
  <si>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</si>
  <si>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</si>
  <si>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</si>
  <si>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</si>
  <si>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</si>
  <si>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</si>
  <si>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</si>
  <si>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</si>
  <si>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</si>
  <si>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</si>
  <si>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</si>
  <si>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</si>
  <si>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</si>
  <si>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</si>
  <si>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</si>
  <si>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</si>
  <si>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</si>
  <si>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</si>
  <si>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</si>
  <si>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</si>
  <si>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</si>
  <si>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</si>
  <si>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</si>
  <si>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</si>
  <si>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</si>
  <si>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</si>
  <si>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</si>
  <si>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</si>
  <si>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</si>
  <si>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</si>
  <si>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</si>
  <si>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</si>
  <si>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</si>
  <si>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</si>
  <si>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</si>
  <si>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</si>
  <si>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</si>
  <si>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</si>
  <si>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</si>
  <si>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</si>
  <si>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</si>
  <si>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</si>
  <si>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</si>
  <si>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</si>
  <si>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</si>
  <si>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</si>
  <si>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</si>
  <si>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</si>
  <si>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</si>
  <si>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</si>
  <si>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</si>
  <si>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</si>
  <si>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</si>
  <si>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</si>
  <si>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</si>
  <si>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</si>
  <si>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</si>
  <si>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</si>
  <si>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</si>
  <si>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</si>
  <si>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</si>
  <si>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</si>
  <si>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</si>
  <si>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</si>
  <si>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</si>
  <si>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</si>
  <si>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</si>
  <si>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</si>
  <si>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</si>
  <si>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</si>
  <si>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</si>
  <si>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</si>
  <si>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</si>
  <si>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</si>
  <si>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</si>
  <si>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</si>
  <si>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</si>
  <si>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</si>
  <si>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</si>
  <si>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</si>
  <si>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</si>
  <si>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</si>
  <si>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</si>
  <si>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</si>
  <si>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</si>
  <si>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</si>
  <si>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</si>
  <si>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</si>
  <si>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</si>
  <si>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</si>
  <si>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</si>
  <si>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</si>
  <si>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</si>
  <si>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</si>
  <si>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</si>
  <si>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</si>
  <si>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福井県坂井市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</si>
  <si>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</si>
  <si>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</si>
  <si>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</si>
  <si>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</si>
  <si>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</si>
  <si>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</si>
  <si>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</si>
  <si>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</si>
  <si>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</si>
  <si>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</si>
  <si>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</si>
  <si>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</si>
  <si>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</si>
  <si>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</si>
  <si>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</si>
  <si>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</si>
  <si>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</si>
  <si>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</si>
  <si>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</si>
  <si>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</si>
  <si>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</si>
  <si>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</si>
  <si>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</si>
  <si>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</si>
  <si>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</si>
  <si>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</si>
  <si>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</si>
  <si>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</si>
  <si>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</si>
  <si>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</si>
  <si>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</si>
  <si>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</si>
  <si>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</si>
  <si>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</si>
  <si>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</si>
  <si>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</si>
  <si>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</si>
  <si>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</si>
  <si>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</si>
  <si>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</si>
  <si>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</si>
  <si>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</si>
  <si>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</si>
  <si>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</si>
  <si>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</si>
  <si>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</si>
  <si>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</si>
  <si>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</si>
  <si>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</si>
  <si>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</si>
  <si>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</si>
  <si>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</si>
  <si>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</si>
  <si>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</si>
  <si>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</si>
  <si>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</si>
  <si>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</si>
  <si>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</si>
  <si>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</si>
  <si>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</si>
  <si>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</si>
  <si>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</si>
  <si>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</si>
  <si>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</si>
  <si>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</si>
  <si>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</si>
  <si>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</si>
  <si>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</si>
  <si>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</si>
  <si>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</si>
  <si>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</si>
  <si>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</si>
  <si>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</si>
  <si>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</si>
  <si>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</si>
  <si>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</si>
  <si>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</si>
  <si>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</si>
  <si>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</si>
  <si>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</si>
  <si>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</si>
  <si>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</si>
  <si>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</si>
  <si>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</si>
  <si>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</si>
  <si>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</si>
  <si>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</si>
  <si>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</si>
  <si>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</si>
  <si>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</si>
  <si>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</si>
  <si>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</si>
  <si>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</si>
  <si>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</si>
  <si>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</si>
  <si>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</si>
  <si>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</si>
  <si>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</si>
  <si>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</si>
  <si>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</si>
  <si>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</si>
  <si>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</si>
  <si>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</si>
  <si>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</si>
  <si>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</si>
  <si>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</si>
  <si>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</si>
  <si>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</si>
  <si>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</si>
  <si>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</si>
  <si>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</si>
  <si>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</si>
  <si>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</si>
  <si>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</si>
  <si>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</si>
  <si>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</si>
  <si>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</si>
  <si>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</si>
  <si>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</si>
  <si>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</si>
  <si>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</si>
  <si>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</si>
  <si>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</si>
  <si>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</si>
  <si>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</si>
  <si>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</si>
  <si>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</si>
  <si>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</si>
  <si>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</si>
  <si>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</si>
  <si>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</si>
  <si>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</si>
  <si>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</si>
  <si>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</si>
  <si>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</si>
  <si>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</si>
  <si>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</si>
  <si>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</si>
  <si>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</si>
  <si>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</si>
  <si>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</si>
  <si>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</si>
  <si>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</si>
  <si>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</si>
  <si>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</si>
  <si>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</si>
  <si>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福井県坂井市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</si>
  <si>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</si>
  <si>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</si>
  <si>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</si>
  <si>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</si>
  <si>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</si>
  <si>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</si>
  <si>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</si>
  <si>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</si>
  <si>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</si>
  <si>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</si>
  <si>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</si>
  <si>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</si>
  <si>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</si>
  <si>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</si>
  <si>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</si>
  <si>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</si>
  <si>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</si>
  <si>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</si>
  <si>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</si>
  <si>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</si>
  <si>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</si>
  <si>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</si>
  <si>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</si>
  <si>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</si>
  <si>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</si>
  <si>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</si>
  <si>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</si>
  <si>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</si>
  <si>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</si>
  <si>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</si>
  <si>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</si>
  <si>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</si>
  <si>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</si>
  <si>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</si>
  <si>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</si>
  <si>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</si>
  <si>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</si>
  <si>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</si>
  <si>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</si>
  <si>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</si>
  <si>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</si>
  <si>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</si>
  <si>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</si>
  <si>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</si>
  <si>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</si>
  <si>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</si>
  <si>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</si>
  <si>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</si>
  <si>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</si>
  <si>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</si>
  <si>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</si>
  <si>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</si>
  <si>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</si>
  <si>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</si>
  <si>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</si>
  <si>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</si>
  <si>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</si>
  <si>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</si>
  <si>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</si>
  <si>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</si>
  <si>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</si>
  <si>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</si>
  <si>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</si>
  <si>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</si>
  <si>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</si>
  <si>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</si>
  <si>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</si>
  <si>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</si>
  <si>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</si>
  <si>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</si>
  <si>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</si>
  <si>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</si>
  <si>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</si>
  <si>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</si>
  <si>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</si>
  <si>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</si>
  <si>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</si>
  <si>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</si>
  <si>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</si>
  <si>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</si>
  <si>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</si>
  <si>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</si>
  <si>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</si>
  <si>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</si>
  <si>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</si>
  <si>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</si>
  <si>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</si>
  <si>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</si>
  <si>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</si>
  <si>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</si>
  <si>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</si>
  <si>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</si>
  <si>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</si>
  <si>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</si>
  <si>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</si>
  <si>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</si>
  <si>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</si>
  <si>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</si>
  <si>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</si>
  <si>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</si>
  <si>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</si>
  <si>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</si>
  <si>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</si>
  <si>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</si>
  <si>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</si>
  <si>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</si>
  <si>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</si>
  <si>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</si>
  <si>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</si>
  <si>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</si>
  <si>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</si>
  <si>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</si>
  <si>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</si>
  <si>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</si>
  <si>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</si>
  <si>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</si>
  <si>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</si>
  <si>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</si>
  <si>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</si>
  <si>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</si>
  <si>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</si>
  <si>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</si>
  <si>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</si>
  <si>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</si>
  <si>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</si>
  <si>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</si>
  <si>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</si>
  <si>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</si>
  <si>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</si>
  <si>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</si>
  <si>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</si>
  <si>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</si>
  <si>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</si>
  <si>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</si>
  <si>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</si>
  <si>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</si>
  <si>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</si>
  <si>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</si>
  <si>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</si>
  <si>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</si>
  <si>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</si>
  <si>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</si>
  <si>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</si>
  <si>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</si>
  <si>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</si>
  <si>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</si>
  <si>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</si>
  <si>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</si>
  <si>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</si>
  <si>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</si>
  <si>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</si>
  <si>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</si>
  <si>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</si>
  <si>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</si>
  <si>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</si>
  <si>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</si>
  <si>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</si>
  <si>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</si>
  <si>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</si>
  <si>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</si>
  <si>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</si>
  <si>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</si>
  <si>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</si>
  <si>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</si>
  <si>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</si>
  <si>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</si>
  <si>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</si>
  <si>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</si>
  <si>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</si>
  <si>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</si>
  <si>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</si>
  <si>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</si>
  <si>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</si>
  <si>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公共下水道事業会計</t>
  </si>
  <si>
    <t>一般会計</t>
  </si>
  <si>
    <t>国民健康保険特別会計</t>
  </si>
  <si>
    <t>病院事業会計</t>
  </si>
  <si>
    <t>農業集落排水事業会計</t>
  </si>
  <si>
    <t>後期高齢者医療特別会計</t>
  </si>
  <si>
    <t>その他会計（赤字）</t>
  </si>
  <si>
    <t>その他会計（黒字）</t>
  </si>
  <si>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</si>
  <si>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</si>
  <si>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</si>
  <si>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</si>
  <si>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</si>
  <si>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五領川公共下水道事務組合</t>
    <rPh sb="0" eb="2">
      <t>ゴリョウ</t>
    </rPh>
    <rPh sb="2" eb="3">
      <t>ガワ</t>
    </rPh>
    <rPh sb="3" eb="5">
      <t>コウキョウ</t>
    </rPh>
    <rPh sb="5" eb="8">
      <t>ゲスイドウ</t>
    </rPh>
    <rPh sb="8" eb="10">
      <t>ジム</t>
    </rPh>
    <rPh sb="10" eb="12">
      <t>クミアイ</t>
    </rPh>
    <phoneticPr fontId="2"/>
  </si>
  <si>
    <t>坂井地区広域連合（一般会計）</t>
    <rPh sb="0" eb="2">
      <t>サカイ</t>
    </rPh>
    <rPh sb="2" eb="4">
      <t>チク</t>
    </rPh>
    <rPh sb="4" eb="6">
      <t>コウイキ</t>
    </rPh>
    <rPh sb="6" eb="8">
      <t>レンゴウ</t>
    </rPh>
    <rPh sb="9" eb="11">
      <t>イッパン</t>
    </rPh>
    <rPh sb="11" eb="13">
      <t>カイケイ</t>
    </rPh>
    <phoneticPr fontId="2"/>
  </si>
  <si>
    <t>坂井地区広域連合（特別会計）</t>
    <rPh sb="0" eb="2">
      <t>サカイ</t>
    </rPh>
    <rPh sb="2" eb="4">
      <t>チク</t>
    </rPh>
    <rPh sb="4" eb="6">
      <t>コウイキ</t>
    </rPh>
    <rPh sb="6" eb="8">
      <t>レンゴウ</t>
    </rPh>
    <rPh sb="9" eb="11">
      <t>トクベツ</t>
    </rPh>
    <rPh sb="11" eb="13">
      <t>カイケイ</t>
    </rPh>
    <phoneticPr fontId="2"/>
  </si>
  <si>
    <t>武生三国モーターボート競争施行組合</t>
    <rPh sb="0" eb="2">
      <t>タケフ</t>
    </rPh>
    <rPh sb="2" eb="4">
      <t>ミクニ</t>
    </rPh>
    <rPh sb="11" eb="13">
      <t>キョウソウ</t>
    </rPh>
    <rPh sb="13" eb="15">
      <t>セコウ</t>
    </rPh>
    <rPh sb="15" eb="17">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</si>
  <si>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</si>
  <si>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嶺北消防組合</t>
    <rPh sb="0" eb="2">
      <t>レイホク</t>
    </rPh>
    <rPh sb="2" eb="4">
      <t>ショウボウ</t>
    </rPh>
    <rPh sb="4" eb="6">
      <t>クミアイ</t>
    </rPh>
    <phoneticPr fontId="2"/>
  </si>
  <si>
    <t>坂井市農業振興公社</t>
    <rPh sb="0" eb="2">
      <t>サカイ</t>
    </rPh>
    <rPh sb="2" eb="3">
      <t>シ</t>
    </rPh>
    <rPh sb="3" eb="5">
      <t>ノウギョウ</t>
    </rPh>
    <rPh sb="5" eb="7">
      <t>シンコウ</t>
    </rPh>
    <rPh sb="7" eb="9">
      <t>コウシャ</t>
    </rPh>
    <phoneticPr fontId="2"/>
  </si>
  <si>
    <t>福井県下水道公社</t>
    <rPh sb="0" eb="3">
      <t>フクイケン</t>
    </rPh>
    <rPh sb="3" eb="6">
      <t>ゲスイドウ</t>
    </rPh>
    <rPh sb="6" eb="8">
      <t>コウシャ</t>
    </rPh>
    <phoneticPr fontId="2"/>
  </si>
  <si>
    <t>坂井市体育協会</t>
    <rPh sb="0" eb="3">
      <t>サカイシ</t>
    </rPh>
    <rPh sb="3" eb="5">
      <t>タイイク</t>
    </rPh>
    <rPh sb="5" eb="7">
      <t>キョウカイ</t>
    </rPh>
    <phoneticPr fontId="2"/>
  </si>
  <si>
    <t>坂井市公共施設等管理公社</t>
    <rPh sb="0" eb="3">
      <t>サカイシ</t>
    </rPh>
    <rPh sb="3" eb="5">
      <t>コウキョウ</t>
    </rPh>
    <rPh sb="5" eb="7">
      <t>シセツ</t>
    </rPh>
    <rPh sb="7" eb="8">
      <t>トウ</t>
    </rPh>
    <rPh sb="8" eb="10">
      <t>カンリ</t>
    </rPh>
    <rPh sb="10" eb="12">
      <t>コウシャ</t>
    </rPh>
    <phoneticPr fontId="2"/>
  </si>
  <si>
    <t>丸岡町文化財団</t>
    <rPh sb="0" eb="3">
      <t>マルオカチョウ</t>
    </rPh>
    <rPh sb="3" eb="5">
      <t>ブンカ</t>
    </rPh>
    <rPh sb="5" eb="7">
      <t>ザイダン</t>
    </rPh>
    <phoneticPr fontId="2"/>
  </si>
  <si>
    <t>坂井市文化振興事業団</t>
    <rPh sb="0" eb="3">
      <t>サカイシ</t>
    </rPh>
    <rPh sb="3" eb="5">
      <t>ブンカ</t>
    </rPh>
    <rPh sb="5" eb="7">
      <t>シンコウ</t>
    </rPh>
    <rPh sb="7" eb="9">
      <t>ジギョウ</t>
    </rPh>
    <rPh sb="9" eb="10">
      <t>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</si>
</sst>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33827</c:v>
                </c:pt>
                <c:pt idx="1">
                  <c:v>44857</c:v>
                </c:pt>
                <c:pt idx="2">
                  <c:v>57376</c:v>
                </c:pt>
                <c:pt idx="3">
                  <c:v>63722</c:v>
                </c:pt>
                <c:pt idx="4">
                  <c:v>61088</c:v>
                </c:pt>
              </c:numCache>
            </c:numRef>
          </c:val>
          <c:smooth val="0"/>
        </c:ser>
        <c:dLbls>
          <c:showLegendKey val="0"/>
          <c:showVal val="0"/>
          <c:showCatName val="0"/>
          <c:showSerName val="0"/>
          <c:showPercent val="0"/>
          <c:showBubbleSize val="0"/>
        </c:dLbls>
        <c:marker val="1"/>
        <c:smooth val="0"/>
        <c:axId val="102646528"/>
        <c:axId val="102648448"/>
      </c:lineChart>
      <c:catAx>
        <c:axId val="102646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48448"/>
        <c:crosses val="autoZero"/>
        <c:auto val="1"/>
        <c:lblAlgn val="ctr"/>
        <c:lblOffset val="100"/>
        <c:tickLblSkip val="1"/>
        <c:tickMarkSkip val="1"/>
        <c:noMultiLvlLbl val="0"/>
      </c:catAx>
      <c:valAx>
        <c:axId val="102648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4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2.86</c:v>
                </c:pt>
                <c:pt idx="1">
                  <c:v>4.29</c:v>
                </c:pt>
                <c:pt idx="2">
                  <c:v>4</c:v>
                </c:pt>
                <c:pt idx="3">
                  <c:v>4.96</c:v>
                </c:pt>
                <c:pt idx="4">
                  <c:v>3.89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7.46</c:v>
                </c:pt>
                <c:pt idx="1">
                  <c:v>8.9600000000000009</c:v>
                </c:pt>
                <c:pt idx="2">
                  <c:v>10.97</c:v>
                </c:pt>
                <c:pt idx="3">
                  <c:v>13.14</c:v>
                </c:pt>
                <c:pt idx="4">
                  <c:v>14.66</c:v>
                </c:pt>
              </c:numCache>
            </c:numRef>
          </c:val>
        </c:ser>
        <c:dLbls>
          <c:showLegendKey val="0"/>
          <c:showVal val="0"/>
          <c:showCatName val="0"/>
          <c:showSerName val="0"/>
          <c:showPercent val="0"/>
          <c:showBubbleSize val="0"/>
        </c:dLbls>
        <c:gapWidth val="250"/>
        <c:overlap val="100"/>
        <c:axId val="110181760"/>
        <c:axId val="11018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1.93</c:v>
                </c:pt>
                <c:pt idx="1">
                  <c:v>2.91</c:v>
                </c:pt>
                <c:pt idx="2">
                  <c:v>1.64</c:v>
                </c:pt>
                <c:pt idx="3">
                  <c:v>3.3</c:v>
                </c:pt>
                <c:pt idx="4">
                  <c:v>0.21</c:v>
                </c:pt>
              </c:numCache>
            </c:numRef>
          </c:val>
          <c:smooth val="0"/>
        </c:ser>
        <c:dLbls>
          <c:showLegendKey val="0"/>
          <c:showVal val="0"/>
          <c:showCatName val="0"/>
          <c:showSerName val="0"/>
          <c:showPercent val="0"/>
          <c:showBubbleSize val="0"/>
        </c:dLbls>
        <c:marker val="1"/>
        <c:smooth val="0"/>
        <c:axId val="110181760"/>
        <c:axId val="110183936"/>
      </c:lineChart>
      <c:catAx>
        <c:axId val="1101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83936"/>
        <c:crosses val="autoZero"/>
        <c:auto val="1"/>
        <c:lblAlgn val="ctr"/>
        <c:lblOffset val="100"/>
        <c:tickLblSkip val="1"/>
        <c:tickMarkSkip val="1"/>
        <c:noMultiLvlLbl val="0"/>
      </c:catAx>
      <c:valAx>
        <c:axId val="1101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8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0.18</c:v>
                </c:pt>
                <c:pt idx="4">
                  <c:v>#N/A</c:v>
                </c:pt>
                <c:pt idx="5">
                  <c:v>0.24</c:v>
                </c:pt>
                <c:pt idx="6">
                  <c:v>#N/A</c:v>
                </c:pt>
                <c:pt idx="7">
                  <c:v>0.27</c:v>
                </c:pt>
                <c:pt idx="8">
                  <c:v>#N/A</c:v>
                </c:pt>
                <c:pt idx="9">
                  <c:v>0.27</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1.37</c:v>
                </c:pt>
                <c:pt idx="2">
                  <c:v>#N/A</c:v>
                </c:pt>
                <c:pt idx="3">
                  <c:v>1.61</c:v>
                </c:pt>
                <c:pt idx="4">
                  <c:v>#N/A</c:v>
                </c:pt>
                <c:pt idx="5">
                  <c:v>1.47</c:v>
                </c:pt>
                <c:pt idx="6">
                  <c:v>#N/A</c:v>
                </c:pt>
                <c:pt idx="7">
                  <c:v>1.04</c:v>
                </c:pt>
                <c:pt idx="8">
                  <c:v>#N/A</c:v>
                </c:pt>
                <c:pt idx="9">
                  <c:v>0.79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0.89</c:v>
                </c:pt>
                <c:pt idx="2">
                  <c:v>#N/A</c:v>
                </c:pt>
                <c:pt idx="3">
                  <c:v>0.74</c:v>
                </c:pt>
                <c:pt idx="4">
                  <c:v>#N/A</c:v>
                </c:pt>
                <c:pt idx="5">
                  <c:v>1.4</c:v>
                </c:pt>
                <c:pt idx="6">
                  <c:v>#N/A</c:v>
                </c:pt>
                <c:pt idx="7">
                  <c:v>1.8</c:v>
                </c:pt>
                <c:pt idx="8">
                  <c:v>#N/A</c:v>
                </c:pt>
                <c:pt idx="9">
                  <c:v>1.29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2.86</c:v>
                </c:pt>
                <c:pt idx="2">
                  <c:v>#N/A</c:v>
                </c:pt>
                <c:pt idx="3">
                  <c:v>4.29</c:v>
                </c:pt>
                <c:pt idx="4">
                  <c:v>#N/A</c:v>
                </c:pt>
                <c:pt idx="5">
                  <c:v>3.99</c:v>
                </c:pt>
                <c:pt idx="6">
                  <c:v>#N/A</c:v>
                </c:pt>
                <c:pt idx="7">
                  <c:v>4.95</c:v>
                </c:pt>
                <c:pt idx="8">
                  <c:v>#N/A</c:v>
                </c:pt>
                <c:pt idx="9">
                  <c:v>3.89</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5.26</c:v>
                </c:pt>
                <c:pt idx="2">
                  <c:v>#N/A</c:v>
                </c:pt>
                <c:pt idx="3">
                  <c:v>5.51</c:v>
                </c:pt>
                <c:pt idx="4">
                  <c:v>#N/A</c:v>
                </c:pt>
                <c:pt idx="5">
                  <c:v>5.25</c:v>
                </c:pt>
                <c:pt idx="6">
                  <c:v>#N/A</c:v>
                </c:pt>
                <c:pt idx="7">
                  <c:v>5.19</c:v>
                </c:pt>
                <c:pt idx="8">
                  <c:v>#N/A</c:v>
                </c:pt>
                <c:pt idx="9">
                  <c:v>5.56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5.57</c:v>
                </c:pt>
                <c:pt idx="2">
                  <c:v>#N/A</c:v>
                </c:pt>
                <c:pt idx="3">
                  <c:v>6.62</c:v>
                </c:pt>
                <c:pt idx="4">
                  <c:v>#N/A</c:v>
                </c:pt>
                <c:pt idx="5">
                  <c:v>7.94</c:v>
                </c:pt>
                <c:pt idx="6">
                  <c:v>#N/A</c:v>
                </c:pt>
                <c:pt idx="7">
                  <c:v>8.57</c:v>
                </c:pt>
                <c:pt idx="8">
                  <c:v>#N/A</c:v>
                </c:pt>
                <c:pt idx="9">
                  <c:v>9.02</c:v>
                </c:pt>
              </c:numCache>
            </c:numRef>
          </c:val>
        </c:ser>
        <c:dLbls>
          <c:showLegendKey val="0"/>
          <c:showVal val="0"/>
          <c:showCatName val="0"/>
          <c:showSerName val="0"/>
          <c:showPercent val="0"/>
          <c:showBubbleSize val="0"/>
        </c:dLbls>
        <c:gapWidth val="150"/>
        <c:overlap val="100"/>
        <c:axId val="110311296"/>
        <c:axId val="110312832"/>
      </c:barChart>
      <c:catAx>
        <c:axId val="1103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12832"/>
        <c:crosses val="autoZero"/>
        <c:auto val="1"/>
        <c:lblAlgn val="ctr"/>
        <c:lblOffset val="100"/>
        <c:tickLblSkip val="1"/>
        <c:tickMarkSkip val="1"/>
        <c:noMultiLvlLbl val="0"/>
      </c:catAx>
      <c:valAx>
        <c:axId val="11031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1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2995</c:v>
                </c:pt>
                <c:pt idx="5">
                  <c:v>2968</c:v>
                </c:pt>
                <c:pt idx="8">
                  <c:v>2980</c:v>
                </c:pt>
                <c:pt idx="11">
                  <c:v>2986</c:v>
                </c:pt>
                <c:pt idx="14">
                  <c:v>3066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36</c:v>
                </c:pt>
                <c:pt idx="9">
                  <c:v>12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268</c:v>
                </c:pt>
                <c:pt idx="3">
                  <c:v>218</c:v>
                </c:pt>
                <c:pt idx="6">
                  <c:v>182</c:v>
                </c:pt>
                <c:pt idx="9">
                  <c:v>169</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1531</c:v>
                </c:pt>
                <c:pt idx="3">
                  <c:v>1480</c:v>
                </c:pt>
                <c:pt idx="6">
                  <c:v>1332</c:v>
                </c:pt>
                <c:pt idx="9">
                  <c:v>1310</c:v>
                </c:pt>
                <c:pt idx="12">
                  <c:v>1345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6</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3583</c:v>
                </c:pt>
                <c:pt idx="3">
                  <c:v>3542</c:v>
                </c:pt>
                <c:pt idx="6">
                  <c:v>3470</c:v>
                </c:pt>
                <c:pt idx="9">
                  <c:v>3354</c:v>
                </c:pt>
                <c:pt idx="12">
                  <c:v>3238</c:v>
                </c:pt>
              </c:numCache>
            </c:numRef>
          </c:val>
        </c:ser>
        <c:dLbls>
          <c:showLegendKey val="0"/>
          <c:showVal val="0"/>
          <c:showCatName val="0"/>
          <c:showSerName val="0"/>
          <c:showPercent val="0"/>
          <c:showBubbleSize val="0"/>
        </c:dLbls>
        <c:gapWidth val="100"/>
        <c:overlap val="100"/>
        <c:axId val="109155072"/>
        <c:axId val="10915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2449</c:v>
                </c:pt>
                <c:pt idx="2">
                  <c:v>#N/A</c:v>
                </c:pt>
                <c:pt idx="3">
                  <c:v>#N/A</c:v>
                </c:pt>
                <c:pt idx="4">
                  <c:v>2324</c:v>
                </c:pt>
                <c:pt idx="5">
                  <c:v>#N/A</c:v>
                </c:pt>
                <c:pt idx="6">
                  <c:v>#N/A</c:v>
                </c:pt>
                <c:pt idx="7">
                  <c:v>2041</c:v>
                </c:pt>
                <c:pt idx="8">
                  <c:v>#N/A</c:v>
                </c:pt>
                <c:pt idx="9">
                  <c:v>#N/A</c:v>
                </c:pt>
                <c:pt idx="10">
                  <c:v>1860</c:v>
                </c:pt>
                <c:pt idx="11">
                  <c:v>#N/A</c:v>
                </c:pt>
                <c:pt idx="12">
                  <c:v>#N/A</c:v>
                </c:pt>
                <c:pt idx="13">
                  <c:v>1586</c:v>
                </c:pt>
                <c:pt idx="14">
                  <c:v>#N/A</c:v>
                </c:pt>
              </c:numCache>
            </c:numRef>
          </c:val>
          <c:smooth val="0"/>
        </c:ser>
        <c:dLbls>
          <c:showLegendKey val="0"/>
          <c:showVal val="0"/>
          <c:showCatName val="0"/>
          <c:showSerName val="0"/>
          <c:showPercent val="0"/>
          <c:showBubbleSize val="0"/>
        </c:dLbls>
        <c:marker val="1"/>
        <c:smooth val="0"/>
        <c:axId val="109155072"/>
        <c:axId val="109156992"/>
      </c:lineChart>
      <c:catAx>
        <c:axId val="1091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56992"/>
        <c:crosses val="autoZero"/>
        <c:auto val="1"/>
        <c:lblAlgn val="ctr"/>
        <c:lblOffset val="100"/>
        <c:tickLblSkip val="1"/>
        <c:tickMarkSkip val="1"/>
        <c:noMultiLvlLbl val="0"/>
      </c:catAx>
      <c:valAx>
        <c:axId val="10915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37454</c:v>
                </c:pt>
                <c:pt idx="5">
                  <c:v>38443</c:v>
                </c:pt>
                <c:pt idx="8">
                  <c:v>39267</c:v>
                </c:pt>
                <c:pt idx="11">
                  <c:v>41359</c:v>
                </c:pt>
                <c:pt idx="14">
                  <c:v>44160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1279</c:v>
                </c:pt>
                <c:pt idx="5">
                  <c:v>1091</c:v>
                </c:pt>
                <c:pt idx="8">
                  <c:v>857</c:v>
                </c:pt>
                <c:pt idx="11">
                  <c:v>713</c:v>
                </c:pt>
                <c:pt idx="14">
                  <c:v>682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2922</c:v>
                </c:pt>
                <c:pt idx="5">
                  <c:v>3116</c:v>
                </c:pt>
                <c:pt idx="8">
                  <c:v>3458</c:v>
                </c:pt>
                <c:pt idx="11">
                  <c:v>3971</c:v>
                </c:pt>
                <c:pt idx="14">
                  <c:v>4126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124</c:v>
                </c:pt>
                <c:pt idx="3">
                  <c:v>126</c:v>
                </c:pt>
                <c:pt idx="6">
                  <c:v>129</c:v>
                </c:pt>
                <c:pt idx="9">
                  <c:v>135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5243</c:v>
                </c:pt>
                <c:pt idx="3">
                  <c:v>5306</c:v>
                </c:pt>
                <c:pt idx="6">
                  <c:v>5233</c:v>
                </c:pt>
                <c:pt idx="9">
                  <c:v>5202</c:v>
                </c:pt>
                <c:pt idx="12">
                  <c:v>4975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1413</c:v>
                </c:pt>
                <c:pt idx="3">
                  <c:v>1245</c:v>
                </c:pt>
                <c:pt idx="6">
                  <c:v>1128</c:v>
                </c:pt>
                <c:pt idx="9">
                  <c:v>1033</c:v>
                </c:pt>
                <c:pt idx="12">
                  <c:v>1458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24248</c:v>
                </c:pt>
                <c:pt idx="3">
                  <c:v>22592</c:v>
                </c:pt>
                <c:pt idx="6">
                  <c:v>21370</c:v>
                </c:pt>
                <c:pt idx="9">
                  <c:v>20438</c:v>
                </c:pt>
                <c:pt idx="12">
                  <c:v>20086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119</c:v>
                </c:pt>
                <c:pt idx="3">
                  <c:v>60</c:v>
                </c:pt>
                <c:pt idx="6">
                  <c:v>14</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31599</c:v>
                </c:pt>
                <c:pt idx="3">
                  <c:v>31940</c:v>
                </c:pt>
                <c:pt idx="6">
                  <c:v>33326</c:v>
                </c:pt>
                <c:pt idx="9">
                  <c:v>35156</c:v>
                </c:pt>
                <c:pt idx="12">
                  <c:v>37386</c:v>
                </c:pt>
              </c:numCache>
            </c:numRef>
          </c:val>
        </c:ser>
        <c:dLbls>
          <c:showLegendKey val="0"/>
          <c:showVal val="0"/>
          <c:showCatName val="0"/>
          <c:showSerName val="0"/>
          <c:showPercent val="0"/>
          <c:showBubbleSize val="0"/>
        </c:dLbls>
        <c:gapWidth val="100"/>
        <c:overlap val="100"/>
        <c:axId val="109376256"/>
        <c:axId val="10937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21091</c:v>
                </c:pt>
                <c:pt idx="2">
                  <c:v>#N/A</c:v>
                </c:pt>
                <c:pt idx="3">
                  <c:v>#N/A</c:v>
                </c:pt>
                <c:pt idx="4">
                  <c:v>18620</c:v>
                </c:pt>
                <c:pt idx="5">
                  <c:v>#N/A</c:v>
                </c:pt>
                <c:pt idx="6">
                  <c:v>#N/A</c:v>
                </c:pt>
                <c:pt idx="7">
                  <c:v>17619</c:v>
                </c:pt>
                <c:pt idx="8">
                  <c:v>#N/A</c:v>
                </c:pt>
                <c:pt idx="9">
                  <c:v>#N/A</c:v>
                </c:pt>
                <c:pt idx="10">
                  <c:v>15923</c:v>
                </c:pt>
                <c:pt idx="11">
                  <c:v>#N/A</c:v>
                </c:pt>
                <c:pt idx="12">
                  <c:v>#N/A</c:v>
                </c:pt>
                <c:pt idx="13">
                  <c:v>14937</c:v>
                </c:pt>
                <c:pt idx="14">
                  <c:v>#N/A</c:v>
                </c:pt>
              </c:numCache>
            </c:numRef>
          </c:val>
          <c:smooth val="0"/>
        </c:ser>
        <c:dLbls>
          <c:showLegendKey val="0"/>
          <c:showVal val="0"/>
          <c:showCatName val="0"/>
          <c:showSerName val="0"/>
          <c:showPercent val="0"/>
          <c:showBubbleSize val="0"/>
        </c:dLbls>
        <c:marker val="1"/>
        <c:smooth val="0"/>
        <c:axId val="109376256"/>
        <c:axId val="109378176"/>
      </c:lineChart>
      <c:catAx>
        <c:axId val="1093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78176"/>
        <c:crosses val="autoZero"/>
        <c:auto val="1"/>
        <c:lblAlgn val="ctr"/>
        <c:lblOffset val="100"/>
        <c:tickLblSkip val="1"/>
        <c:tickMarkSkip val="1"/>
        <c:noMultiLvlLbl val="0"/>
      </c:catAx>
      <c:valAx>
        <c:axId val="1093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7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93,531
92,344
209.67
37,898,807
36,879,726
849,446
21,830,396
37,385,837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人口の減少や長引く景気低迷の影響などにより、</a:t>
          </a:r>
          <a:r>
            <a:rPr kumimoji="1" lang="en-US" altLang="ja-JP" sz="1300">
              <a:latin typeface="ＭＳ Ｐゴシック"/>
            </a:rPr>
            <a:t>0.68</a:t>
          </a:r>
          <a:r>
            <a:rPr kumimoji="1" lang="ja-JP" altLang="en-US" sz="1300">
              <a:latin typeface="ＭＳ Ｐゴシック"/>
            </a:rPr>
            <a:t>と類似団体平均を下回っている。退職者不補充等による職員数の削減による人件費の削減、民間的経営手法の導入による事務事業費削減など行財政改革を推進して歳出削減を図るとともに、税収等の徴収率向上対策による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59872</xdr:rowOff>
    </xdr:to>
    <xdr:cxnSp macro="">
      <xdr:nvCxnSpPr>
        <xdr:cNvPr id="72" name="直線コネクタ 71"/>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59872</xdr:rowOff>
    </xdr:to>
    <xdr:cxnSp macro="">
      <xdr:nvCxnSpPr>
        <xdr:cNvPr id="75" name="直線コネクタ 74"/>
        <xdr:cNvCxnSpPr/>
      </xdr:nvCxnSpPr>
      <xdr:spPr>
        <a:xfrm>
          <a:off x="2336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162378</xdr:rowOff>
    </xdr:to>
    <xdr:cxnSp macro="">
      <xdr:nvCxnSpPr>
        <xdr:cNvPr id="78" name="直線コネクタ 77"/>
        <xdr:cNvCxnSpPr/>
      </xdr:nvCxnSpPr>
      <xdr:spPr>
        <a:xfrm>
          <a:off x="1447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1" name="フローチャート : 判断 80"/>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2" name="テキスト ボックス 81"/>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3" name="テキスト ボックス 92"/>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7" name="テキスト ボックス 96"/>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経常収支比率は前年度比</a:t>
          </a:r>
          <a:r>
            <a:rPr kumimoji="1" lang="en-US" altLang="ja-JP" sz="1200">
              <a:latin typeface="ＭＳ Ｐゴシック"/>
            </a:rPr>
            <a:t>2.8</a:t>
          </a:r>
          <a:r>
            <a:rPr kumimoji="1" lang="ja-JP" altLang="en-US" sz="1200">
              <a:latin typeface="ＭＳ Ｐゴシック"/>
            </a:rPr>
            <a:t>ポイント増の</a:t>
          </a:r>
          <a:r>
            <a:rPr kumimoji="1" lang="en-US" altLang="ja-JP" sz="1200">
              <a:latin typeface="ＭＳ Ｐゴシック"/>
            </a:rPr>
            <a:t>92.0%</a:t>
          </a:r>
          <a:r>
            <a:rPr kumimoji="1" lang="ja-JP" altLang="en-US" sz="1200">
              <a:latin typeface="ＭＳ Ｐゴシック"/>
            </a:rPr>
            <a:t>となり、類似団体の平均より</a:t>
          </a:r>
          <a:r>
            <a:rPr kumimoji="1" lang="en-US" altLang="ja-JP" sz="1200">
              <a:latin typeface="ＭＳ Ｐゴシック"/>
            </a:rPr>
            <a:t>2.1</a:t>
          </a:r>
          <a:r>
            <a:rPr kumimoji="1" lang="ja-JP" altLang="en-US" sz="1200">
              <a:latin typeface="ＭＳ Ｐゴシック"/>
            </a:rPr>
            <a:t>ポイント高くなっている。増となった要因は、歳入は普通交付税が減少となったが地方税が微増であったことにより経常一般財源等が前年度より微増となったが、歳出も公債費や補助費等の減少があったものの、人件費や扶助費については増加しており、一般財源の負担が大きくなっているためである。景気回復に合わせるほどの税収の伸びは期待できないことから、経常経費の削減、受益者負担の適正化等の行財政改革を推し進めて行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61</xdr:row>
      <xdr:rowOff>95250</xdr:rowOff>
    </xdr:to>
    <xdr:cxnSp macro="">
      <xdr:nvCxnSpPr>
        <xdr:cNvPr id="132" name="直線コネクタ 131"/>
        <xdr:cNvCxnSpPr/>
      </xdr:nvCxnSpPr>
      <xdr:spPr>
        <a:xfrm>
          <a:off x="4114800" y="1032848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63517</xdr:rowOff>
    </xdr:from>
    <xdr:ext cx="762000" cy="259045"/>
    <xdr:sp macro="" textlink="">
      <xdr:nvSpPr>
        <xdr:cNvPr id="133" name="財政構造の弾力性平均値テキスト"/>
        <xdr:cNvSpPr txBox="1"/>
      </xdr:nvSpPr>
      <xdr:spPr>
        <a:xfrm>
          <a:off x="5041900" y="1017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140546</xdr:rowOff>
    </xdr:from>
    <xdr:to>
      <xdr:col>6</xdr:col>
      <xdr:colOff>0</xdr:colOff>
      <xdr:row>60</xdr:row>
      <xdr:rowOff>41487</xdr:rowOff>
    </xdr:to>
    <xdr:cxnSp macro="">
      <xdr:nvCxnSpPr>
        <xdr:cNvPr id="135" name="直線コネクタ 134"/>
        <xdr:cNvCxnSpPr/>
      </xdr:nvCxnSpPr>
      <xdr:spPr>
        <a:xfrm>
          <a:off x="3225800" y="102560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60</xdr:row>
      <xdr:rowOff>9313</xdr:rowOff>
    </xdr:to>
    <xdr:cxnSp macro="">
      <xdr:nvCxnSpPr>
        <xdr:cNvPr id="138" name="直線コネクタ 137"/>
        <xdr:cNvCxnSpPr/>
      </xdr:nvCxnSpPr>
      <xdr:spPr>
        <a:xfrm flipV="1">
          <a:off x="2336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159173</xdr:rowOff>
    </xdr:from>
    <xdr:to>
      <xdr:col>3</xdr:col>
      <xdr:colOff>279400</xdr:colOff>
      <xdr:row>60</xdr:row>
      <xdr:rowOff>9313</xdr:rowOff>
    </xdr:to>
    <xdr:cxnSp macro="">
      <xdr:nvCxnSpPr>
        <xdr:cNvPr id="141" name="直線コネクタ 140"/>
        <xdr:cNvCxnSpPr/>
      </xdr:nvCxnSpPr>
      <xdr:spPr>
        <a:xfrm>
          <a:off x="1447800" y="101032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44" name="フローチャート : 判断 143"/>
        <xdr:cNvSpPr/>
      </xdr:nvSpPr>
      <xdr:spPr>
        <a:xfrm>
          <a:off x="1397000" y="101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143950</xdr:rowOff>
    </xdr:from>
    <xdr:ext cx="762000" cy="259045"/>
    <xdr:sp macro="" textlink="">
      <xdr:nvSpPr>
        <xdr:cNvPr id="145" name="テキスト ボックス 144"/>
        <xdr:cNvSpPr txBox="1"/>
      </xdr:nvSpPr>
      <xdr:spPr>
        <a:xfrm>
          <a:off x="10668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1" name="円/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16527</xdr:rowOff>
    </xdr:from>
    <xdr:ext cx="762000" cy="259045"/>
    <xdr:sp macro="" textlink="">
      <xdr:nvSpPr>
        <xdr:cNvPr id="152" name="財政構造の弾力性該当値テキスト"/>
        <xdr:cNvSpPr txBox="1"/>
      </xdr:nvSpPr>
      <xdr:spPr>
        <a:xfrm>
          <a:off x="5041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162137</xdr:rowOff>
    </xdr:from>
    <xdr:to>
      <xdr:col>6</xdr:col>
      <xdr:colOff>50800</xdr:colOff>
      <xdr:row>60</xdr:row>
      <xdr:rowOff>92287</xdr:rowOff>
    </xdr:to>
    <xdr:sp macro="" textlink="">
      <xdr:nvSpPr>
        <xdr:cNvPr id="153" name="円/楕円 152"/>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102464</xdr:rowOff>
    </xdr:from>
    <xdr:ext cx="736600" cy="259045"/>
    <xdr:sp macro="" textlink="">
      <xdr:nvSpPr>
        <xdr:cNvPr id="154" name="テキスト ボックス 153"/>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5" name="円/楕円 154"/>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6" name="テキスト ボックス 155"/>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7" name="円/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108373</xdr:rowOff>
    </xdr:from>
    <xdr:to>
      <xdr:col>2</xdr:col>
      <xdr:colOff>127000</xdr:colOff>
      <xdr:row>59</xdr:row>
      <xdr:rowOff>38523</xdr:rowOff>
    </xdr:to>
    <xdr:sp macro="" textlink="">
      <xdr:nvSpPr>
        <xdr:cNvPr id="159" name="円/楕円 158"/>
        <xdr:cNvSpPr/>
      </xdr:nvSpPr>
      <xdr:spPr>
        <a:xfrm>
          <a:off x="1397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48700</xdr:rowOff>
    </xdr:from>
    <xdr:ext cx="762000" cy="259045"/>
    <xdr:sp macro="" textlink="">
      <xdr:nvSpPr>
        <xdr:cNvPr id="160" name="テキスト ボックス 159"/>
        <xdr:cNvSpPr txBox="1"/>
      </xdr:nvSpPr>
      <xdr:spPr>
        <a:xfrm>
          <a:off x="1066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人口１人当たりの人件費・物件費等の決算額は、前年度比</a:t>
          </a:r>
          <a:r>
            <a:rPr kumimoji="1" lang="en-US" altLang="ja-JP" sz="1300">
              <a:latin typeface="ＭＳ Ｐゴシック"/>
            </a:rPr>
            <a:t>5,487</a:t>
          </a:r>
          <a:r>
            <a:rPr kumimoji="1" lang="ja-JP" altLang="en-US" sz="1300">
              <a:latin typeface="ＭＳ Ｐゴシック"/>
            </a:rPr>
            <a:t>円増の</a:t>
          </a:r>
          <a:r>
            <a:rPr kumimoji="1" lang="en-US" altLang="ja-JP" sz="1300">
              <a:latin typeface="ＭＳ Ｐゴシック"/>
            </a:rPr>
            <a:t>110,453</a:t>
          </a:r>
          <a:r>
            <a:rPr kumimoji="1" lang="ja-JP" altLang="en-US" sz="1300">
              <a:latin typeface="ＭＳ Ｐゴシック"/>
            </a:rPr>
            <a:t>円となり、類似団体の平均を上回る結果となった。増となった要因としては、人件費においては、共済負担率改正や、給与改定による増、物件費においては、主に委託料や賃金の増加によるものである。また、ごみ処理や消防等の業務を一部事務組合で行っているが、この人件費・物件費等に充てている負担金も合計した場合はさらに増加することになる。今後はこれらも含めた経費について、引き続き抑制し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72341</xdr:rowOff>
    </xdr:from>
    <xdr:to>
      <xdr:col>7</xdr:col>
      <xdr:colOff>152400</xdr:colOff>
      <xdr:row>84</xdr:row>
      <xdr:rowOff>11226</xdr:rowOff>
    </xdr:to>
    <xdr:cxnSp macro="">
      <xdr:nvCxnSpPr>
        <xdr:cNvPr id="195" name="直線コネクタ 194"/>
        <xdr:cNvCxnSpPr/>
      </xdr:nvCxnSpPr>
      <xdr:spPr>
        <a:xfrm>
          <a:off x="4114800" y="14302691"/>
          <a:ext cx="838200" cy="1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72341</xdr:rowOff>
    </xdr:from>
    <xdr:to>
      <xdr:col>6</xdr:col>
      <xdr:colOff>0</xdr:colOff>
      <xdr:row>83</xdr:row>
      <xdr:rowOff>76161</xdr:rowOff>
    </xdr:to>
    <xdr:cxnSp macro="">
      <xdr:nvCxnSpPr>
        <xdr:cNvPr id="198" name="直線コネクタ 197"/>
        <xdr:cNvCxnSpPr/>
      </xdr:nvCxnSpPr>
      <xdr:spPr>
        <a:xfrm flipV="1">
          <a:off x="3225800" y="14302691"/>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76161</xdr:rowOff>
    </xdr:from>
    <xdr:to>
      <xdr:col>4</xdr:col>
      <xdr:colOff>482600</xdr:colOff>
      <xdr:row>83</xdr:row>
      <xdr:rowOff>130535</xdr:rowOff>
    </xdr:to>
    <xdr:cxnSp macro="">
      <xdr:nvCxnSpPr>
        <xdr:cNvPr id="201" name="直線コネクタ 200"/>
        <xdr:cNvCxnSpPr/>
      </xdr:nvCxnSpPr>
      <xdr:spPr>
        <a:xfrm flipV="1">
          <a:off x="2336800" y="14306511"/>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130535</xdr:rowOff>
    </xdr:from>
    <xdr:to>
      <xdr:col>3</xdr:col>
      <xdr:colOff>279400</xdr:colOff>
      <xdr:row>84</xdr:row>
      <xdr:rowOff>20918</xdr:rowOff>
    </xdr:to>
    <xdr:cxnSp macro="">
      <xdr:nvCxnSpPr>
        <xdr:cNvPr id="204" name="直線コネクタ 203"/>
        <xdr:cNvCxnSpPr/>
      </xdr:nvCxnSpPr>
      <xdr:spPr>
        <a:xfrm flipV="1">
          <a:off x="1447800" y="14360885"/>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107880</xdr:rowOff>
    </xdr:from>
    <xdr:to>
      <xdr:col>2</xdr:col>
      <xdr:colOff>127000</xdr:colOff>
      <xdr:row>85</xdr:row>
      <xdr:rowOff>38030</xdr:rowOff>
    </xdr:to>
    <xdr:sp macro="" textlink="">
      <xdr:nvSpPr>
        <xdr:cNvPr id="207" name="フローチャート : 判断 206"/>
        <xdr:cNvSpPr/>
      </xdr:nvSpPr>
      <xdr:spPr>
        <a:xfrm>
          <a:off x="1397000" y="1450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22807</xdr:rowOff>
    </xdr:from>
    <xdr:ext cx="762000" cy="259045"/>
    <xdr:sp macro="" textlink="">
      <xdr:nvSpPr>
        <xdr:cNvPr id="208" name="テキスト ボックス 207"/>
        <xdr:cNvSpPr txBox="1"/>
      </xdr:nvSpPr>
      <xdr:spPr>
        <a:xfrm>
          <a:off x="1066800" y="1459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131876</xdr:rowOff>
    </xdr:from>
    <xdr:to>
      <xdr:col>7</xdr:col>
      <xdr:colOff>203200</xdr:colOff>
      <xdr:row>84</xdr:row>
      <xdr:rowOff>62026</xdr:rowOff>
    </xdr:to>
    <xdr:sp macro="" textlink="">
      <xdr:nvSpPr>
        <xdr:cNvPr id="214" name="円/楕円 213"/>
        <xdr:cNvSpPr/>
      </xdr:nvSpPr>
      <xdr:spPr>
        <a:xfrm>
          <a:off x="4902200" y="143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103953</xdr:rowOff>
    </xdr:from>
    <xdr:ext cx="762000" cy="259045"/>
    <xdr:sp macro="" textlink="">
      <xdr:nvSpPr>
        <xdr:cNvPr id="215" name="人件費・物件費等の状況該当値テキスト"/>
        <xdr:cNvSpPr txBox="1"/>
      </xdr:nvSpPr>
      <xdr:spPr>
        <a:xfrm>
          <a:off x="5041900" y="143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21541</xdr:rowOff>
    </xdr:from>
    <xdr:to>
      <xdr:col>6</xdr:col>
      <xdr:colOff>50800</xdr:colOff>
      <xdr:row>83</xdr:row>
      <xdr:rowOff>123141</xdr:rowOff>
    </xdr:to>
    <xdr:sp macro="" textlink="">
      <xdr:nvSpPr>
        <xdr:cNvPr id="216" name="円/楕円 215"/>
        <xdr:cNvSpPr/>
      </xdr:nvSpPr>
      <xdr:spPr>
        <a:xfrm>
          <a:off x="4064000" y="142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133318</xdr:rowOff>
    </xdr:from>
    <xdr:ext cx="736600" cy="259045"/>
    <xdr:sp macro="" textlink="">
      <xdr:nvSpPr>
        <xdr:cNvPr id="217" name="テキスト ボックス 216"/>
        <xdr:cNvSpPr txBox="1"/>
      </xdr:nvSpPr>
      <xdr:spPr>
        <a:xfrm>
          <a:off x="3733800" y="1402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25361</xdr:rowOff>
    </xdr:from>
    <xdr:to>
      <xdr:col>4</xdr:col>
      <xdr:colOff>533400</xdr:colOff>
      <xdr:row>83</xdr:row>
      <xdr:rowOff>126961</xdr:rowOff>
    </xdr:to>
    <xdr:sp macro="" textlink="">
      <xdr:nvSpPr>
        <xdr:cNvPr id="218" name="円/楕円 217"/>
        <xdr:cNvSpPr/>
      </xdr:nvSpPr>
      <xdr:spPr>
        <a:xfrm>
          <a:off x="3175000" y="142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137138</xdr:rowOff>
    </xdr:from>
    <xdr:ext cx="762000" cy="259045"/>
    <xdr:sp macro="" textlink="">
      <xdr:nvSpPr>
        <xdr:cNvPr id="219" name="テキスト ボックス 218"/>
        <xdr:cNvSpPr txBox="1"/>
      </xdr:nvSpPr>
      <xdr:spPr>
        <a:xfrm>
          <a:off x="2844800" y="1402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79735</xdr:rowOff>
    </xdr:from>
    <xdr:to>
      <xdr:col>3</xdr:col>
      <xdr:colOff>330200</xdr:colOff>
      <xdr:row>84</xdr:row>
      <xdr:rowOff>9885</xdr:rowOff>
    </xdr:to>
    <xdr:sp macro="" textlink="">
      <xdr:nvSpPr>
        <xdr:cNvPr id="220" name="円/楕円 219"/>
        <xdr:cNvSpPr/>
      </xdr:nvSpPr>
      <xdr:spPr>
        <a:xfrm>
          <a:off x="2286000" y="143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20062</xdr:rowOff>
    </xdr:from>
    <xdr:ext cx="762000" cy="259045"/>
    <xdr:sp macro="" textlink="">
      <xdr:nvSpPr>
        <xdr:cNvPr id="221" name="テキスト ボックス 220"/>
        <xdr:cNvSpPr txBox="1"/>
      </xdr:nvSpPr>
      <xdr:spPr>
        <a:xfrm>
          <a:off x="1955800" y="140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141568</xdr:rowOff>
    </xdr:from>
    <xdr:to>
      <xdr:col>2</xdr:col>
      <xdr:colOff>127000</xdr:colOff>
      <xdr:row>84</xdr:row>
      <xdr:rowOff>71718</xdr:rowOff>
    </xdr:to>
    <xdr:sp macro="" textlink="">
      <xdr:nvSpPr>
        <xdr:cNvPr id="222" name="円/楕円 221"/>
        <xdr:cNvSpPr/>
      </xdr:nvSpPr>
      <xdr:spPr>
        <a:xfrm>
          <a:off x="1397000" y="143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81895</xdr:rowOff>
    </xdr:from>
    <xdr:ext cx="762000" cy="259045"/>
    <xdr:sp macro="" textlink="">
      <xdr:nvSpPr>
        <xdr:cNvPr id="223" name="テキスト ボックス 222"/>
        <xdr:cNvSpPr txBox="1"/>
      </xdr:nvSpPr>
      <xdr:spPr>
        <a:xfrm>
          <a:off x="1066800" y="141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a:t>
          </a:r>
          <a:r>
            <a:rPr lang="ja-JP" altLang="en-US" sz="1300" baseline="0">
              <a:solidFill>
                <a:schemeClr val="dk1"/>
              </a:solidFill>
              <a:effectLst/>
              <a:latin typeface="+mn-lt"/>
              <a:ea typeface="+mn-ea"/>
              <a:cs typeface="+mn-cs"/>
            </a:rPr>
            <a:t>ラスパイレス指数は前年度比</a:t>
          </a:r>
          <a:r>
            <a:rPr lang="en-US" altLang="ja-JP" sz="1300" baseline="0">
              <a:solidFill>
                <a:schemeClr val="dk1"/>
              </a:solidFill>
              <a:effectLst/>
              <a:latin typeface="+mn-lt"/>
              <a:ea typeface="+mn-ea"/>
              <a:cs typeface="+mn-cs"/>
            </a:rPr>
            <a:t>0.5</a:t>
          </a:r>
          <a:r>
            <a:rPr lang="ja-JP" altLang="en-US" sz="1300" baseline="0">
              <a:solidFill>
                <a:schemeClr val="dk1"/>
              </a:solidFill>
              <a:effectLst/>
              <a:latin typeface="+mn-lt"/>
              <a:ea typeface="+mn-ea"/>
              <a:cs typeface="+mn-cs"/>
            </a:rPr>
            <a:t>ポイント増の</a:t>
          </a:r>
          <a:r>
            <a:rPr lang="en-US" altLang="ja-JP" sz="1300" baseline="0">
              <a:solidFill>
                <a:schemeClr val="dk1"/>
              </a:solidFill>
              <a:effectLst/>
              <a:latin typeface="+mn-lt"/>
              <a:ea typeface="+mn-ea"/>
              <a:cs typeface="+mn-cs"/>
            </a:rPr>
            <a:t>95.4</a:t>
          </a:r>
          <a:r>
            <a:rPr lang="ja-JP" altLang="en-US" sz="1300" baseline="0">
              <a:solidFill>
                <a:schemeClr val="dk1"/>
              </a:solidFill>
              <a:effectLst/>
              <a:latin typeface="+mn-lt"/>
              <a:ea typeface="+mn-ea"/>
              <a:cs typeface="+mn-cs"/>
            </a:rPr>
            <a:t>となったが、</a:t>
          </a:r>
          <a:r>
            <a:rPr lang="ja-JP" altLang="ja-JP" sz="1300" baseline="0">
              <a:solidFill>
                <a:schemeClr val="dk1"/>
              </a:solidFill>
              <a:effectLst/>
              <a:latin typeface="+mn-lt"/>
              <a:ea typeface="+mn-ea"/>
              <a:cs typeface="+mn-cs"/>
            </a:rPr>
            <a:t>類似団体の平均値を</a:t>
          </a:r>
          <a:r>
            <a:rPr lang="en-US" altLang="ja-JP" sz="1300" baseline="0">
              <a:solidFill>
                <a:schemeClr val="dk1"/>
              </a:solidFill>
              <a:effectLst/>
              <a:latin typeface="+mn-lt"/>
              <a:ea typeface="+mn-ea"/>
              <a:cs typeface="+mn-cs"/>
            </a:rPr>
            <a:t>2.9</a:t>
          </a:r>
          <a:r>
            <a:rPr lang="ja-JP" altLang="ja-JP" sz="1300" baseline="0">
              <a:solidFill>
                <a:schemeClr val="dk1"/>
              </a:solidFill>
              <a:effectLst/>
              <a:latin typeface="+mn-lt"/>
              <a:ea typeface="+mn-ea"/>
              <a:cs typeface="+mn-cs"/>
            </a:rPr>
            <a:t>ポイント下回</a:t>
          </a:r>
          <a:r>
            <a:rPr lang="ja-JP" altLang="en-US" sz="1300" baseline="0">
              <a:solidFill>
                <a:schemeClr val="dk1"/>
              </a:solidFill>
              <a:effectLst/>
              <a:latin typeface="+mn-lt"/>
              <a:ea typeface="+mn-ea"/>
              <a:cs typeface="+mn-cs"/>
            </a:rPr>
            <a:t>っており</a:t>
          </a:r>
          <a:r>
            <a:rPr lang="ja-JP" altLang="ja-JP" sz="1300" baseline="0">
              <a:solidFill>
                <a:schemeClr val="dk1"/>
              </a:solidFill>
              <a:effectLst/>
              <a:latin typeface="+mn-lt"/>
              <a:ea typeface="+mn-ea"/>
              <a:cs typeface="+mn-cs"/>
            </a:rPr>
            <a:t>、全国平均をみても低い水準となっている。引き続き国や他団体の動向を注視しながら適正な給与水準の維持に努める。</a:t>
          </a:r>
        </a:p>
        <a:p>
          <a:r>
            <a:rPr lang="en-US" altLang="ja-JP" sz="1300" baseline="0">
              <a:solidFill>
                <a:schemeClr val="dk1"/>
              </a:solidFill>
              <a:effectLst/>
              <a:latin typeface="+mn-lt"/>
              <a:ea typeface="+mn-ea"/>
              <a:cs typeface="+mn-cs"/>
            </a:rPr>
            <a:t> </a:t>
          </a:r>
          <a:endParaRPr lang="ja-JP" altLang="ja-JP" sz="130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97064</xdr:rowOff>
    </xdr:from>
    <xdr:to>
      <xdr:col>24</xdr:col>
      <xdr:colOff>558800</xdr:colOff>
      <xdr:row>86</xdr:row>
      <xdr:rowOff>9677</xdr:rowOff>
    </xdr:to>
    <xdr:cxnSp macro="">
      <xdr:nvCxnSpPr>
        <xdr:cNvPr id="254" name="直線コネクタ 253"/>
        <xdr:cNvCxnSpPr/>
      </xdr:nvCxnSpPr>
      <xdr:spPr>
        <a:xfrm flipV="1">
          <a:off x="17018000" y="13984514"/>
          <a:ext cx="0" cy="769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5"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6" name="直線コネクタ 255"/>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11991</xdr:rowOff>
    </xdr:from>
    <xdr:ext cx="762000" cy="259045"/>
    <xdr:sp macro="" textlink="">
      <xdr:nvSpPr>
        <xdr:cNvPr id="257"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81</xdr:row>
      <xdr:rowOff>97064</xdr:rowOff>
    </xdr:from>
    <xdr:to>
      <xdr:col>24</xdr:col>
      <xdr:colOff>647700</xdr:colOff>
      <xdr:row>81</xdr:row>
      <xdr:rowOff>97064</xdr:rowOff>
    </xdr:to>
    <xdr:cxnSp macro="">
      <xdr:nvCxnSpPr>
        <xdr:cNvPr id="258" name="直線コネクタ 257"/>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131536</xdr:rowOff>
    </xdr:to>
    <xdr:cxnSp macro="">
      <xdr:nvCxnSpPr>
        <xdr:cNvPr id="259" name="直線コネクタ 258"/>
        <xdr:cNvCxnSpPr/>
      </xdr:nvCxnSpPr>
      <xdr:spPr>
        <a:xfrm>
          <a:off x="16179800" y="139615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0"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1" name="フローチャート : 判断 260"/>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87</xdr:row>
      <xdr:rowOff>79527</xdr:rowOff>
    </xdr:to>
    <xdr:cxnSp macro="">
      <xdr:nvCxnSpPr>
        <xdr:cNvPr id="262" name="直線コネクタ 261"/>
        <xdr:cNvCxnSpPr/>
      </xdr:nvCxnSpPr>
      <xdr:spPr>
        <a:xfrm flipV="1">
          <a:off x="15290800" y="13961534"/>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3" name="フローチャート : 判断 262"/>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4" name="テキスト ボックス 263"/>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147562</xdr:rowOff>
    </xdr:from>
    <xdr:to>
      <xdr:col>22</xdr:col>
      <xdr:colOff>203200</xdr:colOff>
      <xdr:row>87</xdr:row>
      <xdr:rowOff>79527</xdr:rowOff>
    </xdr:to>
    <xdr:cxnSp macro="">
      <xdr:nvCxnSpPr>
        <xdr:cNvPr id="265" name="直線コネクタ 264"/>
        <xdr:cNvCxnSpPr/>
      </xdr:nvCxnSpPr>
      <xdr:spPr>
        <a:xfrm>
          <a:off x="14401800" y="148922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87086</xdr:rowOff>
    </xdr:from>
    <xdr:to>
      <xdr:col>22</xdr:col>
      <xdr:colOff>254000</xdr:colOff>
      <xdr:row>89</xdr:row>
      <xdr:rowOff>17236</xdr:rowOff>
    </xdr:to>
    <xdr:sp macro="" textlink="">
      <xdr:nvSpPr>
        <xdr:cNvPr id="266" name="フローチャート : 判断 265"/>
        <xdr:cNvSpPr/>
      </xdr:nvSpPr>
      <xdr:spPr>
        <a:xfrm>
          <a:off x="15240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67" name="テキスト ボックス 266"/>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107648</xdr:rowOff>
    </xdr:from>
    <xdr:to>
      <xdr:col>21</xdr:col>
      <xdr:colOff>0</xdr:colOff>
      <xdr:row>86</xdr:row>
      <xdr:rowOff>147562</xdr:rowOff>
    </xdr:to>
    <xdr:cxnSp macro="">
      <xdr:nvCxnSpPr>
        <xdr:cNvPr id="268" name="直線コネクタ 267"/>
        <xdr:cNvCxnSpPr/>
      </xdr:nvCxnSpPr>
      <xdr:spPr>
        <a:xfrm>
          <a:off x="13512800" y="13823648"/>
          <a:ext cx="889000" cy="10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70" name="テキスト ボックス 269"/>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1" name="フローチャート : 判断 270"/>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2" name="テキスト ボックス 271"/>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8" name="円/楕円 277"/>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2013</xdr:rowOff>
    </xdr:from>
    <xdr:ext cx="762000" cy="259045"/>
    <xdr:sp macro="" textlink="">
      <xdr:nvSpPr>
        <xdr:cNvPr id="279"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80" name="円/楕円 279"/>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81" name="テキスト ボックス 280"/>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28727</xdr:rowOff>
    </xdr:from>
    <xdr:to>
      <xdr:col>22</xdr:col>
      <xdr:colOff>254000</xdr:colOff>
      <xdr:row>87</xdr:row>
      <xdr:rowOff>130327</xdr:rowOff>
    </xdr:to>
    <xdr:sp macro="" textlink="">
      <xdr:nvSpPr>
        <xdr:cNvPr id="282" name="円/楕円 281"/>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140504</xdr:rowOff>
    </xdr:from>
    <xdr:ext cx="762000" cy="259045"/>
    <xdr:sp macro="" textlink="">
      <xdr:nvSpPr>
        <xdr:cNvPr id="283" name="テキスト ボックス 282"/>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96762</xdr:rowOff>
    </xdr:from>
    <xdr:to>
      <xdr:col>21</xdr:col>
      <xdr:colOff>50800</xdr:colOff>
      <xdr:row>87</xdr:row>
      <xdr:rowOff>26912</xdr:rowOff>
    </xdr:to>
    <xdr:sp macro="" textlink="">
      <xdr:nvSpPr>
        <xdr:cNvPr id="284" name="円/楕円 283"/>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37089</xdr:rowOff>
    </xdr:from>
    <xdr:ext cx="762000" cy="259045"/>
    <xdr:sp macro="" textlink="">
      <xdr:nvSpPr>
        <xdr:cNvPr id="285" name="テキスト ボックス 284"/>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56848</xdr:rowOff>
    </xdr:from>
    <xdr:to>
      <xdr:col>19</xdr:col>
      <xdr:colOff>533400</xdr:colOff>
      <xdr:row>80</xdr:row>
      <xdr:rowOff>158448</xdr:rowOff>
    </xdr:to>
    <xdr:sp macro="" textlink="">
      <xdr:nvSpPr>
        <xdr:cNvPr id="286" name="円/楕円 285"/>
        <xdr:cNvSpPr/>
      </xdr:nvSpPr>
      <xdr:spPr>
        <a:xfrm>
          <a:off x="13462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168625</xdr:rowOff>
    </xdr:from>
    <xdr:ext cx="762000" cy="259045"/>
    <xdr:sp macro="" textlink="">
      <xdr:nvSpPr>
        <xdr:cNvPr id="287" name="テキスト ボックス 286"/>
        <xdr:cNvSpPr txBox="1"/>
      </xdr:nvSpPr>
      <xdr:spPr>
        <a:xfrm>
          <a:off x="13131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人口千人当たりの職員数は前年度比</a:t>
          </a:r>
          <a:r>
            <a:rPr lang="en-US" altLang="ja-JP" sz="1300" baseline="0">
              <a:solidFill>
                <a:schemeClr val="dk1"/>
              </a:solidFill>
              <a:effectLst/>
              <a:latin typeface="+mn-lt"/>
              <a:ea typeface="+mn-ea"/>
              <a:cs typeface="+mn-cs"/>
            </a:rPr>
            <a:t>0.13</a:t>
          </a:r>
          <a:r>
            <a:rPr lang="ja-JP" altLang="ja-JP" sz="1300" baseline="0">
              <a:solidFill>
                <a:schemeClr val="dk1"/>
              </a:solidFill>
              <a:effectLst/>
              <a:latin typeface="+mn-lt"/>
              <a:ea typeface="+mn-ea"/>
              <a:cs typeface="+mn-cs"/>
            </a:rPr>
            <a:t>人</a:t>
          </a:r>
          <a:r>
            <a:rPr lang="ja-JP" altLang="en-US" sz="1300" baseline="0">
              <a:solidFill>
                <a:schemeClr val="dk1"/>
              </a:solidFill>
              <a:effectLst/>
              <a:latin typeface="+mn-lt"/>
              <a:ea typeface="+mn-ea"/>
              <a:cs typeface="+mn-cs"/>
            </a:rPr>
            <a:t>増</a:t>
          </a:r>
          <a:r>
            <a:rPr lang="ja-JP" altLang="ja-JP" sz="1300" baseline="0">
              <a:solidFill>
                <a:schemeClr val="dk1"/>
              </a:solidFill>
              <a:effectLst/>
              <a:latin typeface="+mn-lt"/>
              <a:ea typeface="+mn-ea"/>
              <a:cs typeface="+mn-cs"/>
            </a:rPr>
            <a:t>の</a:t>
          </a:r>
          <a:r>
            <a:rPr lang="en-US" altLang="ja-JP" sz="1300" baseline="0">
              <a:solidFill>
                <a:schemeClr val="dk1"/>
              </a:solidFill>
              <a:effectLst/>
              <a:latin typeface="+mn-lt"/>
              <a:ea typeface="+mn-ea"/>
              <a:cs typeface="+mn-cs"/>
            </a:rPr>
            <a:t>7.49</a:t>
          </a:r>
          <a:r>
            <a:rPr lang="ja-JP" altLang="ja-JP" sz="1300" baseline="0">
              <a:solidFill>
                <a:schemeClr val="dk1"/>
              </a:solidFill>
              <a:effectLst/>
              <a:latin typeface="+mn-lt"/>
              <a:ea typeface="+mn-ea"/>
              <a:cs typeface="+mn-cs"/>
            </a:rPr>
            <a:t>人とな</a:t>
          </a:r>
          <a:r>
            <a:rPr lang="ja-JP" altLang="en-US" sz="1300" baseline="0">
              <a:solidFill>
                <a:schemeClr val="dk1"/>
              </a:solidFill>
              <a:effectLst/>
              <a:latin typeface="+mn-lt"/>
              <a:ea typeface="+mn-ea"/>
              <a:cs typeface="+mn-cs"/>
            </a:rPr>
            <a:t>った。</a:t>
          </a:r>
          <a:r>
            <a:rPr lang="ja-JP" altLang="ja-JP" sz="1300" baseline="0">
              <a:solidFill>
                <a:schemeClr val="dk1"/>
              </a:solidFill>
              <a:effectLst/>
              <a:latin typeface="+mn-lt"/>
              <a:ea typeface="+mn-ea"/>
              <a:cs typeface="+mn-cs"/>
            </a:rPr>
            <a:t>市町村合併により人口が膨らむとともに職員数も膨れ上がったため、定員適正化計画を策定し、退職者補充の抑制、民間委託の推進、指定管理者制度の導入により計画的な職員数の削減に取り組んだことによ</a:t>
          </a:r>
          <a:r>
            <a:rPr lang="ja-JP" altLang="en-US" sz="1300" baseline="0">
              <a:solidFill>
                <a:schemeClr val="dk1"/>
              </a:solidFill>
              <a:effectLst/>
              <a:latin typeface="+mn-lt"/>
              <a:ea typeface="+mn-ea"/>
              <a:cs typeface="+mn-cs"/>
            </a:rPr>
            <a:t>り昨年度までは減少していたが、今年度は増加となった。</a:t>
          </a:r>
          <a:r>
            <a:rPr lang="ja-JP" altLang="ja-JP" sz="1300" baseline="0">
              <a:solidFill>
                <a:schemeClr val="dk1"/>
              </a:solidFill>
              <a:effectLst/>
              <a:latin typeface="+mn-lt"/>
              <a:ea typeface="+mn-ea"/>
              <a:cs typeface="+mn-cs"/>
            </a:rPr>
            <a:t>今後も市民サービスの低下を招かないように職員削減を進めるとともに、人員の適正配置や職員資質の向上に努める。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21" name="直線コネクタ 320"/>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2"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3" name="直線コネクタ 322"/>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4"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5" name="直線コネクタ 324"/>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102235</xdr:rowOff>
    </xdr:from>
    <xdr:to>
      <xdr:col>24</xdr:col>
      <xdr:colOff>558800</xdr:colOff>
      <xdr:row>63</xdr:row>
      <xdr:rowOff>141446</xdr:rowOff>
    </xdr:to>
    <xdr:cxnSp macro="">
      <xdr:nvCxnSpPr>
        <xdr:cNvPr id="326" name="直線コネクタ 325"/>
        <xdr:cNvCxnSpPr/>
      </xdr:nvCxnSpPr>
      <xdr:spPr>
        <a:xfrm>
          <a:off x="16179800" y="10903585"/>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7"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8" name="フローチャート : 判断 327"/>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141446</xdr:rowOff>
    </xdr:to>
    <xdr:cxnSp macro="">
      <xdr:nvCxnSpPr>
        <xdr:cNvPr id="329" name="直線コネクタ 328"/>
        <xdr:cNvCxnSpPr/>
      </xdr:nvCxnSpPr>
      <xdr:spPr>
        <a:xfrm flipV="1">
          <a:off x="15290800" y="10903585"/>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30" name="フローチャート : 判断 329"/>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31" name="テキスト ボックス 330"/>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141446</xdr:rowOff>
    </xdr:from>
    <xdr:to>
      <xdr:col>22</xdr:col>
      <xdr:colOff>203200</xdr:colOff>
      <xdr:row>64</xdr:row>
      <xdr:rowOff>24288</xdr:rowOff>
    </xdr:to>
    <xdr:cxnSp macro="">
      <xdr:nvCxnSpPr>
        <xdr:cNvPr id="332" name="直線コネクタ 331"/>
        <xdr:cNvCxnSpPr/>
      </xdr:nvCxnSpPr>
      <xdr:spPr>
        <a:xfrm flipV="1">
          <a:off x="14401800" y="1094279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3" name="フローチャート :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4" name="テキスト ボックス 333"/>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24288</xdr:rowOff>
    </xdr:from>
    <xdr:to>
      <xdr:col>21</xdr:col>
      <xdr:colOff>0</xdr:colOff>
      <xdr:row>64</xdr:row>
      <xdr:rowOff>72549</xdr:rowOff>
    </xdr:to>
    <xdr:cxnSp macro="">
      <xdr:nvCxnSpPr>
        <xdr:cNvPr id="335" name="直線コネクタ 334"/>
        <xdr:cNvCxnSpPr/>
      </xdr:nvCxnSpPr>
      <xdr:spPr>
        <a:xfrm flipV="1">
          <a:off x="13512800" y="109970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6" name="フローチャート : 判断 335"/>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7" name="テキスト ボックス 336"/>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39846</xdr:rowOff>
    </xdr:from>
    <xdr:to>
      <xdr:col>19</xdr:col>
      <xdr:colOff>533400</xdr:colOff>
      <xdr:row>64</xdr:row>
      <xdr:rowOff>141446</xdr:rowOff>
    </xdr:to>
    <xdr:sp macro="" textlink="">
      <xdr:nvSpPr>
        <xdr:cNvPr id="338" name="フローチャート : 判断 337"/>
        <xdr:cNvSpPr/>
      </xdr:nvSpPr>
      <xdr:spPr>
        <a:xfrm>
          <a:off x="13462000" y="1101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126223</xdr:rowOff>
    </xdr:from>
    <xdr:ext cx="762000" cy="259045"/>
    <xdr:sp macro="" textlink="">
      <xdr:nvSpPr>
        <xdr:cNvPr id="339" name="テキスト ボックス 338"/>
        <xdr:cNvSpPr txBox="1"/>
      </xdr:nvSpPr>
      <xdr:spPr>
        <a:xfrm>
          <a:off x="13131800" y="110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90646</xdr:rowOff>
    </xdr:from>
    <xdr:to>
      <xdr:col>24</xdr:col>
      <xdr:colOff>609600</xdr:colOff>
      <xdr:row>64</xdr:row>
      <xdr:rowOff>20796</xdr:rowOff>
    </xdr:to>
    <xdr:sp macro="" textlink="">
      <xdr:nvSpPr>
        <xdr:cNvPr id="345" name="円/楕円 344"/>
        <xdr:cNvSpPr/>
      </xdr:nvSpPr>
      <xdr:spPr>
        <a:xfrm>
          <a:off x="16967200" y="108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62723</xdr:rowOff>
    </xdr:from>
    <xdr:ext cx="762000" cy="259045"/>
    <xdr:sp macro="" textlink="">
      <xdr:nvSpPr>
        <xdr:cNvPr id="346" name="定員管理の状況該当値テキスト"/>
        <xdr:cNvSpPr txBox="1"/>
      </xdr:nvSpPr>
      <xdr:spPr>
        <a:xfrm>
          <a:off x="17106900" y="108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51435</xdr:rowOff>
    </xdr:from>
    <xdr:to>
      <xdr:col>23</xdr:col>
      <xdr:colOff>457200</xdr:colOff>
      <xdr:row>63</xdr:row>
      <xdr:rowOff>153035</xdr:rowOff>
    </xdr:to>
    <xdr:sp macro="" textlink="">
      <xdr:nvSpPr>
        <xdr:cNvPr id="347" name="円/楕円 346"/>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137812</xdr:rowOff>
    </xdr:from>
    <xdr:ext cx="736600" cy="259045"/>
    <xdr:sp macro="" textlink="">
      <xdr:nvSpPr>
        <xdr:cNvPr id="348" name="テキスト ボックス 347"/>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90646</xdr:rowOff>
    </xdr:from>
    <xdr:to>
      <xdr:col>22</xdr:col>
      <xdr:colOff>254000</xdr:colOff>
      <xdr:row>64</xdr:row>
      <xdr:rowOff>20796</xdr:rowOff>
    </xdr:to>
    <xdr:sp macro="" textlink="">
      <xdr:nvSpPr>
        <xdr:cNvPr id="349" name="円/楕円 348"/>
        <xdr:cNvSpPr/>
      </xdr:nvSpPr>
      <xdr:spPr>
        <a:xfrm>
          <a:off x="15240000" y="108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5573</xdr:rowOff>
    </xdr:from>
    <xdr:ext cx="762000" cy="259045"/>
    <xdr:sp macro="" textlink="">
      <xdr:nvSpPr>
        <xdr:cNvPr id="350" name="テキスト ボックス 349"/>
        <xdr:cNvSpPr txBox="1"/>
      </xdr:nvSpPr>
      <xdr:spPr>
        <a:xfrm>
          <a:off x="14909800" y="1097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144938</xdr:rowOff>
    </xdr:from>
    <xdr:to>
      <xdr:col>21</xdr:col>
      <xdr:colOff>50800</xdr:colOff>
      <xdr:row>64</xdr:row>
      <xdr:rowOff>75088</xdr:rowOff>
    </xdr:to>
    <xdr:sp macro="" textlink="">
      <xdr:nvSpPr>
        <xdr:cNvPr id="351" name="円/楕円 350"/>
        <xdr:cNvSpPr/>
      </xdr:nvSpPr>
      <xdr:spPr>
        <a:xfrm>
          <a:off x="14351000" y="10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59865</xdr:rowOff>
    </xdr:from>
    <xdr:ext cx="762000" cy="259045"/>
    <xdr:sp macro="" textlink="">
      <xdr:nvSpPr>
        <xdr:cNvPr id="352" name="テキスト ボックス 351"/>
        <xdr:cNvSpPr txBox="1"/>
      </xdr:nvSpPr>
      <xdr:spPr>
        <a:xfrm>
          <a:off x="14020800" y="1103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21749</xdr:rowOff>
    </xdr:from>
    <xdr:to>
      <xdr:col>19</xdr:col>
      <xdr:colOff>533400</xdr:colOff>
      <xdr:row>64</xdr:row>
      <xdr:rowOff>123349</xdr:rowOff>
    </xdr:to>
    <xdr:sp macro="" textlink="">
      <xdr:nvSpPr>
        <xdr:cNvPr id="353" name="円/楕円 352"/>
        <xdr:cNvSpPr/>
      </xdr:nvSpPr>
      <xdr:spPr>
        <a:xfrm>
          <a:off x="13462000" y="10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133526</xdr:rowOff>
    </xdr:from>
    <xdr:ext cx="762000" cy="259045"/>
    <xdr:sp macro="" textlink="">
      <xdr:nvSpPr>
        <xdr:cNvPr id="354" name="テキスト ボックス 353"/>
        <xdr:cNvSpPr txBox="1"/>
      </xdr:nvSpPr>
      <xdr:spPr>
        <a:xfrm>
          <a:off x="13131800" y="1076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実質公債費比率は前年度比</a:t>
          </a:r>
          <a:r>
            <a:rPr lang="en-US" altLang="ja-JP" sz="1300" baseline="0">
              <a:solidFill>
                <a:schemeClr val="dk1"/>
              </a:solidFill>
              <a:effectLst/>
              <a:latin typeface="+mn-lt"/>
              <a:ea typeface="+mn-ea"/>
              <a:cs typeface="+mn-cs"/>
            </a:rPr>
            <a:t>1.2</a:t>
          </a:r>
          <a:r>
            <a:rPr lang="ja-JP" altLang="ja-JP" sz="1300" baseline="0">
              <a:solidFill>
                <a:schemeClr val="dk1"/>
              </a:solidFill>
              <a:effectLst/>
              <a:latin typeface="+mn-lt"/>
              <a:ea typeface="+mn-ea"/>
              <a:cs typeface="+mn-cs"/>
            </a:rPr>
            <a:t>ポイント減の</a:t>
          </a:r>
          <a:r>
            <a:rPr lang="en-US" altLang="ja-JP" sz="1300" baseline="0">
              <a:solidFill>
                <a:schemeClr val="dk1"/>
              </a:solidFill>
              <a:effectLst/>
              <a:latin typeface="+mn-lt"/>
              <a:ea typeface="+mn-ea"/>
              <a:cs typeface="+mn-cs"/>
            </a:rPr>
            <a:t>9.6%</a:t>
          </a:r>
          <a:r>
            <a:rPr lang="ja-JP" altLang="ja-JP" sz="1300" baseline="0">
              <a:solidFill>
                <a:schemeClr val="dk1"/>
              </a:solidFill>
              <a:effectLst/>
              <a:latin typeface="+mn-lt"/>
              <a:ea typeface="+mn-ea"/>
              <a:cs typeface="+mn-cs"/>
            </a:rPr>
            <a:t>とな</a:t>
          </a:r>
          <a:r>
            <a:rPr lang="ja-JP" altLang="en-US" sz="1300" baseline="0">
              <a:solidFill>
                <a:schemeClr val="dk1"/>
              </a:solidFill>
              <a:effectLst/>
              <a:latin typeface="+mn-lt"/>
              <a:ea typeface="+mn-ea"/>
              <a:cs typeface="+mn-cs"/>
            </a:rPr>
            <a:t>ったが</a:t>
          </a:r>
          <a:r>
            <a:rPr lang="ja-JP" altLang="ja-JP" sz="1300" baseline="0">
              <a:solidFill>
                <a:schemeClr val="dk1"/>
              </a:solidFill>
              <a:effectLst/>
              <a:latin typeface="+mn-lt"/>
              <a:ea typeface="+mn-ea"/>
              <a:cs typeface="+mn-cs"/>
            </a:rPr>
            <a:t>、類似団体の平均値より</a:t>
          </a:r>
          <a:r>
            <a:rPr lang="ja-JP" altLang="en-US" sz="1300" baseline="0">
              <a:solidFill>
                <a:schemeClr val="dk1"/>
              </a:solidFill>
              <a:effectLst/>
              <a:latin typeface="+mn-lt"/>
              <a:ea typeface="+mn-ea"/>
              <a:cs typeface="+mn-cs"/>
            </a:rPr>
            <a:t>は</a:t>
          </a:r>
          <a:r>
            <a:rPr lang="en-US" altLang="ja-JP" sz="1300" baseline="0">
              <a:solidFill>
                <a:schemeClr val="dk1"/>
              </a:solidFill>
              <a:effectLst/>
              <a:latin typeface="+mn-lt"/>
              <a:ea typeface="+mn-ea"/>
              <a:cs typeface="+mn-cs"/>
            </a:rPr>
            <a:t>0.2</a:t>
          </a:r>
          <a:r>
            <a:rPr lang="ja-JP" altLang="ja-JP" sz="1300" baseline="0">
              <a:solidFill>
                <a:schemeClr val="dk1"/>
              </a:solidFill>
              <a:effectLst/>
              <a:latin typeface="+mn-lt"/>
              <a:ea typeface="+mn-ea"/>
              <a:cs typeface="+mn-cs"/>
            </a:rPr>
            <a:t>ポイント高くなっている。比率が減少した要因は、</a:t>
          </a:r>
          <a:r>
            <a:rPr lang="ja-JP" altLang="en-US" sz="1300" baseline="0">
              <a:solidFill>
                <a:schemeClr val="dk1"/>
              </a:solidFill>
              <a:effectLst/>
              <a:latin typeface="+mn-lt"/>
              <a:ea typeface="+mn-ea"/>
              <a:cs typeface="+mn-cs"/>
            </a:rPr>
            <a:t>大型事業の償還完了による元利償還金の減少や</a:t>
          </a:r>
          <a:r>
            <a:rPr lang="ja-JP" altLang="ja-JP" sz="1300" baseline="0">
              <a:solidFill>
                <a:schemeClr val="dk1"/>
              </a:solidFill>
              <a:effectLst/>
              <a:latin typeface="+mn-lt"/>
              <a:ea typeface="+mn-ea"/>
              <a:cs typeface="+mn-cs"/>
            </a:rPr>
            <a:t>、災害復旧費等に係る基準財政需要額の増加などによるものである。比率は改善傾向にあるものの、普通会計及び公営企業会計に係る地方債の元利償還金は高い水準にあることや、</a:t>
          </a:r>
          <a:r>
            <a:rPr lang="ja-JP" altLang="en-US" sz="1300" baseline="0">
              <a:solidFill>
                <a:schemeClr val="dk1"/>
              </a:solidFill>
              <a:effectLst/>
              <a:latin typeface="+mn-lt"/>
              <a:ea typeface="+mn-ea"/>
              <a:cs typeface="+mn-cs"/>
            </a:rPr>
            <a:t>今後も</a:t>
          </a:r>
          <a:r>
            <a:rPr lang="ja-JP" altLang="ja-JP" sz="1300" baseline="0">
              <a:solidFill>
                <a:schemeClr val="dk1"/>
              </a:solidFill>
              <a:effectLst/>
              <a:latin typeface="+mn-lt"/>
              <a:ea typeface="+mn-ea"/>
              <a:cs typeface="+mn-cs"/>
            </a:rPr>
            <a:t>普通建設事業費の増加に伴う地方債の発行額の増加も避けられないため、限られた財源を普通建設事業の必要性などを精査したうえで重点的に配分することにより、地方債の発行の抑制に努める。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81" name="直線コネクタ 380"/>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2"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3" name="直線コネクタ 382"/>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4"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5" name="直線コネクタ 384"/>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102616</xdr:rowOff>
    </xdr:to>
    <xdr:cxnSp macro="">
      <xdr:nvCxnSpPr>
        <xdr:cNvPr id="386" name="直線コネクタ 385"/>
        <xdr:cNvCxnSpPr/>
      </xdr:nvCxnSpPr>
      <xdr:spPr>
        <a:xfrm flipV="1">
          <a:off x="16179800" y="71876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7"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8" name="フローチャート : 判断 387"/>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43</xdr:row>
      <xdr:rowOff>27686</xdr:rowOff>
    </xdr:to>
    <xdr:cxnSp macro="">
      <xdr:nvCxnSpPr>
        <xdr:cNvPr id="389" name="直線コネクタ 388"/>
        <xdr:cNvCxnSpPr/>
      </xdr:nvCxnSpPr>
      <xdr:spPr>
        <a:xfrm flipV="1">
          <a:off x="15290800" y="730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90" name="フローチャート : 判断 389"/>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91" name="テキスト ボックス 390"/>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143510</xdr:rowOff>
    </xdr:to>
    <xdr:cxnSp macro="">
      <xdr:nvCxnSpPr>
        <xdr:cNvPr id="392" name="直線コネクタ 391"/>
        <xdr:cNvCxnSpPr/>
      </xdr:nvCxnSpPr>
      <xdr:spPr>
        <a:xfrm flipV="1">
          <a:off x="14401800" y="740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3" name="フローチャート : 判断 392"/>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40403</xdr:rowOff>
    </xdr:from>
    <xdr:ext cx="762000" cy="259045"/>
    <xdr:sp macro="" textlink="">
      <xdr:nvSpPr>
        <xdr:cNvPr id="394" name="テキスト ボックス 393"/>
        <xdr:cNvSpPr txBox="1"/>
      </xdr:nvSpPr>
      <xdr:spPr>
        <a:xfrm>
          <a:off x="14909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107188</xdr:rowOff>
    </xdr:to>
    <xdr:cxnSp macro="">
      <xdr:nvCxnSpPr>
        <xdr:cNvPr id="395" name="直線コネクタ 394"/>
        <xdr:cNvCxnSpPr/>
      </xdr:nvCxnSpPr>
      <xdr:spPr>
        <a:xfrm flipV="1">
          <a:off x="13512800" y="75158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6" name="フローチャート : 判断 395"/>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7" name="テキスト ボックス 396"/>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398" name="フローチャート : 判断 397"/>
        <xdr:cNvSpPr/>
      </xdr:nvSpPr>
      <xdr:spPr>
        <a:xfrm>
          <a:off x="13462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23385</xdr:rowOff>
    </xdr:from>
    <xdr:ext cx="762000" cy="259045"/>
    <xdr:sp macro="" textlink="">
      <xdr:nvSpPr>
        <xdr:cNvPr id="399" name="テキスト ボックス 398"/>
        <xdr:cNvSpPr txBox="1"/>
      </xdr:nvSpPr>
      <xdr:spPr>
        <a:xfrm>
          <a:off x="13131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405" name="円/楕円 404"/>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406"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407" name="円/楕円 406"/>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408" name="テキスト ボックス 407"/>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9" name="円/楕円 408"/>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10" name="テキスト ボックス 409"/>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11" name="円/楕円 410"/>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12" name="テキスト ボックス 411"/>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13" name="円/楕円 412"/>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14" name="テキスト ボックス 413"/>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前年度と比較して</a:t>
          </a:r>
          <a:r>
            <a:rPr lang="en-US" altLang="ja-JP" sz="1200" baseline="0">
              <a:solidFill>
                <a:schemeClr val="dk1"/>
              </a:solidFill>
              <a:effectLst/>
              <a:latin typeface="+mn-lt"/>
              <a:ea typeface="+mn-ea"/>
              <a:cs typeface="+mn-cs"/>
            </a:rPr>
            <a:t>3.6</a:t>
          </a:r>
          <a:r>
            <a:rPr lang="ja-JP" altLang="ja-JP" sz="1200" baseline="0">
              <a:solidFill>
                <a:schemeClr val="dk1"/>
              </a:solidFill>
              <a:effectLst/>
              <a:latin typeface="+mn-lt"/>
              <a:ea typeface="+mn-ea"/>
              <a:cs typeface="+mn-cs"/>
            </a:rPr>
            <a:t>ポイント改善しているが、類似団体の平均値より</a:t>
          </a:r>
          <a:r>
            <a:rPr lang="en-US" altLang="ja-JP" sz="1200" baseline="0">
              <a:solidFill>
                <a:schemeClr val="dk1"/>
              </a:solidFill>
              <a:effectLst/>
              <a:latin typeface="+mn-lt"/>
              <a:ea typeface="+mn-ea"/>
              <a:cs typeface="+mn-cs"/>
            </a:rPr>
            <a:t>34.8</a:t>
          </a:r>
          <a:r>
            <a:rPr lang="ja-JP" altLang="ja-JP" sz="1200" baseline="0">
              <a:solidFill>
                <a:schemeClr val="dk1"/>
              </a:solidFill>
              <a:effectLst/>
              <a:latin typeface="+mn-lt"/>
              <a:ea typeface="+mn-ea"/>
              <a:cs typeface="+mn-cs"/>
            </a:rPr>
            <a:t>ポイント高くなっている。減少した要因は、将来負担額については公営企業債に係る元利償還金に充当するための普通会計等からの繰入見込額が減少したこと</a:t>
          </a:r>
          <a:r>
            <a:rPr lang="ja-JP" altLang="en-US" sz="1200" baseline="0">
              <a:solidFill>
                <a:schemeClr val="dk1"/>
              </a:solidFill>
              <a:effectLst/>
              <a:latin typeface="+mn-lt"/>
              <a:ea typeface="+mn-ea"/>
              <a:cs typeface="+mn-cs"/>
            </a:rPr>
            <a:t>及び退職手当負担見込額の減少</a:t>
          </a:r>
          <a:r>
            <a:rPr lang="ja-JP" altLang="ja-JP" sz="1200" baseline="0">
              <a:solidFill>
                <a:schemeClr val="dk1"/>
              </a:solidFill>
              <a:effectLst/>
              <a:latin typeface="+mn-lt"/>
              <a:ea typeface="+mn-ea"/>
              <a:cs typeface="+mn-cs"/>
            </a:rPr>
            <a:t>などによるものである。これまでも</a:t>
          </a:r>
          <a:r>
            <a:rPr lang="ja-JP" altLang="ja-JP" sz="1200">
              <a:solidFill>
                <a:schemeClr val="dk1"/>
              </a:solidFill>
              <a:effectLst/>
              <a:latin typeface="+mn-lt"/>
              <a:ea typeface="+mn-ea"/>
              <a:cs typeface="+mn-cs"/>
            </a:rPr>
            <a:t>公的資金補償金免除繰上償還</a:t>
          </a:r>
          <a:r>
            <a:rPr lang="ja-JP" altLang="en-US" sz="1200" baseline="0">
              <a:solidFill>
                <a:schemeClr val="dk1"/>
              </a:solidFill>
              <a:effectLst/>
              <a:latin typeface="+mn-lt"/>
              <a:ea typeface="+mn-ea"/>
              <a:cs typeface="+mn-cs"/>
            </a:rPr>
            <a:t>を</a:t>
          </a:r>
          <a:r>
            <a:rPr lang="ja-JP" altLang="ja-JP" sz="1200" baseline="0">
              <a:solidFill>
                <a:schemeClr val="dk1"/>
              </a:solidFill>
              <a:effectLst/>
              <a:latin typeface="+mn-lt"/>
              <a:ea typeface="+mn-ea"/>
              <a:cs typeface="+mn-cs"/>
            </a:rPr>
            <a:t>実施</a:t>
          </a:r>
          <a:r>
            <a:rPr lang="ja-JP" altLang="en-US" sz="1200" baseline="0">
              <a:solidFill>
                <a:schemeClr val="dk1"/>
              </a:solidFill>
              <a:effectLst/>
              <a:latin typeface="+mn-lt"/>
              <a:ea typeface="+mn-ea"/>
              <a:cs typeface="+mn-cs"/>
            </a:rPr>
            <a:t>するなど</a:t>
          </a:r>
          <a:r>
            <a:rPr lang="ja-JP" altLang="ja-JP" sz="1200" baseline="0">
              <a:solidFill>
                <a:schemeClr val="dk1"/>
              </a:solidFill>
              <a:effectLst/>
              <a:latin typeface="+mn-lt"/>
              <a:ea typeface="+mn-ea"/>
              <a:cs typeface="+mn-cs"/>
            </a:rPr>
            <a:t>地方債残高の削減に取り組んでいるが、今後も普通建設事業費の増加に伴う地方債発行額の増加は避けられないため、限られた財源を必要性及び優先順位などを精査したうえで重点的に配分することにより地方債の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5" name="直線コネクタ 444"/>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6"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7" name="直線コネクタ 446"/>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137160</xdr:rowOff>
    </xdr:from>
    <xdr:to>
      <xdr:col>24</xdr:col>
      <xdr:colOff>558800</xdr:colOff>
      <xdr:row>19</xdr:row>
      <xdr:rowOff>7076</xdr:rowOff>
    </xdr:to>
    <xdr:cxnSp macro="">
      <xdr:nvCxnSpPr>
        <xdr:cNvPr id="450" name="直線コネクタ 449"/>
        <xdr:cNvCxnSpPr/>
      </xdr:nvCxnSpPr>
      <xdr:spPr>
        <a:xfrm flipV="1">
          <a:off x="16179800" y="322326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51"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2" name="フローチャート : 判断 451"/>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7076</xdr:rowOff>
    </xdr:from>
    <xdr:to>
      <xdr:col>23</xdr:col>
      <xdr:colOff>406400</xdr:colOff>
      <xdr:row>19</xdr:row>
      <xdr:rowOff>121981</xdr:rowOff>
    </xdr:to>
    <xdr:cxnSp macro="">
      <xdr:nvCxnSpPr>
        <xdr:cNvPr id="453" name="直線コネクタ 452"/>
        <xdr:cNvCxnSpPr/>
      </xdr:nvCxnSpPr>
      <xdr:spPr>
        <a:xfrm flipV="1">
          <a:off x="15290800" y="326462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4" name="フローチャート : 判断 453"/>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5" name="テキスト ボックス 454"/>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121981</xdr:rowOff>
    </xdr:from>
    <xdr:to>
      <xdr:col>22</xdr:col>
      <xdr:colOff>203200</xdr:colOff>
      <xdr:row>19</xdr:row>
      <xdr:rowOff>171390</xdr:rowOff>
    </xdr:to>
    <xdr:cxnSp macro="">
      <xdr:nvCxnSpPr>
        <xdr:cNvPr id="456" name="直線コネクタ 455"/>
        <xdr:cNvCxnSpPr/>
      </xdr:nvCxnSpPr>
      <xdr:spPr>
        <a:xfrm flipV="1">
          <a:off x="14401800" y="3379531"/>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7" name="フローチャート : 判断 456"/>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8" name="テキスト ボックス 457"/>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171390</xdr:rowOff>
    </xdr:from>
    <xdr:to>
      <xdr:col>21</xdr:col>
      <xdr:colOff>0</xdr:colOff>
      <xdr:row>20</xdr:row>
      <xdr:rowOff>145869</xdr:rowOff>
    </xdr:to>
    <xdr:cxnSp macro="">
      <xdr:nvCxnSpPr>
        <xdr:cNvPr id="459" name="直線コネクタ 458"/>
        <xdr:cNvCxnSpPr/>
      </xdr:nvCxnSpPr>
      <xdr:spPr>
        <a:xfrm flipV="1">
          <a:off x="13512800" y="3428940"/>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60" name="フローチャート : 判断 459"/>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61" name="テキスト ボックス 460"/>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17175</xdr:rowOff>
    </xdr:from>
    <xdr:to>
      <xdr:col>19</xdr:col>
      <xdr:colOff>533400</xdr:colOff>
      <xdr:row>19</xdr:row>
      <xdr:rowOff>118775</xdr:rowOff>
    </xdr:to>
    <xdr:sp macro="" textlink="">
      <xdr:nvSpPr>
        <xdr:cNvPr id="462" name="フローチャート : 判断 461"/>
        <xdr:cNvSpPr/>
      </xdr:nvSpPr>
      <xdr:spPr>
        <a:xfrm>
          <a:off x="13462000" y="3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128952</xdr:rowOff>
    </xdr:from>
    <xdr:ext cx="762000" cy="259045"/>
    <xdr:sp macro="" textlink="">
      <xdr:nvSpPr>
        <xdr:cNvPr id="463" name="テキスト ボックス 462"/>
        <xdr:cNvSpPr txBox="1"/>
      </xdr:nvSpPr>
      <xdr:spPr>
        <a:xfrm>
          <a:off x="13131800" y="30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86360</xdr:rowOff>
    </xdr:from>
    <xdr:to>
      <xdr:col>24</xdr:col>
      <xdr:colOff>609600</xdr:colOff>
      <xdr:row>19</xdr:row>
      <xdr:rowOff>16510</xdr:rowOff>
    </xdr:to>
    <xdr:sp macro="" textlink="">
      <xdr:nvSpPr>
        <xdr:cNvPr id="469" name="円/楕円 468"/>
        <xdr:cNvSpPr/>
      </xdr:nvSpPr>
      <xdr:spPr>
        <a:xfrm>
          <a:off x="169672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58437</xdr:rowOff>
    </xdr:from>
    <xdr:ext cx="762000" cy="259045"/>
    <xdr:sp macro="" textlink="">
      <xdr:nvSpPr>
        <xdr:cNvPr id="470" name="将来負担の状況該当値テキスト"/>
        <xdr:cNvSpPr txBox="1"/>
      </xdr:nvSpPr>
      <xdr:spPr>
        <a:xfrm>
          <a:off x="17106900" y="314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127726</xdr:rowOff>
    </xdr:from>
    <xdr:to>
      <xdr:col>23</xdr:col>
      <xdr:colOff>457200</xdr:colOff>
      <xdr:row>19</xdr:row>
      <xdr:rowOff>57876</xdr:rowOff>
    </xdr:to>
    <xdr:sp macro="" textlink="">
      <xdr:nvSpPr>
        <xdr:cNvPr id="471" name="円/楕円 470"/>
        <xdr:cNvSpPr/>
      </xdr:nvSpPr>
      <xdr:spPr>
        <a:xfrm>
          <a:off x="16129000" y="32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42653</xdr:rowOff>
    </xdr:from>
    <xdr:ext cx="736600" cy="259045"/>
    <xdr:sp macro="" textlink="">
      <xdr:nvSpPr>
        <xdr:cNvPr id="472" name="テキスト ボックス 471"/>
        <xdr:cNvSpPr txBox="1"/>
      </xdr:nvSpPr>
      <xdr:spPr>
        <a:xfrm>
          <a:off x="15798800" y="330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71181</xdr:rowOff>
    </xdr:from>
    <xdr:to>
      <xdr:col>22</xdr:col>
      <xdr:colOff>254000</xdr:colOff>
      <xdr:row>20</xdr:row>
      <xdr:rowOff>1331</xdr:rowOff>
    </xdr:to>
    <xdr:sp macro="" textlink="">
      <xdr:nvSpPr>
        <xdr:cNvPr id="473" name="円/楕円 472"/>
        <xdr:cNvSpPr/>
      </xdr:nvSpPr>
      <xdr:spPr>
        <a:xfrm>
          <a:off x="15240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157558</xdr:rowOff>
    </xdr:from>
    <xdr:ext cx="762000" cy="259045"/>
    <xdr:sp macro="" textlink="">
      <xdr:nvSpPr>
        <xdr:cNvPr id="474" name="テキスト ボックス 473"/>
        <xdr:cNvSpPr txBox="1"/>
      </xdr:nvSpPr>
      <xdr:spPr>
        <a:xfrm>
          <a:off x="14909800" y="34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120590</xdr:rowOff>
    </xdr:from>
    <xdr:to>
      <xdr:col>21</xdr:col>
      <xdr:colOff>50800</xdr:colOff>
      <xdr:row>20</xdr:row>
      <xdr:rowOff>50740</xdr:rowOff>
    </xdr:to>
    <xdr:sp macro="" textlink="">
      <xdr:nvSpPr>
        <xdr:cNvPr id="475" name="円/楕円 474"/>
        <xdr:cNvSpPr/>
      </xdr:nvSpPr>
      <xdr:spPr>
        <a:xfrm>
          <a:off x="14351000" y="33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35517</xdr:rowOff>
    </xdr:from>
    <xdr:ext cx="762000" cy="259045"/>
    <xdr:sp macro="" textlink="">
      <xdr:nvSpPr>
        <xdr:cNvPr id="476" name="テキスト ボックス 475"/>
        <xdr:cNvSpPr txBox="1"/>
      </xdr:nvSpPr>
      <xdr:spPr>
        <a:xfrm>
          <a:off x="14020800" y="346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95069</xdr:rowOff>
    </xdr:from>
    <xdr:to>
      <xdr:col>19</xdr:col>
      <xdr:colOff>533400</xdr:colOff>
      <xdr:row>21</xdr:row>
      <xdr:rowOff>25219</xdr:rowOff>
    </xdr:to>
    <xdr:sp macro="" textlink="">
      <xdr:nvSpPr>
        <xdr:cNvPr id="477" name="円/楕円 476"/>
        <xdr:cNvSpPr/>
      </xdr:nvSpPr>
      <xdr:spPr>
        <a:xfrm>
          <a:off x="13462000" y="35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9996</xdr:rowOff>
    </xdr:from>
    <xdr:ext cx="762000" cy="259045"/>
    <xdr:sp macro="" textlink="">
      <xdr:nvSpPr>
        <xdr:cNvPr id="478" name="テキスト ボックス 477"/>
        <xdr:cNvSpPr txBox="1"/>
      </xdr:nvSpPr>
      <xdr:spPr>
        <a:xfrm>
          <a:off x="13131800" y="361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93,531
92,344
209.67
37,898,807
36,879,726
849,446
21,830,396
37,385,837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人件費に係る比率は前年度比</a:t>
          </a:r>
          <a:r>
            <a:rPr lang="en-US" altLang="ja-JP" sz="1200" baseline="0">
              <a:solidFill>
                <a:schemeClr val="dk1"/>
              </a:solidFill>
              <a:effectLst/>
              <a:latin typeface="+mn-lt"/>
              <a:ea typeface="+mn-ea"/>
              <a:cs typeface="+mn-cs"/>
            </a:rPr>
            <a:t>0.8</a:t>
          </a:r>
          <a:r>
            <a:rPr lang="ja-JP" altLang="ja-JP" sz="1200" baseline="0">
              <a:solidFill>
                <a:schemeClr val="dk1"/>
              </a:solidFill>
              <a:effectLst/>
              <a:latin typeface="+mn-lt"/>
              <a:ea typeface="+mn-ea"/>
              <a:cs typeface="+mn-cs"/>
            </a:rPr>
            <a:t>ポイント</a:t>
          </a:r>
          <a:r>
            <a:rPr lang="ja-JP" altLang="en-US" sz="1200" baseline="0">
              <a:solidFill>
                <a:schemeClr val="dk1"/>
              </a:solidFill>
              <a:effectLst/>
              <a:latin typeface="+mn-lt"/>
              <a:ea typeface="+mn-ea"/>
              <a:cs typeface="+mn-cs"/>
            </a:rPr>
            <a:t>増</a:t>
          </a:r>
          <a:r>
            <a:rPr lang="ja-JP" altLang="ja-JP" sz="1200" baseline="0">
              <a:solidFill>
                <a:schemeClr val="dk1"/>
              </a:solidFill>
              <a:effectLst/>
              <a:latin typeface="+mn-lt"/>
              <a:ea typeface="+mn-ea"/>
              <a:cs typeface="+mn-cs"/>
            </a:rPr>
            <a:t>の</a:t>
          </a:r>
          <a:r>
            <a:rPr lang="en-US" altLang="ja-JP" sz="1200" baseline="0">
              <a:solidFill>
                <a:schemeClr val="dk1"/>
              </a:solidFill>
              <a:effectLst/>
              <a:latin typeface="+mn-lt"/>
              <a:ea typeface="+mn-ea"/>
              <a:cs typeface="+mn-cs"/>
            </a:rPr>
            <a:t>22.2</a:t>
          </a:r>
          <a:r>
            <a:rPr lang="ja-JP" altLang="ja-JP" sz="1200" baseline="0">
              <a:solidFill>
                <a:schemeClr val="dk1"/>
              </a:solidFill>
              <a:effectLst/>
              <a:latin typeface="+mn-lt"/>
              <a:ea typeface="+mn-ea"/>
              <a:cs typeface="+mn-cs"/>
            </a:rPr>
            <a:t>％となり、</a:t>
          </a:r>
          <a:r>
            <a:rPr lang="ja-JP" altLang="en-US" sz="1200" baseline="0">
              <a:solidFill>
                <a:schemeClr val="dk1"/>
              </a:solidFill>
              <a:effectLst/>
              <a:latin typeface="+mn-lt"/>
              <a:ea typeface="+mn-ea"/>
              <a:cs typeface="+mn-cs"/>
            </a:rPr>
            <a:t>類似団体の平均より</a:t>
          </a:r>
          <a:r>
            <a:rPr lang="en-US" altLang="ja-JP" sz="1200" baseline="0">
              <a:solidFill>
                <a:schemeClr val="dk1"/>
              </a:solidFill>
              <a:effectLst/>
              <a:latin typeface="+mn-lt"/>
              <a:ea typeface="+mn-ea"/>
              <a:cs typeface="+mn-cs"/>
            </a:rPr>
            <a:t>0.2</a:t>
          </a:r>
          <a:r>
            <a:rPr lang="ja-JP" altLang="en-US" sz="1200" baseline="0">
              <a:solidFill>
                <a:schemeClr val="dk1"/>
              </a:solidFill>
              <a:effectLst/>
              <a:latin typeface="+mn-lt"/>
              <a:ea typeface="+mn-ea"/>
              <a:cs typeface="+mn-cs"/>
            </a:rPr>
            <a:t>ポイント上回っている</a:t>
          </a:r>
          <a:r>
            <a:rPr lang="ja-JP" altLang="ja-JP" sz="1200" baseline="0">
              <a:solidFill>
                <a:schemeClr val="dk1"/>
              </a:solidFill>
              <a:effectLst/>
              <a:latin typeface="+mn-lt"/>
              <a:ea typeface="+mn-ea"/>
              <a:cs typeface="+mn-cs"/>
            </a:rPr>
            <a:t>。</a:t>
          </a:r>
          <a:r>
            <a:rPr lang="ja-JP" altLang="en-US" sz="1200" baseline="0">
              <a:solidFill>
                <a:schemeClr val="dk1"/>
              </a:solidFill>
              <a:effectLst/>
              <a:latin typeface="+mn-lt"/>
              <a:ea typeface="+mn-ea"/>
              <a:cs typeface="+mn-cs"/>
            </a:rPr>
            <a:t>昨年度までは</a:t>
          </a:r>
          <a:r>
            <a:rPr lang="ja-JP" altLang="ja-JP" sz="1200" baseline="0">
              <a:solidFill>
                <a:schemeClr val="dk1"/>
              </a:solidFill>
              <a:effectLst/>
              <a:latin typeface="+mn-lt"/>
              <a:ea typeface="+mn-ea"/>
              <a:cs typeface="+mn-cs"/>
            </a:rPr>
            <a:t>国に準じた適正な給与体系を維持するとともに、退職者補充の抑制、民間委託の推進、指定管理者制度の導入及び効率的な行政組織体制の確立による計画的な職員数の削減に取り組んできたことなどによ</a:t>
          </a:r>
          <a:r>
            <a:rPr lang="ja-JP" altLang="en-US" sz="1200" baseline="0">
              <a:solidFill>
                <a:schemeClr val="dk1"/>
              </a:solidFill>
              <a:effectLst/>
              <a:latin typeface="+mn-lt"/>
              <a:ea typeface="+mn-ea"/>
              <a:cs typeface="+mn-cs"/>
            </a:rPr>
            <a:t>り毎年減少してきたが、共済負担率の改正や給与改定により今年度は増加に転じている。</a:t>
          </a:r>
          <a:r>
            <a:rPr lang="ja-JP" altLang="ja-JP" sz="1200" baseline="0">
              <a:solidFill>
                <a:schemeClr val="dk1"/>
              </a:solidFill>
              <a:effectLst/>
              <a:latin typeface="+mn-lt"/>
              <a:ea typeface="+mn-ea"/>
              <a:cs typeface="+mn-cs"/>
            </a:rPr>
            <a:t>今後は消防業務などの一部事務組合も含めた人件費関係経費全体について抑制していく必要がある。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165100</xdr:rowOff>
    </xdr:from>
    <xdr:to>
      <xdr:col>7</xdr:col>
      <xdr:colOff>15875</xdr:colOff>
      <xdr:row>36</xdr:row>
      <xdr:rowOff>69850</xdr:rowOff>
    </xdr:to>
    <xdr:cxnSp macro="">
      <xdr:nvCxnSpPr>
        <xdr:cNvPr id="68" name="直線コネクタ 67"/>
        <xdr:cNvCxnSpPr/>
      </xdr:nvCxnSpPr>
      <xdr:spPr>
        <a:xfrm>
          <a:off x="3987800" y="6165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165100</xdr:rowOff>
    </xdr:from>
    <xdr:to>
      <xdr:col>5</xdr:col>
      <xdr:colOff>549275</xdr:colOff>
      <xdr:row>36</xdr:row>
      <xdr:rowOff>60325</xdr:rowOff>
    </xdr:to>
    <xdr:cxnSp macro="">
      <xdr:nvCxnSpPr>
        <xdr:cNvPr id="71" name="直線コネクタ 70"/>
        <xdr:cNvCxnSpPr/>
      </xdr:nvCxnSpPr>
      <xdr:spPr>
        <a:xfrm flipV="1">
          <a:off x="3098800" y="6165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60325</xdr:rowOff>
    </xdr:from>
    <xdr:to>
      <xdr:col>4</xdr:col>
      <xdr:colOff>346075</xdr:colOff>
      <xdr:row>36</xdr:row>
      <xdr:rowOff>127000</xdr:rowOff>
    </xdr:to>
    <xdr:cxnSp macro="">
      <xdr:nvCxnSpPr>
        <xdr:cNvPr id="74" name="直線コネクタ 73"/>
        <xdr:cNvCxnSpPr/>
      </xdr:nvCxnSpPr>
      <xdr:spPr>
        <a:xfrm flipV="1">
          <a:off x="2209800" y="6232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136525</xdr:rowOff>
    </xdr:to>
    <xdr:cxnSp macro="">
      <xdr:nvCxnSpPr>
        <xdr:cNvPr id="77" name="直線コネクタ 76"/>
        <xdr:cNvCxnSpPr/>
      </xdr:nvCxnSpPr>
      <xdr:spPr>
        <a:xfrm flipV="1">
          <a:off x="1320800" y="6299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80" name="フローチャート : 判断 79"/>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81" name="テキスト ボックス 80"/>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19050</xdr:rowOff>
    </xdr:from>
    <xdr:to>
      <xdr:col>7</xdr:col>
      <xdr:colOff>66675</xdr:colOff>
      <xdr:row>36</xdr:row>
      <xdr:rowOff>120650</xdr:rowOff>
    </xdr:to>
    <xdr:sp macro="" textlink="">
      <xdr:nvSpPr>
        <xdr:cNvPr id="87" name="円/楕円 86"/>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162577</xdr:rowOff>
    </xdr:from>
    <xdr:ext cx="762000" cy="259045"/>
    <xdr:sp macro="" textlink="">
      <xdr:nvSpPr>
        <xdr:cNvPr id="88" name="人件費該当値テキスト"/>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114300</xdr:rowOff>
    </xdr:from>
    <xdr:to>
      <xdr:col>5</xdr:col>
      <xdr:colOff>600075</xdr:colOff>
      <xdr:row>36</xdr:row>
      <xdr:rowOff>44450</xdr:rowOff>
    </xdr:to>
    <xdr:sp macro="" textlink="">
      <xdr:nvSpPr>
        <xdr:cNvPr id="89" name="円/楕円 88"/>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90" name="テキスト ボックス 89"/>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9525</xdr:rowOff>
    </xdr:from>
    <xdr:to>
      <xdr:col>4</xdr:col>
      <xdr:colOff>396875</xdr:colOff>
      <xdr:row>36</xdr:row>
      <xdr:rowOff>111125</xdr:rowOff>
    </xdr:to>
    <xdr:sp macro="" textlink="">
      <xdr:nvSpPr>
        <xdr:cNvPr id="91" name="円/楕円 90"/>
        <xdr:cNvSpPr/>
      </xdr:nvSpPr>
      <xdr:spPr>
        <a:xfrm>
          <a:off x="3048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121302</xdr:rowOff>
    </xdr:from>
    <xdr:ext cx="762000" cy="259045"/>
    <xdr:sp macro="" textlink="">
      <xdr:nvSpPr>
        <xdr:cNvPr id="92" name="テキスト ボックス 91"/>
        <xdr:cNvSpPr txBox="1"/>
      </xdr:nvSpPr>
      <xdr:spPr>
        <a:xfrm>
          <a:off x="27178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3" name="円/楕円 92"/>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4" name="テキスト ボックス 93"/>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85725</xdr:rowOff>
    </xdr:from>
    <xdr:to>
      <xdr:col>1</xdr:col>
      <xdr:colOff>676275</xdr:colOff>
      <xdr:row>37</xdr:row>
      <xdr:rowOff>15875</xdr:rowOff>
    </xdr:to>
    <xdr:sp macro="" textlink="">
      <xdr:nvSpPr>
        <xdr:cNvPr id="95" name="円/楕円 94"/>
        <xdr:cNvSpPr/>
      </xdr:nvSpPr>
      <xdr:spPr>
        <a:xfrm>
          <a:off x="1270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26052</xdr:rowOff>
    </xdr:from>
    <xdr:ext cx="762000" cy="259045"/>
    <xdr:sp macro="" textlink="">
      <xdr:nvSpPr>
        <xdr:cNvPr id="96" name="テキスト ボックス 95"/>
        <xdr:cNvSpPr txBox="1"/>
      </xdr:nvSpPr>
      <xdr:spPr>
        <a:xfrm>
          <a:off x="939800" y="60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物件費に係る比率は前年度比</a:t>
          </a:r>
          <a:r>
            <a:rPr lang="en-US" altLang="ja-JP" sz="1300" baseline="0">
              <a:solidFill>
                <a:schemeClr val="dk1"/>
              </a:solidFill>
              <a:effectLst/>
              <a:latin typeface="+mn-lt"/>
              <a:ea typeface="+mn-ea"/>
              <a:cs typeface="+mn-cs"/>
            </a:rPr>
            <a:t>1.1</a:t>
          </a:r>
          <a:r>
            <a:rPr lang="ja-JP" altLang="ja-JP" sz="1300" baseline="0">
              <a:solidFill>
                <a:schemeClr val="dk1"/>
              </a:solidFill>
              <a:effectLst/>
              <a:latin typeface="+mn-lt"/>
              <a:ea typeface="+mn-ea"/>
              <a:cs typeface="+mn-cs"/>
            </a:rPr>
            <a:t>ポイント増の</a:t>
          </a:r>
          <a:r>
            <a:rPr lang="en-US" altLang="ja-JP" sz="1300" baseline="0">
              <a:solidFill>
                <a:schemeClr val="dk1"/>
              </a:solidFill>
              <a:effectLst/>
              <a:latin typeface="+mn-lt"/>
              <a:ea typeface="+mn-ea"/>
              <a:cs typeface="+mn-cs"/>
            </a:rPr>
            <a:t>15.5</a:t>
          </a:r>
          <a:r>
            <a:rPr lang="ja-JP" altLang="ja-JP" sz="1300" baseline="0">
              <a:solidFill>
                <a:schemeClr val="dk1"/>
              </a:solidFill>
              <a:effectLst/>
              <a:latin typeface="+mn-lt"/>
              <a:ea typeface="+mn-ea"/>
              <a:cs typeface="+mn-cs"/>
            </a:rPr>
            <a:t>％となり、類似団体内平均値より</a:t>
          </a:r>
          <a:r>
            <a:rPr lang="en-US" altLang="ja-JP" sz="1300" baseline="0">
              <a:solidFill>
                <a:schemeClr val="dk1"/>
              </a:solidFill>
              <a:effectLst/>
              <a:latin typeface="+mn-lt"/>
              <a:ea typeface="+mn-ea"/>
              <a:cs typeface="+mn-cs"/>
            </a:rPr>
            <a:t>1.2</a:t>
          </a:r>
          <a:r>
            <a:rPr lang="ja-JP" altLang="ja-JP" sz="1300" baseline="0">
              <a:solidFill>
                <a:schemeClr val="dk1"/>
              </a:solidFill>
              <a:effectLst/>
              <a:latin typeface="+mn-lt"/>
              <a:ea typeface="+mn-ea"/>
              <a:cs typeface="+mn-cs"/>
            </a:rPr>
            <a:t>ポイント上回っている</a:t>
          </a:r>
        </a:p>
        <a:p>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住民ニーズに応えるサービス向上と業務効率化を図るため、公の施設の指定管理者制度の導入や、正職員を削減し臨時職員に振り替えていること、業務委託</a:t>
          </a:r>
          <a:r>
            <a:rPr lang="ja-JP" altLang="en-US" sz="1300" baseline="0">
              <a:solidFill>
                <a:schemeClr val="dk1"/>
              </a:solidFill>
              <a:effectLst/>
              <a:latin typeface="+mn-lt"/>
              <a:ea typeface="+mn-ea"/>
              <a:cs typeface="+mn-cs"/>
            </a:rPr>
            <a:t>の増加</a:t>
          </a:r>
          <a:r>
            <a:rPr lang="ja-JP" altLang="ja-JP" sz="1300" baseline="0">
              <a:solidFill>
                <a:schemeClr val="dk1"/>
              </a:solidFill>
              <a:effectLst/>
              <a:latin typeface="+mn-lt"/>
              <a:ea typeface="+mn-ea"/>
              <a:cs typeface="+mn-cs"/>
            </a:rPr>
            <a:t>などが挙げられる。今後も民間活力の活用による経営の効率化や施設の統廃合等の運用改善を検討し、財政の健全化に努める。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132443</xdr:rowOff>
    </xdr:to>
    <xdr:cxnSp macro="">
      <xdr:nvCxnSpPr>
        <xdr:cNvPr id="131" name="直線コネクタ 130"/>
        <xdr:cNvCxnSpPr/>
      </xdr:nvCxnSpPr>
      <xdr:spPr>
        <a:xfrm>
          <a:off x="15671800" y="2755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138991</xdr:rowOff>
    </xdr:from>
    <xdr:ext cx="762000" cy="259045"/>
    <xdr:sp macro="" textlink="">
      <xdr:nvSpPr>
        <xdr:cNvPr id="132"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16</xdr:row>
      <xdr:rowOff>12700</xdr:rowOff>
    </xdr:to>
    <xdr:cxnSp macro="">
      <xdr:nvCxnSpPr>
        <xdr:cNvPr id="134" name="直線コネクタ 133"/>
        <xdr:cNvCxnSpPr/>
      </xdr:nvCxnSpPr>
      <xdr:spPr>
        <a:xfrm>
          <a:off x="14782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36" name="テキスト ボックス 135"/>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129721</xdr:rowOff>
    </xdr:to>
    <xdr:cxnSp macro="">
      <xdr:nvCxnSpPr>
        <xdr:cNvPr id="137" name="直線コネクタ 136"/>
        <xdr:cNvCxnSpPr/>
      </xdr:nvCxnSpPr>
      <xdr:spPr>
        <a:xfrm>
          <a:off x="13893800" y="2625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53521</xdr:rowOff>
    </xdr:to>
    <xdr:cxnSp macro="">
      <xdr:nvCxnSpPr>
        <xdr:cNvPr id="140" name="直線コネクタ 139"/>
        <xdr:cNvCxnSpPr/>
      </xdr:nvCxnSpPr>
      <xdr:spPr>
        <a:xfrm>
          <a:off x="13004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42" name="テキスト ボックス 14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43" name="フローチャート : 判断 142"/>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44" name="テキスト ボックス 143"/>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50" name="円/楕円 149"/>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51"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2" name="円/楕円 15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53" name="テキスト ボックス 15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4" name="円/楕円 153"/>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55" name="テキスト ボックス 154"/>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6" name="円/楕円 155"/>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57" name="テキスト ボックス 156"/>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8" name="円/楕円 157"/>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34670</xdr:rowOff>
    </xdr:from>
    <xdr:ext cx="762000" cy="259045"/>
    <xdr:sp macro="" textlink="">
      <xdr:nvSpPr>
        <xdr:cNvPr id="159" name="テキスト ボックス 158"/>
        <xdr:cNvSpPr txBox="1"/>
      </xdr:nvSpPr>
      <xdr:spPr>
        <a:xfrm>
          <a:off x="12623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　扶助費に</a:t>
          </a:r>
          <a:r>
            <a:rPr lang="ja-JP" altLang="en-US" sz="1200" baseline="0">
              <a:solidFill>
                <a:schemeClr val="dk1"/>
              </a:solidFill>
              <a:effectLst/>
              <a:latin typeface="+mn-lt"/>
              <a:ea typeface="+mn-ea"/>
              <a:cs typeface="+mn-cs"/>
            </a:rPr>
            <a:t>係る比</a:t>
          </a:r>
          <a:r>
            <a:rPr lang="ja-JP" altLang="ja-JP" sz="1200" baseline="0">
              <a:solidFill>
                <a:schemeClr val="dk1"/>
              </a:solidFill>
              <a:effectLst/>
              <a:latin typeface="+mn-lt"/>
              <a:ea typeface="+mn-ea"/>
              <a:cs typeface="+mn-cs"/>
            </a:rPr>
            <a:t>率は、前年度比</a:t>
          </a:r>
          <a:r>
            <a:rPr lang="en-US" altLang="ja-JP" sz="1200" baseline="0">
              <a:solidFill>
                <a:schemeClr val="dk1"/>
              </a:solidFill>
              <a:effectLst/>
              <a:latin typeface="+mn-lt"/>
              <a:ea typeface="+mn-ea"/>
              <a:cs typeface="+mn-cs"/>
            </a:rPr>
            <a:t>0.5</a:t>
          </a:r>
          <a:r>
            <a:rPr lang="ja-JP" altLang="ja-JP" sz="1200" baseline="0">
              <a:solidFill>
                <a:schemeClr val="dk1"/>
              </a:solidFill>
              <a:effectLst/>
              <a:latin typeface="+mn-lt"/>
              <a:ea typeface="+mn-ea"/>
              <a:cs typeface="+mn-cs"/>
            </a:rPr>
            <a:t>ポイント増の</a:t>
          </a:r>
          <a:r>
            <a:rPr lang="en-US" altLang="ja-JP" sz="1200" baseline="0">
              <a:solidFill>
                <a:schemeClr val="dk1"/>
              </a:solidFill>
              <a:effectLst/>
              <a:latin typeface="+mn-lt"/>
              <a:ea typeface="+mn-ea"/>
              <a:cs typeface="+mn-cs"/>
            </a:rPr>
            <a:t>9.1%</a:t>
          </a:r>
          <a:r>
            <a:rPr lang="ja-JP" altLang="ja-JP" sz="1200" baseline="0">
              <a:solidFill>
                <a:schemeClr val="dk1"/>
              </a:solidFill>
              <a:effectLst/>
              <a:latin typeface="+mn-lt"/>
              <a:ea typeface="+mn-ea"/>
              <a:cs typeface="+mn-cs"/>
            </a:rPr>
            <a:t>となったが、類似団体の平均より</a:t>
          </a:r>
          <a:r>
            <a:rPr lang="en-US" altLang="ja-JP" sz="1200" baseline="0">
              <a:solidFill>
                <a:schemeClr val="dk1"/>
              </a:solidFill>
              <a:effectLst/>
              <a:latin typeface="+mn-lt"/>
              <a:ea typeface="+mn-ea"/>
              <a:cs typeface="+mn-cs"/>
            </a:rPr>
            <a:t>0.3</a:t>
          </a:r>
          <a:r>
            <a:rPr lang="ja-JP" altLang="ja-JP" sz="1200" baseline="0">
              <a:solidFill>
                <a:schemeClr val="dk1"/>
              </a:solidFill>
              <a:effectLst/>
              <a:latin typeface="+mn-lt"/>
              <a:ea typeface="+mn-ea"/>
              <a:cs typeface="+mn-cs"/>
            </a:rPr>
            <a:t>ポイント下回っている。増加している要因としては、障害児者自立支援法の制度定着に伴うサービス利用者数や私立保育所の園児数が増加</a:t>
          </a:r>
          <a:r>
            <a:rPr lang="ja-JP" altLang="en-US" sz="1200" baseline="0">
              <a:solidFill>
                <a:schemeClr val="dk1"/>
              </a:solidFill>
              <a:effectLst/>
              <a:latin typeface="+mn-lt"/>
              <a:ea typeface="+mn-ea"/>
              <a:cs typeface="+mn-cs"/>
            </a:rPr>
            <a:t>したこと、子ども医療費が増加</a:t>
          </a:r>
          <a:r>
            <a:rPr lang="ja-JP" altLang="ja-JP" sz="1200" baseline="0">
              <a:solidFill>
                <a:schemeClr val="dk1"/>
              </a:solidFill>
              <a:effectLst/>
              <a:latin typeface="+mn-lt"/>
              <a:ea typeface="+mn-ea"/>
              <a:cs typeface="+mn-cs"/>
            </a:rPr>
            <a:t>したことなどによるものである。</a:t>
          </a:r>
        </a:p>
        <a:p>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今後も</a:t>
          </a:r>
          <a:r>
            <a:rPr lang="ja-JP" altLang="en-US" sz="1200" baseline="0">
              <a:solidFill>
                <a:schemeClr val="dk1"/>
              </a:solidFill>
              <a:effectLst/>
              <a:latin typeface="+mn-lt"/>
              <a:ea typeface="+mn-ea"/>
              <a:cs typeface="+mn-cs"/>
            </a:rPr>
            <a:t>扶助費については</a:t>
          </a:r>
          <a:r>
            <a:rPr lang="ja-JP" altLang="ja-JP" sz="1200" baseline="0">
              <a:solidFill>
                <a:schemeClr val="dk1"/>
              </a:solidFill>
              <a:effectLst/>
              <a:latin typeface="+mn-lt"/>
              <a:ea typeface="+mn-ea"/>
              <a:cs typeface="+mn-cs"/>
            </a:rPr>
            <a:t>高齢化</a:t>
          </a:r>
          <a:r>
            <a:rPr lang="ja-JP" altLang="en-US" sz="1200" baseline="0">
              <a:solidFill>
                <a:schemeClr val="dk1"/>
              </a:solidFill>
              <a:effectLst/>
              <a:latin typeface="+mn-lt"/>
              <a:ea typeface="+mn-ea"/>
              <a:cs typeface="+mn-cs"/>
            </a:rPr>
            <a:t>等</a:t>
          </a:r>
          <a:r>
            <a:rPr lang="ja-JP" altLang="ja-JP" sz="1200" baseline="0">
              <a:solidFill>
                <a:schemeClr val="dk1"/>
              </a:solidFill>
              <a:effectLst/>
              <a:latin typeface="+mn-lt"/>
              <a:ea typeface="+mn-ea"/>
              <a:cs typeface="+mn-cs"/>
            </a:rPr>
            <a:t>により増加することが見込まれ抑制が難しいが、行政改革を通じて事務的経費の抑制に努め、財政の健全化に努める。</a:t>
          </a:r>
        </a:p>
        <a:p>
          <a:endParaRPr lang="ja-JP" altLang="ja-JP" sz="130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69850</xdr:rowOff>
    </xdr:to>
    <xdr:cxnSp macro="">
      <xdr:nvCxnSpPr>
        <xdr:cNvPr id="192" name="直線コネクタ 191"/>
        <xdr:cNvCxnSpPr/>
      </xdr:nvCxnSpPr>
      <xdr:spPr>
        <a:xfrm>
          <a:off x="3987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146050</xdr:rowOff>
    </xdr:to>
    <xdr:cxnSp macro="">
      <xdr:nvCxnSpPr>
        <xdr:cNvPr id="195" name="直線コネクタ 194"/>
        <xdr:cNvCxnSpPr/>
      </xdr:nvCxnSpPr>
      <xdr:spPr>
        <a:xfrm>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56</xdr:row>
      <xdr:rowOff>12700</xdr:rowOff>
    </xdr:to>
    <xdr:cxnSp macro="">
      <xdr:nvCxnSpPr>
        <xdr:cNvPr id="198" name="直線コネクタ 197"/>
        <xdr:cNvCxnSpPr/>
      </xdr:nvCxnSpPr>
      <xdr:spPr>
        <a:xfrm flipV="1">
          <a:off x="2209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201" name="直線コネクタ 200"/>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4" name="フローチャート :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11" name="円/楕円 21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2"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3" name="円/楕円 21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4" name="テキスト ボックス 21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5" name="円/楕円 21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6" name="テキスト ボックス 21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9" name="円/楕円 21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20" name="テキスト ボックス 21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　維持補修費、貸付金、繰出金等に係る比率は前年度比</a:t>
          </a:r>
          <a:r>
            <a:rPr lang="en-US" altLang="ja-JP" sz="1200" baseline="0">
              <a:solidFill>
                <a:schemeClr val="dk1"/>
              </a:solidFill>
              <a:effectLst/>
              <a:latin typeface="+mn-lt"/>
              <a:ea typeface="+mn-ea"/>
              <a:cs typeface="+mn-cs"/>
            </a:rPr>
            <a:t>0.6</a:t>
          </a:r>
          <a:r>
            <a:rPr lang="ja-JP" altLang="ja-JP" sz="1200" baseline="0">
              <a:solidFill>
                <a:schemeClr val="dk1"/>
              </a:solidFill>
              <a:effectLst/>
              <a:latin typeface="+mn-lt"/>
              <a:ea typeface="+mn-ea"/>
              <a:cs typeface="+mn-cs"/>
            </a:rPr>
            <a:t>ポイント増の</a:t>
          </a:r>
          <a:r>
            <a:rPr lang="en-US" altLang="ja-JP" sz="1200" baseline="0">
              <a:solidFill>
                <a:schemeClr val="dk1"/>
              </a:solidFill>
              <a:effectLst/>
              <a:latin typeface="+mn-lt"/>
              <a:ea typeface="+mn-ea"/>
              <a:cs typeface="+mn-cs"/>
            </a:rPr>
            <a:t>10.6</a:t>
          </a:r>
          <a:r>
            <a:rPr lang="ja-JP" altLang="ja-JP" sz="1200" baseline="0">
              <a:solidFill>
                <a:schemeClr val="dk1"/>
              </a:solidFill>
              <a:effectLst/>
              <a:latin typeface="+mn-lt"/>
              <a:ea typeface="+mn-ea"/>
              <a:cs typeface="+mn-cs"/>
            </a:rPr>
            <a:t>％となり、類似団体の平均より</a:t>
          </a:r>
          <a:r>
            <a:rPr lang="en-US" altLang="ja-JP" sz="1200" baseline="0">
              <a:solidFill>
                <a:schemeClr val="dk1"/>
              </a:solidFill>
              <a:effectLst/>
              <a:latin typeface="+mn-lt"/>
              <a:ea typeface="+mn-ea"/>
              <a:cs typeface="+mn-cs"/>
            </a:rPr>
            <a:t>4.4</a:t>
          </a:r>
          <a:r>
            <a:rPr lang="ja-JP" altLang="ja-JP" sz="1200" baseline="0">
              <a:solidFill>
                <a:schemeClr val="dk1"/>
              </a:solidFill>
              <a:effectLst/>
              <a:latin typeface="+mn-lt"/>
              <a:ea typeface="+mn-ea"/>
              <a:cs typeface="+mn-cs"/>
            </a:rPr>
            <a:t>ポイント低くなっている。増加した要因は、中小企業事業振興資金預託金の増や、後期高齢者医療事業、介護保険事業等の公営事業に対する繰出金の増などが挙げられる。今後は、各公共施設の経年劣化などによる維持補修費について、年々増加していく傾向にあるため、公共施設の管理形態なども含め施設運営などの改善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25400</xdr:rowOff>
    </xdr:from>
    <xdr:to>
      <xdr:col>24</xdr:col>
      <xdr:colOff>31750</xdr:colOff>
      <xdr:row>61</xdr:row>
      <xdr:rowOff>82550</xdr:rowOff>
    </xdr:to>
    <xdr:cxnSp macro="">
      <xdr:nvCxnSpPr>
        <xdr:cNvPr id="248" name="直線コネクタ 247"/>
        <xdr:cNvCxnSpPr/>
      </xdr:nvCxnSpPr>
      <xdr:spPr>
        <a:xfrm flipV="1">
          <a:off x="16510000" y="9283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54627</xdr:rowOff>
    </xdr:from>
    <xdr:ext cx="762000" cy="259045"/>
    <xdr:sp macro="" textlink="">
      <xdr:nvSpPr>
        <xdr:cNvPr id="249" name="その他最小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61</xdr:row>
      <xdr:rowOff>82550</xdr:rowOff>
    </xdr:from>
    <xdr:to>
      <xdr:col>24</xdr:col>
      <xdr:colOff>120650</xdr:colOff>
      <xdr:row>61</xdr:row>
      <xdr:rowOff>82550</xdr:rowOff>
    </xdr:to>
    <xdr:cxnSp macro="">
      <xdr:nvCxnSpPr>
        <xdr:cNvPr id="250" name="直線コネクタ 249"/>
        <xdr:cNvCxnSpPr/>
      </xdr:nvCxnSpPr>
      <xdr:spPr>
        <a:xfrm>
          <a:off x="16421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111777</xdr:rowOff>
    </xdr:from>
    <xdr:ext cx="762000" cy="259045"/>
    <xdr:sp macro="" textlink="">
      <xdr:nvSpPr>
        <xdr:cNvPr id="251"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54</xdr:row>
      <xdr:rowOff>25400</xdr:rowOff>
    </xdr:from>
    <xdr:to>
      <xdr:col>24</xdr:col>
      <xdr:colOff>120650</xdr:colOff>
      <xdr:row>54</xdr:row>
      <xdr:rowOff>25400</xdr:rowOff>
    </xdr:to>
    <xdr:cxnSp macro="">
      <xdr:nvCxnSpPr>
        <xdr:cNvPr id="252" name="直線コネクタ 251"/>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120650</xdr:rowOff>
    </xdr:from>
    <xdr:to>
      <xdr:col>24</xdr:col>
      <xdr:colOff>31750</xdr:colOff>
      <xdr:row>54</xdr:row>
      <xdr:rowOff>25400</xdr:rowOff>
    </xdr:to>
    <xdr:cxnSp macro="">
      <xdr:nvCxnSpPr>
        <xdr:cNvPr id="253" name="直線コネクタ 252"/>
        <xdr:cNvCxnSpPr/>
      </xdr:nvCxnSpPr>
      <xdr:spPr>
        <a:xfrm>
          <a:off x="15671800" y="920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5" name="フローチャート :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53</xdr:row>
      <xdr:rowOff>120650</xdr:rowOff>
    </xdr:to>
    <xdr:cxnSp macro="">
      <xdr:nvCxnSpPr>
        <xdr:cNvPr id="256" name="直線コネクタ 255"/>
        <xdr:cNvCxnSpPr/>
      </xdr:nvCxnSpPr>
      <xdr:spPr>
        <a:xfrm>
          <a:off x="14782800" y="915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7" name="フローチャート :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44450</xdr:rowOff>
    </xdr:from>
    <xdr:to>
      <xdr:col>21</xdr:col>
      <xdr:colOff>361950</xdr:colOff>
      <xdr:row>53</xdr:row>
      <xdr:rowOff>69850</xdr:rowOff>
    </xdr:to>
    <xdr:cxnSp macro="">
      <xdr:nvCxnSpPr>
        <xdr:cNvPr id="259" name="直線コネクタ 258"/>
        <xdr:cNvCxnSpPr/>
      </xdr:nvCxnSpPr>
      <xdr:spPr>
        <a:xfrm>
          <a:off x="13893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60" name="フローチャート : 判断 259"/>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61" name="テキスト ボックス 260"/>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139700</xdr:rowOff>
    </xdr:from>
    <xdr:to>
      <xdr:col>20</xdr:col>
      <xdr:colOff>158750</xdr:colOff>
      <xdr:row>53</xdr:row>
      <xdr:rowOff>44450</xdr:rowOff>
    </xdr:to>
    <xdr:cxnSp macro="">
      <xdr:nvCxnSpPr>
        <xdr:cNvPr id="262" name="直線コネクタ 261"/>
        <xdr:cNvCxnSpPr/>
      </xdr:nvCxnSpPr>
      <xdr:spPr>
        <a:xfrm>
          <a:off x="13004800" y="905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165100</xdr:rowOff>
    </xdr:from>
    <xdr:to>
      <xdr:col>20</xdr:col>
      <xdr:colOff>209550</xdr:colOff>
      <xdr:row>57</xdr:row>
      <xdr:rowOff>95250</xdr:rowOff>
    </xdr:to>
    <xdr:sp macro="" textlink="">
      <xdr:nvSpPr>
        <xdr:cNvPr id="263" name="フローチャート : 判断 262"/>
        <xdr:cNvSpPr/>
      </xdr:nvSpPr>
      <xdr:spPr>
        <a:xfrm>
          <a:off x="13843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64" name="テキスト ボックス 263"/>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72" name="円/楕円 271"/>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69850</xdr:rowOff>
    </xdr:from>
    <xdr:to>
      <xdr:col>22</xdr:col>
      <xdr:colOff>615950</xdr:colOff>
      <xdr:row>54</xdr:row>
      <xdr:rowOff>0</xdr:rowOff>
    </xdr:to>
    <xdr:sp macro="" textlink="">
      <xdr:nvSpPr>
        <xdr:cNvPr id="274" name="円/楕円 273"/>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10177</xdr:rowOff>
    </xdr:from>
    <xdr:ext cx="736600" cy="259045"/>
    <xdr:sp macro="" textlink="">
      <xdr:nvSpPr>
        <xdr:cNvPr id="275" name="テキスト ボックス 274"/>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6" name="円/楕円 275"/>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7" name="テキスト ボックス 276"/>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165100</xdr:rowOff>
    </xdr:from>
    <xdr:to>
      <xdr:col>20</xdr:col>
      <xdr:colOff>209550</xdr:colOff>
      <xdr:row>53</xdr:row>
      <xdr:rowOff>95250</xdr:rowOff>
    </xdr:to>
    <xdr:sp macro="" textlink="">
      <xdr:nvSpPr>
        <xdr:cNvPr id="278" name="円/楕円 277"/>
        <xdr:cNvSpPr/>
      </xdr:nvSpPr>
      <xdr:spPr>
        <a:xfrm>
          <a:off x="13843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105427</xdr:rowOff>
    </xdr:from>
    <xdr:ext cx="762000" cy="259045"/>
    <xdr:sp macro="" textlink="">
      <xdr:nvSpPr>
        <xdr:cNvPr id="279" name="テキスト ボックス 278"/>
        <xdr:cNvSpPr txBox="1"/>
      </xdr:nvSpPr>
      <xdr:spPr>
        <a:xfrm>
          <a:off x="13512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88900</xdr:rowOff>
    </xdr:from>
    <xdr:to>
      <xdr:col>19</xdr:col>
      <xdr:colOff>6350</xdr:colOff>
      <xdr:row>53</xdr:row>
      <xdr:rowOff>19050</xdr:rowOff>
    </xdr:to>
    <xdr:sp macro="" textlink="">
      <xdr:nvSpPr>
        <xdr:cNvPr id="280" name="円/楕円 279"/>
        <xdr:cNvSpPr/>
      </xdr:nvSpPr>
      <xdr:spPr>
        <a:xfrm>
          <a:off x="12954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29227</xdr:rowOff>
    </xdr:from>
    <xdr:ext cx="762000" cy="259045"/>
    <xdr:sp macro="" textlink="">
      <xdr:nvSpPr>
        <xdr:cNvPr id="281" name="テキスト ボックス 280"/>
        <xdr:cNvSpPr txBox="1"/>
      </xdr:nvSpPr>
      <xdr:spPr>
        <a:xfrm>
          <a:off x="12623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　補助費等に係る比率は前年度比</a:t>
          </a:r>
          <a:r>
            <a:rPr lang="en-US" altLang="ja-JP" sz="1200" baseline="0">
              <a:solidFill>
                <a:schemeClr val="dk1"/>
              </a:solidFill>
              <a:effectLst/>
              <a:latin typeface="+mn-lt"/>
              <a:ea typeface="+mn-ea"/>
              <a:cs typeface="+mn-cs"/>
            </a:rPr>
            <a:t>0.2</a:t>
          </a:r>
          <a:r>
            <a:rPr lang="ja-JP" altLang="ja-JP" sz="1200" baseline="0">
              <a:solidFill>
                <a:schemeClr val="dk1"/>
              </a:solidFill>
              <a:effectLst/>
              <a:latin typeface="+mn-lt"/>
              <a:ea typeface="+mn-ea"/>
              <a:cs typeface="+mn-cs"/>
            </a:rPr>
            <a:t>ポイント増の</a:t>
          </a:r>
          <a:r>
            <a:rPr lang="en-US" altLang="ja-JP" sz="1200" baseline="0">
              <a:solidFill>
                <a:schemeClr val="dk1"/>
              </a:solidFill>
              <a:effectLst/>
              <a:latin typeface="+mn-lt"/>
              <a:ea typeface="+mn-ea"/>
              <a:cs typeface="+mn-cs"/>
            </a:rPr>
            <a:t>20.4</a:t>
          </a:r>
          <a:r>
            <a:rPr lang="ja-JP" altLang="ja-JP" sz="1200" baseline="0">
              <a:solidFill>
                <a:schemeClr val="dk1"/>
              </a:solidFill>
              <a:effectLst/>
              <a:latin typeface="+mn-lt"/>
              <a:ea typeface="+mn-ea"/>
              <a:cs typeface="+mn-cs"/>
            </a:rPr>
            <a:t>％となり、類似団体の平均より</a:t>
          </a:r>
          <a:r>
            <a:rPr lang="en-US" altLang="ja-JP" sz="1200" baseline="0">
              <a:solidFill>
                <a:schemeClr val="dk1"/>
              </a:solidFill>
              <a:effectLst/>
              <a:latin typeface="+mn-lt"/>
              <a:ea typeface="+mn-ea"/>
              <a:cs typeface="+mn-cs"/>
            </a:rPr>
            <a:t>8.7</a:t>
          </a:r>
          <a:r>
            <a:rPr lang="ja-JP" altLang="ja-JP" sz="1200" baseline="0">
              <a:solidFill>
                <a:schemeClr val="dk1"/>
              </a:solidFill>
              <a:effectLst/>
              <a:latin typeface="+mn-lt"/>
              <a:ea typeface="+mn-ea"/>
              <a:cs typeface="+mn-cs"/>
            </a:rPr>
            <a:t>ポイント高く、最大値となっている。その要因として、消防業務及びゴミ処理業務などを一部事務組合で行っていること及び下水道事業、病院事業などの公営企業に対する負担が大きいことなどが挙げられる。補助費等の縮減の取り組みとして、補助金交付基準の見直しや既得権化している補助金の見直しや廃止を行う必要がある。また公営企業としての独立採算制を前提とした経営健全化の促進及び一部事務組合のあり方などについての検討も必要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7" name="直線コネクタ 306"/>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08"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09" name="直線コネクタ 308"/>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88138</xdr:rowOff>
    </xdr:from>
    <xdr:to>
      <xdr:col>24</xdr:col>
      <xdr:colOff>31750</xdr:colOff>
      <xdr:row>41</xdr:row>
      <xdr:rowOff>106426</xdr:rowOff>
    </xdr:to>
    <xdr:cxnSp macro="">
      <xdr:nvCxnSpPr>
        <xdr:cNvPr id="312" name="直線コネクタ 311"/>
        <xdr:cNvCxnSpPr/>
      </xdr:nvCxnSpPr>
      <xdr:spPr>
        <a:xfrm>
          <a:off x="15671800" y="71175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4" name="フローチャート : 判断 31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24130</xdr:rowOff>
    </xdr:from>
    <xdr:to>
      <xdr:col>22</xdr:col>
      <xdr:colOff>565150</xdr:colOff>
      <xdr:row>41</xdr:row>
      <xdr:rowOff>88138</xdr:rowOff>
    </xdr:to>
    <xdr:cxnSp macro="">
      <xdr:nvCxnSpPr>
        <xdr:cNvPr id="315" name="直線コネクタ 314"/>
        <xdr:cNvCxnSpPr/>
      </xdr:nvCxnSpPr>
      <xdr:spPr>
        <a:xfrm>
          <a:off x="14782800" y="70535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5842</xdr:rowOff>
    </xdr:from>
    <xdr:to>
      <xdr:col>21</xdr:col>
      <xdr:colOff>361950</xdr:colOff>
      <xdr:row>41</xdr:row>
      <xdr:rowOff>24130</xdr:rowOff>
    </xdr:to>
    <xdr:cxnSp macro="">
      <xdr:nvCxnSpPr>
        <xdr:cNvPr id="318" name="直線コネクタ 317"/>
        <xdr:cNvCxnSpPr/>
      </xdr:nvCxnSpPr>
      <xdr:spPr>
        <a:xfrm>
          <a:off x="13893800" y="7035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41</xdr:row>
      <xdr:rowOff>5842</xdr:rowOff>
    </xdr:to>
    <xdr:cxnSp macro="">
      <xdr:nvCxnSpPr>
        <xdr:cNvPr id="321" name="直線コネクタ 320"/>
        <xdr:cNvCxnSpPr/>
      </xdr:nvCxnSpPr>
      <xdr:spPr>
        <a:xfrm>
          <a:off x="13004800" y="69255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2" name="フローチャート : 判断 32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3" name="テキスト ボックス 32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フローチャート : 判断 323"/>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41</xdr:row>
      <xdr:rowOff>55626</xdr:rowOff>
    </xdr:from>
    <xdr:to>
      <xdr:col>24</xdr:col>
      <xdr:colOff>82550</xdr:colOff>
      <xdr:row>41</xdr:row>
      <xdr:rowOff>157226</xdr:rowOff>
    </xdr:to>
    <xdr:sp macro="" textlink="">
      <xdr:nvSpPr>
        <xdr:cNvPr id="331" name="円/楕円 330"/>
        <xdr:cNvSpPr/>
      </xdr:nvSpPr>
      <xdr:spPr>
        <a:xfrm>
          <a:off x="164592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135653</xdr:rowOff>
    </xdr:from>
    <xdr:ext cx="762000" cy="259045"/>
    <xdr:sp macro="" textlink="">
      <xdr:nvSpPr>
        <xdr:cNvPr id="332" name="補助費等該当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37338</xdr:rowOff>
    </xdr:from>
    <xdr:to>
      <xdr:col>22</xdr:col>
      <xdr:colOff>615950</xdr:colOff>
      <xdr:row>41</xdr:row>
      <xdr:rowOff>138938</xdr:rowOff>
    </xdr:to>
    <xdr:sp macro="" textlink="">
      <xdr:nvSpPr>
        <xdr:cNvPr id="333" name="円/楕円 332"/>
        <xdr:cNvSpPr/>
      </xdr:nvSpPr>
      <xdr:spPr>
        <a:xfrm>
          <a:off x="15621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123715</xdr:rowOff>
    </xdr:from>
    <xdr:ext cx="736600" cy="259045"/>
    <xdr:sp macro="" textlink="">
      <xdr:nvSpPr>
        <xdr:cNvPr id="334" name="テキスト ボックス 333"/>
        <xdr:cNvSpPr txBox="1"/>
      </xdr:nvSpPr>
      <xdr:spPr>
        <a:xfrm>
          <a:off x="15290800" y="715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144780</xdr:rowOff>
    </xdr:from>
    <xdr:to>
      <xdr:col>21</xdr:col>
      <xdr:colOff>412750</xdr:colOff>
      <xdr:row>41</xdr:row>
      <xdr:rowOff>74930</xdr:rowOff>
    </xdr:to>
    <xdr:sp macro="" textlink="">
      <xdr:nvSpPr>
        <xdr:cNvPr id="335" name="円/楕円 334"/>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59707</xdr:rowOff>
    </xdr:from>
    <xdr:ext cx="762000" cy="259045"/>
    <xdr:sp macro="" textlink="">
      <xdr:nvSpPr>
        <xdr:cNvPr id="336" name="テキスト ボックス 335"/>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126492</xdr:rowOff>
    </xdr:from>
    <xdr:to>
      <xdr:col>20</xdr:col>
      <xdr:colOff>209550</xdr:colOff>
      <xdr:row>41</xdr:row>
      <xdr:rowOff>56642</xdr:rowOff>
    </xdr:to>
    <xdr:sp macro="" textlink="">
      <xdr:nvSpPr>
        <xdr:cNvPr id="337" name="円/楕円 336"/>
        <xdr:cNvSpPr/>
      </xdr:nvSpPr>
      <xdr:spPr>
        <a:xfrm>
          <a:off x="13843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41419</xdr:rowOff>
    </xdr:from>
    <xdr:ext cx="762000" cy="259045"/>
    <xdr:sp macro="" textlink="">
      <xdr:nvSpPr>
        <xdr:cNvPr id="338" name="テキスト ボックス 337"/>
        <xdr:cNvSpPr txBox="1"/>
      </xdr:nvSpPr>
      <xdr:spPr>
        <a:xfrm>
          <a:off x="13512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9" name="円/楕円 338"/>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40" name="テキスト ボックス 339"/>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　公債費に係る比率は前年度比</a:t>
          </a:r>
          <a:r>
            <a:rPr lang="en-US" altLang="ja-JP" sz="1200" baseline="0">
              <a:solidFill>
                <a:schemeClr val="dk1"/>
              </a:solidFill>
              <a:effectLst/>
              <a:latin typeface="+mn-lt"/>
              <a:ea typeface="+mn-ea"/>
              <a:cs typeface="+mn-cs"/>
            </a:rPr>
            <a:t>0.4</a:t>
          </a:r>
          <a:r>
            <a:rPr lang="ja-JP" altLang="ja-JP" sz="1200" baseline="0">
              <a:solidFill>
                <a:schemeClr val="dk1"/>
              </a:solidFill>
              <a:effectLst/>
              <a:latin typeface="+mn-lt"/>
              <a:ea typeface="+mn-ea"/>
              <a:cs typeface="+mn-cs"/>
            </a:rPr>
            <a:t>ポイント減の</a:t>
          </a:r>
          <a:r>
            <a:rPr lang="en-US" altLang="ja-JP" sz="1200" baseline="0">
              <a:solidFill>
                <a:schemeClr val="dk1"/>
              </a:solidFill>
              <a:effectLst/>
              <a:latin typeface="+mn-lt"/>
              <a:ea typeface="+mn-ea"/>
              <a:cs typeface="+mn-cs"/>
            </a:rPr>
            <a:t>14.2</a:t>
          </a:r>
          <a:r>
            <a:rPr lang="ja-JP" altLang="ja-JP" sz="1200" baseline="0">
              <a:solidFill>
                <a:schemeClr val="dk1"/>
              </a:solidFill>
              <a:effectLst/>
              <a:latin typeface="+mn-lt"/>
              <a:ea typeface="+mn-ea"/>
              <a:cs typeface="+mn-cs"/>
            </a:rPr>
            <a:t>％となり、類似団体の平均より</a:t>
          </a:r>
          <a:r>
            <a:rPr lang="en-US" altLang="ja-JP" sz="1200" baseline="0">
              <a:solidFill>
                <a:schemeClr val="dk1"/>
              </a:solidFill>
              <a:effectLst/>
              <a:latin typeface="+mn-lt"/>
              <a:ea typeface="+mn-ea"/>
              <a:cs typeface="+mn-cs"/>
            </a:rPr>
            <a:t>3.3</a:t>
          </a:r>
          <a:r>
            <a:rPr lang="ja-JP" altLang="ja-JP" sz="1200" baseline="0">
              <a:solidFill>
                <a:schemeClr val="dk1"/>
              </a:solidFill>
              <a:effectLst/>
              <a:latin typeface="+mn-lt"/>
              <a:ea typeface="+mn-ea"/>
              <a:cs typeface="+mn-cs"/>
            </a:rPr>
            <a:t>ポイント低くなっているが、一部事務組合の地方債や公営企業債の元利償還金に係る負担金や補助金などの公債費に準ずる費用を合計した場合の人口１人当たりの決算額は、類似団体の平均を上回る結果となっている</a:t>
          </a:r>
          <a:r>
            <a:rPr lang="ja-JP" altLang="en-US" sz="1200" baseline="0">
              <a:solidFill>
                <a:schemeClr val="dk1"/>
              </a:solidFill>
              <a:effectLst/>
              <a:latin typeface="+mn-lt"/>
              <a:ea typeface="+mn-ea"/>
              <a:cs typeface="+mn-cs"/>
            </a:rPr>
            <a:t>。</a:t>
          </a:r>
          <a:endParaRPr lang="en-US" altLang="ja-JP" sz="1200" baseline="0">
            <a:solidFill>
              <a:schemeClr val="dk1"/>
            </a:solidFill>
            <a:effectLst/>
            <a:latin typeface="+mn-lt"/>
            <a:ea typeface="+mn-ea"/>
            <a:cs typeface="+mn-cs"/>
          </a:endParaRPr>
        </a:p>
        <a:p>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今後、</a:t>
          </a:r>
          <a:r>
            <a:rPr lang="ja-JP" altLang="en-US" sz="1200" baseline="0">
              <a:solidFill>
                <a:schemeClr val="dk1"/>
              </a:solidFill>
              <a:effectLst/>
              <a:latin typeface="+mn-lt"/>
              <a:ea typeface="+mn-ea"/>
              <a:cs typeface="+mn-cs"/>
            </a:rPr>
            <a:t>合併後に借入した地方債</a:t>
          </a:r>
          <a:r>
            <a:rPr lang="ja-JP" altLang="ja-JP" sz="1200" baseline="0">
              <a:solidFill>
                <a:schemeClr val="dk1"/>
              </a:solidFill>
              <a:effectLst/>
              <a:latin typeface="+mn-lt"/>
              <a:ea typeface="+mn-ea"/>
              <a:cs typeface="+mn-cs"/>
            </a:rPr>
            <a:t>の償還開始により比率の上昇が見込まれるため、中長期的な財政計画のもと臨時財政対策債も含めて慎重な地方債の発行に努める必要がある。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68" name="直線コネクタ 367"/>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9"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0" name="直線コネクタ 369"/>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1"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2" name="直線コネクタ 371"/>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101600</xdr:rowOff>
    </xdr:from>
    <xdr:to>
      <xdr:col>7</xdr:col>
      <xdr:colOff>15875</xdr:colOff>
      <xdr:row>74</xdr:row>
      <xdr:rowOff>152400</xdr:rowOff>
    </xdr:to>
    <xdr:cxnSp macro="">
      <xdr:nvCxnSpPr>
        <xdr:cNvPr id="373" name="直線コネクタ 372"/>
        <xdr:cNvCxnSpPr/>
      </xdr:nvCxnSpPr>
      <xdr:spPr>
        <a:xfrm flipV="1">
          <a:off x="3987800" y="12788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4"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5" name="フローチャート : 判断 374"/>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152400</xdr:rowOff>
    </xdr:from>
    <xdr:to>
      <xdr:col>5</xdr:col>
      <xdr:colOff>549275</xdr:colOff>
      <xdr:row>75</xdr:row>
      <xdr:rowOff>44450</xdr:rowOff>
    </xdr:to>
    <xdr:cxnSp macro="">
      <xdr:nvCxnSpPr>
        <xdr:cNvPr id="376" name="直線コネクタ 375"/>
        <xdr:cNvCxnSpPr/>
      </xdr:nvCxnSpPr>
      <xdr:spPr>
        <a:xfrm flipV="1">
          <a:off x="3098800" y="1283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7" name="フローチャート : 判断 376"/>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78" name="テキスト ボックス 377"/>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44450</xdr:rowOff>
    </xdr:from>
    <xdr:to>
      <xdr:col>4</xdr:col>
      <xdr:colOff>346075</xdr:colOff>
      <xdr:row>75</xdr:row>
      <xdr:rowOff>69850</xdr:rowOff>
    </xdr:to>
    <xdr:cxnSp macro="">
      <xdr:nvCxnSpPr>
        <xdr:cNvPr id="379" name="直線コネクタ 378"/>
        <xdr:cNvCxnSpPr/>
      </xdr:nvCxnSpPr>
      <xdr:spPr>
        <a:xfrm flipV="1">
          <a:off x="2209800" y="1290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0" name="フローチャート : 判断 379"/>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1" name="テキスト ボックス 380"/>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107950</xdr:rowOff>
    </xdr:to>
    <xdr:cxnSp macro="">
      <xdr:nvCxnSpPr>
        <xdr:cNvPr id="382" name="直線コネクタ 381"/>
        <xdr:cNvCxnSpPr/>
      </xdr:nvCxnSpPr>
      <xdr:spPr>
        <a:xfrm flipV="1">
          <a:off x="1320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3" name="フローチャート :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4" name="テキスト ボックス 38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5" name="フローチャート : 判断 38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6" name="テキスト ボックス 38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50800</xdr:rowOff>
    </xdr:from>
    <xdr:to>
      <xdr:col>7</xdr:col>
      <xdr:colOff>66675</xdr:colOff>
      <xdr:row>74</xdr:row>
      <xdr:rowOff>152400</xdr:rowOff>
    </xdr:to>
    <xdr:sp macro="" textlink="">
      <xdr:nvSpPr>
        <xdr:cNvPr id="392" name="円/楕円 391"/>
        <xdr:cNvSpPr/>
      </xdr:nvSpPr>
      <xdr:spPr>
        <a:xfrm>
          <a:off x="47752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67327</xdr:rowOff>
    </xdr:from>
    <xdr:ext cx="762000" cy="259045"/>
    <xdr:sp macro="" textlink="">
      <xdr:nvSpPr>
        <xdr:cNvPr id="393" name="公債費該当値テキスト"/>
        <xdr:cNvSpPr txBox="1"/>
      </xdr:nvSpPr>
      <xdr:spPr>
        <a:xfrm>
          <a:off x="49149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101600</xdr:rowOff>
    </xdr:from>
    <xdr:to>
      <xdr:col>5</xdr:col>
      <xdr:colOff>600075</xdr:colOff>
      <xdr:row>75</xdr:row>
      <xdr:rowOff>31750</xdr:rowOff>
    </xdr:to>
    <xdr:sp macro="" textlink="">
      <xdr:nvSpPr>
        <xdr:cNvPr id="394" name="円/楕円 393"/>
        <xdr:cNvSpPr/>
      </xdr:nvSpPr>
      <xdr:spPr>
        <a:xfrm>
          <a:off x="3937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41927</xdr:rowOff>
    </xdr:from>
    <xdr:ext cx="736600" cy="259045"/>
    <xdr:sp macro="" textlink="">
      <xdr:nvSpPr>
        <xdr:cNvPr id="395" name="テキスト ボックス 394"/>
        <xdr:cNvSpPr txBox="1"/>
      </xdr:nvSpPr>
      <xdr:spPr>
        <a:xfrm>
          <a:off x="3606800" y="1255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165100</xdr:rowOff>
    </xdr:from>
    <xdr:to>
      <xdr:col>4</xdr:col>
      <xdr:colOff>396875</xdr:colOff>
      <xdr:row>75</xdr:row>
      <xdr:rowOff>95250</xdr:rowOff>
    </xdr:to>
    <xdr:sp macro="" textlink="">
      <xdr:nvSpPr>
        <xdr:cNvPr id="396" name="円/楕円 395"/>
        <xdr:cNvSpPr/>
      </xdr:nvSpPr>
      <xdr:spPr>
        <a:xfrm>
          <a:off x="3048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105427</xdr:rowOff>
    </xdr:from>
    <xdr:ext cx="762000" cy="259045"/>
    <xdr:sp macro="" textlink="">
      <xdr:nvSpPr>
        <xdr:cNvPr id="397" name="テキスト ボックス 396"/>
        <xdr:cNvSpPr txBox="1"/>
      </xdr:nvSpPr>
      <xdr:spPr>
        <a:xfrm>
          <a:off x="2717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8" name="円/楕円 39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9" name="テキスト ボックス 39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400" name="円/楕円 399"/>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401" name="テキスト ボックス 400"/>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公債費以外の経費に係る比率は前年度比</a:t>
          </a:r>
          <a:r>
            <a:rPr lang="en-US" altLang="ja-JP" sz="1300" baseline="0">
              <a:solidFill>
                <a:schemeClr val="dk1"/>
              </a:solidFill>
              <a:effectLst/>
              <a:latin typeface="+mn-lt"/>
              <a:ea typeface="+mn-ea"/>
              <a:cs typeface="+mn-cs"/>
            </a:rPr>
            <a:t>3.2</a:t>
          </a:r>
          <a:r>
            <a:rPr lang="ja-JP" altLang="ja-JP" sz="1300" baseline="0">
              <a:solidFill>
                <a:schemeClr val="dk1"/>
              </a:solidFill>
              <a:effectLst/>
              <a:latin typeface="+mn-lt"/>
              <a:ea typeface="+mn-ea"/>
              <a:cs typeface="+mn-cs"/>
            </a:rPr>
            <a:t>ポイント増の</a:t>
          </a:r>
          <a:r>
            <a:rPr lang="en-US" altLang="ja-JP" sz="1300" baseline="0">
              <a:solidFill>
                <a:schemeClr val="dk1"/>
              </a:solidFill>
              <a:effectLst/>
              <a:latin typeface="+mn-lt"/>
              <a:ea typeface="+mn-ea"/>
              <a:cs typeface="+mn-cs"/>
            </a:rPr>
            <a:t>77.8</a:t>
          </a:r>
          <a:r>
            <a:rPr lang="ja-JP" altLang="ja-JP" sz="1300" baseline="0">
              <a:solidFill>
                <a:schemeClr val="dk1"/>
              </a:solidFill>
              <a:effectLst/>
              <a:latin typeface="+mn-lt"/>
              <a:ea typeface="+mn-ea"/>
              <a:cs typeface="+mn-cs"/>
            </a:rPr>
            <a:t>％となっている。</a:t>
          </a:r>
        </a:p>
        <a:p>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人件費、扶助費</a:t>
          </a:r>
          <a:r>
            <a:rPr lang="ja-JP" altLang="en-US" sz="1300" baseline="0">
              <a:solidFill>
                <a:schemeClr val="dk1"/>
              </a:solidFill>
              <a:effectLst/>
              <a:latin typeface="+mn-lt"/>
              <a:ea typeface="+mn-ea"/>
              <a:cs typeface="+mn-cs"/>
            </a:rPr>
            <a:t>は</a:t>
          </a:r>
          <a:r>
            <a:rPr lang="ja-JP" altLang="ja-JP" sz="1300" baseline="0">
              <a:solidFill>
                <a:schemeClr val="dk1"/>
              </a:solidFill>
              <a:effectLst/>
              <a:latin typeface="+mn-lt"/>
              <a:ea typeface="+mn-ea"/>
              <a:cs typeface="+mn-cs"/>
            </a:rPr>
            <a:t>類似団体の平均</a:t>
          </a:r>
          <a:r>
            <a:rPr lang="ja-JP" altLang="en-US" sz="1300" baseline="0">
              <a:solidFill>
                <a:schemeClr val="dk1"/>
              </a:solidFill>
              <a:effectLst/>
              <a:latin typeface="+mn-lt"/>
              <a:ea typeface="+mn-ea"/>
              <a:cs typeface="+mn-cs"/>
            </a:rPr>
            <a:t>に近い</a:t>
          </a:r>
          <a:r>
            <a:rPr lang="ja-JP" altLang="ja-JP" sz="1300" baseline="0">
              <a:solidFill>
                <a:schemeClr val="dk1"/>
              </a:solidFill>
              <a:effectLst/>
              <a:latin typeface="+mn-lt"/>
              <a:ea typeface="+mn-ea"/>
              <a:cs typeface="+mn-cs"/>
            </a:rPr>
            <a:t>が、物件費、補助費等が平均より高くなっている。特に補助費等が大きく上回っており、今後も定員適正化をはじめとする行財政改革を推進し、健全で持続可能な財政基盤の確立に努める。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29" name="直線コネクタ 428"/>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0"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1" name="直線コネクタ 430"/>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78</xdr:row>
      <xdr:rowOff>111761</xdr:rowOff>
    </xdr:to>
    <xdr:cxnSp macro="">
      <xdr:nvCxnSpPr>
        <xdr:cNvPr id="434" name="直線コネクタ 433"/>
        <xdr:cNvCxnSpPr/>
      </xdr:nvCxnSpPr>
      <xdr:spPr>
        <a:xfrm>
          <a:off x="15671800" y="132410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5"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6" name="フローチャート : 判断 435"/>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39370</xdr:rowOff>
    </xdr:to>
    <xdr:cxnSp macro="">
      <xdr:nvCxnSpPr>
        <xdr:cNvPr id="437" name="直線コネクタ 436"/>
        <xdr:cNvCxnSpPr/>
      </xdr:nvCxnSpPr>
      <xdr:spPr>
        <a:xfrm>
          <a:off x="14782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38" name="フローチャート :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127000</xdr:rowOff>
    </xdr:to>
    <xdr:cxnSp macro="">
      <xdr:nvCxnSpPr>
        <xdr:cNvPr id="440" name="直線コネクタ 439"/>
        <xdr:cNvCxnSpPr/>
      </xdr:nvCxnSpPr>
      <xdr:spPr>
        <a:xfrm flipV="1">
          <a:off x="13893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1" name="フローチャート : 判断 440"/>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2" name="テキスト ボックス 441"/>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127000</xdr:rowOff>
    </xdr:to>
    <xdr:cxnSp macro="">
      <xdr:nvCxnSpPr>
        <xdr:cNvPr id="443" name="直線コネクタ 442"/>
        <xdr:cNvCxnSpPr/>
      </xdr:nvCxnSpPr>
      <xdr:spPr>
        <a:xfrm>
          <a:off x="13004800" y="12951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4" name="フローチャート : 判断 443"/>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5" name="テキスト ボックス 444"/>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46" name="フローチャート : 判断 445"/>
        <xdr:cNvSpPr/>
      </xdr:nvSpPr>
      <xdr:spPr>
        <a:xfrm>
          <a:off x="12954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47" name="テキスト ボックス 446"/>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53" name="円/楕円 452"/>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54"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5" name="円/楕円 454"/>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6" name="テキスト ボックス 45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7" name="円/楕円 456"/>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8" name="テキスト ボックス 45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9" name="円/楕円 45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60" name="テキスト ボックス 45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61" name="円/楕円 460"/>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62" name="テキスト ボックス 461"/>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福井県坂井市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132601</xdr:rowOff>
    </xdr:from>
    <xdr:to>
      <xdr:col>4</xdr:col>
      <xdr:colOff>1117600</xdr:colOff>
      <xdr:row>15</xdr:row>
      <xdr:rowOff>64592</xdr:rowOff>
    </xdr:to>
    <xdr:cxnSp macro="">
      <xdr:nvCxnSpPr>
        <xdr:cNvPr id="50" name="直線コネクタ 49"/>
        <xdr:cNvCxnSpPr/>
      </xdr:nvCxnSpPr>
      <xdr:spPr bwMode="auto">
        <a:xfrm flipV="1">
          <a:off x="5003800" y="2580526"/>
          <a:ext cx="647700" cy="10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155651</xdr:rowOff>
    </xdr:from>
    <xdr:to>
      <xdr:col>4</xdr:col>
      <xdr:colOff>469900</xdr:colOff>
      <xdr:row>15</xdr:row>
      <xdr:rowOff>64592</xdr:rowOff>
    </xdr:to>
    <xdr:cxnSp macro="">
      <xdr:nvCxnSpPr>
        <xdr:cNvPr id="53" name="直線コネクタ 52"/>
        <xdr:cNvCxnSpPr/>
      </xdr:nvCxnSpPr>
      <xdr:spPr bwMode="auto">
        <a:xfrm>
          <a:off x="4305300" y="2603576"/>
          <a:ext cx="698500" cy="8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54877</xdr:rowOff>
    </xdr:from>
    <xdr:to>
      <xdr:col>3</xdr:col>
      <xdr:colOff>904875</xdr:colOff>
      <xdr:row>14</xdr:row>
      <xdr:rowOff>155651</xdr:rowOff>
    </xdr:to>
    <xdr:cxnSp macro="">
      <xdr:nvCxnSpPr>
        <xdr:cNvPr id="56" name="直線コネクタ 55"/>
        <xdr:cNvCxnSpPr/>
      </xdr:nvCxnSpPr>
      <xdr:spPr bwMode="auto">
        <a:xfrm>
          <a:off x="3606800" y="2502802"/>
          <a:ext cx="698500" cy="10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47485</xdr:rowOff>
    </xdr:from>
    <xdr:to>
      <xdr:col>3</xdr:col>
      <xdr:colOff>206375</xdr:colOff>
      <xdr:row>14</xdr:row>
      <xdr:rowOff>54877</xdr:rowOff>
    </xdr:to>
    <xdr:cxnSp macro="">
      <xdr:nvCxnSpPr>
        <xdr:cNvPr id="59" name="直線コネクタ 58"/>
        <xdr:cNvCxnSpPr/>
      </xdr:nvCxnSpPr>
      <xdr:spPr bwMode="auto">
        <a:xfrm>
          <a:off x="2908300" y="2495410"/>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63055</xdr:rowOff>
    </xdr:from>
    <xdr:to>
      <xdr:col>2</xdr:col>
      <xdr:colOff>692150</xdr:colOff>
      <xdr:row>13</xdr:row>
      <xdr:rowOff>164655</xdr:rowOff>
    </xdr:to>
    <xdr:sp macro="" textlink="">
      <xdr:nvSpPr>
        <xdr:cNvPr id="62" name="フローチャート : 判断 61"/>
        <xdr:cNvSpPr/>
      </xdr:nvSpPr>
      <xdr:spPr bwMode="auto">
        <a:xfrm>
          <a:off x="2857500" y="2339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3382</xdr:rowOff>
    </xdr:from>
    <xdr:ext cx="762000" cy="259045"/>
    <xdr:sp macro="" textlink="">
      <xdr:nvSpPr>
        <xdr:cNvPr id="63" name="テキスト ボックス 62"/>
        <xdr:cNvSpPr txBox="1"/>
      </xdr:nvSpPr>
      <xdr:spPr>
        <a:xfrm>
          <a:off x="2527300" y="21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81801</xdr:rowOff>
    </xdr:from>
    <xdr:to>
      <xdr:col>5</xdr:col>
      <xdr:colOff>34925</xdr:colOff>
      <xdr:row>15</xdr:row>
      <xdr:rowOff>11951</xdr:rowOff>
    </xdr:to>
    <xdr:sp macro="" textlink="">
      <xdr:nvSpPr>
        <xdr:cNvPr id="69" name="円/楕円 68"/>
        <xdr:cNvSpPr/>
      </xdr:nvSpPr>
      <xdr:spPr bwMode="auto">
        <a:xfrm>
          <a:off x="5600700" y="2529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98328</xdr:rowOff>
    </xdr:from>
    <xdr:ext cx="762000" cy="259045"/>
    <xdr:sp macro="" textlink="">
      <xdr:nvSpPr>
        <xdr:cNvPr id="70" name="人口1人当たり決算額の推移該当値テキスト130"/>
        <xdr:cNvSpPr txBox="1"/>
      </xdr:nvSpPr>
      <xdr:spPr>
        <a:xfrm>
          <a:off x="5740400" y="237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13792</xdr:rowOff>
    </xdr:from>
    <xdr:to>
      <xdr:col>4</xdr:col>
      <xdr:colOff>520700</xdr:colOff>
      <xdr:row>15</xdr:row>
      <xdr:rowOff>115392</xdr:rowOff>
    </xdr:to>
    <xdr:sp macro="" textlink="">
      <xdr:nvSpPr>
        <xdr:cNvPr id="71" name="円/楕円 70"/>
        <xdr:cNvSpPr/>
      </xdr:nvSpPr>
      <xdr:spPr bwMode="auto">
        <a:xfrm>
          <a:off x="4953000" y="263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125569</xdr:rowOff>
    </xdr:from>
    <xdr:ext cx="736600" cy="259045"/>
    <xdr:sp macro="" textlink="">
      <xdr:nvSpPr>
        <xdr:cNvPr id="72" name="テキスト ボックス 71"/>
        <xdr:cNvSpPr txBox="1"/>
      </xdr:nvSpPr>
      <xdr:spPr>
        <a:xfrm>
          <a:off x="4622800" y="240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72,888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104851</xdr:rowOff>
    </xdr:from>
    <xdr:to>
      <xdr:col>3</xdr:col>
      <xdr:colOff>955675</xdr:colOff>
      <xdr:row>15</xdr:row>
      <xdr:rowOff>35001</xdr:rowOff>
    </xdr:to>
    <xdr:sp macro="" textlink="">
      <xdr:nvSpPr>
        <xdr:cNvPr id="73" name="円/楕円 72"/>
        <xdr:cNvSpPr/>
      </xdr:nvSpPr>
      <xdr:spPr bwMode="auto">
        <a:xfrm>
          <a:off x="4254500" y="255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45178</xdr:rowOff>
    </xdr:from>
    <xdr:ext cx="762000" cy="259045"/>
    <xdr:sp macro="" textlink="">
      <xdr:nvSpPr>
        <xdr:cNvPr id="74" name="テキスト ボックス 73"/>
        <xdr:cNvSpPr txBox="1"/>
      </xdr:nvSpPr>
      <xdr:spPr>
        <a:xfrm>
          <a:off x="3924300" y="232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4077</xdr:rowOff>
    </xdr:from>
    <xdr:to>
      <xdr:col>3</xdr:col>
      <xdr:colOff>257175</xdr:colOff>
      <xdr:row>14</xdr:row>
      <xdr:rowOff>105677</xdr:rowOff>
    </xdr:to>
    <xdr:sp macro="" textlink="">
      <xdr:nvSpPr>
        <xdr:cNvPr id="75" name="円/楕円 74"/>
        <xdr:cNvSpPr/>
      </xdr:nvSpPr>
      <xdr:spPr bwMode="auto">
        <a:xfrm>
          <a:off x="3556000" y="245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115854</xdr:rowOff>
    </xdr:from>
    <xdr:ext cx="762000" cy="259045"/>
    <xdr:sp macro="" textlink="">
      <xdr:nvSpPr>
        <xdr:cNvPr id="76" name="テキスト ボックス 75"/>
        <xdr:cNvSpPr txBox="1"/>
      </xdr:nvSpPr>
      <xdr:spPr>
        <a:xfrm>
          <a:off x="3225800" y="22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77,643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168135</xdr:rowOff>
    </xdr:from>
    <xdr:to>
      <xdr:col>2</xdr:col>
      <xdr:colOff>692150</xdr:colOff>
      <xdr:row>14</xdr:row>
      <xdr:rowOff>98285</xdr:rowOff>
    </xdr:to>
    <xdr:sp macro="" textlink="">
      <xdr:nvSpPr>
        <xdr:cNvPr id="77" name="円/楕円 76"/>
        <xdr:cNvSpPr/>
      </xdr:nvSpPr>
      <xdr:spPr bwMode="auto">
        <a:xfrm>
          <a:off x="2857500" y="244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83062</xdr:rowOff>
    </xdr:from>
    <xdr:ext cx="762000" cy="259045"/>
    <xdr:sp macro="" textlink="">
      <xdr:nvSpPr>
        <xdr:cNvPr id="78" name="テキスト ボックス 77"/>
        <xdr:cNvSpPr txBox="1"/>
      </xdr:nvSpPr>
      <xdr:spPr>
        <a:xfrm>
          <a:off x="2527300" y="25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307914</xdr:rowOff>
    </xdr:from>
    <xdr:to>
      <xdr:col>4</xdr:col>
      <xdr:colOff>1117600</xdr:colOff>
      <xdr:row>35</xdr:row>
      <xdr:rowOff>94448</xdr:rowOff>
    </xdr:to>
    <xdr:cxnSp macro="">
      <xdr:nvCxnSpPr>
        <xdr:cNvPr id="110" name="直線コネクタ 109"/>
        <xdr:cNvCxnSpPr/>
      </xdr:nvCxnSpPr>
      <xdr:spPr bwMode="auto">
        <a:xfrm>
          <a:off x="5003800" y="6575364"/>
          <a:ext cx="647700" cy="129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79225</xdr:rowOff>
    </xdr:from>
    <xdr:ext cx="762000" cy="259045"/>
    <xdr:sp macro="" textlink="">
      <xdr:nvSpPr>
        <xdr:cNvPr id="111" name="人口1人当たり決算額の推移平均値テキスト445"/>
        <xdr:cNvSpPr txBox="1"/>
      </xdr:nvSpPr>
      <xdr:spPr>
        <a:xfrm>
          <a:off x="5740400" y="6689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221274</xdr:rowOff>
    </xdr:from>
    <xdr:to>
      <xdr:col>4</xdr:col>
      <xdr:colOff>469900</xdr:colOff>
      <xdr:row>34</xdr:row>
      <xdr:rowOff>307914</xdr:rowOff>
    </xdr:to>
    <xdr:cxnSp macro="">
      <xdr:nvCxnSpPr>
        <xdr:cNvPr id="113" name="直線コネクタ 112"/>
        <xdr:cNvCxnSpPr/>
      </xdr:nvCxnSpPr>
      <xdr:spPr bwMode="auto">
        <a:xfrm>
          <a:off x="4305300" y="6488724"/>
          <a:ext cx="698500" cy="8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73051</xdr:rowOff>
    </xdr:from>
    <xdr:to>
      <xdr:col>3</xdr:col>
      <xdr:colOff>904875</xdr:colOff>
      <xdr:row>34</xdr:row>
      <xdr:rowOff>221274</xdr:rowOff>
    </xdr:to>
    <xdr:cxnSp macro="">
      <xdr:nvCxnSpPr>
        <xdr:cNvPr id="116" name="直線コネクタ 115"/>
        <xdr:cNvCxnSpPr/>
      </xdr:nvCxnSpPr>
      <xdr:spPr bwMode="auto">
        <a:xfrm>
          <a:off x="3606800" y="6340501"/>
          <a:ext cx="698500" cy="14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10963</xdr:rowOff>
    </xdr:from>
    <xdr:to>
      <xdr:col>3</xdr:col>
      <xdr:colOff>206375</xdr:colOff>
      <xdr:row>34</xdr:row>
      <xdr:rowOff>73051</xdr:rowOff>
    </xdr:to>
    <xdr:cxnSp macro="">
      <xdr:nvCxnSpPr>
        <xdr:cNvPr id="119" name="直線コネクタ 118"/>
        <xdr:cNvCxnSpPr/>
      </xdr:nvCxnSpPr>
      <xdr:spPr bwMode="auto">
        <a:xfrm>
          <a:off x="2908300" y="6278413"/>
          <a:ext cx="698500" cy="6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210948</xdr:rowOff>
    </xdr:from>
    <xdr:ext cx="762000" cy="259045"/>
    <xdr:sp macro="" textlink="">
      <xdr:nvSpPr>
        <xdr:cNvPr id="121" name="テキスト ボックス 120"/>
        <xdr:cNvSpPr txBox="1"/>
      </xdr:nvSpPr>
      <xdr:spPr>
        <a:xfrm>
          <a:off x="3225800" y="64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325694</xdr:rowOff>
    </xdr:from>
    <xdr:to>
      <xdr:col>2</xdr:col>
      <xdr:colOff>692150</xdr:colOff>
      <xdr:row>34</xdr:row>
      <xdr:rowOff>84394</xdr:rowOff>
    </xdr:to>
    <xdr:sp macro="" textlink="">
      <xdr:nvSpPr>
        <xdr:cNvPr id="122" name="フローチャート : 判断 121"/>
        <xdr:cNvSpPr/>
      </xdr:nvSpPr>
      <xdr:spPr bwMode="auto">
        <a:xfrm>
          <a:off x="2857500" y="6250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69171</xdr:rowOff>
    </xdr:from>
    <xdr:ext cx="762000" cy="259045"/>
    <xdr:sp macro="" textlink="">
      <xdr:nvSpPr>
        <xdr:cNvPr id="123" name="テキスト ボックス 122"/>
        <xdr:cNvSpPr txBox="1"/>
      </xdr:nvSpPr>
      <xdr:spPr>
        <a:xfrm>
          <a:off x="2527300" y="633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43648</xdr:rowOff>
    </xdr:from>
    <xdr:to>
      <xdr:col>5</xdr:col>
      <xdr:colOff>34925</xdr:colOff>
      <xdr:row>35</xdr:row>
      <xdr:rowOff>145248</xdr:rowOff>
    </xdr:to>
    <xdr:sp macro="" textlink="">
      <xdr:nvSpPr>
        <xdr:cNvPr id="129" name="円/楕円 128"/>
        <xdr:cNvSpPr/>
      </xdr:nvSpPr>
      <xdr:spPr bwMode="auto">
        <a:xfrm>
          <a:off x="5600700" y="665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231625</xdr:rowOff>
    </xdr:from>
    <xdr:ext cx="762000" cy="259045"/>
    <xdr:sp macro="" textlink="">
      <xdr:nvSpPr>
        <xdr:cNvPr id="130" name="人口1人当たり決算額の推移該当値テキスト445"/>
        <xdr:cNvSpPr txBox="1"/>
      </xdr:nvSpPr>
      <xdr:spPr>
        <a:xfrm>
          <a:off x="5740400" y="649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257114</xdr:rowOff>
    </xdr:from>
    <xdr:to>
      <xdr:col>4</xdr:col>
      <xdr:colOff>520700</xdr:colOff>
      <xdr:row>35</xdr:row>
      <xdr:rowOff>15814</xdr:rowOff>
    </xdr:to>
    <xdr:sp macro="" textlink="">
      <xdr:nvSpPr>
        <xdr:cNvPr id="131" name="円/楕円 130"/>
        <xdr:cNvSpPr/>
      </xdr:nvSpPr>
      <xdr:spPr bwMode="auto">
        <a:xfrm>
          <a:off x="4953000" y="652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25991</xdr:rowOff>
    </xdr:from>
    <xdr:ext cx="736600" cy="259045"/>
    <xdr:sp macro="" textlink="">
      <xdr:nvSpPr>
        <xdr:cNvPr id="132" name="テキスト ボックス 131"/>
        <xdr:cNvSpPr txBox="1"/>
      </xdr:nvSpPr>
      <xdr:spPr>
        <a:xfrm>
          <a:off x="4622800" y="629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170474</xdr:rowOff>
    </xdr:from>
    <xdr:to>
      <xdr:col>3</xdr:col>
      <xdr:colOff>955675</xdr:colOff>
      <xdr:row>34</xdr:row>
      <xdr:rowOff>272075</xdr:rowOff>
    </xdr:to>
    <xdr:sp macro="" textlink="">
      <xdr:nvSpPr>
        <xdr:cNvPr id="133" name="円/楕円 132"/>
        <xdr:cNvSpPr/>
      </xdr:nvSpPr>
      <xdr:spPr bwMode="auto">
        <a:xfrm>
          <a:off x="4254500" y="64379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282251</xdr:rowOff>
    </xdr:from>
    <xdr:ext cx="762000" cy="259045"/>
    <xdr:sp macro="" textlink="">
      <xdr:nvSpPr>
        <xdr:cNvPr id="134" name="テキスト ボックス 133"/>
        <xdr:cNvSpPr txBox="1"/>
      </xdr:nvSpPr>
      <xdr:spPr>
        <a:xfrm>
          <a:off x="3924300" y="62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22251</xdr:rowOff>
    </xdr:from>
    <xdr:to>
      <xdr:col>3</xdr:col>
      <xdr:colOff>257175</xdr:colOff>
      <xdr:row>34</xdr:row>
      <xdr:rowOff>123851</xdr:rowOff>
    </xdr:to>
    <xdr:sp macro="" textlink="">
      <xdr:nvSpPr>
        <xdr:cNvPr id="135" name="円/楕円 134"/>
        <xdr:cNvSpPr/>
      </xdr:nvSpPr>
      <xdr:spPr bwMode="auto">
        <a:xfrm>
          <a:off x="3556000" y="6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134028</xdr:rowOff>
    </xdr:from>
    <xdr:ext cx="762000" cy="259045"/>
    <xdr:sp macro="" textlink="">
      <xdr:nvSpPr>
        <xdr:cNvPr id="136" name="テキスト ボックス 135"/>
        <xdr:cNvSpPr txBox="1"/>
      </xdr:nvSpPr>
      <xdr:spPr>
        <a:xfrm>
          <a:off x="3225800" y="605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303063</xdr:rowOff>
    </xdr:from>
    <xdr:to>
      <xdr:col>2</xdr:col>
      <xdr:colOff>692150</xdr:colOff>
      <xdr:row>34</xdr:row>
      <xdr:rowOff>61763</xdr:rowOff>
    </xdr:to>
    <xdr:sp macro="" textlink="">
      <xdr:nvSpPr>
        <xdr:cNvPr id="137" name="円/楕円 136"/>
        <xdr:cNvSpPr/>
      </xdr:nvSpPr>
      <xdr:spPr bwMode="auto">
        <a:xfrm>
          <a:off x="2857500" y="622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71940</xdr:rowOff>
    </xdr:from>
    <xdr:ext cx="762000" cy="259045"/>
    <xdr:sp macro="" textlink="">
      <xdr:nvSpPr>
        <xdr:cNvPr id="138" name="テキスト ボックス 137"/>
        <xdr:cNvSpPr txBox="1"/>
      </xdr:nvSpPr>
      <xdr:spPr>
        <a:xfrm>
          <a:off x="2527300" y="599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財政調整基金の残高は、平成</a:t>
          </a:r>
          <a:r>
            <a:rPr lang="en-US" altLang="ja-JP" sz="1200" baseline="0">
              <a:solidFill>
                <a:schemeClr val="dk1"/>
              </a:solidFill>
              <a:effectLst/>
              <a:latin typeface="+mn-lt"/>
              <a:ea typeface="+mn-ea"/>
              <a:cs typeface="+mn-cs"/>
            </a:rPr>
            <a:t>26</a:t>
          </a:r>
          <a:r>
            <a:rPr lang="ja-JP" altLang="ja-JP" sz="1200" baseline="0">
              <a:solidFill>
                <a:schemeClr val="dk1"/>
              </a:solidFill>
              <a:effectLst/>
              <a:latin typeface="+mn-lt"/>
              <a:ea typeface="+mn-ea"/>
              <a:cs typeface="+mn-cs"/>
            </a:rPr>
            <a:t>年度に</a:t>
          </a:r>
          <a:r>
            <a:rPr lang="en-US" altLang="ja-JP" sz="1200" baseline="0">
              <a:solidFill>
                <a:schemeClr val="dk1"/>
              </a:solidFill>
              <a:effectLst/>
              <a:latin typeface="+mn-lt"/>
              <a:ea typeface="+mn-ea"/>
              <a:cs typeface="+mn-cs"/>
            </a:rPr>
            <a:t>2</a:t>
          </a:r>
          <a:r>
            <a:rPr lang="ja-JP" altLang="ja-JP" sz="1200" baseline="0">
              <a:solidFill>
                <a:schemeClr val="dk1"/>
              </a:solidFill>
              <a:effectLst/>
              <a:latin typeface="+mn-lt"/>
              <a:ea typeface="+mn-ea"/>
              <a:cs typeface="+mn-cs"/>
            </a:rPr>
            <a:t>億</a:t>
          </a:r>
          <a:r>
            <a:rPr lang="en-US" altLang="ja-JP" sz="1200" baseline="0">
              <a:solidFill>
                <a:schemeClr val="dk1"/>
              </a:solidFill>
              <a:effectLst/>
              <a:latin typeface="+mn-lt"/>
              <a:ea typeface="+mn-ea"/>
              <a:cs typeface="+mn-cs"/>
            </a:rPr>
            <a:t>9201</a:t>
          </a:r>
          <a:r>
            <a:rPr lang="ja-JP" altLang="ja-JP" sz="1200" baseline="0">
              <a:solidFill>
                <a:schemeClr val="dk1"/>
              </a:solidFill>
              <a:effectLst/>
              <a:latin typeface="+mn-lt"/>
              <a:ea typeface="+mn-ea"/>
              <a:cs typeface="+mn-cs"/>
            </a:rPr>
            <a:t>万</a:t>
          </a:r>
          <a:r>
            <a:rPr lang="en-US" altLang="ja-JP" sz="1200" baseline="0">
              <a:solidFill>
                <a:schemeClr val="dk1"/>
              </a:solidFill>
              <a:effectLst/>
              <a:latin typeface="+mn-lt"/>
              <a:ea typeface="+mn-ea"/>
              <a:cs typeface="+mn-cs"/>
            </a:rPr>
            <a:t>8</a:t>
          </a:r>
          <a:r>
            <a:rPr lang="ja-JP" altLang="ja-JP" sz="1200" baseline="0">
              <a:solidFill>
                <a:schemeClr val="dk1"/>
              </a:solidFill>
              <a:effectLst/>
              <a:latin typeface="+mn-lt"/>
              <a:ea typeface="+mn-ea"/>
              <a:cs typeface="+mn-cs"/>
            </a:rPr>
            <a:t>千円の積み立てを行ったことにより</a:t>
          </a:r>
          <a:r>
            <a:rPr lang="en-US" altLang="ja-JP" sz="1200" baseline="0">
              <a:solidFill>
                <a:schemeClr val="dk1"/>
              </a:solidFill>
              <a:effectLst/>
              <a:latin typeface="+mn-lt"/>
              <a:ea typeface="+mn-ea"/>
              <a:cs typeface="+mn-cs"/>
            </a:rPr>
            <a:t>31</a:t>
          </a:r>
          <a:r>
            <a:rPr lang="ja-JP" altLang="ja-JP" sz="1200" baseline="0">
              <a:solidFill>
                <a:schemeClr val="dk1"/>
              </a:solidFill>
              <a:effectLst/>
              <a:latin typeface="+mn-lt"/>
              <a:ea typeface="+mn-ea"/>
              <a:cs typeface="+mn-cs"/>
            </a:rPr>
            <a:t>億</a:t>
          </a:r>
          <a:r>
            <a:rPr lang="en-US" altLang="ja-JP" sz="1200" baseline="0">
              <a:solidFill>
                <a:schemeClr val="dk1"/>
              </a:solidFill>
              <a:effectLst/>
              <a:latin typeface="+mn-lt"/>
              <a:ea typeface="+mn-ea"/>
              <a:cs typeface="+mn-cs"/>
            </a:rPr>
            <a:t>9956</a:t>
          </a:r>
          <a:r>
            <a:rPr lang="ja-JP" altLang="ja-JP" sz="1200" baseline="0">
              <a:solidFill>
                <a:schemeClr val="dk1"/>
              </a:solidFill>
              <a:effectLst/>
              <a:latin typeface="+mn-lt"/>
              <a:ea typeface="+mn-ea"/>
              <a:cs typeface="+mn-cs"/>
            </a:rPr>
            <a:t>万</a:t>
          </a:r>
          <a:r>
            <a:rPr lang="en-US" altLang="ja-JP" sz="1200" baseline="0">
              <a:solidFill>
                <a:schemeClr val="dk1"/>
              </a:solidFill>
              <a:effectLst/>
              <a:latin typeface="+mn-lt"/>
              <a:ea typeface="+mn-ea"/>
              <a:cs typeface="+mn-cs"/>
            </a:rPr>
            <a:t>3</a:t>
          </a:r>
          <a:r>
            <a:rPr lang="ja-JP" altLang="ja-JP" sz="1200" baseline="0">
              <a:solidFill>
                <a:schemeClr val="dk1"/>
              </a:solidFill>
              <a:effectLst/>
              <a:latin typeface="+mn-lt"/>
              <a:ea typeface="+mn-ea"/>
              <a:cs typeface="+mn-cs"/>
            </a:rPr>
            <a:t>千円となった。将来の財源不足に備えるため今後も計画的に積立を行う。</a:t>
          </a:r>
        </a:p>
        <a:p>
          <a:r>
            <a:rPr lang="ja-JP" altLang="ja-JP" sz="1200" baseline="0">
              <a:solidFill>
                <a:schemeClr val="dk1"/>
              </a:solidFill>
              <a:effectLst/>
              <a:latin typeface="+mn-lt"/>
              <a:ea typeface="+mn-ea"/>
              <a:cs typeface="+mn-cs"/>
            </a:rPr>
            <a:t>　また、実質収支額については、望ましいとされる標準財政規模の</a:t>
          </a:r>
          <a:r>
            <a:rPr lang="en-US" altLang="ja-JP" sz="1200" baseline="0">
              <a:solidFill>
                <a:schemeClr val="dk1"/>
              </a:solidFill>
              <a:effectLst/>
              <a:latin typeface="+mn-lt"/>
              <a:ea typeface="+mn-ea"/>
              <a:cs typeface="+mn-cs"/>
            </a:rPr>
            <a:t>3</a:t>
          </a:r>
          <a:r>
            <a:rPr lang="ja-JP" altLang="ja-JP" sz="1200" baseline="0">
              <a:solidFill>
                <a:schemeClr val="dk1"/>
              </a:solidFill>
              <a:effectLst/>
              <a:latin typeface="+mn-lt"/>
              <a:ea typeface="+mn-ea"/>
              <a:cs typeface="+mn-cs"/>
            </a:rPr>
            <a:t>～</a:t>
          </a:r>
          <a:r>
            <a:rPr lang="en-US" altLang="ja-JP" sz="1200" baseline="0">
              <a:solidFill>
                <a:schemeClr val="dk1"/>
              </a:solidFill>
              <a:effectLst/>
              <a:latin typeface="+mn-lt"/>
              <a:ea typeface="+mn-ea"/>
              <a:cs typeface="+mn-cs"/>
            </a:rPr>
            <a:t>5</a:t>
          </a:r>
          <a:r>
            <a:rPr lang="ja-JP" altLang="ja-JP" sz="1200" baseline="0">
              <a:solidFill>
                <a:schemeClr val="dk1"/>
              </a:solidFill>
              <a:effectLst/>
              <a:latin typeface="+mn-lt"/>
              <a:ea typeface="+mn-ea"/>
              <a:cs typeface="+mn-cs"/>
            </a:rPr>
            <a:t>％を目標とし、翌年度の補正財源の為財政基盤の強化に努める。実質単年度収支については、年々改善されてきており、引き続き今後も定員適正化計画に基づく職員削減、民間的経営手法の導入による事務事業費削減など行政改革を推進して歳出削減を図るとともに、適正な賦課と徴収の強化による市税等自主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本市において、実質収支が赤字となっている会計はない。</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年度までは全体的にみると増加傾向にあったが、今年度は減少している。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各会計別にみると、水道事業については増加傾向であり、その他会計については増加減少を繰り返しながら、ほぼ横ばいもしくは若干の増加傾向となっている。なお、</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病院事業会計については、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入院外来ともに減少が続き</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収入も減少し</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ているため、経営改善に努め、経営の健全化を図ることとしたい。</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すべての会計において資金不足は発生していないが、今後も各会計ごとの実質収支額または資金不足額・</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剰余</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額に注意していく。</a:t>
          </a:r>
          <a:endParaRPr lang="ja-JP" altLang="ja-JP" sz="14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実質公債費率は年々減少傾向にある。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元利償還金の額について平成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減少傾向となっており、公営企業債の元利償還金の対する繰入金</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組合等が起こした地方債の元利償還金に対する負担金が減少となっていること</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要因と考えられる。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400" baseline="0">
              <a:solidFill>
                <a:schemeClr val="dk1"/>
              </a:solidFill>
              <a:effectLst/>
              <a:latin typeface="+mn-lt"/>
              <a:ea typeface="+mn-ea"/>
              <a:cs typeface="+mn-cs"/>
            </a:rPr>
            <a:t>合併後に借入した地方債の償還</a:t>
          </a:r>
          <a:r>
            <a:rPr lang="ja-JP" altLang="en-US" sz="1400" baseline="0">
              <a:solidFill>
                <a:schemeClr val="dk1"/>
              </a:solidFill>
              <a:effectLst/>
              <a:latin typeface="+mn-lt"/>
              <a:ea typeface="+mn-ea"/>
              <a:cs typeface="+mn-cs"/>
            </a:rPr>
            <a:t>が徐々に</a:t>
          </a:r>
          <a:r>
            <a:rPr lang="ja-JP" altLang="ja-JP" sz="1400" baseline="0">
              <a:solidFill>
                <a:schemeClr val="dk1"/>
              </a:solidFill>
              <a:effectLst/>
              <a:latin typeface="+mn-lt"/>
              <a:ea typeface="+mn-ea"/>
              <a:cs typeface="+mn-cs"/>
            </a:rPr>
            <a:t>開始</a:t>
          </a:r>
          <a:r>
            <a:rPr lang="ja-JP" altLang="en-US" sz="1400" baseline="0">
              <a:solidFill>
                <a:schemeClr val="dk1"/>
              </a:solidFill>
              <a:effectLst/>
              <a:latin typeface="+mn-lt"/>
              <a:ea typeface="+mn-ea"/>
              <a:cs typeface="+mn-cs"/>
            </a:rPr>
            <a:t>され、新たに</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学校耐震</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や体育施設の建設等</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で地方債の発行が増加するため</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厳しい状況となることが予想される。</a:t>
          </a:r>
          <a:endParaRPr lang="ja-JP" altLang="ja-JP" sz="14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地方債の現在高については償還が年々終わっていくものもあり、平成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からは</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臨時財政対策債および合併特例債の発行により増加傾向にある。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baseline="0">
              <a:solidFill>
                <a:schemeClr val="dk1"/>
              </a:solidFill>
              <a:effectLst/>
              <a:latin typeface="+mn-lt"/>
              <a:ea typeface="+mn-ea"/>
              <a:cs typeface="+mn-cs"/>
            </a:rPr>
            <a:t>企業債の償還が進んだことにより公営企業債等繰入見込額が、勤続年数が長い職員が多く退職したことにより退職手当負担見込額がそれぞれ減少しているが、組合等負担等見込額は</a:t>
          </a:r>
          <a:r>
            <a:rPr kumimoji="1" lang="ja-JP" altLang="en-US" sz="1400" baseline="0">
              <a:solidFill>
                <a:schemeClr val="dk1"/>
              </a:solidFill>
              <a:effectLst/>
              <a:latin typeface="+mn-lt"/>
              <a:ea typeface="+mn-ea"/>
              <a:cs typeface="+mn-cs"/>
            </a:rPr>
            <a:t>借入額の増により</a:t>
          </a:r>
          <a:r>
            <a:rPr kumimoji="1" lang="ja-JP" altLang="ja-JP" sz="1400" baseline="0">
              <a:solidFill>
                <a:schemeClr val="dk1"/>
              </a:solidFill>
              <a:effectLst/>
              <a:latin typeface="+mn-lt"/>
              <a:ea typeface="+mn-ea"/>
              <a:cs typeface="+mn-cs"/>
            </a:rPr>
            <a:t>増加している。</a:t>
          </a:r>
          <a:endParaRPr lang="ja-JP" altLang="ja-JP" sz="1400">
            <a:effectLst/>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、充当可能財源等については、合併特例債償還費および臨時財政対策債償還費の増により</a:t>
          </a:r>
          <a:r>
            <a:rPr kumimoji="1" lang="ja-JP" altLang="ja-JP" sz="1400" baseline="0">
              <a:solidFill>
                <a:schemeClr val="dk1"/>
              </a:solidFill>
              <a:effectLst/>
              <a:latin typeface="+mn-lt"/>
              <a:ea typeface="+mn-ea"/>
              <a:cs typeface="+mn-cs"/>
            </a:rPr>
            <a:t>基準財政需要額算入見込額が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また充当可能基金についても財政調整基金等の積立の増により増加している。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37898807</v>
      </c>
      <c r="BO4" s="349"/>
      <c r="BP4" s="349"/>
      <c r="BQ4" s="349"/>
      <c r="BR4" s="349"/>
      <c r="BS4" s="349"/>
      <c r="BT4" s="349"/>
      <c r="BU4" s="350"/>
      <c r="BV4" s="348">
        <v>37232746</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36879726</v>
      </c>
      <c r="BO5" s="386"/>
      <c r="BP5" s="386"/>
      <c r="BQ5" s="386"/>
      <c r="BR5" s="386"/>
      <c r="BS5" s="386"/>
      <c r="BT5" s="386"/>
      <c r="BU5" s="387"/>
      <c r="BV5" s="385">
        <v>35715916</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1019081</v>
      </c>
      <c r="BO6" s="386"/>
      <c r="BP6" s="386"/>
      <c r="BQ6" s="386"/>
      <c r="BR6" s="386"/>
      <c r="BS6" s="386"/>
      <c r="BT6" s="386"/>
      <c r="BU6" s="387"/>
      <c r="BV6" s="385">
        <v>1516830</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100.2</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169635</v>
      </c>
      <c r="BO7" s="386"/>
      <c r="BP7" s="386"/>
      <c r="BQ7" s="386"/>
      <c r="BR7" s="386"/>
      <c r="BS7" s="386"/>
      <c r="BT7" s="386"/>
      <c r="BU7" s="387"/>
      <c r="BV7" s="385">
        <v>420171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21830396</v>
      </c>
      <c r="CU7" s="386"/>
      <c r="CV7" s="386"/>
      <c r="CW7" s="386"/>
      <c r="CX7" s="386"/>
      <c r="CY7" s="386"/>
      <c r="CZ7" s="386"/>
      <c r="DA7" s="387"/>
      <c r="DB7" s="385">
        <v>22129526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849446</v>
      </c>
      <c r="BO8" s="386"/>
      <c r="BP8" s="386"/>
      <c r="BQ8" s="386"/>
      <c r="BR8" s="386"/>
      <c r="BS8" s="386"/>
      <c r="BT8" s="386"/>
      <c r="BU8" s="387"/>
      <c r="BV8" s="385">
        <v>1096659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91900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-247213</v>
      </c>
      <c r="BO9" s="386"/>
      <c r="BP9" s="386"/>
      <c r="BQ9" s="386"/>
      <c r="BR9" s="386"/>
      <c r="BS9" s="386"/>
      <c r="BT9" s="386"/>
      <c r="BU9" s="387"/>
      <c r="BV9" s="385">
        <v>222570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92318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292018</v>
      </c>
      <c r="BO10" s="386"/>
      <c r="BP10" s="386"/>
      <c r="BQ10" s="386"/>
      <c r="BR10" s="386"/>
      <c r="BS10" s="386"/>
      <c r="BT10" s="386"/>
      <c r="BU10" s="387"/>
      <c r="BV10" s="385">
        <v>507363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98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93531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92344</v>
      </c>
      <c r="S13" s="467"/>
      <c r="T13" s="467"/>
      <c r="U13" s="467"/>
      <c r="V13" s="468"/>
      <c r="W13" s="401" t="s">
        <v>122</v>
      </c>
      <c r="X13" s="402"/>
      <c r="Y13" s="402"/>
      <c r="Z13" s="402"/>
      <c r="AA13" s="402"/>
      <c r="AB13" s="392"/>
      <c r="AC13" s="436">
        <v>2152</v>
      </c>
      <c r="AD13" s="437"/>
      <c r="AE13" s="437"/>
      <c r="AF13" s="437"/>
      <c r="AG13" s="476"/>
      <c r="AH13" s="436">
        <v>2901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44805</v>
      </c>
      <c r="BO13" s="386"/>
      <c r="BP13" s="386"/>
      <c r="BQ13" s="386"/>
      <c r="BR13" s="386"/>
      <c r="BS13" s="386"/>
      <c r="BT13" s="386"/>
      <c r="BU13" s="387"/>
      <c r="BV13" s="385">
        <v>729933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93960</v>
      </c>
      <c r="S14" s="467"/>
      <c r="T14" s="467"/>
      <c r="U14" s="467"/>
      <c r="V14" s="468"/>
      <c r="W14" s="375"/>
      <c r="X14" s="376"/>
      <c r="Y14" s="376"/>
      <c r="Z14" s="376"/>
      <c r="AA14" s="376"/>
      <c r="AB14" s="365"/>
      <c r="AC14" s="469">
        <v>4.5999999999999996</v>
      </c>
      <c r="AD14" s="470"/>
      <c r="AE14" s="470"/>
      <c r="AF14" s="470"/>
      <c r="AG14" s="471"/>
      <c r="AH14" s="469">
        <v>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79.2</v>
      </c>
      <c r="CU14" s="481"/>
      <c r="CV14" s="481"/>
      <c r="CW14" s="481"/>
      <c r="CX14" s="481"/>
      <c r="CY14" s="481"/>
      <c r="CZ14" s="481"/>
      <c r="DA14" s="482"/>
      <c r="DB14" s="480">
        <v>82.8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92760</v>
      </c>
      <c r="S15" s="467"/>
      <c r="T15" s="467"/>
      <c r="U15" s="467"/>
      <c r="V15" s="468"/>
      <c r="W15" s="401" t="s">
        <v>129</v>
      </c>
      <c r="X15" s="402"/>
      <c r="Y15" s="402"/>
      <c r="Z15" s="402"/>
      <c r="AA15" s="402"/>
      <c r="AB15" s="392"/>
      <c r="AC15" s="436">
        <v>15884</v>
      </c>
      <c r="AD15" s="437"/>
      <c r="AE15" s="437"/>
      <c r="AF15" s="437"/>
      <c r="AG15" s="476"/>
      <c r="AH15" s="436">
        <v>17810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10358708</v>
      </c>
      <c r="BO15" s="349"/>
      <c r="BP15" s="349"/>
      <c r="BQ15" s="349"/>
      <c r="BR15" s="349"/>
      <c r="BS15" s="349"/>
      <c r="BT15" s="349"/>
      <c r="BU15" s="350"/>
      <c r="BV15" s="348">
        <v>10293314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33.799999999999997</v>
      </c>
      <c r="AD16" s="470"/>
      <c r="AE16" s="470"/>
      <c r="AF16" s="470"/>
      <c r="AG16" s="471"/>
      <c r="AH16" s="469">
        <v>35.799999999999997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15260329</v>
      </c>
      <c r="BO16" s="386"/>
      <c r="BP16" s="386"/>
      <c r="BQ16" s="386"/>
      <c r="BR16" s="386"/>
      <c r="BS16" s="386"/>
      <c r="BT16" s="386"/>
      <c r="BU16" s="387"/>
      <c r="BV16" s="385">
        <v>14988015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28938</v>
      </c>
      <c r="AD17" s="437"/>
      <c r="AE17" s="437"/>
      <c r="AF17" s="437"/>
      <c r="AG17" s="476"/>
      <c r="AH17" s="436">
        <v>28891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13261598</v>
      </c>
      <c r="BO17" s="386"/>
      <c r="BP17" s="386"/>
      <c r="BQ17" s="386"/>
      <c r="BR17" s="386"/>
      <c r="BS17" s="386"/>
      <c r="BT17" s="386"/>
      <c r="BU17" s="387"/>
      <c r="BV17" s="385">
        <v>13295440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209.67</v>
      </c>
      <c r="M18" s="498"/>
      <c r="N18" s="498"/>
      <c r="O18" s="498"/>
      <c r="P18" s="498"/>
      <c r="Q18" s="498"/>
      <c r="R18" s="499"/>
      <c r="S18" s="499"/>
      <c r="T18" s="499"/>
      <c r="U18" s="499"/>
      <c r="V18" s="500"/>
      <c r="W18" s="403"/>
      <c r="X18" s="404"/>
      <c r="Y18" s="404"/>
      <c r="Z18" s="404"/>
      <c r="AA18" s="404"/>
      <c r="AB18" s="395"/>
      <c r="AC18" s="501">
        <v>61.6</v>
      </c>
      <c r="AD18" s="502"/>
      <c r="AE18" s="502"/>
      <c r="AF18" s="502"/>
      <c r="AG18" s="503"/>
      <c r="AH18" s="501">
        <v>58.1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20511423</v>
      </c>
      <c r="BO18" s="386"/>
      <c r="BP18" s="386"/>
      <c r="BQ18" s="386"/>
      <c r="BR18" s="386"/>
      <c r="BS18" s="386"/>
      <c r="BT18" s="386"/>
      <c r="BU18" s="387"/>
      <c r="BV18" s="385">
        <v>19951317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24666366</v>
      </c>
      <c r="BO19" s="386"/>
      <c r="BP19" s="386"/>
      <c r="BQ19" s="386"/>
      <c r="BR19" s="386"/>
      <c r="BS19" s="386"/>
      <c r="BT19" s="386"/>
      <c r="BU19" s="387"/>
      <c r="BV19" s="385">
        <v>24989366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28744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37385837</v>
      </c>
      <c r="BO23" s="386"/>
      <c r="BP23" s="386"/>
      <c r="BQ23" s="386"/>
      <c r="BR23" s="386"/>
      <c r="BS23" s="386"/>
      <c r="BT23" s="386"/>
      <c r="BU23" s="387"/>
      <c r="BV23" s="385">
        <v>35155562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9500</v>
      </c>
      <c r="R24" s="437"/>
      <c r="S24" s="437"/>
      <c r="T24" s="437"/>
      <c r="U24" s="437"/>
      <c r="V24" s="476"/>
      <c r="W24" s="531"/>
      <c r="X24" s="519"/>
      <c r="Y24" s="520"/>
      <c r="Z24" s="435" t="s">
        <v>153</v>
      </c>
      <c r="AA24" s="415"/>
      <c r="AB24" s="415"/>
      <c r="AC24" s="415"/>
      <c r="AD24" s="415"/>
      <c r="AE24" s="415"/>
      <c r="AF24" s="415"/>
      <c r="AG24" s="416"/>
      <c r="AH24" s="436">
        <v>688</v>
      </c>
      <c r="AI24" s="437"/>
      <c r="AJ24" s="437"/>
      <c r="AK24" s="437"/>
      <c r="AL24" s="476"/>
      <c r="AM24" s="436">
        <v>2044736</v>
      </c>
      <c r="AN24" s="437"/>
      <c r="AO24" s="437"/>
      <c r="AP24" s="437"/>
      <c r="AQ24" s="437"/>
      <c r="AR24" s="476"/>
      <c r="AS24" s="436">
        <v>2972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25173839</v>
      </c>
      <c r="BO24" s="386"/>
      <c r="BP24" s="386"/>
      <c r="BQ24" s="386"/>
      <c r="BR24" s="386"/>
      <c r="BS24" s="386"/>
      <c r="BT24" s="386"/>
      <c r="BU24" s="387"/>
      <c r="BV24" s="385">
        <v>23445653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7800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745129</v>
      </c>
      <c r="BO25" s="349"/>
      <c r="BP25" s="349"/>
      <c r="BQ25" s="349"/>
      <c r="BR25" s="349"/>
      <c r="BS25" s="349"/>
      <c r="BT25" s="349"/>
      <c r="BU25" s="350"/>
      <c r="BV25" s="348">
        <v>646138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6700</v>
      </c>
      <c r="R26" s="437"/>
      <c r="S26" s="437"/>
      <c r="T26" s="437"/>
      <c r="U26" s="437"/>
      <c r="V26" s="476"/>
      <c r="W26" s="531"/>
      <c r="X26" s="519"/>
      <c r="Y26" s="520"/>
      <c r="Z26" s="435" t="s">
        <v>159</v>
      </c>
      <c r="AA26" s="541"/>
      <c r="AB26" s="541"/>
      <c r="AC26" s="541"/>
      <c r="AD26" s="541"/>
      <c r="AE26" s="541"/>
      <c r="AF26" s="541"/>
      <c r="AG26" s="542"/>
      <c r="AH26" s="436">
        <v>63</v>
      </c>
      <c r="AI26" s="437"/>
      <c r="AJ26" s="437"/>
      <c r="AK26" s="437"/>
      <c r="AL26" s="476"/>
      <c r="AM26" s="436">
        <v>171675</v>
      </c>
      <c r="AN26" s="437"/>
      <c r="AO26" s="437"/>
      <c r="AP26" s="437"/>
      <c r="AQ26" s="437"/>
      <c r="AR26" s="476"/>
      <c r="AS26" s="436">
        <v>2725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4900</v>
      </c>
      <c r="R27" s="437"/>
      <c r="S27" s="437"/>
      <c r="T27" s="437"/>
      <c r="U27" s="437"/>
      <c r="V27" s="476"/>
      <c r="W27" s="531"/>
      <c r="X27" s="519"/>
      <c r="Y27" s="520"/>
      <c r="Z27" s="435" t="s">
        <v>162</v>
      </c>
      <c r="AA27" s="415"/>
      <c r="AB27" s="415"/>
      <c r="AC27" s="415"/>
      <c r="AD27" s="415"/>
      <c r="AE27" s="415"/>
      <c r="AF27" s="415"/>
      <c r="AG27" s="416"/>
      <c r="AH27" s="436">
        <v>13</v>
      </c>
      <c r="AI27" s="437"/>
      <c r="AJ27" s="437"/>
      <c r="AK27" s="437"/>
      <c r="AL27" s="476"/>
      <c r="AM27" s="436">
        <v>43212</v>
      </c>
      <c r="AN27" s="437"/>
      <c r="AO27" s="437"/>
      <c r="AP27" s="437"/>
      <c r="AQ27" s="437"/>
      <c r="AR27" s="476"/>
      <c r="AS27" s="436">
        <v>3324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1863560</v>
      </c>
      <c r="BO27" s="555"/>
      <c r="BP27" s="555"/>
      <c r="BQ27" s="555"/>
      <c r="BR27" s="555"/>
      <c r="BS27" s="555"/>
      <c r="BT27" s="555"/>
      <c r="BU27" s="556"/>
      <c r="BV27" s="554">
        <v>1863219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4200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3199563</v>
      </c>
      <c r="BO28" s="349"/>
      <c r="BP28" s="349"/>
      <c r="BQ28" s="349"/>
      <c r="BR28" s="349"/>
      <c r="BS28" s="349"/>
      <c r="BT28" s="349"/>
      <c r="BU28" s="350"/>
      <c r="BV28" s="348">
        <v>2907545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4000</v>
      </c>
      <c r="R29" s="437"/>
      <c r="S29" s="437"/>
      <c r="T29" s="437"/>
      <c r="U29" s="437"/>
      <c r="V29" s="476"/>
      <c r="W29" s="532"/>
      <c r="X29" s="533"/>
      <c r="Y29" s="534"/>
      <c r="Z29" s="435" t="s">
        <v>169</v>
      </c>
      <c r="AA29" s="415"/>
      <c r="AB29" s="415"/>
      <c r="AC29" s="415"/>
      <c r="AD29" s="415"/>
      <c r="AE29" s="415"/>
      <c r="AF29" s="415"/>
      <c r="AG29" s="416"/>
      <c r="AH29" s="436">
        <v>701</v>
      </c>
      <c r="AI29" s="437"/>
      <c r="AJ29" s="437"/>
      <c r="AK29" s="437"/>
      <c r="AL29" s="476"/>
      <c r="AM29" s="436">
        <v>2087948</v>
      </c>
      <c r="AN29" s="437"/>
      <c r="AO29" s="437"/>
      <c r="AP29" s="437"/>
      <c r="AQ29" s="437"/>
      <c r="AR29" s="476"/>
      <c r="AS29" s="436">
        <v>2979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35836</v>
      </c>
      <c r="BO29" s="386"/>
      <c r="BP29" s="386"/>
      <c r="BQ29" s="386"/>
      <c r="BR29" s="386"/>
      <c r="BS29" s="386"/>
      <c r="BT29" s="386"/>
      <c r="BU29" s="387"/>
      <c r="BV29" s="385">
        <v>32367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3845943</v>
      </c>
      <c r="BO30" s="555"/>
      <c r="BP30" s="555"/>
      <c r="BQ30" s="555"/>
      <c r="BR30" s="555"/>
      <c r="BS30" s="555"/>
      <c r="BT30" s="555"/>
      <c r="BU30" s="556"/>
      <c r="BV30" s="554">
        <v>3986931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福井県後期高齢者医療広域連合（一般会計）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坂井市農業振興公社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5</v>
      </c>
      <c r="AN35" s="566"/>
      <c r="AO35" s="567" t="str">
        <f>IF('各会計、関係団体の財政状況及び健全化判断比率'!B31="","",'各会計、関係団体の財政状況及び健全化判断比率'!B31)</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福井県後期高齢者医療広域連合（特別会計）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福井県下水道公社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f t="shared" si="0"/>
        <v>6</v>
      </c>
      <c r="AN36" s="566"/>
      <c r="AO36" s="567" t="str">
        <f>IF('各会計、関係団体の財政状況及び健全化判断比率'!B32="","",'各会計、関係団体の財政状況及び健全化判断比率'!B32)</f>
        <v>農業集落排水事業会計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福井県市町総合事務組合（一般会計）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坂井市体育協会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7</v>
      </c>
      <c r="AN37" s="566"/>
      <c r="AO37" s="567" t="str">
        <f>IF('各会計、関係団体の財政状況及び健全化判断比率'!B33="","",'各会計、関係団体の財政状況及び健全化判断比率'!B33)</f>
        <v>病院事業会計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福井県市町総合事務組合（特別会計）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坂井市公共施設等管理公社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福井県自治会館組合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丸岡町文化財団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五領川公共下水道事務組合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坂井市文化振興事業団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坂井地区広域連合（一般会計）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坂井地区広域連合（特別会計）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武生三国モーターボート競争施行組合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福井坂井地区広域市町村圏事務組合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69" t="s">
        <v>24</v>
      </c>
      <c r="C41" s="1170"/>
      <c r="D41" s="81"/>
      <c r="E41" s="1175" t="s">
        <v>25</v>
      </c>
      <c r="F41" s="1175"/>
      <c r="G41" s="1175"/>
      <c r="H41" s="1176"/>
      <c r="I41" s="82">
        <v>31599</v>
      </c>
      <c r="J41" s="83">
        <v>31940</v>
      </c>
      <c r="K41" s="83">
        <v>33326</v>
      </c>
      <c r="L41" s="83">
        <v>35156</v>
      </c>
      <c r="M41" s="84">
        <v>37386</v>
      </c>
    </row>
    <row r="42" spans="2:13" ht="27.75" customHeight="1">
      <c r="B42" s="1171"/>
      <c r="C42" s="1172"/>
      <c r="D42" s="85"/>
      <c r="E42" s="1177" t="s">
        <v>26</v>
      </c>
      <c r="F42" s="1177"/>
      <c r="G42" s="1177"/>
      <c r="H42" s="1178"/>
      <c r="I42" s="86">
        <v>119</v>
      </c>
      <c r="J42" s="87">
        <v>60</v>
      </c>
      <c r="K42" s="87">
        <v>14</v>
      </c>
      <c r="L42" s="87">
        <v>2</v>
      </c>
      <c r="M42" s="88" t="s">
        <v>471</v>
      </c>
    </row>
    <row r="43" spans="2:13" ht="27.75" customHeight="1">
      <c r="B43" s="1171"/>
      <c r="C43" s="1172"/>
      <c r="D43" s="85"/>
      <c r="E43" s="1177" t="s">
        <v>27</v>
      </c>
      <c r="F43" s="1177"/>
      <c r="G43" s="1177"/>
      <c r="H43" s="1178"/>
      <c r="I43" s="86">
        <v>24248</v>
      </c>
      <c r="J43" s="87">
        <v>22592</v>
      </c>
      <c r="K43" s="87">
        <v>21370</v>
      </c>
      <c r="L43" s="87">
        <v>20438</v>
      </c>
      <c r="M43" s="88">
        <v>20086</v>
      </c>
    </row>
    <row r="44" spans="2:13" ht="27.75" customHeight="1">
      <c r="B44" s="1171"/>
      <c r="C44" s="1172"/>
      <c r="D44" s="85"/>
      <c r="E44" s="1177" t="s">
        <v>28</v>
      </c>
      <c r="F44" s="1177"/>
      <c r="G44" s="1177"/>
      <c r="H44" s="1178"/>
      <c r="I44" s="86">
        <v>1413</v>
      </c>
      <c r="J44" s="87">
        <v>1245</v>
      </c>
      <c r="K44" s="87">
        <v>1128</v>
      </c>
      <c r="L44" s="87">
        <v>1033</v>
      </c>
      <c r="M44" s="88">
        <v>1458</v>
      </c>
    </row>
    <row r="45" spans="2:13" ht="27.75" customHeight="1">
      <c r="B45" s="1171"/>
      <c r="C45" s="1172"/>
      <c r="D45" s="85"/>
      <c r="E45" s="1177" t="s">
        <v>29</v>
      </c>
      <c r="F45" s="1177"/>
      <c r="G45" s="1177"/>
      <c r="H45" s="1178"/>
      <c r="I45" s="86">
        <v>5243</v>
      </c>
      <c r="J45" s="87">
        <v>5306</v>
      </c>
      <c r="K45" s="87">
        <v>5233</v>
      </c>
      <c r="L45" s="87">
        <v>5202</v>
      </c>
      <c r="M45" s="88">
        <v>4975</v>
      </c>
    </row>
    <row r="46" spans="2:13" ht="27.75" customHeight="1">
      <c r="B46" s="1171"/>
      <c r="C46" s="1172"/>
      <c r="D46" s="85"/>
      <c r="E46" s="1177" t="s">
        <v>30</v>
      </c>
      <c r="F46" s="1177"/>
      <c r="G46" s="1177"/>
      <c r="H46" s="1178"/>
      <c r="I46" s="86">
        <v>124</v>
      </c>
      <c r="J46" s="87">
        <v>126</v>
      </c>
      <c r="K46" s="87">
        <v>129</v>
      </c>
      <c r="L46" s="87">
        <v>135</v>
      </c>
      <c r="M46" s="88" t="s">
        <v>471</v>
      </c>
    </row>
    <row r="47" spans="2:13" ht="27.75" customHeight="1">
      <c r="B47" s="1171"/>
      <c r="C47" s="1172"/>
      <c r="D47" s="85"/>
      <c r="E47" s="1177" t="s">
        <v>31</v>
      </c>
      <c r="F47" s="1177"/>
      <c r="G47" s="1177"/>
      <c r="H47" s="1178"/>
      <c r="I47" s="86" t="s">
        <v>471</v>
      </c>
      <c r="J47" s="87" t="s">
        <v>471</v>
      </c>
      <c r="K47" s="87" t="s">
        <v>471</v>
      </c>
      <c r="L47" s="87" t="s">
        <v>471</v>
      </c>
      <c r="M47" s="88" t="s">
        <v>471</v>
      </c>
    </row>
    <row r="48" spans="2:13" ht="27.75" customHeight="1">
      <c r="B48" s="1173"/>
      <c r="C48" s="1174"/>
      <c r="D48" s="85"/>
      <c r="E48" s="1177" t="s">
        <v>32</v>
      </c>
      <c r="F48" s="1177"/>
      <c r="G48" s="1177"/>
      <c r="H48" s="1178"/>
      <c r="I48" s="86" t="s">
        <v>471</v>
      </c>
      <c r="J48" s="87" t="s">
        <v>471</v>
      </c>
      <c r="K48" s="87" t="s">
        <v>471</v>
      </c>
      <c r="L48" s="87" t="s">
        <v>471</v>
      </c>
      <c r="M48" s="88" t="s">
        <v>471</v>
      </c>
    </row>
    <row r="49" spans="2:13" ht="27.75" customHeight="1">
      <c r="B49" s="1179" t="s">
        <v>33</v>
      </c>
      <c r="C49" s="1180"/>
      <c r="D49" s="89"/>
      <c r="E49" s="1177" t="s">
        <v>34</v>
      </c>
      <c r="F49" s="1177"/>
      <c r="G49" s="1177"/>
      <c r="H49" s="1178"/>
      <c r="I49" s="86">
        <v>2922</v>
      </c>
      <c r="J49" s="87">
        <v>3116</v>
      </c>
      <c r="K49" s="87">
        <v>3458</v>
      </c>
      <c r="L49" s="87">
        <v>3971</v>
      </c>
      <c r="M49" s="88">
        <v>4126</v>
      </c>
    </row>
    <row r="50" spans="2:13" ht="27.75" customHeight="1">
      <c r="B50" s="1171"/>
      <c r="C50" s="1172"/>
      <c r="D50" s="85"/>
      <c r="E50" s="1177" t="s">
        <v>35</v>
      </c>
      <c r="F50" s="1177"/>
      <c r="G50" s="1177"/>
      <c r="H50" s="1178"/>
      <c r="I50" s="86">
        <v>1279</v>
      </c>
      <c r="J50" s="87">
        <v>1091</v>
      </c>
      <c r="K50" s="87">
        <v>857</v>
      </c>
      <c r="L50" s="87">
        <v>713</v>
      </c>
      <c r="M50" s="88">
        <v>682</v>
      </c>
    </row>
    <row r="51" spans="2:13" ht="27.75" customHeight="1">
      <c r="B51" s="1173"/>
      <c r="C51" s="1174"/>
      <c r="D51" s="85"/>
      <c r="E51" s="1177" t="s">
        <v>36</v>
      </c>
      <c r="F51" s="1177"/>
      <c r="G51" s="1177"/>
      <c r="H51" s="1178"/>
      <c r="I51" s="86">
        <v>37454</v>
      </c>
      <c r="J51" s="87">
        <v>38443</v>
      </c>
      <c r="K51" s="87">
        <v>39267</v>
      </c>
      <c r="L51" s="87">
        <v>41359</v>
      </c>
      <c r="M51" s="88">
        <v>44160</v>
      </c>
    </row>
    <row r="52" spans="2:13" ht="27.75" customHeight="1" thickBot="1">
      <c r="B52" s="1181" t="s">
        <v>21</v>
      </c>
      <c r="C52" s="1182"/>
      <c r="D52" s="90"/>
      <c r="E52" s="1183" t="s">
        <v>37</v>
      </c>
      <c r="F52" s="1183"/>
      <c r="G52" s="1183"/>
      <c r="H52" s="1184"/>
      <c r="I52" s="91">
        <v>21091</v>
      </c>
      <c r="J52" s="92">
        <v>18620</v>
      </c>
      <c r="K52" s="92">
        <v>17619</v>
      </c>
      <c r="L52" s="92">
        <v>15923</v>
      </c>
      <c r="M52" s="93">
        <v>14937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508</v>
      </c>
      <c r="G2" s="111"/>
      <c r="H2" s="112"/>
    </row>
    <row r="3" spans="1:8">
      <c r="A3" s="108" t="s">
        <v>501</v>
      </c>
      <c r="B3" s="113"/>
      <c r="C3" s="114"/>
      <c r="D3" s="115">
        <v>33827</v>
      </c>
      <c r="E3" s="116"/>
      <c r="F3" s="117">
        <v>61882</v>
      </c>
      <c r="G3" s="118"/>
      <c r="H3" s="119"/>
    </row>
    <row r="4" spans="1:8">
      <c r="A4" s="120"/>
      <c r="B4" s="121"/>
      <c r="C4" s="122"/>
      <c r="D4" s="123">
        <v>19643</v>
      </c>
      <c r="E4" s="124"/>
      <c r="F4" s="125">
        <v>32175</v>
      </c>
      <c r="G4" s="126"/>
      <c r="H4" s="127"/>
    </row>
    <row r="5" spans="1:8">
      <c r="A5" s="108" t="s">
        <v>503</v>
      </c>
      <c r="B5" s="113"/>
      <c r="C5" s="114"/>
      <c r="D5" s="115">
        <v>44857</v>
      </c>
      <c r="E5" s="116"/>
      <c r="F5" s="117">
        <v>48103</v>
      </c>
      <c r="G5" s="118"/>
      <c r="H5" s="119"/>
    </row>
    <row r="6" spans="1:8">
      <c r="A6" s="120"/>
      <c r="B6" s="121"/>
      <c r="C6" s="122"/>
      <c r="D6" s="123">
        <v>20656</v>
      </c>
      <c r="E6" s="124"/>
      <c r="F6" s="125">
        <v>22640</v>
      </c>
      <c r="G6" s="126"/>
      <c r="H6" s="127"/>
    </row>
    <row r="7" spans="1:8">
      <c r="A7" s="108" t="s">
        <v>504</v>
      </c>
      <c r="B7" s="113"/>
      <c r="C7" s="114"/>
      <c r="D7" s="115">
        <v>57376</v>
      </c>
      <c r="E7" s="116"/>
      <c r="F7" s="117">
        <v>45761</v>
      </c>
      <c r="G7" s="118"/>
      <c r="H7" s="119"/>
    </row>
    <row r="8" spans="1:8">
      <c r="A8" s="120"/>
      <c r="B8" s="121"/>
      <c r="C8" s="122"/>
      <c r="D8" s="123">
        <v>28758</v>
      </c>
      <c r="E8" s="124"/>
      <c r="F8" s="125">
        <v>24777</v>
      </c>
      <c r="G8" s="126"/>
      <c r="H8" s="127"/>
    </row>
    <row r="9" spans="1:8">
      <c r="A9" s="108" t="s">
        <v>505</v>
      </c>
      <c r="B9" s="113"/>
      <c r="C9" s="114"/>
      <c r="D9" s="115">
        <v>63722</v>
      </c>
      <c r="E9" s="116"/>
      <c r="F9" s="117">
        <v>56255</v>
      </c>
      <c r="G9" s="118"/>
      <c r="H9" s="119"/>
    </row>
    <row r="10" spans="1:8">
      <c r="A10" s="120"/>
      <c r="B10" s="121"/>
      <c r="C10" s="122"/>
      <c r="D10" s="123">
        <v>40159</v>
      </c>
      <c r="E10" s="124"/>
      <c r="F10" s="125">
        <v>26957</v>
      </c>
      <c r="G10" s="126"/>
      <c r="H10" s="127"/>
    </row>
    <row r="11" spans="1:8">
      <c r="A11" s="108" t="s">
        <v>506</v>
      </c>
      <c r="B11" s="113"/>
      <c r="C11" s="114"/>
      <c r="D11" s="115">
        <v>61088</v>
      </c>
      <c r="E11" s="116"/>
      <c r="F11" s="117">
        <v>57944</v>
      </c>
      <c r="G11" s="118"/>
      <c r="H11" s="119"/>
    </row>
    <row r="12" spans="1:8">
      <c r="A12" s="120"/>
      <c r="B12" s="121"/>
      <c r="C12" s="128"/>
      <c r="D12" s="123">
        <v>32173</v>
      </c>
      <c r="E12" s="124"/>
      <c r="F12" s="125">
        <v>29326</v>
      </c>
      <c r="G12" s="126"/>
      <c r="H12" s="127"/>
    </row>
    <row r="13" spans="1:8">
      <c r="A13" s="108"/>
      <c r="B13" s="113"/>
      <c r="C13" s="129"/>
      <c r="D13" s="130">
        <v>52174</v>
      </c>
      <c r="E13" s="131"/>
      <c r="F13" s="132">
        <v>53989</v>
      </c>
      <c r="G13" s="133"/>
      <c r="H13" s="119"/>
    </row>
    <row r="14" spans="1:8">
      <c r="A14" s="120"/>
      <c r="B14" s="121"/>
      <c r="C14" s="122"/>
      <c r="D14" s="123">
        <v>28278</v>
      </c>
      <c r="E14" s="124"/>
      <c r="F14" s="125">
        <v>27175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2.86</v>
      </c>
      <c r="C19" s="134">
        <f>ROUND(VALUE(SUBSTITUTE(実質収支比率等に係る経年分析!G$48,"▲","-")),2)</f>
        <v>4.29</v>
      </c>
      <c r="D19" s="134">
        <f>ROUND(VALUE(SUBSTITUTE(実質収支比率等に係る経年分析!H$48,"▲","-")),2)</f>
        <v>4</v>
      </c>
      <c r="E19" s="134">
        <f>ROUND(VALUE(SUBSTITUTE(実質収支比率等に係る経年分析!I$48,"▲","-")),2)</f>
        <v>4.96</v>
      </c>
      <c r="F19" s="134">
        <f>ROUND(VALUE(SUBSTITUTE(実質収支比率等に係る経年分析!J$48,"▲","-")),2)</f>
        <v>3.89</v>
      </c>
    </row>
    <row r="20" spans="1:11">
      <c r="A20" s="134" t="s">
        <v>42</v>
      </c>
      <c r="B20" s="134">
        <f>ROUND(VALUE(SUBSTITUTE(実質収支比率等に係る経年分析!F$47,"▲","-")),2)</f>
        <v>7.46</v>
      </c>
      <c r="C20" s="134">
        <f>ROUND(VALUE(SUBSTITUTE(実質収支比率等に係る経年分析!G$47,"▲","-")),2)</f>
        <v>8.9600000000000009</v>
      </c>
      <c r="D20" s="134">
        <f>ROUND(VALUE(SUBSTITUTE(実質収支比率等に係る経年分析!H$47,"▲","-")),2)</f>
        <v>10.97</v>
      </c>
      <c r="E20" s="134">
        <f>ROUND(VALUE(SUBSTITUTE(実質収支比率等に係る経年分析!I$47,"▲","-")),2)</f>
        <v>13.14</v>
      </c>
      <c r="F20" s="134">
        <f>ROUND(VALUE(SUBSTITUTE(実質収支比率等に係る経年分析!J$47,"▲","-")),2)</f>
        <v>14.66</v>
      </c>
    </row>
    <row r="21" spans="1:11">
      <c r="A21" s="134" t="s">
        <v>43</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2.91</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3.3</v>
      </c>
      <c r="F21" s="134">
        <f>IF(ISNUMBER(VALUE(SUBSTITUTE(実質収支比率等に係る経年分析!J$49,"▲","-"))),ROUND(VALUE(SUBSTITUTE(実質収支比率等に係る経年分析!J$49,"▲","-")),2),NA())</f>
        <v>0.21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3.89</v>
      </c>
    </row>
    <row r="35" spans="1:16">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2995</v>
      </c>
      <c r="E42" s="136"/>
      <c r="F42" s="136"/>
      <c r="G42" s="136">
        <f>'実質公債費比率（分子）の構造'!L$52</f>
        <v>2968</v>
      </c>
      <c r="H42" s="136"/>
      <c r="I42" s="136"/>
      <c r="J42" s="136">
        <f>'実質公債費比率（分子）の構造'!M$52</f>
        <v>2980</v>
      </c>
      <c r="K42" s="136"/>
      <c r="L42" s="136"/>
      <c r="M42" s="136">
        <f>'実質公債費比率（分子）の構造'!N$52</f>
        <v>2986</v>
      </c>
      <c r="N42" s="136"/>
      <c r="O42" s="136"/>
      <c r="P42" s="136">
        <f>'実質公債費比率（分子）の構造'!O$52</f>
        <v>3066</v>
      </c>
    </row>
    <row r="43" spans="1:16">
      <c r="A43" s="136" t="s">
        <v>18</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51</v>
      </c>
      <c r="B44" s="136">
        <f>'実質公債費比率（分子）の構造'!K$50</f>
        <v>51</v>
      </c>
      <c r="C44" s="136"/>
      <c r="D44" s="136"/>
      <c r="E44" s="136">
        <f>'実質公債費比率（分子）の構造'!L$50</f>
        <v>51</v>
      </c>
      <c r="F44" s="136"/>
      <c r="G44" s="136"/>
      <c r="H44" s="136">
        <f>'実質公債費比率（分子）の構造'!M$50</f>
        <v>36</v>
      </c>
      <c r="I44" s="136"/>
      <c r="J44" s="136"/>
      <c r="K44" s="136">
        <f>'実質公債費比率（分子）の構造'!N$50</f>
        <v>12</v>
      </c>
      <c r="L44" s="136"/>
      <c r="M44" s="136"/>
      <c r="N44" s="136">
        <f>'実質公債費比率（分子）の構造'!O$50</f>
        <v>2</v>
      </c>
      <c r="O44" s="136"/>
      <c r="P44" s="136"/>
    </row>
    <row r="45" spans="1:16">
      <c r="A45" s="136" t="s">
        <v>52</v>
      </c>
      <c r="B45" s="136">
        <f>'実質公債費比率（分子）の構造'!K$49</f>
        <v>268</v>
      </c>
      <c r="C45" s="136"/>
      <c r="D45" s="136"/>
      <c r="E45" s="136">
        <f>'実質公債費比率（分子）の構造'!L$49</f>
        <v>218</v>
      </c>
      <c r="F45" s="136"/>
      <c r="G45" s="136"/>
      <c r="H45" s="136">
        <f>'実質公債費比率（分子）の構造'!M$49</f>
        <v>182</v>
      </c>
      <c r="I45" s="136"/>
      <c r="J45" s="136"/>
      <c r="K45" s="136">
        <f>'実質公債費比率（分子）の構造'!N$49</f>
        <v>169</v>
      </c>
      <c r="L45" s="136"/>
      <c r="M45" s="136"/>
      <c r="N45" s="136">
        <f>'実質公債費比率（分子）の構造'!O$49</f>
        <v>67</v>
      </c>
      <c r="O45" s="136"/>
      <c r="P45" s="136"/>
    </row>
    <row r="46" spans="1:16">
      <c r="A46" s="136" t="s">
        <v>53</v>
      </c>
      <c r="B46" s="136">
        <f>'実質公債費比率（分子）の構造'!K$48</f>
        <v>1531</v>
      </c>
      <c r="C46" s="136"/>
      <c r="D46" s="136"/>
      <c r="E46" s="136">
        <f>'実質公債費比率（分子）の構造'!L$48</f>
        <v>1480</v>
      </c>
      <c r="F46" s="136"/>
      <c r="G46" s="136"/>
      <c r="H46" s="136">
        <f>'実質公債費比率（分子）の構造'!M$48</f>
        <v>1332</v>
      </c>
      <c r="I46" s="136"/>
      <c r="J46" s="136"/>
      <c r="K46" s="136">
        <f>'実質公債費比率（分子）の構造'!N$48</f>
        <v>1310</v>
      </c>
      <c r="L46" s="136"/>
      <c r="M46" s="136"/>
      <c r="N46" s="136">
        <f>'実質公債費比率（分子）の構造'!O$48</f>
        <v>1345</v>
      </c>
      <c r="O46" s="136"/>
      <c r="P46" s="136"/>
    </row>
    <row r="47" spans="1:16">
      <c r="A47" s="136" t="s">
        <v>54</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f>'実質公債費比率（分子）の構造'!K$46</f>
        <v>6</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3583</v>
      </c>
      <c r="C49" s="136"/>
      <c r="D49" s="136"/>
      <c r="E49" s="136">
        <f>'実質公債費比率（分子）の構造'!L$45</f>
        <v>3542</v>
      </c>
      <c r="F49" s="136"/>
      <c r="G49" s="136"/>
      <c r="H49" s="136">
        <f>'実質公債費比率（分子）の構造'!M$45</f>
        <v>3470</v>
      </c>
      <c r="I49" s="136"/>
      <c r="J49" s="136"/>
      <c r="K49" s="136">
        <f>'実質公債費比率（分子）の構造'!N$45</f>
        <v>3354</v>
      </c>
      <c r="L49" s="136"/>
      <c r="M49" s="136"/>
      <c r="N49" s="136">
        <f>'実質公債費比率（分子）の構造'!O$45</f>
        <v>3238</v>
      </c>
      <c r="O49" s="136"/>
      <c r="P49" s="136"/>
    </row>
    <row r="50" spans="1:16">
      <c r="A50" s="136" t="s">
        <v>57</v>
      </c>
      <c r="B50" s="136" t="e">
        <f>NA()</f>
        <v>#N/A</v>
      </c>
      <c r="C50" s="136">
        <f>IF(ISNUMBER('実質公債費比率（分子）の構造'!K$53),'実質公債費比率（分子）の構造'!K$53,NA())</f>
        <v>2449</v>
      </c>
      <c r="D50" s="136" t="e">
        <f>NA()</f>
        <v>#N/A</v>
      </c>
      <c r="E50" s="136" t="e">
        <f>NA()</f>
        <v>#N/A</v>
      </c>
      <c r="F50" s="136">
        <f>IF(ISNUMBER('実質公債費比率（分子）の構造'!L$53),'実質公債費比率（分子）の構造'!L$53,NA())</f>
        <v>2324</v>
      </c>
      <c r="G50" s="136" t="e">
        <f>NA()</f>
        <v>#N/A</v>
      </c>
      <c r="H50" s="136" t="e">
        <f>NA()</f>
        <v>#N/A</v>
      </c>
      <c r="I50" s="136">
        <f>IF(ISNUMBER('実質公債費比率（分子）の構造'!M$53),'実質公債費比率（分子）の構造'!M$53,NA())</f>
        <v>2041</v>
      </c>
      <c r="J50" s="136" t="e">
        <f>NA()</f>
        <v>#N/A</v>
      </c>
      <c r="K50" s="136" t="e">
        <f>NA()</f>
        <v>#N/A</v>
      </c>
      <c r="L50" s="136">
        <f>IF(ISNUMBER('実質公債費比率（分子）の構造'!N$53),'実質公債費比率（分子）の構造'!N$53,NA())</f>
        <v>1860</v>
      </c>
      <c r="M50" s="136" t="e">
        <f>NA()</f>
        <v>#N/A</v>
      </c>
      <c r="N50" s="136" t="e">
        <f>NA()</f>
        <v>#N/A</v>
      </c>
      <c r="O50" s="136">
        <f>IF(ISNUMBER('実質公債費比率（分子）の構造'!O$53),'実質公債費比率（分子）の構造'!O$53,NA())</f>
        <v>1586</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37454</v>
      </c>
      <c r="E56" s="135"/>
      <c r="F56" s="135"/>
      <c r="G56" s="135">
        <f>'将来負担比率（分子）の構造'!J$51</f>
        <v>38443</v>
      </c>
      <c r="H56" s="135"/>
      <c r="I56" s="135"/>
      <c r="J56" s="135">
        <f>'将来負担比率（分子）の構造'!K$51</f>
        <v>39267</v>
      </c>
      <c r="K56" s="135"/>
      <c r="L56" s="135"/>
      <c r="M56" s="135">
        <f>'将来負担比率（分子）の構造'!L$51</f>
        <v>41359</v>
      </c>
      <c r="N56" s="135"/>
      <c r="O56" s="135"/>
      <c r="P56" s="135">
        <f>'将来負担比率（分子）の構造'!M$51</f>
        <v>44160</v>
      </c>
    </row>
    <row r="57" spans="1:16">
      <c r="A57" s="135" t="s">
        <v>35</v>
      </c>
      <c r="B57" s="135"/>
      <c r="C57" s="135"/>
      <c r="D57" s="135">
        <f>'将来負担比率（分子）の構造'!I$50</f>
        <v>1279</v>
      </c>
      <c r="E57" s="135"/>
      <c r="F57" s="135"/>
      <c r="G57" s="135">
        <f>'将来負担比率（分子）の構造'!J$50</f>
        <v>1091</v>
      </c>
      <c r="H57" s="135"/>
      <c r="I57" s="135"/>
      <c r="J57" s="135">
        <f>'将来負担比率（分子）の構造'!K$50</f>
        <v>857</v>
      </c>
      <c r="K57" s="135"/>
      <c r="L57" s="135"/>
      <c r="M57" s="135">
        <f>'将来負担比率（分子）の構造'!L$50</f>
        <v>713</v>
      </c>
      <c r="N57" s="135"/>
      <c r="O57" s="135"/>
      <c r="P57" s="135">
        <f>'将来負担比率（分子）の構造'!M$50</f>
        <v>682</v>
      </c>
    </row>
    <row r="58" spans="1:16">
      <c r="A58" s="135" t="s">
        <v>34</v>
      </c>
      <c r="B58" s="135"/>
      <c r="C58" s="135"/>
      <c r="D58" s="135">
        <f>'将来負担比率（分子）の構造'!I$49</f>
        <v>2922</v>
      </c>
      <c r="E58" s="135"/>
      <c r="F58" s="135"/>
      <c r="G58" s="135">
        <f>'将来負担比率（分子）の構造'!J$49</f>
        <v>3116</v>
      </c>
      <c r="H58" s="135"/>
      <c r="I58" s="135"/>
      <c r="J58" s="135">
        <f>'将来負担比率（分子）の構造'!K$49</f>
        <v>3458</v>
      </c>
      <c r="K58" s="135"/>
      <c r="L58" s="135"/>
      <c r="M58" s="135">
        <f>'将来負担比率（分子）の構造'!L$49</f>
        <v>3971</v>
      </c>
      <c r="N58" s="135"/>
      <c r="O58" s="135"/>
      <c r="P58" s="135">
        <f>'将来負担比率（分子）の構造'!M$49</f>
        <v>4126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124</v>
      </c>
      <c r="C61" s="135"/>
      <c r="D61" s="135"/>
      <c r="E61" s="135">
        <f>'将来負担比率（分子）の構造'!J$46</f>
        <v>126</v>
      </c>
      <c r="F61" s="135"/>
      <c r="G61" s="135"/>
      <c r="H61" s="135">
        <f>'将来負担比率（分子）の構造'!K$46</f>
        <v>129</v>
      </c>
      <c r="I61" s="135"/>
      <c r="J61" s="135"/>
      <c r="K61" s="135">
        <f>'将来負担比率（分子）の構造'!L$46</f>
        <v>135</v>
      </c>
      <c r="L61" s="135"/>
      <c r="M61" s="135"/>
      <c r="N61" s="135" t="str">
        <f>'将来負担比率（分子）の構造'!M$46</f>
        <v>-</v>
      </c>
      <c r="O61" s="135"/>
      <c r="P61" s="135"/>
    </row>
    <row r="62" spans="1:16">
      <c r="A62" s="135" t="s">
        <v>29</v>
      </c>
      <c r="B62" s="135">
        <f>'将来負担比率（分子）の構造'!I$45</f>
        <v>5243</v>
      </c>
      <c r="C62" s="135"/>
      <c r="D62" s="135"/>
      <c r="E62" s="135">
        <f>'将来負担比率（分子）の構造'!J$45</f>
        <v>5306</v>
      </c>
      <c r="F62" s="135"/>
      <c r="G62" s="135"/>
      <c r="H62" s="135">
        <f>'将来負担比率（分子）の構造'!K$45</f>
        <v>5233</v>
      </c>
      <c r="I62" s="135"/>
      <c r="J62" s="135"/>
      <c r="K62" s="135">
        <f>'将来負担比率（分子）の構造'!L$45</f>
        <v>5202</v>
      </c>
      <c r="L62" s="135"/>
      <c r="M62" s="135"/>
      <c r="N62" s="135">
        <f>'将来負担比率（分子）の構造'!M$45</f>
        <v>4975</v>
      </c>
      <c r="O62" s="135"/>
      <c r="P62" s="135"/>
    </row>
    <row r="63" spans="1:16">
      <c r="A63" s="135" t="s">
        <v>28</v>
      </c>
      <c r="B63" s="135">
        <f>'将来負担比率（分子）の構造'!I$44</f>
        <v>1413</v>
      </c>
      <c r="C63" s="135"/>
      <c r="D63" s="135"/>
      <c r="E63" s="135">
        <f>'将来負担比率（分子）の構造'!J$44</f>
        <v>1245</v>
      </c>
      <c r="F63" s="135"/>
      <c r="G63" s="135"/>
      <c r="H63" s="135">
        <f>'将来負担比率（分子）の構造'!K$44</f>
        <v>1128</v>
      </c>
      <c r="I63" s="135"/>
      <c r="J63" s="135"/>
      <c r="K63" s="135">
        <f>'将来負担比率（分子）の構造'!L$44</f>
        <v>1033</v>
      </c>
      <c r="L63" s="135"/>
      <c r="M63" s="135"/>
      <c r="N63" s="135">
        <f>'将来負担比率（分子）の構造'!M$44</f>
        <v>1458</v>
      </c>
      <c r="O63" s="135"/>
      <c r="P63" s="135"/>
    </row>
    <row r="64" spans="1:16">
      <c r="A64" s="135" t="s">
        <v>27</v>
      </c>
      <c r="B64" s="135">
        <f>'将来負担比率（分子）の構造'!I$43</f>
        <v>24248</v>
      </c>
      <c r="C64" s="135"/>
      <c r="D64" s="135"/>
      <c r="E64" s="135">
        <f>'将来負担比率（分子）の構造'!J$43</f>
        <v>22592</v>
      </c>
      <c r="F64" s="135"/>
      <c r="G64" s="135"/>
      <c r="H64" s="135">
        <f>'将来負担比率（分子）の構造'!K$43</f>
        <v>21370</v>
      </c>
      <c r="I64" s="135"/>
      <c r="J64" s="135"/>
      <c r="K64" s="135">
        <f>'将来負担比率（分子）の構造'!L$43</f>
        <v>20438</v>
      </c>
      <c r="L64" s="135"/>
      <c r="M64" s="135"/>
      <c r="N64" s="135">
        <f>'将来負担比率（分子）の構造'!M$43</f>
        <v>20086</v>
      </c>
      <c r="O64" s="135"/>
      <c r="P64" s="135"/>
    </row>
    <row r="65" spans="1:16">
      <c r="A65" s="135" t="s">
        <v>26</v>
      </c>
      <c r="B65" s="135">
        <f>'将来負担比率（分子）の構造'!I$42</f>
        <v>119</v>
      </c>
      <c r="C65" s="135"/>
      <c r="D65" s="135"/>
      <c r="E65" s="135">
        <f>'将来負担比率（分子）の構造'!J$42</f>
        <v>60</v>
      </c>
      <c r="F65" s="135"/>
      <c r="G65" s="135"/>
      <c r="H65" s="135">
        <f>'将来負担比率（分子）の構造'!K$42</f>
        <v>14</v>
      </c>
      <c r="I65" s="135"/>
      <c r="J65" s="135"/>
      <c r="K65" s="135">
        <f>'将来負担比率（分子）の構造'!L$42</f>
        <v>2</v>
      </c>
      <c r="L65" s="135"/>
      <c r="M65" s="135"/>
      <c r="N65" s="135" t="str">
        <f>'将来負担比率（分子）の構造'!M$42</f>
        <v>-</v>
      </c>
      <c r="O65" s="135"/>
      <c r="P65" s="135"/>
    </row>
    <row r="66" spans="1:16">
      <c r="A66" s="135" t="s">
        <v>25</v>
      </c>
      <c r="B66" s="135">
        <f>'将来負担比率（分子）の構造'!I$41</f>
        <v>31599</v>
      </c>
      <c r="C66" s="135"/>
      <c r="D66" s="135"/>
      <c r="E66" s="135">
        <f>'将来負担比率（分子）の構造'!J$41</f>
        <v>31940</v>
      </c>
      <c r="F66" s="135"/>
      <c r="G66" s="135"/>
      <c r="H66" s="135">
        <f>'将来負担比率（分子）の構造'!K$41</f>
        <v>33326</v>
      </c>
      <c r="I66" s="135"/>
      <c r="J66" s="135"/>
      <c r="K66" s="135">
        <f>'将来負担比率（分子）の構造'!L$41</f>
        <v>35156</v>
      </c>
      <c r="L66" s="135"/>
      <c r="M66" s="135"/>
      <c r="N66" s="135">
        <f>'将来負担比率（分子）の構造'!M$41</f>
        <v>37386</v>
      </c>
      <c r="O66" s="135"/>
      <c r="P66" s="135"/>
    </row>
    <row r="67" spans="1:16">
      <c r="A67" s="135" t="s">
        <v>61</v>
      </c>
      <c r="B67" s="135" t="e">
        <f>NA()</f>
        <v>#N/A</v>
      </c>
      <c r="C67" s="135">
        <f>IF(ISNUMBER('将来負担比率（分子）の構造'!I$52), IF('将来負担比率（分子）の構造'!I$52 &lt; 0, 0, '将来負担比率（分子）の構造'!I$52), NA())</f>
        <v>21091</v>
      </c>
      <c r="D67" s="135" t="e">
        <f>NA()</f>
        <v>#N/A</v>
      </c>
      <c r="E67" s="135" t="e">
        <f>NA()</f>
        <v>#N/A</v>
      </c>
      <c r="F67" s="135">
        <f>IF(ISNUMBER('将来負担比率（分子）の構造'!J$52), IF('将来負担比率（分子）の構造'!J$52 &lt; 0, 0, '将来負担比率（分子）の構造'!J$52), NA())</f>
        <v>18620</v>
      </c>
      <c r="G67" s="135" t="e">
        <f>NA()</f>
        <v>#N/A</v>
      </c>
      <c r="H67" s="135" t="e">
        <f>NA()</f>
        <v>#N/A</v>
      </c>
      <c r="I67" s="135">
        <f>IF(ISNUMBER('将来負担比率（分子）の構造'!K$52), IF('将来負担比率（分子）の構造'!K$52 &lt; 0, 0, '将来負担比率（分子）の構造'!K$52), NA())</f>
        <v>17619</v>
      </c>
      <c r="J67" s="135" t="e">
        <f>NA()</f>
        <v>#N/A</v>
      </c>
      <c r="K67" s="135" t="e">
        <f>NA()</f>
        <v>#N/A</v>
      </c>
      <c r="L67" s="135">
        <f>IF(ISNUMBER('将来負担比率（分子）の構造'!L$52), IF('将来負担比率（分子）の構造'!L$52 &lt; 0, 0, '将来負担比率（分子）の構造'!L$52), NA())</f>
        <v>15923</v>
      </c>
      <c r="M67" s="135" t="e">
        <f>NA()</f>
        <v>#N/A</v>
      </c>
      <c r="N67" s="135" t="e">
        <f>NA()</f>
        <v>#N/A</v>
      </c>
      <c r="O67" s="135">
        <f>IF(ISNUMBER('将来負担比率（分子）の構造'!M$52), IF('将来負担比率（分子）の構造'!M$52 &lt; 0, 0, '将来負担比率（分子）の構造'!M$52), NA())</f>
        <v>14937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11985034</v>
      </c>
      <c r="S5" s="583"/>
      <c r="T5" s="583"/>
      <c r="U5" s="583"/>
      <c r="V5" s="583"/>
      <c r="W5" s="583"/>
      <c r="X5" s="583"/>
      <c r="Y5" s="584"/>
      <c r="Z5" s="585">
        <v>31.6</v>
      </c>
      <c r="AA5" s="585"/>
      <c r="AB5" s="585"/>
      <c r="AC5" s="585"/>
      <c r="AD5" s="586">
        <v>11985034</v>
      </c>
      <c r="AE5" s="586"/>
      <c r="AF5" s="586"/>
      <c r="AG5" s="586"/>
      <c r="AH5" s="586"/>
      <c r="AI5" s="586"/>
      <c r="AJ5" s="586"/>
      <c r="AK5" s="586"/>
      <c r="AL5" s="587">
        <v>58.5</v>
      </c>
      <c r="AM5" s="588"/>
      <c r="AN5" s="588"/>
      <c r="AO5" s="589"/>
      <c r="AP5" s="579" t="s">
        <v>207</v>
      </c>
      <c r="AQ5" s="580"/>
      <c r="AR5" s="580"/>
      <c r="AS5" s="580"/>
      <c r="AT5" s="580"/>
      <c r="AU5" s="580"/>
      <c r="AV5" s="580"/>
      <c r="AW5" s="580"/>
      <c r="AX5" s="580"/>
      <c r="AY5" s="580"/>
      <c r="AZ5" s="580"/>
      <c r="BA5" s="580"/>
      <c r="BB5" s="580"/>
      <c r="BC5" s="580"/>
      <c r="BD5" s="580"/>
      <c r="BE5" s="580"/>
      <c r="BF5" s="581"/>
      <c r="BG5" s="593">
        <v>11901265</v>
      </c>
      <c r="BH5" s="594"/>
      <c r="BI5" s="594"/>
      <c r="BJ5" s="594"/>
      <c r="BK5" s="594"/>
      <c r="BL5" s="594"/>
      <c r="BM5" s="594"/>
      <c r="BN5" s="595"/>
      <c r="BO5" s="596">
        <v>99.3</v>
      </c>
      <c r="BP5" s="596"/>
      <c r="BQ5" s="596"/>
      <c r="BR5" s="596"/>
      <c r="BS5" s="597">
        <v>168000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311650</v>
      </c>
      <c r="S6" s="594"/>
      <c r="T6" s="594"/>
      <c r="U6" s="594"/>
      <c r="V6" s="594"/>
      <c r="W6" s="594"/>
      <c r="X6" s="594"/>
      <c r="Y6" s="595"/>
      <c r="Z6" s="596">
        <v>0.8</v>
      </c>
      <c r="AA6" s="596"/>
      <c r="AB6" s="596"/>
      <c r="AC6" s="596"/>
      <c r="AD6" s="597">
        <v>311650</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11901265</v>
      </c>
      <c r="BH6" s="594"/>
      <c r="BI6" s="594"/>
      <c r="BJ6" s="594"/>
      <c r="BK6" s="594"/>
      <c r="BL6" s="594"/>
      <c r="BM6" s="594"/>
      <c r="BN6" s="595"/>
      <c r="BO6" s="596">
        <v>99.3</v>
      </c>
      <c r="BP6" s="596"/>
      <c r="BQ6" s="596"/>
      <c r="BR6" s="596"/>
      <c r="BS6" s="597">
        <v>168000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301467</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301467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29492</v>
      </c>
      <c r="S7" s="594"/>
      <c r="T7" s="594"/>
      <c r="U7" s="594"/>
      <c r="V7" s="594"/>
      <c r="W7" s="594"/>
      <c r="X7" s="594"/>
      <c r="Y7" s="595"/>
      <c r="Z7" s="596">
        <v>0.1</v>
      </c>
      <c r="AA7" s="596"/>
      <c r="AB7" s="596"/>
      <c r="AC7" s="596"/>
      <c r="AD7" s="597">
        <v>29492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5304837</v>
      </c>
      <c r="BH7" s="594"/>
      <c r="BI7" s="594"/>
      <c r="BJ7" s="594"/>
      <c r="BK7" s="594"/>
      <c r="BL7" s="594"/>
      <c r="BM7" s="594"/>
      <c r="BN7" s="595"/>
      <c r="BO7" s="596">
        <v>44.3</v>
      </c>
      <c r="BP7" s="596"/>
      <c r="BQ7" s="596"/>
      <c r="BR7" s="596"/>
      <c r="BS7" s="597">
        <v>168000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4012193</v>
      </c>
      <c r="CS7" s="594"/>
      <c r="CT7" s="594"/>
      <c r="CU7" s="594"/>
      <c r="CV7" s="594"/>
      <c r="CW7" s="594"/>
      <c r="CX7" s="594"/>
      <c r="CY7" s="595"/>
      <c r="CZ7" s="596">
        <v>10.9</v>
      </c>
      <c r="DA7" s="596"/>
      <c r="DB7" s="596"/>
      <c r="DC7" s="596"/>
      <c r="DD7" s="602">
        <v>176358</v>
      </c>
      <c r="DE7" s="594"/>
      <c r="DF7" s="594"/>
      <c r="DG7" s="594"/>
      <c r="DH7" s="594"/>
      <c r="DI7" s="594"/>
      <c r="DJ7" s="594"/>
      <c r="DK7" s="594"/>
      <c r="DL7" s="594"/>
      <c r="DM7" s="594"/>
      <c r="DN7" s="594"/>
      <c r="DO7" s="594"/>
      <c r="DP7" s="595"/>
      <c r="DQ7" s="602">
        <v>3523651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97844</v>
      </c>
      <c r="S8" s="594"/>
      <c r="T8" s="594"/>
      <c r="U8" s="594"/>
      <c r="V8" s="594"/>
      <c r="W8" s="594"/>
      <c r="X8" s="594"/>
      <c r="Y8" s="595"/>
      <c r="Z8" s="596">
        <v>0.3</v>
      </c>
      <c r="AA8" s="596"/>
      <c r="AB8" s="596"/>
      <c r="AC8" s="596"/>
      <c r="AD8" s="597">
        <v>97844</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166807</v>
      </c>
      <c r="BH8" s="594"/>
      <c r="BI8" s="594"/>
      <c r="BJ8" s="594"/>
      <c r="BK8" s="594"/>
      <c r="BL8" s="594"/>
      <c r="BM8" s="594"/>
      <c r="BN8" s="595"/>
      <c r="BO8" s="596">
        <v>1.4</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13054712</v>
      </c>
      <c r="CS8" s="594"/>
      <c r="CT8" s="594"/>
      <c r="CU8" s="594"/>
      <c r="CV8" s="594"/>
      <c r="CW8" s="594"/>
      <c r="CX8" s="594"/>
      <c r="CY8" s="595"/>
      <c r="CZ8" s="596">
        <v>35.4</v>
      </c>
      <c r="DA8" s="596"/>
      <c r="DB8" s="596"/>
      <c r="DC8" s="596"/>
      <c r="DD8" s="602">
        <v>517371</v>
      </c>
      <c r="DE8" s="594"/>
      <c r="DF8" s="594"/>
      <c r="DG8" s="594"/>
      <c r="DH8" s="594"/>
      <c r="DI8" s="594"/>
      <c r="DJ8" s="594"/>
      <c r="DK8" s="594"/>
      <c r="DL8" s="594"/>
      <c r="DM8" s="594"/>
      <c r="DN8" s="594"/>
      <c r="DO8" s="594"/>
      <c r="DP8" s="595"/>
      <c r="DQ8" s="602">
        <v>6612947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56477</v>
      </c>
      <c r="S9" s="594"/>
      <c r="T9" s="594"/>
      <c r="U9" s="594"/>
      <c r="V9" s="594"/>
      <c r="W9" s="594"/>
      <c r="X9" s="594"/>
      <c r="Y9" s="595"/>
      <c r="Z9" s="596">
        <v>0.1</v>
      </c>
      <c r="AA9" s="596"/>
      <c r="AB9" s="596"/>
      <c r="AC9" s="596"/>
      <c r="AD9" s="597">
        <v>56477</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4115234</v>
      </c>
      <c r="BH9" s="594"/>
      <c r="BI9" s="594"/>
      <c r="BJ9" s="594"/>
      <c r="BK9" s="594"/>
      <c r="BL9" s="594"/>
      <c r="BM9" s="594"/>
      <c r="BN9" s="595"/>
      <c r="BO9" s="596">
        <v>34.299999999999997</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2089395</v>
      </c>
      <c r="CS9" s="594"/>
      <c r="CT9" s="594"/>
      <c r="CU9" s="594"/>
      <c r="CV9" s="594"/>
      <c r="CW9" s="594"/>
      <c r="CX9" s="594"/>
      <c r="CY9" s="595"/>
      <c r="CZ9" s="596">
        <v>5.7</v>
      </c>
      <c r="DA9" s="596"/>
      <c r="DB9" s="596"/>
      <c r="DC9" s="596"/>
      <c r="DD9" s="602">
        <v>24496</v>
      </c>
      <c r="DE9" s="594"/>
      <c r="DF9" s="594"/>
      <c r="DG9" s="594"/>
      <c r="DH9" s="594"/>
      <c r="DI9" s="594"/>
      <c r="DJ9" s="594"/>
      <c r="DK9" s="594"/>
      <c r="DL9" s="594"/>
      <c r="DM9" s="594"/>
      <c r="DN9" s="594"/>
      <c r="DO9" s="594"/>
      <c r="DP9" s="595"/>
      <c r="DQ9" s="602">
        <v>1826523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1004304</v>
      </c>
      <c r="S10" s="594"/>
      <c r="T10" s="594"/>
      <c r="U10" s="594"/>
      <c r="V10" s="594"/>
      <c r="W10" s="594"/>
      <c r="X10" s="594"/>
      <c r="Y10" s="595"/>
      <c r="Z10" s="596">
        <v>2.6</v>
      </c>
      <c r="AA10" s="596"/>
      <c r="AB10" s="596"/>
      <c r="AC10" s="596"/>
      <c r="AD10" s="597">
        <v>1004304</v>
      </c>
      <c r="AE10" s="597"/>
      <c r="AF10" s="597"/>
      <c r="AG10" s="597"/>
      <c r="AH10" s="597"/>
      <c r="AI10" s="597"/>
      <c r="AJ10" s="597"/>
      <c r="AK10" s="597"/>
      <c r="AL10" s="598">
        <v>4.9000000000000004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297490</v>
      </c>
      <c r="BH10" s="594"/>
      <c r="BI10" s="594"/>
      <c r="BJ10" s="594"/>
      <c r="BK10" s="594"/>
      <c r="BL10" s="594"/>
      <c r="BM10" s="594"/>
      <c r="BN10" s="595"/>
      <c r="BO10" s="596">
        <v>2.5</v>
      </c>
      <c r="BP10" s="596"/>
      <c r="BQ10" s="596"/>
      <c r="BR10" s="596"/>
      <c r="BS10" s="602">
        <v>49505</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147424</v>
      </c>
      <c r="CS10" s="594"/>
      <c r="CT10" s="594"/>
      <c r="CU10" s="594"/>
      <c r="CV10" s="594"/>
      <c r="CW10" s="594"/>
      <c r="CX10" s="594"/>
      <c r="CY10" s="595"/>
      <c r="CZ10" s="596">
        <v>0.4</v>
      </c>
      <c r="DA10" s="596"/>
      <c r="DB10" s="596"/>
      <c r="DC10" s="596"/>
      <c r="DD10" s="602" t="s">
        <v>110</v>
      </c>
      <c r="DE10" s="594"/>
      <c r="DF10" s="594"/>
      <c r="DG10" s="594"/>
      <c r="DH10" s="594"/>
      <c r="DI10" s="594"/>
      <c r="DJ10" s="594"/>
      <c r="DK10" s="594"/>
      <c r="DL10" s="594"/>
      <c r="DM10" s="594"/>
      <c r="DN10" s="594"/>
      <c r="DO10" s="594"/>
      <c r="DP10" s="595"/>
      <c r="DQ10" s="602">
        <v>16424</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29014</v>
      </c>
      <c r="S11" s="594"/>
      <c r="T11" s="594"/>
      <c r="U11" s="594"/>
      <c r="V11" s="594"/>
      <c r="W11" s="594"/>
      <c r="X11" s="594"/>
      <c r="Y11" s="595"/>
      <c r="Z11" s="596">
        <v>0.1</v>
      </c>
      <c r="AA11" s="596"/>
      <c r="AB11" s="596"/>
      <c r="AC11" s="596"/>
      <c r="AD11" s="597">
        <v>29014</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725306</v>
      </c>
      <c r="BH11" s="594"/>
      <c r="BI11" s="594"/>
      <c r="BJ11" s="594"/>
      <c r="BK11" s="594"/>
      <c r="BL11" s="594"/>
      <c r="BM11" s="594"/>
      <c r="BN11" s="595"/>
      <c r="BO11" s="596">
        <v>6.1</v>
      </c>
      <c r="BP11" s="596"/>
      <c r="BQ11" s="596"/>
      <c r="BR11" s="596"/>
      <c r="BS11" s="602">
        <v>118495</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1485563</v>
      </c>
      <c r="CS11" s="594"/>
      <c r="CT11" s="594"/>
      <c r="CU11" s="594"/>
      <c r="CV11" s="594"/>
      <c r="CW11" s="594"/>
      <c r="CX11" s="594"/>
      <c r="CY11" s="595"/>
      <c r="CZ11" s="596">
        <v>4</v>
      </c>
      <c r="DA11" s="596"/>
      <c r="DB11" s="596"/>
      <c r="DC11" s="596"/>
      <c r="DD11" s="602">
        <v>616123</v>
      </c>
      <c r="DE11" s="594"/>
      <c r="DF11" s="594"/>
      <c r="DG11" s="594"/>
      <c r="DH11" s="594"/>
      <c r="DI11" s="594"/>
      <c r="DJ11" s="594"/>
      <c r="DK11" s="594"/>
      <c r="DL11" s="594"/>
      <c r="DM11" s="594"/>
      <c r="DN11" s="594"/>
      <c r="DO11" s="594"/>
      <c r="DP11" s="595"/>
      <c r="DQ11" s="602">
        <v>856931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5770618</v>
      </c>
      <c r="BH12" s="594"/>
      <c r="BI12" s="594"/>
      <c r="BJ12" s="594"/>
      <c r="BK12" s="594"/>
      <c r="BL12" s="594"/>
      <c r="BM12" s="594"/>
      <c r="BN12" s="595"/>
      <c r="BO12" s="596">
        <v>48.1</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1082921</v>
      </c>
      <c r="CS12" s="594"/>
      <c r="CT12" s="594"/>
      <c r="CU12" s="594"/>
      <c r="CV12" s="594"/>
      <c r="CW12" s="594"/>
      <c r="CX12" s="594"/>
      <c r="CY12" s="595"/>
      <c r="CZ12" s="596">
        <v>2.9</v>
      </c>
      <c r="DA12" s="596"/>
      <c r="DB12" s="596"/>
      <c r="DC12" s="596"/>
      <c r="DD12" s="602">
        <v>153602</v>
      </c>
      <c r="DE12" s="594"/>
      <c r="DF12" s="594"/>
      <c r="DG12" s="594"/>
      <c r="DH12" s="594"/>
      <c r="DI12" s="594"/>
      <c r="DJ12" s="594"/>
      <c r="DK12" s="594"/>
      <c r="DL12" s="594"/>
      <c r="DM12" s="594"/>
      <c r="DN12" s="594"/>
      <c r="DO12" s="594"/>
      <c r="DP12" s="595"/>
      <c r="DQ12" s="602">
        <v>547946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42056</v>
      </c>
      <c r="S13" s="594"/>
      <c r="T13" s="594"/>
      <c r="U13" s="594"/>
      <c r="V13" s="594"/>
      <c r="W13" s="594"/>
      <c r="X13" s="594"/>
      <c r="Y13" s="595"/>
      <c r="Z13" s="596">
        <v>0.1</v>
      </c>
      <c r="AA13" s="596"/>
      <c r="AB13" s="596"/>
      <c r="AC13" s="596"/>
      <c r="AD13" s="597">
        <v>42056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5679320</v>
      </c>
      <c r="BH13" s="594"/>
      <c r="BI13" s="594"/>
      <c r="BJ13" s="594"/>
      <c r="BK13" s="594"/>
      <c r="BL13" s="594"/>
      <c r="BM13" s="594"/>
      <c r="BN13" s="595"/>
      <c r="BO13" s="596">
        <v>47.4</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2930985</v>
      </c>
      <c r="CS13" s="594"/>
      <c r="CT13" s="594"/>
      <c r="CU13" s="594"/>
      <c r="CV13" s="594"/>
      <c r="CW13" s="594"/>
      <c r="CX13" s="594"/>
      <c r="CY13" s="595"/>
      <c r="CZ13" s="596">
        <v>7.9</v>
      </c>
      <c r="DA13" s="596"/>
      <c r="DB13" s="596"/>
      <c r="DC13" s="596"/>
      <c r="DD13" s="602">
        <v>843739</v>
      </c>
      <c r="DE13" s="594"/>
      <c r="DF13" s="594"/>
      <c r="DG13" s="594"/>
      <c r="DH13" s="594"/>
      <c r="DI13" s="594"/>
      <c r="DJ13" s="594"/>
      <c r="DK13" s="594"/>
      <c r="DL13" s="594"/>
      <c r="DM13" s="594"/>
      <c r="DN13" s="594"/>
      <c r="DO13" s="594"/>
      <c r="DP13" s="595"/>
      <c r="DQ13" s="602">
        <v>2244767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203484</v>
      </c>
      <c r="BH14" s="594"/>
      <c r="BI14" s="594"/>
      <c r="BJ14" s="594"/>
      <c r="BK14" s="594"/>
      <c r="BL14" s="594"/>
      <c r="BM14" s="594"/>
      <c r="BN14" s="595"/>
      <c r="BO14" s="596">
        <v>1.7</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1902201</v>
      </c>
      <c r="CS14" s="594"/>
      <c r="CT14" s="594"/>
      <c r="CU14" s="594"/>
      <c r="CV14" s="594"/>
      <c r="CW14" s="594"/>
      <c r="CX14" s="594"/>
      <c r="CY14" s="595"/>
      <c r="CZ14" s="596">
        <v>5.2</v>
      </c>
      <c r="DA14" s="596"/>
      <c r="DB14" s="596"/>
      <c r="DC14" s="596"/>
      <c r="DD14" s="602">
        <v>120608</v>
      </c>
      <c r="DE14" s="594"/>
      <c r="DF14" s="594"/>
      <c r="DG14" s="594"/>
      <c r="DH14" s="594"/>
      <c r="DI14" s="594"/>
      <c r="DJ14" s="594"/>
      <c r="DK14" s="594"/>
      <c r="DL14" s="594"/>
      <c r="DM14" s="594"/>
      <c r="DN14" s="594"/>
      <c r="DO14" s="594"/>
      <c r="DP14" s="595"/>
      <c r="DQ14" s="602">
        <v>1466638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52732</v>
      </c>
      <c r="S15" s="594"/>
      <c r="T15" s="594"/>
      <c r="U15" s="594"/>
      <c r="V15" s="594"/>
      <c r="W15" s="594"/>
      <c r="X15" s="594"/>
      <c r="Y15" s="595"/>
      <c r="Z15" s="596">
        <v>0.1</v>
      </c>
      <c r="AA15" s="596"/>
      <c r="AB15" s="596"/>
      <c r="AC15" s="596"/>
      <c r="AD15" s="597">
        <v>52732</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622326</v>
      </c>
      <c r="BH15" s="594"/>
      <c r="BI15" s="594"/>
      <c r="BJ15" s="594"/>
      <c r="BK15" s="594"/>
      <c r="BL15" s="594"/>
      <c r="BM15" s="594"/>
      <c r="BN15" s="595"/>
      <c r="BO15" s="596">
        <v>5.2</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6634632</v>
      </c>
      <c r="CS15" s="594"/>
      <c r="CT15" s="594"/>
      <c r="CU15" s="594"/>
      <c r="CV15" s="594"/>
      <c r="CW15" s="594"/>
      <c r="CX15" s="594"/>
      <c r="CY15" s="595"/>
      <c r="CZ15" s="596">
        <v>18</v>
      </c>
      <c r="DA15" s="596"/>
      <c r="DB15" s="596"/>
      <c r="DC15" s="596"/>
      <c r="DD15" s="602">
        <v>3261342</v>
      </c>
      <c r="DE15" s="594"/>
      <c r="DF15" s="594"/>
      <c r="DG15" s="594"/>
      <c r="DH15" s="594"/>
      <c r="DI15" s="594"/>
      <c r="DJ15" s="594"/>
      <c r="DK15" s="594"/>
      <c r="DL15" s="594"/>
      <c r="DM15" s="594"/>
      <c r="DN15" s="594"/>
      <c r="DO15" s="594"/>
      <c r="DP15" s="595"/>
      <c r="DQ15" s="602">
        <v>3084728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7632918</v>
      </c>
      <c r="S16" s="594"/>
      <c r="T16" s="594"/>
      <c r="U16" s="594"/>
      <c r="V16" s="594"/>
      <c r="W16" s="594"/>
      <c r="X16" s="594"/>
      <c r="Y16" s="595"/>
      <c r="Z16" s="596">
        <v>20.100000000000001</v>
      </c>
      <c r="AA16" s="596"/>
      <c r="AB16" s="596"/>
      <c r="AC16" s="596"/>
      <c r="AD16" s="597">
        <v>6757528</v>
      </c>
      <c r="AE16" s="597"/>
      <c r="AF16" s="597"/>
      <c r="AG16" s="597"/>
      <c r="AH16" s="597"/>
      <c r="AI16" s="597"/>
      <c r="AJ16" s="597"/>
      <c r="AK16" s="597"/>
      <c r="AL16" s="598">
        <v>33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6757528</v>
      </c>
      <c r="S17" s="594"/>
      <c r="T17" s="594"/>
      <c r="U17" s="594"/>
      <c r="V17" s="594"/>
      <c r="W17" s="594"/>
      <c r="X17" s="594"/>
      <c r="Y17" s="595"/>
      <c r="Z17" s="596">
        <v>17.8</v>
      </c>
      <c r="AA17" s="596"/>
      <c r="AB17" s="596"/>
      <c r="AC17" s="596"/>
      <c r="AD17" s="597">
        <v>6757528</v>
      </c>
      <c r="AE17" s="597"/>
      <c r="AF17" s="597"/>
      <c r="AG17" s="597"/>
      <c r="AH17" s="597"/>
      <c r="AI17" s="597"/>
      <c r="AJ17" s="597"/>
      <c r="AK17" s="597"/>
      <c r="AL17" s="598">
        <v>33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3238233</v>
      </c>
      <c r="CS17" s="594"/>
      <c r="CT17" s="594"/>
      <c r="CU17" s="594"/>
      <c r="CV17" s="594"/>
      <c r="CW17" s="594"/>
      <c r="CX17" s="594"/>
      <c r="CY17" s="595"/>
      <c r="CZ17" s="596">
        <v>8.8000000000000007</v>
      </c>
      <c r="DA17" s="596"/>
      <c r="DB17" s="596"/>
      <c r="DC17" s="596"/>
      <c r="DD17" s="602" t="s">
        <v>110</v>
      </c>
      <c r="DE17" s="594"/>
      <c r="DF17" s="594"/>
      <c r="DG17" s="594"/>
      <c r="DH17" s="594"/>
      <c r="DI17" s="594"/>
      <c r="DJ17" s="594"/>
      <c r="DK17" s="594"/>
      <c r="DL17" s="594"/>
      <c r="DM17" s="594"/>
      <c r="DN17" s="594"/>
      <c r="DO17" s="594"/>
      <c r="DP17" s="595"/>
      <c r="DQ17" s="602">
        <v>3165263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875385</v>
      </c>
      <c r="S18" s="594"/>
      <c r="T18" s="594"/>
      <c r="U18" s="594"/>
      <c r="V18" s="594"/>
      <c r="W18" s="594"/>
      <c r="X18" s="594"/>
      <c r="Y18" s="595"/>
      <c r="Z18" s="596">
        <v>2.2999999999999998</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83769</v>
      </c>
      <c r="BH19" s="594"/>
      <c r="BI19" s="594"/>
      <c r="BJ19" s="594"/>
      <c r="BK19" s="594"/>
      <c r="BL19" s="594"/>
      <c r="BM19" s="594"/>
      <c r="BN19" s="595"/>
      <c r="BO19" s="596">
        <v>0.7</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21241521</v>
      </c>
      <c r="S20" s="594"/>
      <c r="T20" s="594"/>
      <c r="U20" s="594"/>
      <c r="V20" s="594"/>
      <c r="W20" s="594"/>
      <c r="X20" s="594"/>
      <c r="Y20" s="595"/>
      <c r="Z20" s="596">
        <v>56</v>
      </c>
      <c r="AA20" s="596"/>
      <c r="AB20" s="596"/>
      <c r="AC20" s="596"/>
      <c r="AD20" s="597">
        <v>20366131</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83769</v>
      </c>
      <c r="BH20" s="594"/>
      <c r="BI20" s="594"/>
      <c r="BJ20" s="594"/>
      <c r="BK20" s="594"/>
      <c r="BL20" s="594"/>
      <c r="BM20" s="594"/>
      <c r="BN20" s="595"/>
      <c r="BO20" s="596">
        <v>0.7</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36879726</v>
      </c>
      <c r="CS20" s="594"/>
      <c r="CT20" s="594"/>
      <c r="CU20" s="594"/>
      <c r="CV20" s="594"/>
      <c r="CW20" s="594"/>
      <c r="CX20" s="594"/>
      <c r="CY20" s="595"/>
      <c r="CZ20" s="596">
        <v>100</v>
      </c>
      <c r="DA20" s="596"/>
      <c r="DB20" s="596"/>
      <c r="DC20" s="596"/>
      <c r="DD20" s="602">
        <v>5713639</v>
      </c>
      <c r="DE20" s="594"/>
      <c r="DF20" s="594"/>
      <c r="DG20" s="594"/>
      <c r="DH20" s="594"/>
      <c r="DI20" s="594"/>
      <c r="DJ20" s="594"/>
      <c r="DK20" s="594"/>
      <c r="DL20" s="594"/>
      <c r="DM20" s="594"/>
      <c r="DN20" s="594"/>
      <c r="DO20" s="594"/>
      <c r="DP20" s="595"/>
      <c r="DQ20" s="602">
        <v>23647285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11559</v>
      </c>
      <c r="S21" s="594"/>
      <c r="T21" s="594"/>
      <c r="U21" s="594"/>
      <c r="V21" s="594"/>
      <c r="W21" s="594"/>
      <c r="X21" s="594"/>
      <c r="Y21" s="595"/>
      <c r="Z21" s="596">
        <v>0</v>
      </c>
      <c r="AA21" s="596"/>
      <c r="AB21" s="596"/>
      <c r="AC21" s="596"/>
      <c r="AD21" s="597">
        <v>11559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83769</v>
      </c>
      <c r="BH21" s="594"/>
      <c r="BI21" s="594"/>
      <c r="BJ21" s="594"/>
      <c r="BK21" s="594"/>
      <c r="BL21" s="594"/>
      <c r="BM21" s="594"/>
      <c r="BN21" s="595"/>
      <c r="BO21" s="596">
        <v>0.7</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649062</v>
      </c>
      <c r="S22" s="594"/>
      <c r="T22" s="594"/>
      <c r="U22" s="594"/>
      <c r="V22" s="594"/>
      <c r="W22" s="594"/>
      <c r="X22" s="594"/>
      <c r="Y22" s="595"/>
      <c r="Z22" s="596">
        <v>1.7</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618207</v>
      </c>
      <c r="S23" s="594"/>
      <c r="T23" s="594"/>
      <c r="U23" s="594"/>
      <c r="V23" s="594"/>
      <c r="W23" s="594"/>
      <c r="X23" s="594"/>
      <c r="Y23" s="595"/>
      <c r="Z23" s="596">
        <v>1.6</v>
      </c>
      <c r="AA23" s="596"/>
      <c r="AB23" s="596"/>
      <c r="AC23" s="596"/>
      <c r="AD23" s="597">
        <v>28545</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199319</v>
      </c>
      <c r="S24" s="594"/>
      <c r="T24" s="594"/>
      <c r="U24" s="594"/>
      <c r="V24" s="594"/>
      <c r="W24" s="594"/>
      <c r="X24" s="594"/>
      <c r="Y24" s="595"/>
      <c r="Z24" s="596">
        <v>0.5</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15372327</v>
      </c>
      <c r="CS24" s="583"/>
      <c r="CT24" s="583"/>
      <c r="CU24" s="583"/>
      <c r="CV24" s="583"/>
      <c r="CW24" s="583"/>
      <c r="CX24" s="583"/>
      <c r="CY24" s="584"/>
      <c r="CZ24" s="620">
        <v>41.7</v>
      </c>
      <c r="DA24" s="621"/>
      <c r="DB24" s="621"/>
      <c r="DC24" s="622"/>
      <c r="DD24" s="619">
        <v>10192995</v>
      </c>
      <c r="DE24" s="583"/>
      <c r="DF24" s="583"/>
      <c r="DG24" s="583"/>
      <c r="DH24" s="583"/>
      <c r="DI24" s="583"/>
      <c r="DJ24" s="583"/>
      <c r="DK24" s="584"/>
      <c r="DL24" s="619">
        <v>10140000</v>
      </c>
      <c r="DM24" s="583"/>
      <c r="DN24" s="583"/>
      <c r="DO24" s="583"/>
      <c r="DP24" s="583"/>
      <c r="DQ24" s="583"/>
      <c r="DR24" s="583"/>
      <c r="DS24" s="583"/>
      <c r="DT24" s="583"/>
      <c r="DU24" s="583"/>
      <c r="DV24" s="584"/>
      <c r="DW24" s="587">
        <v>45.5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4177607</v>
      </c>
      <c r="S25" s="594"/>
      <c r="T25" s="594"/>
      <c r="U25" s="594"/>
      <c r="V25" s="594"/>
      <c r="W25" s="594"/>
      <c r="X25" s="594"/>
      <c r="Y25" s="595"/>
      <c r="Z25" s="596">
        <v>11</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5409093</v>
      </c>
      <c r="CS25" s="625"/>
      <c r="CT25" s="625"/>
      <c r="CU25" s="625"/>
      <c r="CV25" s="625"/>
      <c r="CW25" s="625"/>
      <c r="CX25" s="625"/>
      <c r="CY25" s="626"/>
      <c r="CZ25" s="627">
        <v>14.7</v>
      </c>
      <c r="DA25" s="628"/>
      <c r="DB25" s="628"/>
      <c r="DC25" s="629"/>
      <c r="DD25" s="602">
        <v>4992631</v>
      </c>
      <c r="DE25" s="625"/>
      <c r="DF25" s="625"/>
      <c r="DG25" s="625"/>
      <c r="DH25" s="625"/>
      <c r="DI25" s="625"/>
      <c r="DJ25" s="625"/>
      <c r="DK25" s="626"/>
      <c r="DL25" s="602">
        <v>4939652</v>
      </c>
      <c r="DM25" s="625"/>
      <c r="DN25" s="625"/>
      <c r="DO25" s="625"/>
      <c r="DP25" s="625"/>
      <c r="DQ25" s="625"/>
      <c r="DR25" s="625"/>
      <c r="DS25" s="625"/>
      <c r="DT25" s="625"/>
      <c r="DU25" s="625"/>
      <c r="DV25" s="626"/>
      <c r="DW25" s="598">
        <v>22.2</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3563206</v>
      </c>
      <c r="CS26" s="594"/>
      <c r="CT26" s="594"/>
      <c r="CU26" s="594"/>
      <c r="CV26" s="594"/>
      <c r="CW26" s="594"/>
      <c r="CX26" s="594"/>
      <c r="CY26" s="595"/>
      <c r="CZ26" s="627">
        <v>9.6999999999999993</v>
      </c>
      <c r="DA26" s="628"/>
      <c r="DB26" s="628"/>
      <c r="DC26" s="629"/>
      <c r="DD26" s="602">
        <v>3183074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2586963</v>
      </c>
      <c r="S27" s="594"/>
      <c r="T27" s="594"/>
      <c r="U27" s="594"/>
      <c r="V27" s="594"/>
      <c r="W27" s="594"/>
      <c r="X27" s="594"/>
      <c r="Y27" s="595"/>
      <c r="Z27" s="596">
        <v>6.8</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11985034</v>
      </c>
      <c r="BH27" s="594"/>
      <c r="BI27" s="594"/>
      <c r="BJ27" s="594"/>
      <c r="BK27" s="594"/>
      <c r="BL27" s="594"/>
      <c r="BM27" s="594"/>
      <c r="BN27" s="595"/>
      <c r="BO27" s="596">
        <v>100</v>
      </c>
      <c r="BP27" s="596"/>
      <c r="BQ27" s="596"/>
      <c r="BR27" s="596"/>
      <c r="BS27" s="602">
        <v>168000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6725001</v>
      </c>
      <c r="CS27" s="625"/>
      <c r="CT27" s="625"/>
      <c r="CU27" s="625"/>
      <c r="CV27" s="625"/>
      <c r="CW27" s="625"/>
      <c r="CX27" s="625"/>
      <c r="CY27" s="626"/>
      <c r="CZ27" s="627">
        <v>18.2</v>
      </c>
      <c r="DA27" s="628"/>
      <c r="DB27" s="628"/>
      <c r="DC27" s="629"/>
      <c r="DD27" s="602">
        <v>2035101</v>
      </c>
      <c r="DE27" s="625"/>
      <c r="DF27" s="625"/>
      <c r="DG27" s="625"/>
      <c r="DH27" s="625"/>
      <c r="DI27" s="625"/>
      <c r="DJ27" s="625"/>
      <c r="DK27" s="626"/>
      <c r="DL27" s="602">
        <v>2035085</v>
      </c>
      <c r="DM27" s="625"/>
      <c r="DN27" s="625"/>
      <c r="DO27" s="625"/>
      <c r="DP27" s="625"/>
      <c r="DQ27" s="625"/>
      <c r="DR27" s="625"/>
      <c r="DS27" s="625"/>
      <c r="DT27" s="625"/>
      <c r="DU27" s="625"/>
      <c r="DV27" s="626"/>
      <c r="DW27" s="598">
        <v>9.1</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96436</v>
      </c>
      <c r="S28" s="594"/>
      <c r="T28" s="594"/>
      <c r="U28" s="594"/>
      <c r="V28" s="594"/>
      <c r="W28" s="594"/>
      <c r="X28" s="594"/>
      <c r="Y28" s="595"/>
      <c r="Z28" s="596">
        <v>0.3</v>
      </c>
      <c r="AA28" s="596"/>
      <c r="AB28" s="596"/>
      <c r="AC28" s="596"/>
      <c r="AD28" s="597">
        <v>41669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3238233</v>
      </c>
      <c r="CS28" s="594"/>
      <c r="CT28" s="594"/>
      <c r="CU28" s="594"/>
      <c r="CV28" s="594"/>
      <c r="CW28" s="594"/>
      <c r="CX28" s="594"/>
      <c r="CY28" s="595"/>
      <c r="CZ28" s="627">
        <v>8.8000000000000007</v>
      </c>
      <c r="DA28" s="628"/>
      <c r="DB28" s="628"/>
      <c r="DC28" s="629"/>
      <c r="DD28" s="602">
        <v>3165263</v>
      </c>
      <c r="DE28" s="594"/>
      <c r="DF28" s="594"/>
      <c r="DG28" s="594"/>
      <c r="DH28" s="594"/>
      <c r="DI28" s="594"/>
      <c r="DJ28" s="594"/>
      <c r="DK28" s="595"/>
      <c r="DL28" s="602">
        <v>3165263</v>
      </c>
      <c r="DM28" s="594"/>
      <c r="DN28" s="594"/>
      <c r="DO28" s="594"/>
      <c r="DP28" s="594"/>
      <c r="DQ28" s="594"/>
      <c r="DR28" s="594"/>
      <c r="DS28" s="594"/>
      <c r="DT28" s="594"/>
      <c r="DU28" s="594"/>
      <c r="DV28" s="595"/>
      <c r="DW28" s="598">
        <v>14.2</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8682</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56</v>
      </c>
      <c r="CG29" s="608"/>
      <c r="CH29" s="608"/>
      <c r="CI29" s="608"/>
      <c r="CJ29" s="608"/>
      <c r="CK29" s="608"/>
      <c r="CL29" s="608"/>
      <c r="CM29" s="608"/>
      <c r="CN29" s="608"/>
      <c r="CO29" s="608"/>
      <c r="CP29" s="608"/>
      <c r="CQ29" s="609"/>
      <c r="CR29" s="593">
        <v>3238201</v>
      </c>
      <c r="CS29" s="625"/>
      <c r="CT29" s="625"/>
      <c r="CU29" s="625"/>
      <c r="CV29" s="625"/>
      <c r="CW29" s="625"/>
      <c r="CX29" s="625"/>
      <c r="CY29" s="626"/>
      <c r="CZ29" s="627">
        <v>8.8000000000000007</v>
      </c>
      <c r="DA29" s="628"/>
      <c r="DB29" s="628"/>
      <c r="DC29" s="629"/>
      <c r="DD29" s="602">
        <v>3165231</v>
      </c>
      <c r="DE29" s="625"/>
      <c r="DF29" s="625"/>
      <c r="DG29" s="625"/>
      <c r="DH29" s="625"/>
      <c r="DI29" s="625"/>
      <c r="DJ29" s="625"/>
      <c r="DK29" s="626"/>
      <c r="DL29" s="602">
        <v>3165231</v>
      </c>
      <c r="DM29" s="625"/>
      <c r="DN29" s="625"/>
      <c r="DO29" s="625"/>
      <c r="DP29" s="625"/>
      <c r="DQ29" s="625"/>
      <c r="DR29" s="625"/>
      <c r="DS29" s="625"/>
      <c r="DT29" s="625"/>
      <c r="DU29" s="625"/>
      <c r="DV29" s="626"/>
      <c r="DW29" s="598">
        <v>14.2</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191287</v>
      </c>
      <c r="S30" s="594"/>
      <c r="T30" s="594"/>
      <c r="U30" s="594"/>
      <c r="V30" s="594"/>
      <c r="W30" s="594"/>
      <c r="X30" s="594"/>
      <c r="Y30" s="595"/>
      <c r="Z30" s="596">
        <v>0.5</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98.7</v>
      </c>
      <c r="BH30" s="652"/>
      <c r="BI30" s="652"/>
      <c r="BJ30" s="652"/>
      <c r="BK30" s="652"/>
      <c r="BL30" s="652"/>
      <c r="BM30" s="588">
        <v>94.4</v>
      </c>
      <c r="BN30" s="652"/>
      <c r="BO30" s="652"/>
      <c r="BP30" s="652"/>
      <c r="BQ30" s="653"/>
      <c r="BR30" s="651">
        <v>98.6</v>
      </c>
      <c r="BS30" s="652"/>
      <c r="BT30" s="652"/>
      <c r="BU30" s="652"/>
      <c r="BV30" s="652"/>
      <c r="BW30" s="652"/>
      <c r="BX30" s="588">
        <v>94.4</v>
      </c>
      <c r="BY30" s="652"/>
      <c r="BZ30" s="652"/>
      <c r="CA30" s="652"/>
      <c r="CB30" s="653"/>
      <c r="CD30" s="656"/>
      <c r="CE30" s="657"/>
      <c r="CF30" s="607" t="s">
        <v>290</v>
      </c>
      <c r="CG30" s="608"/>
      <c r="CH30" s="608"/>
      <c r="CI30" s="608"/>
      <c r="CJ30" s="608"/>
      <c r="CK30" s="608"/>
      <c r="CL30" s="608"/>
      <c r="CM30" s="608"/>
      <c r="CN30" s="608"/>
      <c r="CO30" s="608"/>
      <c r="CP30" s="608"/>
      <c r="CQ30" s="609"/>
      <c r="CR30" s="593">
        <v>2859895</v>
      </c>
      <c r="CS30" s="594"/>
      <c r="CT30" s="594"/>
      <c r="CU30" s="594"/>
      <c r="CV30" s="594"/>
      <c r="CW30" s="594"/>
      <c r="CX30" s="594"/>
      <c r="CY30" s="595"/>
      <c r="CZ30" s="627">
        <v>7.8</v>
      </c>
      <c r="DA30" s="628"/>
      <c r="DB30" s="628"/>
      <c r="DC30" s="629"/>
      <c r="DD30" s="602">
        <v>2786925</v>
      </c>
      <c r="DE30" s="594"/>
      <c r="DF30" s="594"/>
      <c r="DG30" s="594"/>
      <c r="DH30" s="594"/>
      <c r="DI30" s="594"/>
      <c r="DJ30" s="594"/>
      <c r="DK30" s="595"/>
      <c r="DL30" s="602">
        <v>2786925</v>
      </c>
      <c r="DM30" s="594"/>
      <c r="DN30" s="594"/>
      <c r="DO30" s="594"/>
      <c r="DP30" s="594"/>
      <c r="DQ30" s="594"/>
      <c r="DR30" s="594"/>
      <c r="DS30" s="594"/>
      <c r="DT30" s="594"/>
      <c r="DU30" s="594"/>
      <c r="DV30" s="595"/>
      <c r="DW30" s="598">
        <v>12.5</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1516830</v>
      </c>
      <c r="S31" s="594"/>
      <c r="T31" s="594"/>
      <c r="U31" s="594"/>
      <c r="V31" s="594"/>
      <c r="W31" s="594"/>
      <c r="X31" s="594"/>
      <c r="Y31" s="595"/>
      <c r="Z31" s="596">
        <v>4</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25"/>
      <c r="BI31" s="625"/>
      <c r="BJ31" s="625"/>
      <c r="BK31" s="625"/>
      <c r="BL31" s="625"/>
      <c r="BM31" s="599">
        <v>96.3</v>
      </c>
      <c r="BN31" s="649"/>
      <c r="BO31" s="649"/>
      <c r="BP31" s="649"/>
      <c r="BQ31" s="650"/>
      <c r="BR31" s="648">
        <v>98.9</v>
      </c>
      <c r="BS31" s="625"/>
      <c r="BT31" s="625"/>
      <c r="BU31" s="625"/>
      <c r="BV31" s="625"/>
      <c r="BW31" s="625"/>
      <c r="BX31" s="599">
        <v>96.2</v>
      </c>
      <c r="BY31" s="649"/>
      <c r="BZ31" s="649"/>
      <c r="CA31" s="649"/>
      <c r="CB31" s="650"/>
      <c r="CD31" s="656"/>
      <c r="CE31" s="657"/>
      <c r="CF31" s="607" t="s">
        <v>294</v>
      </c>
      <c r="CG31" s="608"/>
      <c r="CH31" s="608"/>
      <c r="CI31" s="608"/>
      <c r="CJ31" s="608"/>
      <c r="CK31" s="608"/>
      <c r="CL31" s="608"/>
      <c r="CM31" s="608"/>
      <c r="CN31" s="608"/>
      <c r="CO31" s="608"/>
      <c r="CP31" s="608"/>
      <c r="CQ31" s="609"/>
      <c r="CR31" s="593">
        <v>378306</v>
      </c>
      <c r="CS31" s="625"/>
      <c r="CT31" s="625"/>
      <c r="CU31" s="625"/>
      <c r="CV31" s="625"/>
      <c r="CW31" s="625"/>
      <c r="CX31" s="625"/>
      <c r="CY31" s="626"/>
      <c r="CZ31" s="627">
        <v>1</v>
      </c>
      <c r="DA31" s="628"/>
      <c r="DB31" s="628"/>
      <c r="DC31" s="629"/>
      <c r="DD31" s="602">
        <v>378306</v>
      </c>
      <c r="DE31" s="625"/>
      <c r="DF31" s="625"/>
      <c r="DG31" s="625"/>
      <c r="DH31" s="625"/>
      <c r="DI31" s="625"/>
      <c r="DJ31" s="625"/>
      <c r="DK31" s="626"/>
      <c r="DL31" s="602">
        <v>378306</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1511164</v>
      </c>
      <c r="S32" s="594"/>
      <c r="T32" s="594"/>
      <c r="U32" s="594"/>
      <c r="V32" s="594"/>
      <c r="W32" s="594"/>
      <c r="X32" s="594"/>
      <c r="Y32" s="595"/>
      <c r="Z32" s="596">
        <v>4</v>
      </c>
      <c r="AA32" s="596"/>
      <c r="AB32" s="596"/>
      <c r="AC32" s="596"/>
      <c r="AD32" s="597">
        <v>26779</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98.3</v>
      </c>
      <c r="BH32" s="661"/>
      <c r="BI32" s="661"/>
      <c r="BJ32" s="661"/>
      <c r="BK32" s="661"/>
      <c r="BL32" s="661"/>
      <c r="BM32" s="662">
        <v>92</v>
      </c>
      <c r="BN32" s="661"/>
      <c r="BO32" s="661"/>
      <c r="BP32" s="661"/>
      <c r="BQ32" s="663"/>
      <c r="BR32" s="660">
        <v>98.2</v>
      </c>
      <c r="BS32" s="661"/>
      <c r="BT32" s="661"/>
      <c r="BU32" s="661"/>
      <c r="BV32" s="661"/>
      <c r="BW32" s="661"/>
      <c r="BX32" s="662">
        <v>92</v>
      </c>
      <c r="BY32" s="661"/>
      <c r="BZ32" s="661"/>
      <c r="CA32" s="661"/>
      <c r="CB32" s="663"/>
      <c r="CD32" s="658"/>
      <c r="CE32" s="659"/>
      <c r="CF32" s="607" t="s">
        <v>297</v>
      </c>
      <c r="CG32" s="608"/>
      <c r="CH32" s="608"/>
      <c r="CI32" s="608"/>
      <c r="CJ32" s="608"/>
      <c r="CK32" s="608"/>
      <c r="CL32" s="608"/>
      <c r="CM32" s="608"/>
      <c r="CN32" s="608"/>
      <c r="CO32" s="608"/>
      <c r="CP32" s="608"/>
      <c r="CQ32" s="609"/>
      <c r="CR32" s="593">
        <v>32</v>
      </c>
      <c r="CS32" s="594"/>
      <c r="CT32" s="594"/>
      <c r="CU32" s="594"/>
      <c r="CV32" s="594"/>
      <c r="CW32" s="594"/>
      <c r="CX32" s="594"/>
      <c r="CY32" s="595"/>
      <c r="CZ32" s="627">
        <v>0</v>
      </c>
      <c r="DA32" s="628"/>
      <c r="DB32" s="628"/>
      <c r="DC32" s="629"/>
      <c r="DD32" s="602">
        <v>32</v>
      </c>
      <c r="DE32" s="594"/>
      <c r="DF32" s="594"/>
      <c r="DG32" s="594"/>
      <c r="DH32" s="594"/>
      <c r="DI32" s="594"/>
      <c r="DJ32" s="594"/>
      <c r="DK32" s="595"/>
      <c r="DL32" s="602">
        <v>32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5090170</v>
      </c>
      <c r="S33" s="594"/>
      <c r="T33" s="594"/>
      <c r="U33" s="594"/>
      <c r="V33" s="594"/>
      <c r="W33" s="594"/>
      <c r="X33" s="594"/>
      <c r="Y33" s="595"/>
      <c r="Z33" s="596">
        <v>13.4</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15793760</v>
      </c>
      <c r="CS33" s="625"/>
      <c r="CT33" s="625"/>
      <c r="CU33" s="625"/>
      <c r="CV33" s="625"/>
      <c r="CW33" s="625"/>
      <c r="CX33" s="625"/>
      <c r="CY33" s="626"/>
      <c r="CZ33" s="627">
        <v>42.8</v>
      </c>
      <c r="DA33" s="628"/>
      <c r="DB33" s="628"/>
      <c r="DC33" s="629"/>
      <c r="DD33" s="602">
        <v>12407818</v>
      </c>
      <c r="DE33" s="625"/>
      <c r="DF33" s="625"/>
      <c r="DG33" s="625"/>
      <c r="DH33" s="625"/>
      <c r="DI33" s="625"/>
      <c r="DJ33" s="625"/>
      <c r="DK33" s="626"/>
      <c r="DL33" s="602">
        <v>10371423</v>
      </c>
      <c r="DM33" s="625"/>
      <c r="DN33" s="625"/>
      <c r="DO33" s="625"/>
      <c r="DP33" s="625"/>
      <c r="DQ33" s="625"/>
      <c r="DR33" s="625"/>
      <c r="DS33" s="625"/>
      <c r="DT33" s="625"/>
      <c r="DU33" s="625"/>
      <c r="DV33" s="626"/>
      <c r="DW33" s="598">
        <v>46.5</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5181682</v>
      </c>
      <c r="CS34" s="594"/>
      <c r="CT34" s="594"/>
      <c r="CU34" s="594"/>
      <c r="CV34" s="594"/>
      <c r="CW34" s="594"/>
      <c r="CX34" s="594"/>
      <c r="CY34" s="595"/>
      <c r="CZ34" s="627">
        <v>14.1</v>
      </c>
      <c r="DA34" s="628"/>
      <c r="DB34" s="628"/>
      <c r="DC34" s="629"/>
      <c r="DD34" s="602">
        <v>3680716</v>
      </c>
      <c r="DE34" s="594"/>
      <c r="DF34" s="594"/>
      <c r="DG34" s="594"/>
      <c r="DH34" s="594"/>
      <c r="DI34" s="594"/>
      <c r="DJ34" s="594"/>
      <c r="DK34" s="595"/>
      <c r="DL34" s="602">
        <v>3447336</v>
      </c>
      <c r="DM34" s="594"/>
      <c r="DN34" s="594"/>
      <c r="DO34" s="594"/>
      <c r="DP34" s="594"/>
      <c r="DQ34" s="594"/>
      <c r="DR34" s="594"/>
      <c r="DS34" s="594"/>
      <c r="DT34" s="594"/>
      <c r="DU34" s="594"/>
      <c r="DV34" s="595"/>
      <c r="DW34" s="598">
        <v>15.5</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1811270</v>
      </c>
      <c r="S35" s="594"/>
      <c r="T35" s="594"/>
      <c r="U35" s="594"/>
      <c r="V35" s="594"/>
      <c r="W35" s="594"/>
      <c r="X35" s="594"/>
      <c r="Y35" s="595"/>
      <c r="Z35" s="596">
        <v>4.8</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4647904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282612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262523</v>
      </c>
      <c r="CS35" s="625"/>
      <c r="CT35" s="625"/>
      <c r="CU35" s="625"/>
      <c r="CV35" s="625"/>
      <c r="CW35" s="625"/>
      <c r="CX35" s="625"/>
      <c r="CY35" s="626"/>
      <c r="CZ35" s="627">
        <v>0.7</v>
      </c>
      <c r="DA35" s="628"/>
      <c r="DB35" s="628"/>
      <c r="DC35" s="629"/>
      <c r="DD35" s="602">
        <v>229424</v>
      </c>
      <c r="DE35" s="625"/>
      <c r="DF35" s="625"/>
      <c r="DG35" s="625"/>
      <c r="DH35" s="625"/>
      <c r="DI35" s="625"/>
      <c r="DJ35" s="625"/>
      <c r="DK35" s="626"/>
      <c r="DL35" s="602">
        <v>228024</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37898807</v>
      </c>
      <c r="S36" s="666"/>
      <c r="T36" s="666"/>
      <c r="U36" s="666"/>
      <c r="V36" s="666"/>
      <c r="W36" s="666"/>
      <c r="X36" s="666"/>
      <c r="Y36" s="667"/>
      <c r="Z36" s="668">
        <v>100</v>
      </c>
      <c r="AA36" s="668"/>
      <c r="AB36" s="668"/>
      <c r="AC36" s="668"/>
      <c r="AD36" s="669">
        <v>20474683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1476473</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125474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6688785</v>
      </c>
      <c r="CS36" s="594"/>
      <c r="CT36" s="594"/>
      <c r="CU36" s="594"/>
      <c r="CV36" s="594"/>
      <c r="CW36" s="594"/>
      <c r="CX36" s="594"/>
      <c r="CY36" s="595"/>
      <c r="CZ36" s="627">
        <v>18.100000000000001</v>
      </c>
      <c r="DA36" s="628"/>
      <c r="DB36" s="628"/>
      <c r="DC36" s="629"/>
      <c r="DD36" s="602">
        <v>5912939</v>
      </c>
      <c r="DE36" s="594"/>
      <c r="DF36" s="594"/>
      <c r="DG36" s="594"/>
      <c r="DH36" s="594"/>
      <c r="DI36" s="594"/>
      <c r="DJ36" s="594"/>
      <c r="DK36" s="595"/>
      <c r="DL36" s="602">
        <v>4536774</v>
      </c>
      <c r="DM36" s="594"/>
      <c r="DN36" s="594"/>
      <c r="DO36" s="594"/>
      <c r="DP36" s="594"/>
      <c r="DQ36" s="594"/>
      <c r="DR36" s="594"/>
      <c r="DS36" s="594"/>
      <c r="DT36" s="594"/>
      <c r="DU36" s="594"/>
      <c r="DV36" s="595"/>
      <c r="DW36" s="598">
        <v>20.399999999999999</v>
      </c>
      <c r="DX36" s="623"/>
      <c r="DY36" s="623"/>
      <c r="DZ36" s="623"/>
      <c r="EA36" s="623"/>
      <c r="EB36" s="623"/>
      <c r="EC36" s="624"/>
    </row>
    <row r="37" spans="2:133" ht="11.25" customHeight="1">
      <c r="AQ37" s="672" t="s">
        <v>312</v>
      </c>
      <c r="AR37" s="673"/>
      <c r="AS37" s="673"/>
      <c r="AT37" s="673"/>
      <c r="AU37" s="673"/>
      <c r="AV37" s="673"/>
      <c r="AW37" s="673"/>
      <c r="AX37" s="673"/>
      <c r="AY37" s="674"/>
      <c r="AZ37" s="593">
        <v>400000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11341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2579373</v>
      </c>
      <c r="CS37" s="625"/>
      <c r="CT37" s="625"/>
      <c r="CU37" s="625"/>
      <c r="CV37" s="625"/>
      <c r="CW37" s="625"/>
      <c r="CX37" s="625"/>
      <c r="CY37" s="626"/>
      <c r="CZ37" s="627">
        <v>7</v>
      </c>
      <c r="DA37" s="628"/>
      <c r="DB37" s="628"/>
      <c r="DC37" s="629"/>
      <c r="DD37" s="602">
        <v>2155415</v>
      </c>
      <c r="DE37" s="625"/>
      <c r="DF37" s="625"/>
      <c r="DG37" s="625"/>
      <c r="DH37" s="625"/>
      <c r="DI37" s="625"/>
      <c r="DJ37" s="625"/>
      <c r="DK37" s="626"/>
      <c r="DL37" s="602">
        <v>1898109</v>
      </c>
      <c r="DM37" s="625"/>
      <c r="DN37" s="625"/>
      <c r="DO37" s="625"/>
      <c r="DP37" s="625"/>
      <c r="DQ37" s="625"/>
      <c r="DR37" s="625"/>
      <c r="DS37" s="625"/>
      <c r="DT37" s="625"/>
      <c r="DU37" s="625"/>
      <c r="DV37" s="626"/>
      <c r="DW37" s="598">
        <v>8.5</v>
      </c>
      <c r="DX37" s="623"/>
      <c r="DY37" s="623"/>
      <c r="DZ37" s="623"/>
      <c r="EA37" s="623"/>
      <c r="EB37" s="623"/>
      <c r="EC37" s="624"/>
    </row>
    <row r="38" spans="2:133" ht="11.25" customHeight="1">
      <c r="AQ38" s="672" t="s">
        <v>315</v>
      </c>
      <c r="AR38" s="673"/>
      <c r="AS38" s="673"/>
      <c r="AT38" s="673"/>
      <c r="AU38" s="673"/>
      <c r="AV38" s="673"/>
      <c r="AW38" s="673"/>
      <c r="AX38" s="673"/>
      <c r="AY38" s="674"/>
      <c r="AZ38" s="593">
        <v>116101</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19549</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2655330</v>
      </c>
      <c r="CS38" s="594"/>
      <c r="CT38" s="594"/>
      <c r="CU38" s="594"/>
      <c r="CV38" s="594"/>
      <c r="CW38" s="594"/>
      <c r="CX38" s="594"/>
      <c r="CY38" s="595"/>
      <c r="CZ38" s="627">
        <v>7.2</v>
      </c>
      <c r="DA38" s="628"/>
      <c r="DB38" s="628"/>
      <c r="DC38" s="629"/>
      <c r="DD38" s="602">
        <v>2292861</v>
      </c>
      <c r="DE38" s="594"/>
      <c r="DF38" s="594"/>
      <c r="DG38" s="594"/>
      <c r="DH38" s="594"/>
      <c r="DI38" s="594"/>
      <c r="DJ38" s="594"/>
      <c r="DK38" s="595"/>
      <c r="DL38" s="602">
        <v>2159189</v>
      </c>
      <c r="DM38" s="594"/>
      <c r="DN38" s="594"/>
      <c r="DO38" s="594"/>
      <c r="DP38" s="594"/>
      <c r="DQ38" s="594"/>
      <c r="DR38" s="594"/>
      <c r="DS38" s="594"/>
      <c r="DT38" s="594"/>
      <c r="DU38" s="594"/>
      <c r="DV38" s="595"/>
      <c r="DW38" s="598">
        <v>9.6999999999999993</v>
      </c>
      <c r="DX38" s="623"/>
      <c r="DY38" s="623"/>
      <c r="DZ38" s="623"/>
      <c r="EA38" s="623"/>
      <c r="EB38" s="623"/>
      <c r="EC38" s="624"/>
    </row>
    <row r="39" spans="2:133" ht="11.25" customHeight="1">
      <c r="AQ39" s="672" t="s">
        <v>318</v>
      </c>
      <c r="AR39" s="673"/>
      <c r="AS39" s="673"/>
      <c r="AT39" s="673"/>
      <c r="AU39" s="673"/>
      <c r="AV39" s="673"/>
      <c r="AW39" s="673"/>
      <c r="AX39" s="673"/>
      <c r="AY39" s="674"/>
      <c r="AZ39" s="593" t="s">
        <v>110</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312540</v>
      </c>
      <c r="CS39" s="625"/>
      <c r="CT39" s="625"/>
      <c r="CU39" s="625"/>
      <c r="CV39" s="625"/>
      <c r="CW39" s="625"/>
      <c r="CX39" s="625"/>
      <c r="CY39" s="626"/>
      <c r="CZ39" s="627">
        <v>0.8</v>
      </c>
      <c r="DA39" s="628"/>
      <c r="DB39" s="628"/>
      <c r="DC39" s="629"/>
      <c r="DD39" s="602">
        <v>291778</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518360</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692900</v>
      </c>
      <c r="CS40" s="594"/>
      <c r="CT40" s="594"/>
      <c r="CU40" s="594"/>
      <c r="CV40" s="594"/>
      <c r="CW40" s="594"/>
      <c r="CX40" s="594"/>
      <c r="CY40" s="595"/>
      <c r="CZ40" s="627">
        <v>1.9</v>
      </c>
      <c r="DA40" s="628"/>
      <c r="DB40" s="628"/>
      <c r="DC40" s="629"/>
      <c r="DD40" s="602">
        <v>100</v>
      </c>
      <c r="DE40" s="594"/>
      <c r="DF40" s="594"/>
      <c r="DG40" s="594"/>
      <c r="DH40" s="594"/>
      <c r="DI40" s="594"/>
      <c r="DJ40" s="594"/>
      <c r="DK40" s="595"/>
      <c r="DL40" s="602">
        <v>100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2136970</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305</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5713639</v>
      </c>
      <c r="CS42" s="594"/>
      <c r="CT42" s="594"/>
      <c r="CU42" s="594"/>
      <c r="CV42" s="594"/>
      <c r="CW42" s="594"/>
      <c r="CX42" s="594"/>
      <c r="CY42" s="595"/>
      <c r="CZ42" s="627">
        <v>15.5</v>
      </c>
      <c r="DA42" s="676"/>
      <c r="DB42" s="676"/>
      <c r="DC42" s="677"/>
      <c r="DD42" s="602">
        <v>1046472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83660</v>
      </c>
      <c r="CS43" s="625"/>
      <c r="CT43" s="625"/>
      <c r="CU43" s="625"/>
      <c r="CV43" s="625"/>
      <c r="CW43" s="625"/>
      <c r="CX43" s="625"/>
      <c r="CY43" s="626"/>
      <c r="CZ43" s="627">
        <v>0.2</v>
      </c>
      <c r="DA43" s="628"/>
      <c r="DB43" s="628"/>
      <c r="DC43" s="629"/>
      <c r="DD43" s="602">
        <v>83660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286</v>
      </c>
      <c r="CE44" s="700"/>
      <c r="CF44" s="590" t="s">
        <v>333</v>
      </c>
      <c r="CG44" s="591"/>
      <c r="CH44" s="591"/>
      <c r="CI44" s="591"/>
      <c r="CJ44" s="591"/>
      <c r="CK44" s="591"/>
      <c r="CL44" s="591"/>
      <c r="CM44" s="591"/>
      <c r="CN44" s="591"/>
      <c r="CO44" s="591"/>
      <c r="CP44" s="591"/>
      <c r="CQ44" s="592"/>
      <c r="CR44" s="593">
        <v>5713639</v>
      </c>
      <c r="CS44" s="594"/>
      <c r="CT44" s="594"/>
      <c r="CU44" s="594"/>
      <c r="CV44" s="594"/>
      <c r="CW44" s="594"/>
      <c r="CX44" s="594"/>
      <c r="CY44" s="595"/>
      <c r="CZ44" s="627">
        <v>15.5</v>
      </c>
      <c r="DA44" s="676"/>
      <c r="DB44" s="676"/>
      <c r="DC44" s="677"/>
      <c r="DD44" s="602">
        <v>1046472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2459071</v>
      </c>
      <c r="CS45" s="625"/>
      <c r="CT45" s="625"/>
      <c r="CU45" s="625"/>
      <c r="CV45" s="625"/>
      <c r="CW45" s="625"/>
      <c r="CX45" s="625"/>
      <c r="CY45" s="626"/>
      <c r="CZ45" s="627">
        <v>6.7</v>
      </c>
      <c r="DA45" s="628"/>
      <c r="DB45" s="628"/>
      <c r="DC45" s="629"/>
      <c r="DD45" s="602">
        <v>101904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3009152</v>
      </c>
      <c r="CS46" s="594"/>
      <c r="CT46" s="594"/>
      <c r="CU46" s="594"/>
      <c r="CV46" s="594"/>
      <c r="CW46" s="594"/>
      <c r="CX46" s="594"/>
      <c r="CY46" s="595"/>
      <c r="CZ46" s="627">
        <v>8.1999999999999993</v>
      </c>
      <c r="DA46" s="676"/>
      <c r="DB46" s="676"/>
      <c r="DC46" s="677"/>
      <c r="DD46" s="602">
        <v>900245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110</v>
      </c>
      <c r="CS47" s="625"/>
      <c r="CT47" s="625"/>
      <c r="CU47" s="625"/>
      <c r="CV47" s="625"/>
      <c r="CW47" s="625"/>
      <c r="CX47" s="625"/>
      <c r="CY47" s="626"/>
      <c r="CZ47" s="627" t="s">
        <v>110</v>
      </c>
      <c r="DA47" s="628"/>
      <c r="DB47" s="628"/>
      <c r="DC47" s="629"/>
      <c r="DD47" s="602" t="s">
        <v>110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36879726</v>
      </c>
      <c r="CS49" s="661"/>
      <c r="CT49" s="661"/>
      <c r="CU49" s="661"/>
      <c r="CV49" s="661"/>
      <c r="CW49" s="661"/>
      <c r="CX49" s="661"/>
      <c r="CY49" s="688"/>
      <c r="CZ49" s="689">
        <v>100</v>
      </c>
      <c r="DA49" s="690"/>
      <c r="DB49" s="690"/>
      <c r="DC49" s="691"/>
      <c r="DD49" s="692">
        <v>23647285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37914</v>
      </c>
      <c r="R7" s="723"/>
      <c r="S7" s="723"/>
      <c r="T7" s="723"/>
      <c r="U7" s="723"/>
      <c r="V7" s="723">
        <v>36895</v>
      </c>
      <c r="W7" s="723"/>
      <c r="X7" s="723"/>
      <c r="Y7" s="723"/>
      <c r="Z7" s="723"/>
      <c r="AA7" s="723">
        <v>1019</v>
      </c>
      <c r="AB7" s="723"/>
      <c r="AC7" s="723"/>
      <c r="AD7" s="723"/>
      <c r="AE7" s="724"/>
      <c r="AF7" s="725">
        <v>849</v>
      </c>
      <c r="AG7" s="726"/>
      <c r="AH7" s="726"/>
      <c r="AI7" s="726"/>
      <c r="AJ7" s="727"/>
      <c r="AK7" s="762">
        <v>158</v>
      </c>
      <c r="AL7" s="763"/>
      <c r="AM7" s="763"/>
      <c r="AN7" s="763"/>
      <c r="AO7" s="763"/>
      <c r="AP7" s="763">
        <v>37386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3</v>
      </c>
      <c r="CI7" s="760"/>
      <c r="CJ7" s="760"/>
      <c r="CK7" s="760"/>
      <c r="CL7" s="761"/>
      <c r="CM7" s="759">
        <v>108</v>
      </c>
      <c r="CN7" s="760"/>
      <c r="CO7" s="760"/>
      <c r="CP7" s="760"/>
      <c r="CQ7" s="761"/>
      <c r="CR7" s="759">
        <v>30</v>
      </c>
      <c r="CS7" s="760"/>
      <c r="CT7" s="760"/>
      <c r="CU7" s="760"/>
      <c r="CV7" s="761"/>
      <c r="CW7" s="759">
        <v>3</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c r="CI8" s="770"/>
      <c r="CJ8" s="770"/>
      <c r="CK8" s="770"/>
      <c r="CL8" s="771"/>
      <c r="CM8" s="769">
        <v>14</v>
      </c>
      <c r="CN8" s="770"/>
      <c r="CO8" s="770"/>
      <c r="CP8" s="770"/>
      <c r="CQ8" s="771"/>
      <c r="CR8" s="769">
        <v>3</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536</v>
      </c>
      <c r="BT9" s="757"/>
      <c r="BU9" s="757"/>
      <c r="BV9" s="757"/>
      <c r="BW9" s="757"/>
      <c r="BX9" s="757"/>
      <c r="BY9" s="757"/>
      <c r="BZ9" s="757"/>
      <c r="CA9" s="757"/>
      <c r="CB9" s="757"/>
      <c r="CC9" s="757"/>
      <c r="CD9" s="757"/>
      <c r="CE9" s="757"/>
      <c r="CF9" s="757"/>
      <c r="CG9" s="758"/>
      <c r="CH9" s="769">
        <v>6</v>
      </c>
      <c r="CI9" s="770"/>
      <c r="CJ9" s="770"/>
      <c r="CK9" s="770"/>
      <c r="CL9" s="771"/>
      <c r="CM9" s="769">
        <v>77</v>
      </c>
      <c r="CN9" s="770"/>
      <c r="CO9" s="770"/>
      <c r="CP9" s="770"/>
      <c r="CQ9" s="771"/>
      <c r="CR9" s="769">
        <v>10</v>
      </c>
      <c r="CS9" s="770"/>
      <c r="CT9" s="770"/>
      <c r="CU9" s="770"/>
      <c r="CV9" s="771"/>
      <c r="CW9" s="769">
        <v>26</v>
      </c>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537</v>
      </c>
      <c r="BT10" s="757"/>
      <c r="BU10" s="757"/>
      <c r="BV10" s="757"/>
      <c r="BW10" s="757"/>
      <c r="BX10" s="757"/>
      <c r="BY10" s="757"/>
      <c r="BZ10" s="757"/>
      <c r="CA10" s="757"/>
      <c r="CB10" s="757"/>
      <c r="CC10" s="757"/>
      <c r="CD10" s="757"/>
      <c r="CE10" s="757"/>
      <c r="CF10" s="757"/>
      <c r="CG10" s="758"/>
      <c r="CH10" s="769"/>
      <c r="CI10" s="770"/>
      <c r="CJ10" s="770"/>
      <c r="CK10" s="770"/>
      <c r="CL10" s="771"/>
      <c r="CM10" s="769">
        <v>15</v>
      </c>
      <c r="CN10" s="770"/>
      <c r="CO10" s="770"/>
      <c r="CP10" s="770"/>
      <c r="CQ10" s="771"/>
      <c r="CR10" s="769">
        <v>10</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538</v>
      </c>
      <c r="BT11" s="757"/>
      <c r="BU11" s="757"/>
      <c r="BV11" s="757"/>
      <c r="BW11" s="757"/>
      <c r="BX11" s="757"/>
      <c r="BY11" s="757"/>
      <c r="BZ11" s="757"/>
      <c r="CA11" s="757"/>
      <c r="CB11" s="757"/>
      <c r="CC11" s="757"/>
      <c r="CD11" s="757"/>
      <c r="CE11" s="757"/>
      <c r="CF11" s="757"/>
      <c r="CG11" s="758"/>
      <c r="CH11" s="769">
        <v>1</v>
      </c>
      <c r="CI11" s="770"/>
      <c r="CJ11" s="770"/>
      <c r="CK11" s="770"/>
      <c r="CL11" s="771"/>
      <c r="CM11" s="769">
        <v>82</v>
      </c>
      <c r="CN11" s="770"/>
      <c r="CO11" s="770"/>
      <c r="CP11" s="770"/>
      <c r="CQ11" s="771"/>
      <c r="CR11" s="769">
        <v>40</v>
      </c>
      <c r="CS11" s="770"/>
      <c r="CT11" s="770"/>
      <c r="CU11" s="770"/>
      <c r="CV11" s="771"/>
      <c r="CW11" s="769">
        <v>26</v>
      </c>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539</v>
      </c>
      <c r="BT12" s="757"/>
      <c r="BU12" s="757"/>
      <c r="BV12" s="757"/>
      <c r="BW12" s="757"/>
      <c r="BX12" s="757"/>
      <c r="BY12" s="757"/>
      <c r="BZ12" s="757"/>
      <c r="CA12" s="757"/>
      <c r="CB12" s="757"/>
      <c r="CC12" s="757"/>
      <c r="CD12" s="757"/>
      <c r="CE12" s="757"/>
      <c r="CF12" s="757"/>
      <c r="CG12" s="758"/>
      <c r="CH12" s="769">
        <v>-6</v>
      </c>
      <c r="CI12" s="770"/>
      <c r="CJ12" s="770"/>
      <c r="CK12" s="770"/>
      <c r="CL12" s="771"/>
      <c r="CM12" s="769">
        <v>125</v>
      </c>
      <c r="CN12" s="770"/>
      <c r="CO12" s="770"/>
      <c r="CP12" s="770"/>
      <c r="CQ12" s="771"/>
      <c r="CR12" s="769">
        <v>100</v>
      </c>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f>Q7</f>
        <v>37914</v>
      </c>
      <c r="R23" s="782"/>
      <c r="S23" s="782"/>
      <c r="T23" s="782"/>
      <c r="U23" s="782"/>
      <c r="V23" s="782">
        <f>V7</f>
        <v>36895</v>
      </c>
      <c r="W23" s="782"/>
      <c r="X23" s="782"/>
      <c r="Y23" s="782"/>
      <c r="Z23" s="782"/>
      <c r="AA23" s="782">
        <f>AA7</f>
        <v>1019</v>
      </c>
      <c r="AB23" s="782"/>
      <c r="AC23" s="782"/>
      <c r="AD23" s="782"/>
      <c r="AE23" s="783"/>
      <c r="AF23" s="784">
        <v>849</v>
      </c>
      <c r="AG23" s="782"/>
      <c r="AH23" s="782"/>
      <c r="AI23" s="782"/>
      <c r="AJ23" s="785"/>
      <c r="AK23" s="786"/>
      <c r="AL23" s="787"/>
      <c r="AM23" s="787"/>
      <c r="AN23" s="787"/>
      <c r="AO23" s="787"/>
      <c r="AP23" s="782">
        <f>AP7</f>
        <v>37386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9050</v>
      </c>
      <c r="R28" s="811"/>
      <c r="S28" s="811"/>
      <c r="T28" s="811"/>
      <c r="U28" s="811"/>
      <c r="V28" s="811">
        <v>8768</v>
      </c>
      <c r="W28" s="811"/>
      <c r="X28" s="811"/>
      <c r="Y28" s="811"/>
      <c r="Z28" s="811"/>
      <c r="AA28" s="811">
        <v>283</v>
      </c>
      <c r="AB28" s="811"/>
      <c r="AC28" s="811"/>
      <c r="AD28" s="811"/>
      <c r="AE28" s="812"/>
      <c r="AF28" s="813">
        <v>283</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817</v>
      </c>
      <c r="R29" s="747"/>
      <c r="S29" s="747"/>
      <c r="T29" s="747"/>
      <c r="U29" s="747"/>
      <c r="V29" s="747">
        <v>816</v>
      </c>
      <c r="W29" s="747"/>
      <c r="X29" s="747"/>
      <c r="Y29" s="747"/>
      <c r="Z29" s="747"/>
      <c r="AA29" s="747">
        <v>1</v>
      </c>
      <c r="AB29" s="747"/>
      <c r="AC29" s="747"/>
      <c r="AD29" s="747"/>
      <c r="AE29" s="748"/>
      <c r="AF29" s="749">
        <v>1</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1739</v>
      </c>
      <c r="R30" s="747"/>
      <c r="S30" s="747"/>
      <c r="T30" s="747"/>
      <c r="U30" s="747"/>
      <c r="V30" s="747">
        <v>1769</v>
      </c>
      <c r="W30" s="747"/>
      <c r="X30" s="747"/>
      <c r="Y30" s="747"/>
      <c r="Z30" s="747"/>
      <c r="AA30" s="747">
        <v>-30</v>
      </c>
      <c r="AB30" s="747"/>
      <c r="AC30" s="747"/>
      <c r="AD30" s="747"/>
      <c r="AE30" s="748"/>
      <c r="AF30" s="749">
        <v>1971</v>
      </c>
      <c r="AG30" s="750"/>
      <c r="AH30" s="750"/>
      <c r="AI30" s="750"/>
      <c r="AJ30" s="751"/>
      <c r="AK30" s="818">
        <v>116</v>
      </c>
      <c r="AL30" s="819"/>
      <c r="AM30" s="819"/>
      <c r="AN30" s="819"/>
      <c r="AO30" s="819"/>
      <c r="AP30" s="819">
        <v>3988</v>
      </c>
      <c r="AQ30" s="819"/>
      <c r="AR30" s="819"/>
      <c r="AS30" s="819"/>
      <c r="AT30" s="819"/>
      <c r="AU30" s="819">
        <v>243</v>
      </c>
      <c r="AV30" s="819"/>
      <c r="AW30" s="819"/>
      <c r="AX30" s="819"/>
      <c r="AY30" s="819"/>
      <c r="AZ30" s="820"/>
      <c r="BA30" s="820"/>
      <c r="BB30" s="820"/>
      <c r="BC30" s="820"/>
      <c r="BD30" s="820"/>
      <c r="BE30" s="816" t="s">
        <v>378</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3138</v>
      </c>
      <c r="R31" s="747"/>
      <c r="S31" s="747"/>
      <c r="T31" s="747"/>
      <c r="U31" s="747"/>
      <c r="V31" s="747">
        <v>3129</v>
      </c>
      <c r="W31" s="747"/>
      <c r="X31" s="747"/>
      <c r="Y31" s="747"/>
      <c r="Z31" s="747"/>
      <c r="AA31" s="747">
        <v>9</v>
      </c>
      <c r="AB31" s="747"/>
      <c r="AC31" s="747"/>
      <c r="AD31" s="747"/>
      <c r="AE31" s="748"/>
      <c r="AF31" s="749">
        <v>1216</v>
      </c>
      <c r="AG31" s="750"/>
      <c r="AH31" s="750"/>
      <c r="AI31" s="750"/>
      <c r="AJ31" s="751"/>
      <c r="AK31" s="818">
        <v>1400</v>
      </c>
      <c r="AL31" s="819"/>
      <c r="AM31" s="819"/>
      <c r="AN31" s="819"/>
      <c r="AO31" s="819"/>
      <c r="AP31" s="819">
        <v>27676</v>
      </c>
      <c r="AQ31" s="819"/>
      <c r="AR31" s="819"/>
      <c r="AS31" s="819"/>
      <c r="AT31" s="819"/>
      <c r="AU31" s="819">
        <v>17353</v>
      </c>
      <c r="AV31" s="819"/>
      <c r="AW31" s="819"/>
      <c r="AX31" s="819"/>
      <c r="AY31" s="819"/>
      <c r="AZ31" s="820"/>
      <c r="BA31" s="820"/>
      <c r="BB31" s="820"/>
      <c r="BC31" s="820"/>
      <c r="BD31" s="820"/>
      <c r="BE31" s="816" t="s">
        <v>378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37</v>
      </c>
      <c r="R32" s="747"/>
      <c r="S32" s="747"/>
      <c r="T32" s="747"/>
      <c r="U32" s="747"/>
      <c r="V32" s="747">
        <v>38</v>
      </c>
      <c r="W32" s="747"/>
      <c r="X32" s="747"/>
      <c r="Y32" s="747"/>
      <c r="Z32" s="747"/>
      <c r="AA32" s="747">
        <v>-1</v>
      </c>
      <c r="AB32" s="747"/>
      <c r="AC32" s="747"/>
      <c r="AD32" s="747"/>
      <c r="AE32" s="748"/>
      <c r="AF32" s="749">
        <v>61</v>
      </c>
      <c r="AG32" s="750"/>
      <c r="AH32" s="750"/>
      <c r="AI32" s="750"/>
      <c r="AJ32" s="751"/>
      <c r="AK32" s="818">
        <v>20</v>
      </c>
      <c r="AL32" s="819"/>
      <c r="AM32" s="819"/>
      <c r="AN32" s="819"/>
      <c r="AO32" s="819"/>
      <c r="AP32" s="819">
        <v>126816</v>
      </c>
      <c r="AQ32" s="819"/>
      <c r="AR32" s="819"/>
      <c r="AS32" s="819"/>
      <c r="AT32" s="819"/>
      <c r="AU32" s="819">
        <v>122</v>
      </c>
      <c r="AV32" s="819"/>
      <c r="AW32" s="819"/>
      <c r="AX32" s="819"/>
      <c r="AY32" s="819"/>
      <c r="AZ32" s="820"/>
      <c r="BA32" s="820"/>
      <c r="BB32" s="820"/>
      <c r="BC32" s="820"/>
      <c r="BD32" s="820"/>
      <c r="BE32" s="816" t="s">
        <v>378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1773</v>
      </c>
      <c r="R33" s="747"/>
      <c r="S33" s="747"/>
      <c r="T33" s="747"/>
      <c r="U33" s="747"/>
      <c r="V33" s="747">
        <v>1991</v>
      </c>
      <c r="W33" s="747"/>
      <c r="X33" s="747"/>
      <c r="Y33" s="747"/>
      <c r="Z33" s="747"/>
      <c r="AA33" s="747">
        <v>-217</v>
      </c>
      <c r="AB33" s="747"/>
      <c r="AC33" s="747"/>
      <c r="AD33" s="747"/>
      <c r="AE33" s="748"/>
      <c r="AF33" s="749">
        <v>175</v>
      </c>
      <c r="AG33" s="750"/>
      <c r="AH33" s="750"/>
      <c r="AI33" s="750"/>
      <c r="AJ33" s="751"/>
      <c r="AK33" s="818">
        <v>400</v>
      </c>
      <c r="AL33" s="819"/>
      <c r="AM33" s="819"/>
      <c r="AN33" s="819"/>
      <c r="AO33" s="819"/>
      <c r="AP33" s="819">
        <v>2967</v>
      </c>
      <c r="AQ33" s="819"/>
      <c r="AR33" s="819"/>
      <c r="AS33" s="819"/>
      <c r="AT33" s="819"/>
      <c r="AU33" s="819">
        <v>2017</v>
      </c>
      <c r="AV33" s="819"/>
      <c r="AW33" s="819"/>
      <c r="AX33" s="819"/>
      <c r="AY33" s="819"/>
      <c r="AZ33" s="820"/>
      <c r="BA33" s="820"/>
      <c r="BB33" s="820"/>
      <c r="BC33" s="820"/>
      <c r="BD33" s="820"/>
      <c r="BE33" s="816" t="s">
        <v>378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3705</v>
      </c>
      <c r="AG63" s="830"/>
      <c r="AH63" s="830"/>
      <c r="AI63" s="830"/>
      <c r="AJ63" s="831"/>
      <c r="AK63" s="832"/>
      <c r="AL63" s="827"/>
      <c r="AM63" s="827"/>
      <c r="AN63" s="827"/>
      <c r="AO63" s="827"/>
      <c r="AP63" s="830">
        <f>AP30+AP31+AP32+AP33</f>
        <v>161447</v>
      </c>
      <c r="AQ63" s="830"/>
      <c r="AR63" s="830"/>
      <c r="AS63" s="830"/>
      <c r="AT63" s="830"/>
      <c r="AU63" s="830">
        <f>AU30+AU31+AU32+AU33</f>
        <v>19735</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523</v>
      </c>
      <c r="C68" s="858"/>
      <c r="D68" s="858"/>
      <c r="E68" s="858"/>
      <c r="F68" s="858"/>
      <c r="G68" s="858"/>
      <c r="H68" s="858"/>
      <c r="I68" s="858"/>
      <c r="J68" s="858"/>
      <c r="K68" s="858"/>
      <c r="L68" s="858"/>
      <c r="M68" s="858"/>
      <c r="N68" s="858"/>
      <c r="O68" s="858"/>
      <c r="P68" s="859"/>
      <c r="Q68" s="860">
        <v>457</v>
      </c>
      <c r="R68" s="854"/>
      <c r="S68" s="854"/>
      <c r="T68" s="854"/>
      <c r="U68" s="854"/>
      <c r="V68" s="854">
        <v>438</v>
      </c>
      <c r="W68" s="854"/>
      <c r="X68" s="854"/>
      <c r="Y68" s="854"/>
      <c r="Z68" s="854"/>
      <c r="AA68" s="854">
        <v>19</v>
      </c>
      <c r="AB68" s="854"/>
      <c r="AC68" s="854"/>
      <c r="AD68" s="854"/>
      <c r="AE68" s="854"/>
      <c r="AF68" s="854">
        <v>19</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524</v>
      </c>
      <c r="C69" s="862"/>
      <c r="D69" s="862"/>
      <c r="E69" s="862"/>
      <c r="F69" s="862"/>
      <c r="G69" s="862"/>
      <c r="H69" s="862"/>
      <c r="I69" s="862"/>
      <c r="J69" s="862"/>
      <c r="K69" s="862"/>
      <c r="L69" s="862"/>
      <c r="M69" s="862"/>
      <c r="N69" s="862"/>
      <c r="O69" s="862"/>
      <c r="P69" s="863"/>
      <c r="Q69" s="864">
        <v>102711</v>
      </c>
      <c r="R69" s="819"/>
      <c r="S69" s="819"/>
      <c r="T69" s="819"/>
      <c r="U69" s="819"/>
      <c r="V69" s="819">
        <v>99754</v>
      </c>
      <c r="W69" s="819"/>
      <c r="X69" s="819"/>
      <c r="Y69" s="819"/>
      <c r="Z69" s="819"/>
      <c r="AA69" s="819">
        <v>2957</v>
      </c>
      <c r="AB69" s="819"/>
      <c r="AC69" s="819"/>
      <c r="AD69" s="819"/>
      <c r="AE69" s="819"/>
      <c r="AF69" s="819">
        <v>2957</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525</v>
      </c>
      <c r="C70" s="862"/>
      <c r="D70" s="862"/>
      <c r="E70" s="862"/>
      <c r="F70" s="862"/>
      <c r="G70" s="862"/>
      <c r="H70" s="862"/>
      <c r="I70" s="862"/>
      <c r="J70" s="862"/>
      <c r="K70" s="862"/>
      <c r="L70" s="862"/>
      <c r="M70" s="862"/>
      <c r="N70" s="862"/>
      <c r="O70" s="862"/>
      <c r="P70" s="863"/>
      <c r="Q70" s="864">
        <v>4148</v>
      </c>
      <c r="R70" s="819"/>
      <c r="S70" s="819"/>
      <c r="T70" s="819"/>
      <c r="U70" s="819"/>
      <c r="V70" s="819">
        <v>4116</v>
      </c>
      <c r="W70" s="819"/>
      <c r="X70" s="819"/>
      <c r="Y70" s="819"/>
      <c r="Z70" s="819"/>
      <c r="AA70" s="819">
        <v>32</v>
      </c>
      <c r="AB70" s="819"/>
      <c r="AC70" s="819"/>
      <c r="AD70" s="819"/>
      <c r="AE70" s="819"/>
      <c r="AF70" s="819">
        <v>32</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526</v>
      </c>
      <c r="C71" s="862"/>
      <c r="D71" s="862"/>
      <c r="E71" s="862"/>
      <c r="F71" s="862"/>
      <c r="G71" s="862"/>
      <c r="H71" s="862"/>
      <c r="I71" s="862"/>
      <c r="J71" s="862"/>
      <c r="K71" s="862"/>
      <c r="L71" s="862"/>
      <c r="M71" s="862"/>
      <c r="N71" s="862"/>
      <c r="O71" s="862"/>
      <c r="P71" s="863"/>
      <c r="Q71" s="864">
        <v>142</v>
      </c>
      <c r="R71" s="819"/>
      <c r="S71" s="819"/>
      <c r="T71" s="819"/>
      <c r="U71" s="819"/>
      <c r="V71" s="819">
        <v>126</v>
      </c>
      <c r="W71" s="819"/>
      <c r="X71" s="819"/>
      <c r="Y71" s="819"/>
      <c r="Z71" s="819"/>
      <c r="AA71" s="819">
        <v>16</v>
      </c>
      <c r="AB71" s="819"/>
      <c r="AC71" s="819"/>
      <c r="AD71" s="819"/>
      <c r="AE71" s="819"/>
      <c r="AF71" s="819">
        <v>16</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527</v>
      </c>
      <c r="C72" s="862"/>
      <c r="D72" s="862"/>
      <c r="E72" s="862"/>
      <c r="F72" s="862"/>
      <c r="G72" s="862"/>
      <c r="H72" s="862"/>
      <c r="I72" s="862"/>
      <c r="J72" s="862"/>
      <c r="K72" s="862"/>
      <c r="L72" s="862"/>
      <c r="M72" s="862"/>
      <c r="N72" s="862"/>
      <c r="O72" s="862"/>
      <c r="P72" s="863"/>
      <c r="Q72" s="864">
        <v>132</v>
      </c>
      <c r="R72" s="819"/>
      <c r="S72" s="819"/>
      <c r="T72" s="819"/>
      <c r="U72" s="819"/>
      <c r="V72" s="819">
        <v>121</v>
      </c>
      <c r="W72" s="819"/>
      <c r="X72" s="819"/>
      <c r="Y72" s="819"/>
      <c r="Z72" s="819"/>
      <c r="AA72" s="819">
        <v>10</v>
      </c>
      <c r="AB72" s="819"/>
      <c r="AC72" s="819"/>
      <c r="AD72" s="819"/>
      <c r="AE72" s="819"/>
      <c r="AF72" s="819">
        <v>10</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528</v>
      </c>
      <c r="C73" s="862"/>
      <c r="D73" s="862"/>
      <c r="E73" s="862"/>
      <c r="F73" s="862"/>
      <c r="G73" s="862"/>
      <c r="H73" s="862"/>
      <c r="I73" s="862"/>
      <c r="J73" s="862"/>
      <c r="K73" s="862"/>
      <c r="L73" s="862"/>
      <c r="M73" s="862"/>
      <c r="N73" s="862"/>
      <c r="O73" s="862"/>
      <c r="P73" s="863"/>
      <c r="Q73" s="864">
        <v>496</v>
      </c>
      <c r="R73" s="819"/>
      <c r="S73" s="819"/>
      <c r="T73" s="819"/>
      <c r="U73" s="819"/>
      <c r="V73" s="819">
        <v>431</v>
      </c>
      <c r="W73" s="819"/>
      <c r="X73" s="819"/>
      <c r="Y73" s="819"/>
      <c r="Z73" s="819"/>
      <c r="AA73" s="819">
        <v>64</v>
      </c>
      <c r="AB73" s="819"/>
      <c r="AC73" s="819"/>
      <c r="AD73" s="819"/>
      <c r="AE73" s="819"/>
      <c r="AF73" s="819">
        <v>573</v>
      </c>
      <c r="AG73" s="819"/>
      <c r="AH73" s="819"/>
      <c r="AI73" s="819"/>
      <c r="AJ73" s="819"/>
      <c r="AK73" s="819"/>
      <c r="AL73" s="819"/>
      <c r="AM73" s="819"/>
      <c r="AN73" s="819"/>
      <c r="AO73" s="819"/>
      <c r="AP73" s="819">
        <v>2140</v>
      </c>
      <c r="AQ73" s="819"/>
      <c r="AR73" s="819"/>
      <c r="AS73" s="819"/>
      <c r="AT73" s="819"/>
      <c r="AU73" s="819">
        <v>714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529</v>
      </c>
      <c r="C74" s="862"/>
      <c r="D74" s="862"/>
      <c r="E74" s="862"/>
      <c r="F74" s="862"/>
      <c r="G74" s="862"/>
      <c r="H74" s="862"/>
      <c r="I74" s="862"/>
      <c r="J74" s="862"/>
      <c r="K74" s="862"/>
      <c r="L74" s="862"/>
      <c r="M74" s="862"/>
      <c r="N74" s="862"/>
      <c r="O74" s="862"/>
      <c r="P74" s="863"/>
      <c r="Q74" s="864">
        <v>242</v>
      </c>
      <c r="R74" s="819"/>
      <c r="S74" s="819"/>
      <c r="T74" s="819"/>
      <c r="U74" s="819"/>
      <c r="V74" s="819">
        <v>237</v>
      </c>
      <c r="W74" s="819"/>
      <c r="X74" s="819"/>
      <c r="Y74" s="819"/>
      <c r="Z74" s="819"/>
      <c r="AA74" s="819">
        <v>6</v>
      </c>
      <c r="AB74" s="819"/>
      <c r="AC74" s="819"/>
      <c r="AD74" s="819"/>
      <c r="AE74" s="819"/>
      <c r="AF74" s="819">
        <v>6</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530</v>
      </c>
      <c r="C75" s="862"/>
      <c r="D75" s="862"/>
      <c r="E75" s="862"/>
      <c r="F75" s="862"/>
      <c r="G75" s="862"/>
      <c r="H75" s="862"/>
      <c r="I75" s="862"/>
      <c r="J75" s="862"/>
      <c r="K75" s="862"/>
      <c r="L75" s="862"/>
      <c r="M75" s="862"/>
      <c r="N75" s="862"/>
      <c r="O75" s="862"/>
      <c r="P75" s="863"/>
      <c r="Q75" s="867">
        <v>10472</v>
      </c>
      <c r="R75" s="868"/>
      <c r="S75" s="868"/>
      <c r="T75" s="868"/>
      <c r="U75" s="818"/>
      <c r="V75" s="869">
        <v>10303</v>
      </c>
      <c r="W75" s="868"/>
      <c r="X75" s="868"/>
      <c r="Y75" s="868"/>
      <c r="Z75" s="818"/>
      <c r="AA75" s="869">
        <v>169</v>
      </c>
      <c r="AB75" s="868"/>
      <c r="AC75" s="868"/>
      <c r="AD75" s="868"/>
      <c r="AE75" s="818"/>
      <c r="AF75" s="869">
        <v>169</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531</v>
      </c>
      <c r="C76" s="862"/>
      <c r="D76" s="862"/>
      <c r="E76" s="862"/>
      <c r="F76" s="862"/>
      <c r="G76" s="862"/>
      <c r="H76" s="862"/>
      <c r="I76" s="862"/>
      <c r="J76" s="862"/>
      <c r="K76" s="862"/>
      <c r="L76" s="862"/>
      <c r="M76" s="862"/>
      <c r="N76" s="862"/>
      <c r="O76" s="862"/>
      <c r="P76" s="863"/>
      <c r="Q76" s="867">
        <v>37843</v>
      </c>
      <c r="R76" s="868"/>
      <c r="S76" s="868"/>
      <c r="T76" s="868"/>
      <c r="U76" s="818"/>
      <c r="V76" s="869">
        <v>37778</v>
      </c>
      <c r="W76" s="868"/>
      <c r="X76" s="868"/>
      <c r="Y76" s="868"/>
      <c r="Z76" s="818"/>
      <c r="AA76" s="869">
        <v>66</v>
      </c>
      <c r="AB76" s="868"/>
      <c r="AC76" s="868"/>
      <c r="AD76" s="868"/>
      <c r="AE76" s="818"/>
      <c r="AF76" s="869">
        <v>66</v>
      </c>
      <c r="AG76" s="868"/>
      <c r="AH76" s="868"/>
      <c r="AI76" s="868"/>
      <c r="AJ76" s="818"/>
      <c r="AK76" s="869"/>
      <c r="AL76" s="868"/>
      <c r="AM76" s="868"/>
      <c r="AN76" s="868"/>
      <c r="AO76" s="818"/>
      <c r="AP76" s="869">
        <v>375</v>
      </c>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532</v>
      </c>
      <c r="C77" s="862"/>
      <c r="D77" s="862"/>
      <c r="E77" s="862"/>
      <c r="F77" s="862"/>
      <c r="G77" s="862"/>
      <c r="H77" s="862"/>
      <c r="I77" s="862"/>
      <c r="J77" s="862"/>
      <c r="K77" s="862"/>
      <c r="L77" s="862"/>
      <c r="M77" s="862"/>
      <c r="N77" s="862"/>
      <c r="O77" s="862"/>
      <c r="P77" s="863"/>
      <c r="Q77" s="867">
        <v>2485</v>
      </c>
      <c r="R77" s="868"/>
      <c r="S77" s="868"/>
      <c r="T77" s="868"/>
      <c r="U77" s="818"/>
      <c r="V77" s="869">
        <v>2385</v>
      </c>
      <c r="W77" s="868"/>
      <c r="X77" s="868"/>
      <c r="Y77" s="868"/>
      <c r="Z77" s="818"/>
      <c r="AA77" s="869">
        <v>100</v>
      </c>
      <c r="AB77" s="868"/>
      <c r="AC77" s="868"/>
      <c r="AD77" s="868"/>
      <c r="AE77" s="818"/>
      <c r="AF77" s="869">
        <v>100</v>
      </c>
      <c r="AG77" s="868"/>
      <c r="AH77" s="868"/>
      <c r="AI77" s="868"/>
      <c r="AJ77" s="818"/>
      <c r="AK77" s="869"/>
      <c r="AL77" s="868"/>
      <c r="AM77" s="868"/>
      <c r="AN77" s="868"/>
      <c r="AO77" s="818"/>
      <c r="AP77" s="869">
        <v>429</v>
      </c>
      <c r="AQ77" s="868"/>
      <c r="AR77" s="868"/>
      <c r="AS77" s="868"/>
      <c r="AT77" s="818"/>
      <c r="AU77" s="869">
        <v>169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533</v>
      </c>
      <c r="C78" s="862"/>
      <c r="D78" s="862"/>
      <c r="E78" s="862"/>
      <c r="F78" s="862"/>
      <c r="G78" s="862"/>
      <c r="H78" s="862"/>
      <c r="I78" s="862"/>
      <c r="J78" s="862"/>
      <c r="K78" s="862"/>
      <c r="L78" s="862"/>
      <c r="M78" s="862"/>
      <c r="N78" s="862"/>
      <c r="O78" s="862"/>
      <c r="P78" s="863"/>
      <c r="Q78" s="864">
        <v>2749</v>
      </c>
      <c r="R78" s="819"/>
      <c r="S78" s="819"/>
      <c r="T78" s="819"/>
      <c r="U78" s="819"/>
      <c r="V78" s="819">
        <v>2743</v>
      </c>
      <c r="W78" s="819"/>
      <c r="X78" s="819"/>
      <c r="Y78" s="819"/>
      <c r="Z78" s="819"/>
      <c r="AA78" s="819">
        <v>6</v>
      </c>
      <c r="AB78" s="819"/>
      <c r="AC78" s="819"/>
      <c r="AD78" s="819"/>
      <c r="AE78" s="819"/>
      <c r="AF78" s="819">
        <v>6</v>
      </c>
      <c r="AG78" s="819"/>
      <c r="AH78" s="819"/>
      <c r="AI78" s="819"/>
      <c r="AJ78" s="819"/>
      <c r="AK78" s="819"/>
      <c r="AL78" s="819"/>
      <c r="AM78" s="819"/>
      <c r="AN78" s="819"/>
      <c r="AO78" s="819"/>
      <c r="AP78" s="819">
        <v>818</v>
      </c>
      <c r="AQ78" s="819"/>
      <c r="AR78" s="819"/>
      <c r="AS78" s="819"/>
      <c r="AT78" s="819"/>
      <c r="AU78" s="819">
        <v>574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AF68+AF69+AF70+AF71+AF72+AF73+AF74+AF75+AF76+AF77+AF78</f>
        <v>3954</v>
      </c>
      <c r="AG88" s="830"/>
      <c r="AH88" s="830"/>
      <c r="AI88" s="830"/>
      <c r="AJ88" s="830"/>
      <c r="AK88" s="827"/>
      <c r="AL88" s="827"/>
      <c r="AM88" s="827"/>
      <c r="AN88" s="827"/>
      <c r="AO88" s="827"/>
      <c r="AP88" s="830">
        <f t="shared" ref="AP88" si="0">AP68+AP69+AP70+AP71+AP72+AP73+AP74+AP75+AP76+AP77+AP78</f>
        <v>3762</v>
      </c>
      <c r="AQ88" s="830"/>
      <c r="AR88" s="830"/>
      <c r="AS88" s="830"/>
      <c r="AT88" s="830"/>
      <c r="AU88" s="830">
        <f t="shared" ref="AU88" si="1">AU68+AU69+AU70+AU71+AU72+AU73+AU74+AU75+AU76+AU77+AU78</f>
        <v>1457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CR7+CR8+CR9+CR10+CR11+CR12</f>
        <v>193</v>
      </c>
      <c r="CS102" s="838"/>
      <c r="CT102" s="838"/>
      <c r="CU102" s="838"/>
      <c r="CV102" s="881"/>
      <c r="CW102" s="880">
        <f>CW7+CW8+CW9+CW10+CW11+CW12</f>
        <v>55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285</v>
      </c>
      <c r="AG109" s="883"/>
      <c r="AH109" s="883"/>
      <c r="AI109" s="883"/>
      <c r="AJ109" s="884"/>
      <c r="AK109" s="882" t="s">
        <v>284</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285</v>
      </c>
      <c r="BW109" s="883"/>
      <c r="BX109" s="883"/>
      <c r="BY109" s="883"/>
      <c r="BZ109" s="884"/>
      <c r="CA109" s="882" t="s">
        <v>284</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285</v>
      </c>
      <c r="DM109" s="883"/>
      <c r="DN109" s="883"/>
      <c r="DO109" s="883"/>
      <c r="DP109" s="884"/>
      <c r="DQ109" s="882" t="s">
        <v>284</v>
      </c>
      <c r="DR109" s="883"/>
      <c r="DS109" s="883"/>
      <c r="DT109" s="883"/>
      <c r="DU109" s="884"/>
      <c r="DV109" s="882" t="s">
        <v>397</v>
      </c>
      <c r="DW109" s="883"/>
      <c r="DX109" s="883"/>
      <c r="DY109" s="883"/>
      <c r="DZ109" s="885"/>
    </row>
    <row r="110" spans="1:131" s="197" customFormat="1" ht="26.25" customHeight="1">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3469857</v>
      </c>
      <c r="AB110" s="890"/>
      <c r="AC110" s="890"/>
      <c r="AD110" s="890"/>
      <c r="AE110" s="891"/>
      <c r="AF110" s="892">
        <v>3353649</v>
      </c>
      <c r="AG110" s="890"/>
      <c r="AH110" s="890"/>
      <c r="AI110" s="890"/>
      <c r="AJ110" s="891"/>
      <c r="AK110" s="892">
        <v>3237856</v>
      </c>
      <c r="AL110" s="890"/>
      <c r="AM110" s="890"/>
      <c r="AN110" s="890"/>
      <c r="AO110" s="891"/>
      <c r="AP110" s="893">
        <v>17.2</v>
      </c>
      <c r="AQ110" s="894"/>
      <c r="AR110" s="894"/>
      <c r="AS110" s="894"/>
      <c r="AT110" s="895"/>
      <c r="AU110" s="896" t="s">
        <v>59</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33325838</v>
      </c>
      <c r="BR110" s="927"/>
      <c r="BS110" s="927"/>
      <c r="BT110" s="927"/>
      <c r="BU110" s="927"/>
      <c r="BV110" s="927">
        <v>35155562</v>
      </c>
      <c r="BW110" s="927"/>
      <c r="BX110" s="927"/>
      <c r="BY110" s="927"/>
      <c r="BZ110" s="927"/>
      <c r="CA110" s="927">
        <v>37385837</v>
      </c>
      <c r="CB110" s="927"/>
      <c r="CC110" s="927"/>
      <c r="CD110" s="927"/>
      <c r="CE110" s="927"/>
      <c r="CF110" s="941">
        <v>198.5</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14381</v>
      </c>
      <c r="BR111" s="920"/>
      <c r="BS111" s="920"/>
      <c r="BT111" s="920"/>
      <c r="BU111" s="920"/>
      <c r="BV111" s="920">
        <v>2451</v>
      </c>
      <c r="BW111" s="920"/>
      <c r="BX111" s="920"/>
      <c r="BY111" s="920"/>
      <c r="BZ111" s="920"/>
      <c r="CA111" s="920" t="s">
        <v>110</v>
      </c>
      <c r="CB111" s="920"/>
      <c r="CC111" s="920"/>
      <c r="CD111" s="920"/>
      <c r="CE111" s="920"/>
      <c r="CF111" s="914" t="s">
        <v>110</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21369854</v>
      </c>
      <c r="BR112" s="920"/>
      <c r="BS112" s="920"/>
      <c r="BT112" s="920"/>
      <c r="BU112" s="920"/>
      <c r="BV112" s="920">
        <v>20438386</v>
      </c>
      <c r="BW112" s="920"/>
      <c r="BX112" s="920"/>
      <c r="BY112" s="920"/>
      <c r="BZ112" s="920"/>
      <c r="CA112" s="920">
        <v>20085503</v>
      </c>
      <c r="CB112" s="920"/>
      <c r="CC112" s="920"/>
      <c r="CD112" s="920"/>
      <c r="CE112" s="920"/>
      <c r="CF112" s="914">
        <v>106.6</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1331928</v>
      </c>
      <c r="AB113" s="934"/>
      <c r="AC113" s="934"/>
      <c r="AD113" s="934"/>
      <c r="AE113" s="935"/>
      <c r="AF113" s="936">
        <v>1310018</v>
      </c>
      <c r="AG113" s="934"/>
      <c r="AH113" s="934"/>
      <c r="AI113" s="934"/>
      <c r="AJ113" s="935"/>
      <c r="AK113" s="936">
        <v>1345159</v>
      </c>
      <c r="AL113" s="934"/>
      <c r="AM113" s="934"/>
      <c r="AN113" s="934"/>
      <c r="AO113" s="935"/>
      <c r="AP113" s="937">
        <v>7.1</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v>1128299</v>
      </c>
      <c r="BR113" s="920"/>
      <c r="BS113" s="920"/>
      <c r="BT113" s="920"/>
      <c r="BU113" s="920"/>
      <c r="BV113" s="920">
        <v>1033424</v>
      </c>
      <c r="BW113" s="920"/>
      <c r="BX113" s="920"/>
      <c r="BY113" s="920"/>
      <c r="BZ113" s="920"/>
      <c r="CA113" s="920">
        <v>1457969</v>
      </c>
      <c r="CB113" s="920"/>
      <c r="CC113" s="920"/>
      <c r="CD113" s="920"/>
      <c r="CE113" s="920"/>
      <c r="CF113" s="914">
        <v>7.7</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181681</v>
      </c>
      <c r="AB114" s="959"/>
      <c r="AC114" s="959"/>
      <c r="AD114" s="959"/>
      <c r="AE114" s="960"/>
      <c r="AF114" s="961">
        <v>168748</v>
      </c>
      <c r="AG114" s="959"/>
      <c r="AH114" s="959"/>
      <c r="AI114" s="959"/>
      <c r="AJ114" s="960"/>
      <c r="AK114" s="961">
        <v>66695</v>
      </c>
      <c r="AL114" s="959"/>
      <c r="AM114" s="959"/>
      <c r="AN114" s="959"/>
      <c r="AO114" s="960"/>
      <c r="AP114" s="962">
        <v>0.4</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5233120</v>
      </c>
      <c r="BR114" s="920"/>
      <c r="BS114" s="920"/>
      <c r="BT114" s="920"/>
      <c r="BU114" s="920"/>
      <c r="BV114" s="920">
        <v>5202171</v>
      </c>
      <c r="BW114" s="920"/>
      <c r="BX114" s="920"/>
      <c r="BY114" s="920"/>
      <c r="BZ114" s="920"/>
      <c r="CA114" s="920">
        <v>4975468</v>
      </c>
      <c r="CB114" s="920"/>
      <c r="CC114" s="920"/>
      <c r="CD114" s="920"/>
      <c r="CE114" s="920"/>
      <c r="CF114" s="914">
        <v>26.4</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36092</v>
      </c>
      <c r="AB115" s="934"/>
      <c r="AC115" s="934"/>
      <c r="AD115" s="934"/>
      <c r="AE115" s="935"/>
      <c r="AF115" s="936">
        <v>12049</v>
      </c>
      <c r="AG115" s="934"/>
      <c r="AH115" s="934"/>
      <c r="AI115" s="934"/>
      <c r="AJ115" s="935"/>
      <c r="AK115" s="936">
        <v>2462</v>
      </c>
      <c r="AL115" s="934"/>
      <c r="AM115" s="934"/>
      <c r="AN115" s="934"/>
      <c r="AO115" s="935"/>
      <c r="AP115" s="937">
        <v>0</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v>129287</v>
      </c>
      <c r="BR115" s="920"/>
      <c r="BS115" s="920"/>
      <c r="BT115" s="920"/>
      <c r="BU115" s="920"/>
      <c r="BV115" s="920">
        <v>134692</v>
      </c>
      <c r="BW115" s="920"/>
      <c r="BX115" s="920"/>
      <c r="BY115" s="920"/>
      <c r="BZ115" s="920"/>
      <c r="CA115" s="920" t="s">
        <v>110</v>
      </c>
      <c r="CB115" s="920"/>
      <c r="CC115" s="920"/>
      <c r="CD115" s="920"/>
      <c r="CE115" s="920"/>
      <c r="CF115" s="914" t="s">
        <v>110</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14381</v>
      </c>
      <c r="DH115" s="959"/>
      <c r="DI115" s="959"/>
      <c r="DJ115" s="959"/>
      <c r="DK115" s="960"/>
      <c r="DL115" s="961">
        <v>2451</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799</v>
      </c>
      <c r="AB116" s="959"/>
      <c r="AC116" s="959"/>
      <c r="AD116" s="959"/>
      <c r="AE116" s="960"/>
      <c r="AF116" s="961">
        <v>579</v>
      </c>
      <c r="AG116" s="959"/>
      <c r="AH116" s="959"/>
      <c r="AI116" s="959"/>
      <c r="AJ116" s="960"/>
      <c r="AK116" s="961">
        <v>376</v>
      </c>
      <c r="AL116" s="959"/>
      <c r="AM116" s="959"/>
      <c r="AN116" s="959"/>
      <c r="AO116" s="960"/>
      <c r="AP116" s="962">
        <v>0</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5020357</v>
      </c>
      <c r="AB117" s="966"/>
      <c r="AC117" s="966"/>
      <c r="AD117" s="966"/>
      <c r="AE117" s="967"/>
      <c r="AF117" s="965">
        <v>4845043</v>
      </c>
      <c r="AG117" s="966"/>
      <c r="AH117" s="966"/>
      <c r="AI117" s="966"/>
      <c r="AJ117" s="967"/>
      <c r="AK117" s="965">
        <v>4652548</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285</v>
      </c>
      <c r="AG118" s="883"/>
      <c r="AH118" s="883"/>
      <c r="AI118" s="883"/>
      <c r="AJ118" s="884"/>
      <c r="AK118" s="882" t="s">
        <v>284</v>
      </c>
      <c r="AL118" s="883"/>
      <c r="AM118" s="883"/>
      <c r="AN118" s="883"/>
      <c r="AO118" s="884"/>
      <c r="AP118" s="990" t="s">
        <v>397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425</v>
      </c>
      <c r="BP118" s="994"/>
      <c r="BQ118" s="985">
        <v>61200779</v>
      </c>
      <c r="BR118" s="986"/>
      <c r="BS118" s="986"/>
      <c r="BT118" s="986"/>
      <c r="BU118" s="986"/>
      <c r="BV118" s="986">
        <v>61966686</v>
      </c>
      <c r="BW118" s="986"/>
      <c r="BX118" s="986"/>
      <c r="BY118" s="986"/>
      <c r="BZ118" s="986"/>
      <c r="CA118" s="986">
        <v>63904777</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3457722</v>
      </c>
      <c r="BR119" s="927"/>
      <c r="BS119" s="927"/>
      <c r="BT119" s="927"/>
      <c r="BU119" s="927"/>
      <c r="BV119" s="927">
        <v>3971064</v>
      </c>
      <c r="BW119" s="927"/>
      <c r="BX119" s="927"/>
      <c r="BY119" s="927"/>
      <c r="BZ119" s="927"/>
      <c r="CA119" s="927">
        <v>4125903</v>
      </c>
      <c r="CB119" s="927"/>
      <c r="CC119" s="927"/>
      <c r="CD119" s="927"/>
      <c r="CE119" s="927"/>
      <c r="CF119" s="941">
        <v>21.9</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v>856966</v>
      </c>
      <c r="BR120" s="920"/>
      <c r="BS120" s="920"/>
      <c r="BT120" s="920"/>
      <c r="BU120" s="920"/>
      <c r="BV120" s="920">
        <v>712978</v>
      </c>
      <c r="BW120" s="920"/>
      <c r="BX120" s="920"/>
      <c r="BY120" s="920"/>
      <c r="BZ120" s="920"/>
      <c r="CA120" s="920">
        <v>682099</v>
      </c>
      <c r="CB120" s="920"/>
      <c r="CC120" s="920"/>
      <c r="CD120" s="920"/>
      <c r="CE120" s="920"/>
      <c r="CF120" s="914">
        <v>3.6</v>
      </c>
      <c r="CG120" s="915"/>
      <c r="CH120" s="915"/>
      <c r="CI120" s="915"/>
      <c r="CJ120" s="915"/>
      <c r="CK120" s="1013" t="s">
        <v>431</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18371994</v>
      </c>
      <c r="DH120" s="927"/>
      <c r="DI120" s="927"/>
      <c r="DJ120" s="927"/>
      <c r="DK120" s="927"/>
      <c r="DL120" s="927">
        <v>17580684</v>
      </c>
      <c r="DM120" s="927"/>
      <c r="DN120" s="927"/>
      <c r="DO120" s="927"/>
      <c r="DP120" s="927"/>
      <c r="DQ120" s="927">
        <v>17352788</v>
      </c>
      <c r="DR120" s="927"/>
      <c r="DS120" s="927"/>
      <c r="DT120" s="927"/>
      <c r="DU120" s="927"/>
      <c r="DV120" s="928">
        <v>92.1</v>
      </c>
      <c r="DW120" s="928"/>
      <c r="DX120" s="928"/>
      <c r="DY120" s="928"/>
      <c r="DZ120" s="929"/>
    </row>
    <row r="121" spans="1:130" s="197" customFormat="1" ht="26.25" customHeight="1">
      <c r="A121" s="975"/>
      <c r="B121" s="946"/>
      <c r="C121" s="1010" t="s">
        <v>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433</v>
      </c>
      <c r="BA121" s="971"/>
      <c r="BB121" s="971"/>
      <c r="BC121" s="971"/>
      <c r="BD121" s="971"/>
      <c r="BE121" s="971"/>
      <c r="BF121" s="971"/>
      <c r="BG121" s="971"/>
      <c r="BH121" s="971"/>
      <c r="BI121" s="971"/>
      <c r="BJ121" s="971"/>
      <c r="BK121" s="971"/>
      <c r="BL121" s="971"/>
      <c r="BM121" s="971"/>
      <c r="BN121" s="971"/>
      <c r="BO121" s="971"/>
      <c r="BP121" s="972"/>
      <c r="BQ121" s="985">
        <v>39267062</v>
      </c>
      <c r="BR121" s="986"/>
      <c r="BS121" s="986"/>
      <c r="BT121" s="986"/>
      <c r="BU121" s="986"/>
      <c r="BV121" s="986">
        <v>41359388</v>
      </c>
      <c r="BW121" s="986"/>
      <c r="BX121" s="986"/>
      <c r="BY121" s="986"/>
      <c r="BZ121" s="986"/>
      <c r="CA121" s="986">
        <v>44159674</v>
      </c>
      <c r="CB121" s="986"/>
      <c r="CC121" s="986"/>
      <c r="CD121" s="986"/>
      <c r="CE121" s="986"/>
      <c r="CF121" s="1024">
        <v>234.4</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2195972</v>
      </c>
      <c r="DH121" s="920"/>
      <c r="DI121" s="920"/>
      <c r="DJ121" s="920"/>
      <c r="DK121" s="920"/>
      <c r="DL121" s="920">
        <v>2117831</v>
      </c>
      <c r="DM121" s="920"/>
      <c r="DN121" s="920"/>
      <c r="DO121" s="920"/>
      <c r="DP121" s="920"/>
      <c r="DQ121" s="920">
        <v>2017456</v>
      </c>
      <c r="DR121" s="920"/>
      <c r="DS121" s="920"/>
      <c r="DT121" s="920"/>
      <c r="DU121" s="920"/>
      <c r="DV121" s="921">
        <v>10.7</v>
      </c>
      <c r="DW121" s="921"/>
      <c r="DX121" s="921"/>
      <c r="DY121" s="921"/>
      <c r="DZ121" s="922"/>
    </row>
    <row r="122" spans="1:130" s="197" customFormat="1" ht="26.25" customHeight="1">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434</v>
      </c>
      <c r="BP122" s="994"/>
      <c r="BQ122" s="1034">
        <v>43581750</v>
      </c>
      <c r="BR122" s="1035"/>
      <c r="BS122" s="1035"/>
      <c r="BT122" s="1035"/>
      <c r="BU122" s="1035"/>
      <c r="BV122" s="1035">
        <v>46043430</v>
      </c>
      <c r="BW122" s="1035"/>
      <c r="BX122" s="1035"/>
      <c r="BY122" s="1035"/>
      <c r="BZ122" s="1035"/>
      <c r="CA122" s="1035">
        <v>48967676</v>
      </c>
      <c r="CB122" s="1035"/>
      <c r="CC122" s="1035"/>
      <c r="CD122" s="1035"/>
      <c r="CE122" s="1035"/>
      <c r="CF122" s="987"/>
      <c r="CG122" s="988"/>
      <c r="CH122" s="988"/>
      <c r="CI122" s="988"/>
      <c r="CJ122" s="989"/>
      <c r="CK122" s="1016"/>
      <c r="CL122" s="1017"/>
      <c r="CM122" s="1017"/>
      <c r="CN122" s="1017"/>
      <c r="CO122" s="1018"/>
      <c r="CP122" s="1007" t="s">
        <v>377</v>
      </c>
      <c r="CQ122" s="1008"/>
      <c r="CR122" s="1008"/>
      <c r="CS122" s="1008"/>
      <c r="CT122" s="1008"/>
      <c r="CU122" s="1008"/>
      <c r="CV122" s="1008"/>
      <c r="CW122" s="1008"/>
      <c r="CX122" s="1008"/>
      <c r="CY122" s="1008"/>
      <c r="CZ122" s="1008"/>
      <c r="DA122" s="1008"/>
      <c r="DB122" s="1008"/>
      <c r="DC122" s="1008"/>
      <c r="DD122" s="1008"/>
      <c r="DE122" s="1008"/>
      <c r="DF122" s="1009"/>
      <c r="DG122" s="919">
        <v>670942</v>
      </c>
      <c r="DH122" s="920"/>
      <c r="DI122" s="920"/>
      <c r="DJ122" s="920"/>
      <c r="DK122" s="920"/>
      <c r="DL122" s="920">
        <v>617074</v>
      </c>
      <c r="DM122" s="920"/>
      <c r="DN122" s="920"/>
      <c r="DO122" s="920"/>
      <c r="DP122" s="920"/>
      <c r="DQ122" s="920">
        <v>593263</v>
      </c>
      <c r="DR122" s="920"/>
      <c r="DS122" s="920"/>
      <c r="DT122" s="920"/>
      <c r="DU122" s="920"/>
      <c r="DV122" s="921">
        <v>3.1</v>
      </c>
      <c r="DW122" s="921"/>
      <c r="DX122" s="921"/>
      <c r="DY122" s="921"/>
      <c r="DZ122" s="922"/>
    </row>
    <row r="123" spans="1:130" s="197" customFormat="1" ht="26.25" customHeight="1" thickBot="1">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92.8</v>
      </c>
      <c r="BR123" s="1027"/>
      <c r="BS123" s="1027"/>
      <c r="BT123" s="1027"/>
      <c r="BU123" s="1027"/>
      <c r="BV123" s="1027">
        <v>82.8</v>
      </c>
      <c r="BW123" s="1027"/>
      <c r="BX123" s="1027"/>
      <c r="BY123" s="1027"/>
      <c r="BZ123" s="1027"/>
      <c r="CA123" s="1027">
        <v>79.2</v>
      </c>
      <c r="CB123" s="1027"/>
      <c r="CC123" s="1027"/>
      <c r="CD123" s="1027"/>
      <c r="CE123" s="1027"/>
      <c r="CF123" s="1028"/>
      <c r="CG123" s="1029"/>
      <c r="CH123" s="1029"/>
      <c r="CI123" s="1029"/>
      <c r="CJ123" s="1030"/>
      <c r="CK123" s="1016"/>
      <c r="CL123" s="1017"/>
      <c r="CM123" s="1017"/>
      <c r="CN123" s="1017"/>
      <c r="CO123" s="1018"/>
      <c r="CP123" s="1007" t="s">
        <v>380</v>
      </c>
      <c r="CQ123" s="1008"/>
      <c r="CR123" s="1008"/>
      <c r="CS123" s="1008"/>
      <c r="CT123" s="1008"/>
      <c r="CU123" s="1008"/>
      <c r="CV123" s="1008"/>
      <c r="CW123" s="1008"/>
      <c r="CX123" s="1008"/>
      <c r="CY123" s="1008"/>
      <c r="CZ123" s="1008"/>
      <c r="DA123" s="1008"/>
      <c r="DB123" s="1008"/>
      <c r="DC123" s="1008"/>
      <c r="DD123" s="1008"/>
      <c r="DE123" s="1008"/>
      <c r="DF123" s="1009"/>
      <c r="DG123" s="958">
        <v>130946</v>
      </c>
      <c r="DH123" s="959"/>
      <c r="DI123" s="959"/>
      <c r="DJ123" s="959"/>
      <c r="DK123" s="960"/>
      <c r="DL123" s="961">
        <v>122797</v>
      </c>
      <c r="DM123" s="959"/>
      <c r="DN123" s="959"/>
      <c r="DO123" s="959"/>
      <c r="DP123" s="960"/>
      <c r="DQ123" s="961">
        <v>121996</v>
      </c>
      <c r="DR123" s="959"/>
      <c r="DS123" s="959"/>
      <c r="DT123" s="959"/>
      <c r="DU123" s="960"/>
      <c r="DV123" s="962">
        <v>0.6</v>
      </c>
      <c r="DW123" s="963"/>
      <c r="DX123" s="963"/>
      <c r="DY123" s="963"/>
      <c r="DZ123" s="964"/>
    </row>
    <row r="124" spans="1:130" s="197" customFormat="1" ht="26.25" customHeight="1">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436</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437</v>
      </c>
      <c r="CL125" s="1014"/>
      <c r="CM125" s="1014"/>
      <c r="CN125" s="1014"/>
      <c r="CO125" s="1015"/>
      <c r="CP125" s="940" t="s">
        <v>438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36092</v>
      </c>
      <c r="AB126" s="959"/>
      <c r="AC126" s="959"/>
      <c r="AD126" s="959"/>
      <c r="AE126" s="960"/>
      <c r="AF126" s="961">
        <v>12049</v>
      </c>
      <c r="AG126" s="959"/>
      <c r="AH126" s="959"/>
      <c r="AI126" s="959"/>
      <c r="AJ126" s="960"/>
      <c r="AK126" s="961">
        <v>2462</v>
      </c>
      <c r="AL126" s="959"/>
      <c r="AM126" s="959"/>
      <c r="AN126" s="959"/>
      <c r="AO126" s="960"/>
      <c r="AP126" s="962">
        <v>0</v>
      </c>
      <c r="AQ126" s="963"/>
      <c r="AR126" s="963"/>
      <c r="AS126" s="963"/>
      <c r="AT126" s="964"/>
      <c r="AU126" s="233"/>
      <c r="AV126" s="233"/>
      <c r="AW126" s="233"/>
      <c r="AX126" s="1036" t="s">
        <v>439</v>
      </c>
      <c r="AY126" s="1037"/>
      <c r="AZ126" s="1037"/>
      <c r="BA126" s="1037"/>
      <c r="BB126" s="1037"/>
      <c r="BC126" s="1037"/>
      <c r="BD126" s="1037"/>
      <c r="BE126" s="1038"/>
      <c r="BF126" s="1052" t="s">
        <v>440</v>
      </c>
      <c r="BG126" s="1037"/>
      <c r="BH126" s="1037"/>
      <c r="BI126" s="1037"/>
      <c r="BJ126" s="1037"/>
      <c r="BK126" s="1037"/>
      <c r="BL126" s="1038"/>
      <c r="BM126" s="1052" t="s">
        <v>441</v>
      </c>
      <c r="BN126" s="1037"/>
      <c r="BO126" s="1037"/>
      <c r="BP126" s="1037"/>
      <c r="BQ126" s="1037"/>
      <c r="BR126" s="1037"/>
      <c r="BS126" s="1038"/>
      <c r="BT126" s="1052" t="s">
        <v>442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443</v>
      </c>
      <c r="CQ126" s="950"/>
      <c r="CR126" s="950"/>
      <c r="CS126" s="950"/>
      <c r="CT126" s="950"/>
      <c r="CU126" s="950"/>
      <c r="CV126" s="950"/>
      <c r="CW126" s="950"/>
      <c r="CX126" s="950"/>
      <c r="CY126" s="950"/>
      <c r="CZ126" s="950"/>
      <c r="DA126" s="950"/>
      <c r="DB126" s="950"/>
      <c r="DC126" s="950"/>
      <c r="DD126" s="950"/>
      <c r="DE126" s="950"/>
      <c r="DF126" s="951"/>
      <c r="DG126" s="919">
        <v>129287</v>
      </c>
      <c r="DH126" s="920"/>
      <c r="DI126" s="920"/>
      <c r="DJ126" s="920"/>
      <c r="DK126" s="920"/>
      <c r="DL126" s="920">
        <v>134692</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445</v>
      </c>
      <c r="AY127" s="887"/>
      <c r="AZ127" s="887"/>
      <c r="BA127" s="887"/>
      <c r="BB127" s="887"/>
      <c r="BC127" s="887"/>
      <c r="BD127" s="887"/>
      <c r="BE127" s="888"/>
      <c r="BF127" s="1041" t="s">
        <v>110</v>
      </c>
      <c r="BG127" s="1042"/>
      <c r="BH127" s="1042"/>
      <c r="BI127" s="1042"/>
      <c r="BJ127" s="1042"/>
      <c r="BK127" s="1042"/>
      <c r="BL127" s="1051"/>
      <c r="BM127" s="1041">
        <v>12.33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446</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447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448</v>
      </c>
      <c r="X128" s="1073"/>
      <c r="Y128" s="1073"/>
      <c r="Z128" s="1074"/>
      <c r="AA128" s="1089">
        <v>81065</v>
      </c>
      <c r="AB128" s="1090"/>
      <c r="AC128" s="1090"/>
      <c r="AD128" s="1090"/>
      <c r="AE128" s="1091"/>
      <c r="AF128" s="1092">
        <v>81625</v>
      </c>
      <c r="AG128" s="1090"/>
      <c r="AH128" s="1090"/>
      <c r="AI128" s="1090"/>
      <c r="AJ128" s="1091"/>
      <c r="AK128" s="1092">
        <v>72970</v>
      </c>
      <c r="AL128" s="1090"/>
      <c r="AM128" s="1090"/>
      <c r="AN128" s="1090"/>
      <c r="AO128" s="1091"/>
      <c r="AP128" s="1093"/>
      <c r="AQ128" s="1094"/>
      <c r="AR128" s="1094"/>
      <c r="AS128" s="1094"/>
      <c r="AT128" s="1095"/>
      <c r="AU128" s="235"/>
      <c r="AV128" s="235"/>
      <c r="AW128" s="235"/>
      <c r="AX128" s="1054" t="s">
        <v>449</v>
      </c>
      <c r="AY128" s="950"/>
      <c r="AZ128" s="950"/>
      <c r="BA128" s="950"/>
      <c r="BB128" s="950"/>
      <c r="BC128" s="950"/>
      <c r="BD128" s="950"/>
      <c r="BE128" s="951"/>
      <c r="BF128" s="1066" t="s">
        <v>110</v>
      </c>
      <c r="BG128" s="1067"/>
      <c r="BH128" s="1067"/>
      <c r="BI128" s="1067"/>
      <c r="BJ128" s="1067"/>
      <c r="BK128" s="1067"/>
      <c r="BL128" s="1068"/>
      <c r="BM128" s="1066">
        <v>17.329999999999998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450</v>
      </c>
      <c r="X129" s="1061"/>
      <c r="Y129" s="1061"/>
      <c r="Z129" s="1062"/>
      <c r="AA129" s="958">
        <v>21876960</v>
      </c>
      <c r="AB129" s="959"/>
      <c r="AC129" s="959"/>
      <c r="AD129" s="959"/>
      <c r="AE129" s="960"/>
      <c r="AF129" s="961">
        <v>22129526</v>
      </c>
      <c r="AG129" s="959"/>
      <c r="AH129" s="959"/>
      <c r="AI129" s="959"/>
      <c r="AJ129" s="960"/>
      <c r="AK129" s="961">
        <v>21830396</v>
      </c>
      <c r="AL129" s="959"/>
      <c r="AM129" s="959"/>
      <c r="AN129" s="959"/>
      <c r="AO129" s="960"/>
      <c r="AP129" s="1063"/>
      <c r="AQ129" s="1064"/>
      <c r="AR129" s="1064"/>
      <c r="AS129" s="1064"/>
      <c r="AT129" s="1065"/>
      <c r="AU129" s="235"/>
      <c r="AV129" s="235"/>
      <c r="AW129" s="235"/>
      <c r="AX129" s="1054" t="s">
        <v>451</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453</v>
      </c>
      <c r="X130" s="1061"/>
      <c r="Y130" s="1061"/>
      <c r="Z130" s="1062"/>
      <c r="AA130" s="958">
        <v>2898242</v>
      </c>
      <c r="AB130" s="959"/>
      <c r="AC130" s="959"/>
      <c r="AD130" s="959"/>
      <c r="AE130" s="960"/>
      <c r="AF130" s="961">
        <v>2903707</v>
      </c>
      <c r="AG130" s="959"/>
      <c r="AH130" s="959"/>
      <c r="AI130" s="959"/>
      <c r="AJ130" s="960"/>
      <c r="AK130" s="961">
        <v>2993077</v>
      </c>
      <c r="AL130" s="959"/>
      <c r="AM130" s="959"/>
      <c r="AN130" s="959"/>
      <c r="AO130" s="960"/>
      <c r="AP130" s="1063"/>
      <c r="AQ130" s="1064"/>
      <c r="AR130" s="1064"/>
      <c r="AS130" s="1064"/>
      <c r="AT130" s="1065"/>
      <c r="AU130" s="235"/>
      <c r="AV130" s="235"/>
      <c r="AW130" s="235"/>
      <c r="AX130" s="1113" t="s">
        <v>454</v>
      </c>
      <c r="AY130" s="1045"/>
      <c r="AZ130" s="1045"/>
      <c r="BA130" s="1045"/>
      <c r="BB130" s="1045"/>
      <c r="BC130" s="1045"/>
      <c r="BD130" s="1045"/>
      <c r="BE130" s="1046"/>
      <c r="BF130" s="1075">
        <v>79.2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455</v>
      </c>
      <c r="X131" s="1084"/>
      <c r="Y131" s="1084"/>
      <c r="Z131" s="1085"/>
      <c r="AA131" s="997">
        <v>18978718</v>
      </c>
      <c r="AB131" s="998"/>
      <c r="AC131" s="998"/>
      <c r="AD131" s="998"/>
      <c r="AE131" s="999"/>
      <c r="AF131" s="1000">
        <v>19225819</v>
      </c>
      <c r="AG131" s="998"/>
      <c r="AH131" s="998"/>
      <c r="AI131" s="998"/>
      <c r="AJ131" s="999"/>
      <c r="AK131" s="1000">
        <v>18837319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457</v>
      </c>
      <c r="W132" s="1101"/>
      <c r="X132" s="1101"/>
      <c r="Y132" s="1101"/>
      <c r="Z132" s="1102"/>
      <c r="AA132" s="1103">
        <v>10.754414499999999</v>
      </c>
      <c r="AB132" s="1104"/>
      <c r="AC132" s="1104"/>
      <c r="AD132" s="1104"/>
      <c r="AE132" s="1105"/>
      <c r="AF132" s="1106">
        <v>9.6729871430000003</v>
      </c>
      <c r="AG132" s="1104"/>
      <c r="AH132" s="1104"/>
      <c r="AI132" s="1104"/>
      <c r="AJ132" s="1105"/>
      <c r="AK132" s="1106">
        <v>8.4221167569999995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458</v>
      </c>
      <c r="W133" s="1108"/>
      <c r="X133" s="1108"/>
      <c r="Y133" s="1108"/>
      <c r="Z133" s="1109"/>
      <c r="AA133" s="1110">
        <v>11.8</v>
      </c>
      <c r="AB133" s="1111"/>
      <c r="AC133" s="1111"/>
      <c r="AD133" s="1111"/>
      <c r="AE133" s="1112"/>
      <c r="AF133" s="1110">
        <v>10.8</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7" t="s">
        <v>461</v>
      </c>
      <c r="L7" s="254"/>
      <c r="M7" s="255" t="s">
        <v>462</v>
      </c>
      <c r="N7" s="256"/>
    </row>
    <row r="8" spans="1:16">
      <c r="A8" s="248"/>
      <c r="B8" s="244"/>
      <c r="C8" s="244"/>
      <c r="D8" s="244"/>
      <c r="E8" s="244"/>
      <c r="F8" s="244"/>
      <c r="G8" s="257"/>
      <c r="H8" s="258"/>
      <c r="I8" s="258"/>
      <c r="J8" s="259"/>
      <c r="K8" s="1118"/>
      <c r="L8" s="260" t="s">
        <v>463</v>
      </c>
      <c r="M8" s="261" t="s">
        <v>464</v>
      </c>
      <c r="N8" s="262" t="s">
        <v>465</v>
      </c>
    </row>
    <row r="9" spans="1:16">
      <c r="A9" s="248"/>
      <c r="B9" s="244"/>
      <c r="C9" s="244"/>
      <c r="D9" s="244"/>
      <c r="E9" s="244"/>
      <c r="F9" s="244"/>
      <c r="G9" s="1119" t="s">
        <v>466</v>
      </c>
      <c r="H9" s="1120"/>
      <c r="I9" s="1120"/>
      <c r="J9" s="1121"/>
      <c r="K9" s="263">
        <v>5409093</v>
      </c>
      <c r="L9" s="264">
        <v>57832</v>
      </c>
      <c r="M9" s="265">
        <v>60220</v>
      </c>
      <c r="N9" s="266">
        <v>-4</v>
      </c>
    </row>
    <row r="10" spans="1:16">
      <c r="A10" s="248"/>
      <c r="B10" s="244"/>
      <c r="C10" s="244"/>
      <c r="D10" s="244"/>
      <c r="E10" s="244"/>
      <c r="F10" s="244"/>
      <c r="G10" s="1119" t="s">
        <v>467</v>
      </c>
      <c r="H10" s="1120"/>
      <c r="I10" s="1120"/>
      <c r="J10" s="1121"/>
      <c r="K10" s="267">
        <v>684460</v>
      </c>
      <c r="L10" s="268">
        <v>7318</v>
      </c>
      <c r="M10" s="269">
        <v>6228</v>
      </c>
      <c r="N10" s="270">
        <v>17.5</v>
      </c>
    </row>
    <row r="11" spans="1:16" ht="13.5" customHeight="1">
      <c r="A11" s="248"/>
      <c r="B11" s="244"/>
      <c r="C11" s="244"/>
      <c r="D11" s="244"/>
      <c r="E11" s="244"/>
      <c r="F11" s="244"/>
      <c r="G11" s="1119" t="s">
        <v>468</v>
      </c>
      <c r="H11" s="1120"/>
      <c r="I11" s="1120"/>
      <c r="J11" s="1121"/>
      <c r="K11" s="267">
        <v>1209822</v>
      </c>
      <c r="L11" s="268">
        <v>12935</v>
      </c>
      <c r="M11" s="269">
        <v>6126</v>
      </c>
      <c r="N11" s="270">
        <v>111.1</v>
      </c>
    </row>
    <row r="12" spans="1:16" ht="13.5" customHeight="1">
      <c r="A12" s="248"/>
      <c r="B12" s="244"/>
      <c r="C12" s="244"/>
      <c r="D12" s="244"/>
      <c r="E12" s="244"/>
      <c r="F12" s="244"/>
      <c r="G12" s="1119" t="s">
        <v>469</v>
      </c>
      <c r="H12" s="1120"/>
      <c r="I12" s="1120"/>
      <c r="J12" s="1121"/>
      <c r="K12" s="267">
        <v>139351</v>
      </c>
      <c r="L12" s="268">
        <v>1490</v>
      </c>
      <c r="M12" s="269">
        <v>1407</v>
      </c>
      <c r="N12" s="270">
        <v>5.9</v>
      </c>
    </row>
    <row r="13" spans="1:16" ht="13.5" customHeight="1">
      <c r="A13" s="248"/>
      <c r="B13" s="244"/>
      <c r="C13" s="244"/>
      <c r="D13" s="244"/>
      <c r="E13" s="244"/>
      <c r="F13" s="244"/>
      <c r="G13" s="1119" t="s">
        <v>470</v>
      </c>
      <c r="H13" s="1120"/>
      <c r="I13" s="1120"/>
      <c r="J13" s="1121"/>
      <c r="K13" s="267" t="s">
        <v>471</v>
      </c>
      <c r="L13" s="268" t="s">
        <v>471</v>
      </c>
      <c r="M13" s="269" t="s">
        <v>471</v>
      </c>
      <c r="N13" s="270" t="s">
        <v>471</v>
      </c>
    </row>
    <row r="14" spans="1:16" ht="13.5" customHeight="1">
      <c r="A14" s="248"/>
      <c r="B14" s="244"/>
      <c r="C14" s="244"/>
      <c r="D14" s="244"/>
      <c r="E14" s="244"/>
      <c r="F14" s="244"/>
      <c r="G14" s="1119" t="s">
        <v>472</v>
      </c>
      <c r="H14" s="1120"/>
      <c r="I14" s="1120"/>
      <c r="J14" s="1121"/>
      <c r="K14" s="267">
        <v>150962</v>
      </c>
      <c r="L14" s="268">
        <v>1614</v>
      </c>
      <c r="M14" s="269">
        <v>2310</v>
      </c>
      <c r="N14" s="270">
        <v>-30.1</v>
      </c>
    </row>
    <row r="15" spans="1:16" ht="13.5" customHeight="1">
      <c r="A15" s="248"/>
      <c r="B15" s="244"/>
      <c r="C15" s="244"/>
      <c r="D15" s="244"/>
      <c r="E15" s="244"/>
      <c r="F15" s="244"/>
      <c r="G15" s="1119" t="s">
        <v>473</v>
      </c>
      <c r="H15" s="1120"/>
      <c r="I15" s="1120"/>
      <c r="J15" s="1121"/>
      <c r="K15" s="267">
        <v>83660</v>
      </c>
      <c r="L15" s="268">
        <v>894</v>
      </c>
      <c r="M15" s="269">
        <v>1512</v>
      </c>
      <c r="N15" s="270">
        <v>-40.9</v>
      </c>
    </row>
    <row r="16" spans="1:16">
      <c r="A16" s="248"/>
      <c r="B16" s="244"/>
      <c r="C16" s="244"/>
      <c r="D16" s="244"/>
      <c r="E16" s="244"/>
      <c r="F16" s="244"/>
      <c r="G16" s="1122" t="s">
        <v>474</v>
      </c>
      <c r="H16" s="1123"/>
      <c r="I16" s="1123"/>
      <c r="J16" s="1124"/>
      <c r="K16" s="268">
        <v>-606168</v>
      </c>
      <c r="L16" s="268">
        <v>-6481</v>
      </c>
      <c r="M16" s="269">
        <v>-6349</v>
      </c>
      <c r="N16" s="270">
        <v>2.1</v>
      </c>
    </row>
    <row r="17" spans="1:16">
      <c r="A17" s="248"/>
      <c r="B17" s="244"/>
      <c r="C17" s="244"/>
      <c r="D17" s="244"/>
      <c r="E17" s="244"/>
      <c r="F17" s="244"/>
      <c r="G17" s="1122" t="s">
        <v>169</v>
      </c>
      <c r="H17" s="1123"/>
      <c r="I17" s="1123"/>
      <c r="J17" s="1124"/>
      <c r="K17" s="268">
        <v>7071180</v>
      </c>
      <c r="L17" s="268">
        <v>75603</v>
      </c>
      <c r="M17" s="269">
        <v>71454</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14" t="s">
        <v>479</v>
      </c>
      <c r="H21" s="1115"/>
      <c r="I21" s="1115"/>
      <c r="J21" s="1116"/>
      <c r="K21" s="280">
        <v>7.49</v>
      </c>
      <c r="L21" s="281">
        <v>6.96</v>
      </c>
      <c r="M21" s="282">
        <v>0.53</v>
      </c>
      <c r="N21" s="249"/>
      <c r="O21" s="283"/>
      <c r="P21" s="279"/>
    </row>
    <row r="22" spans="1:16" s="284" customFormat="1">
      <c r="A22" s="279"/>
      <c r="B22" s="249"/>
      <c r="C22" s="249"/>
      <c r="D22" s="249"/>
      <c r="E22" s="249"/>
      <c r="F22" s="249"/>
      <c r="G22" s="1114" t="s">
        <v>480</v>
      </c>
      <c r="H22" s="1115"/>
      <c r="I22" s="1115"/>
      <c r="J22" s="1116"/>
      <c r="K22" s="285">
        <v>95.4</v>
      </c>
      <c r="L22" s="286">
        <v>98.3</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7" t="s">
        <v>461</v>
      </c>
      <c r="L30" s="254"/>
      <c r="M30" s="255" t="s">
        <v>462</v>
      </c>
      <c r="N30" s="256"/>
    </row>
    <row r="31" spans="1:16">
      <c r="A31" s="248"/>
      <c r="B31" s="244"/>
      <c r="C31" s="244"/>
      <c r="D31" s="244"/>
      <c r="E31" s="244"/>
      <c r="F31" s="244"/>
      <c r="G31" s="257"/>
      <c r="H31" s="258"/>
      <c r="I31" s="258"/>
      <c r="J31" s="259"/>
      <c r="K31" s="1118"/>
      <c r="L31" s="260" t="s">
        <v>463</v>
      </c>
      <c r="M31" s="261" t="s">
        <v>464</v>
      </c>
      <c r="N31" s="262" t="s">
        <v>465</v>
      </c>
    </row>
    <row r="32" spans="1:16" ht="27" customHeight="1">
      <c r="A32" s="248"/>
      <c r="B32" s="244"/>
      <c r="C32" s="244"/>
      <c r="D32" s="244"/>
      <c r="E32" s="244"/>
      <c r="F32" s="244"/>
      <c r="G32" s="1130" t="s">
        <v>483</v>
      </c>
      <c r="H32" s="1131"/>
      <c r="I32" s="1131"/>
      <c r="J32" s="1132"/>
      <c r="K32" s="294">
        <v>3237856</v>
      </c>
      <c r="L32" s="294">
        <v>34618</v>
      </c>
      <c r="M32" s="295">
        <v>42849</v>
      </c>
      <c r="N32" s="296">
        <v>-19.2</v>
      </c>
    </row>
    <row r="33" spans="1:16" ht="13.5" customHeight="1">
      <c r="A33" s="248"/>
      <c r="B33" s="244"/>
      <c r="C33" s="244"/>
      <c r="D33" s="244"/>
      <c r="E33" s="244"/>
      <c r="F33" s="244"/>
      <c r="G33" s="1130" t="s">
        <v>484</v>
      </c>
      <c r="H33" s="1131"/>
      <c r="I33" s="1131"/>
      <c r="J33" s="1132"/>
      <c r="K33" s="294" t="s">
        <v>471</v>
      </c>
      <c r="L33" s="294" t="s">
        <v>471</v>
      </c>
      <c r="M33" s="295" t="s">
        <v>471</v>
      </c>
      <c r="N33" s="296" t="s">
        <v>471</v>
      </c>
    </row>
    <row r="34" spans="1:16" ht="27" customHeight="1">
      <c r="A34" s="248"/>
      <c r="B34" s="244"/>
      <c r="C34" s="244"/>
      <c r="D34" s="244"/>
      <c r="E34" s="244"/>
      <c r="F34" s="244"/>
      <c r="G34" s="1130" t="s">
        <v>485</v>
      </c>
      <c r="H34" s="1131"/>
      <c r="I34" s="1131"/>
      <c r="J34" s="1132"/>
      <c r="K34" s="294" t="s">
        <v>471</v>
      </c>
      <c r="L34" s="294" t="s">
        <v>471</v>
      </c>
      <c r="M34" s="295">
        <v>43</v>
      </c>
      <c r="N34" s="296" t="s">
        <v>471</v>
      </c>
    </row>
    <row r="35" spans="1:16" ht="27" customHeight="1">
      <c r="A35" s="248"/>
      <c r="B35" s="244"/>
      <c r="C35" s="244"/>
      <c r="D35" s="244"/>
      <c r="E35" s="244"/>
      <c r="F35" s="244"/>
      <c r="G35" s="1130" t="s">
        <v>486</v>
      </c>
      <c r="H35" s="1131"/>
      <c r="I35" s="1131"/>
      <c r="J35" s="1132"/>
      <c r="K35" s="294">
        <v>1345159</v>
      </c>
      <c r="L35" s="294">
        <v>14382</v>
      </c>
      <c r="M35" s="295">
        <v>17936</v>
      </c>
      <c r="N35" s="296">
        <v>-19.8</v>
      </c>
    </row>
    <row r="36" spans="1:16" ht="27" customHeight="1">
      <c r="A36" s="248"/>
      <c r="B36" s="244"/>
      <c r="C36" s="244"/>
      <c r="D36" s="244"/>
      <c r="E36" s="244"/>
      <c r="F36" s="244"/>
      <c r="G36" s="1130" t="s">
        <v>487</v>
      </c>
      <c r="H36" s="1131"/>
      <c r="I36" s="1131"/>
      <c r="J36" s="1132"/>
      <c r="K36" s="294">
        <v>66695</v>
      </c>
      <c r="L36" s="294">
        <v>713</v>
      </c>
      <c r="M36" s="295">
        <v>1583</v>
      </c>
      <c r="N36" s="296">
        <v>-55</v>
      </c>
    </row>
    <row r="37" spans="1:16" ht="13.5" customHeight="1">
      <c r="A37" s="248"/>
      <c r="B37" s="244"/>
      <c r="C37" s="244"/>
      <c r="D37" s="244"/>
      <c r="E37" s="244"/>
      <c r="F37" s="244"/>
      <c r="G37" s="1130" t="s">
        <v>488</v>
      </c>
      <c r="H37" s="1131"/>
      <c r="I37" s="1131"/>
      <c r="J37" s="1132"/>
      <c r="K37" s="294">
        <v>2462</v>
      </c>
      <c r="L37" s="294">
        <v>26</v>
      </c>
      <c r="M37" s="295">
        <v>1142</v>
      </c>
      <c r="N37" s="296">
        <v>-97.7</v>
      </c>
    </row>
    <row r="38" spans="1:16" ht="27" customHeight="1">
      <c r="A38" s="248"/>
      <c r="B38" s="244"/>
      <c r="C38" s="244"/>
      <c r="D38" s="244"/>
      <c r="E38" s="244"/>
      <c r="F38" s="244"/>
      <c r="G38" s="1133" t="s">
        <v>489</v>
      </c>
      <c r="H38" s="1134"/>
      <c r="I38" s="1134"/>
      <c r="J38" s="1135"/>
      <c r="K38" s="297">
        <v>376</v>
      </c>
      <c r="L38" s="297">
        <v>4</v>
      </c>
      <c r="M38" s="298">
        <v>1</v>
      </c>
      <c r="N38" s="299">
        <v>300</v>
      </c>
      <c r="O38" s="293"/>
    </row>
    <row r="39" spans="1:16">
      <c r="A39" s="248"/>
      <c r="B39" s="244"/>
      <c r="C39" s="244"/>
      <c r="D39" s="244"/>
      <c r="E39" s="244"/>
      <c r="F39" s="244"/>
      <c r="G39" s="1133" t="s">
        <v>490</v>
      </c>
      <c r="H39" s="1134"/>
      <c r="I39" s="1134"/>
      <c r="J39" s="1135"/>
      <c r="K39" s="300">
        <v>-72970</v>
      </c>
      <c r="L39" s="300">
        <v>-780</v>
      </c>
      <c r="M39" s="301">
        <v>-7075</v>
      </c>
      <c r="N39" s="302">
        <v>-89</v>
      </c>
      <c r="O39" s="293"/>
    </row>
    <row r="40" spans="1:16" ht="27" customHeight="1">
      <c r="A40" s="248"/>
      <c r="B40" s="244"/>
      <c r="C40" s="244"/>
      <c r="D40" s="244"/>
      <c r="E40" s="244"/>
      <c r="F40" s="244"/>
      <c r="G40" s="1130" t="s">
        <v>491</v>
      </c>
      <c r="H40" s="1131"/>
      <c r="I40" s="1131"/>
      <c r="J40" s="1132"/>
      <c r="K40" s="300">
        <v>-2993077</v>
      </c>
      <c r="L40" s="300">
        <v>-32001</v>
      </c>
      <c r="M40" s="301">
        <v>-40075</v>
      </c>
      <c r="N40" s="302">
        <v>-20.100000000000001</v>
      </c>
      <c r="O40" s="293"/>
    </row>
    <row r="41" spans="1:16">
      <c r="A41" s="248"/>
      <c r="B41" s="244"/>
      <c r="C41" s="244"/>
      <c r="D41" s="244"/>
      <c r="E41" s="244"/>
      <c r="F41" s="244"/>
      <c r="G41" s="1136" t="s">
        <v>279</v>
      </c>
      <c r="H41" s="1137"/>
      <c r="I41" s="1137"/>
      <c r="J41" s="1138"/>
      <c r="K41" s="294">
        <v>1586501</v>
      </c>
      <c r="L41" s="300">
        <v>16962</v>
      </c>
      <c r="M41" s="301">
        <v>16405</v>
      </c>
      <c r="N41" s="302">
        <v>3.4</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25" t="s">
        <v>461</v>
      </c>
      <c r="J49" s="1127" t="s">
        <v>495</v>
      </c>
      <c r="K49" s="1128"/>
      <c r="L49" s="1128"/>
      <c r="M49" s="1128"/>
      <c r="N49" s="1129"/>
    </row>
    <row r="50" spans="1:14">
      <c r="A50" s="248"/>
      <c r="B50" s="244"/>
      <c r="C50" s="244"/>
      <c r="D50" s="244"/>
      <c r="E50" s="244"/>
      <c r="F50" s="244"/>
      <c r="G50" s="312"/>
      <c r="H50" s="313"/>
      <c r="I50" s="1126"/>
      <c r="J50" s="314" t="s">
        <v>496</v>
      </c>
      <c r="K50" s="315" t="s">
        <v>497</v>
      </c>
      <c r="L50" s="316" t="s">
        <v>498</v>
      </c>
      <c r="M50" s="317" t="s">
        <v>499</v>
      </c>
      <c r="N50" s="318" t="s">
        <v>500</v>
      </c>
    </row>
    <row r="51" spans="1:14">
      <c r="A51" s="248"/>
      <c r="B51" s="244"/>
      <c r="C51" s="244"/>
      <c r="D51" s="244"/>
      <c r="E51" s="244"/>
      <c r="F51" s="244"/>
      <c r="G51" s="310" t="s">
        <v>501</v>
      </c>
      <c r="H51" s="311"/>
      <c r="I51" s="319">
        <v>3154334</v>
      </c>
      <c r="J51" s="320">
        <v>33827</v>
      </c>
      <c r="K51" s="321">
        <v>1.8</v>
      </c>
      <c r="L51" s="322">
        <v>61882</v>
      </c>
      <c r="M51" s="323">
        <v>6.7</v>
      </c>
      <c r="N51" s="324">
        <v>-4.9000000000000004</v>
      </c>
    </row>
    <row r="52" spans="1:14">
      <c r="A52" s="248"/>
      <c r="B52" s="244"/>
      <c r="C52" s="244"/>
      <c r="D52" s="244"/>
      <c r="E52" s="244"/>
      <c r="F52" s="244"/>
      <c r="G52" s="325"/>
      <c r="H52" s="326" t="s">
        <v>502</v>
      </c>
      <c r="I52" s="327">
        <v>1831653</v>
      </c>
      <c r="J52" s="328">
        <v>19643</v>
      </c>
      <c r="K52" s="329">
        <v>12.7</v>
      </c>
      <c r="L52" s="330">
        <v>32175</v>
      </c>
      <c r="M52" s="331">
        <v>0</v>
      </c>
      <c r="N52" s="332">
        <v>12.7</v>
      </c>
    </row>
    <row r="53" spans="1:14">
      <c r="A53" s="248"/>
      <c r="B53" s="244"/>
      <c r="C53" s="244"/>
      <c r="D53" s="244"/>
      <c r="E53" s="244"/>
      <c r="F53" s="244"/>
      <c r="G53" s="310" t="s">
        <v>503</v>
      </c>
      <c r="H53" s="311"/>
      <c r="I53" s="319">
        <v>4180137</v>
      </c>
      <c r="J53" s="320">
        <v>44857</v>
      </c>
      <c r="K53" s="321">
        <v>32.6</v>
      </c>
      <c r="L53" s="322">
        <v>48103</v>
      </c>
      <c r="M53" s="323">
        <v>-22.3</v>
      </c>
      <c r="N53" s="324">
        <v>54.9</v>
      </c>
    </row>
    <row r="54" spans="1:14">
      <c r="A54" s="248"/>
      <c r="B54" s="244"/>
      <c r="C54" s="244"/>
      <c r="D54" s="244"/>
      <c r="E54" s="244"/>
      <c r="F54" s="244"/>
      <c r="G54" s="325"/>
      <c r="H54" s="326" t="s">
        <v>502</v>
      </c>
      <c r="I54" s="327">
        <v>1924955</v>
      </c>
      <c r="J54" s="328">
        <v>20656</v>
      </c>
      <c r="K54" s="329">
        <v>5.2</v>
      </c>
      <c r="L54" s="330">
        <v>22640</v>
      </c>
      <c r="M54" s="331">
        <v>-29.6</v>
      </c>
      <c r="N54" s="332">
        <v>34.799999999999997</v>
      </c>
    </row>
    <row r="55" spans="1:14">
      <c r="A55" s="248"/>
      <c r="B55" s="244"/>
      <c r="C55" s="244"/>
      <c r="D55" s="244"/>
      <c r="E55" s="244"/>
      <c r="F55" s="244"/>
      <c r="G55" s="310" t="s">
        <v>504</v>
      </c>
      <c r="H55" s="311"/>
      <c r="I55" s="319">
        <v>5399647</v>
      </c>
      <c r="J55" s="320">
        <v>57376</v>
      </c>
      <c r="K55" s="321">
        <v>27.9</v>
      </c>
      <c r="L55" s="322">
        <v>45761</v>
      </c>
      <c r="M55" s="323">
        <v>-4.9000000000000004</v>
      </c>
      <c r="N55" s="324">
        <v>32.799999999999997</v>
      </c>
    </row>
    <row r="56" spans="1:14">
      <c r="A56" s="248"/>
      <c r="B56" s="244"/>
      <c r="C56" s="244"/>
      <c r="D56" s="244"/>
      <c r="E56" s="244"/>
      <c r="F56" s="244"/>
      <c r="G56" s="325"/>
      <c r="H56" s="326" t="s">
        <v>502</v>
      </c>
      <c r="I56" s="327">
        <v>2706404</v>
      </c>
      <c r="J56" s="328">
        <v>28758</v>
      </c>
      <c r="K56" s="329">
        <v>39.200000000000003</v>
      </c>
      <c r="L56" s="330">
        <v>24777</v>
      </c>
      <c r="M56" s="331">
        <v>9.4</v>
      </c>
      <c r="N56" s="332">
        <v>29.8</v>
      </c>
    </row>
    <row r="57" spans="1:14">
      <c r="A57" s="248"/>
      <c r="B57" s="244"/>
      <c r="C57" s="244"/>
      <c r="D57" s="244"/>
      <c r="E57" s="244"/>
      <c r="F57" s="244"/>
      <c r="G57" s="310" t="s">
        <v>505</v>
      </c>
      <c r="H57" s="311"/>
      <c r="I57" s="319">
        <v>5987277</v>
      </c>
      <c r="J57" s="320">
        <v>63722</v>
      </c>
      <c r="K57" s="321">
        <v>11.1</v>
      </c>
      <c r="L57" s="322">
        <v>56255</v>
      </c>
      <c r="M57" s="323">
        <v>22.9</v>
      </c>
      <c r="N57" s="324">
        <v>-11.8</v>
      </c>
    </row>
    <row r="58" spans="1:14">
      <c r="A58" s="248"/>
      <c r="B58" s="244"/>
      <c r="C58" s="244"/>
      <c r="D58" s="244"/>
      <c r="E58" s="244"/>
      <c r="F58" s="244"/>
      <c r="G58" s="325"/>
      <c r="H58" s="326" t="s">
        <v>502</v>
      </c>
      <c r="I58" s="327">
        <v>3773333</v>
      </c>
      <c r="J58" s="328">
        <v>40159</v>
      </c>
      <c r="K58" s="329">
        <v>39.6</v>
      </c>
      <c r="L58" s="330">
        <v>26957</v>
      </c>
      <c r="M58" s="331">
        <v>8.8000000000000007</v>
      </c>
      <c r="N58" s="332">
        <v>30.8</v>
      </c>
    </row>
    <row r="59" spans="1:14">
      <c r="A59" s="248"/>
      <c r="B59" s="244"/>
      <c r="C59" s="244"/>
      <c r="D59" s="244"/>
      <c r="E59" s="244"/>
      <c r="F59" s="244"/>
      <c r="G59" s="310" t="s">
        <v>506</v>
      </c>
      <c r="H59" s="311"/>
      <c r="I59" s="319">
        <v>5713639</v>
      </c>
      <c r="J59" s="320">
        <v>61088</v>
      </c>
      <c r="K59" s="321">
        <v>-4.0999999999999996</v>
      </c>
      <c r="L59" s="322">
        <v>57944</v>
      </c>
      <c r="M59" s="323">
        <v>3</v>
      </c>
      <c r="N59" s="324">
        <v>-7.1</v>
      </c>
    </row>
    <row r="60" spans="1:14">
      <c r="A60" s="248"/>
      <c r="B60" s="244"/>
      <c r="C60" s="244"/>
      <c r="D60" s="244"/>
      <c r="E60" s="244"/>
      <c r="F60" s="244"/>
      <c r="G60" s="325"/>
      <c r="H60" s="326" t="s">
        <v>502</v>
      </c>
      <c r="I60" s="333">
        <v>3009152</v>
      </c>
      <c r="J60" s="328">
        <v>32173</v>
      </c>
      <c r="K60" s="329">
        <v>-19.899999999999999</v>
      </c>
      <c r="L60" s="330">
        <v>29326</v>
      </c>
      <c r="M60" s="331">
        <v>8.8000000000000007</v>
      </c>
      <c r="N60" s="332">
        <v>-28.7</v>
      </c>
    </row>
    <row r="61" spans="1:14">
      <c r="A61" s="248"/>
      <c r="B61" s="244"/>
      <c r="C61" s="244"/>
      <c r="D61" s="244"/>
      <c r="E61" s="244"/>
      <c r="F61" s="244"/>
      <c r="G61" s="310" t="s">
        <v>507</v>
      </c>
      <c r="H61" s="334"/>
      <c r="I61" s="335">
        <v>4887007</v>
      </c>
      <c r="J61" s="336">
        <v>52174</v>
      </c>
      <c r="K61" s="337">
        <v>13.9</v>
      </c>
      <c r="L61" s="338">
        <v>53989</v>
      </c>
      <c r="M61" s="339">
        <v>1.1000000000000001</v>
      </c>
      <c r="N61" s="324">
        <v>12.8</v>
      </c>
    </row>
    <row r="62" spans="1:14">
      <c r="A62" s="248"/>
      <c r="B62" s="244"/>
      <c r="C62" s="244"/>
      <c r="D62" s="244"/>
      <c r="E62" s="244"/>
      <c r="F62" s="244"/>
      <c r="G62" s="325"/>
      <c r="H62" s="326" t="s">
        <v>502</v>
      </c>
      <c r="I62" s="327">
        <v>2649099</v>
      </c>
      <c r="J62" s="328">
        <v>28278</v>
      </c>
      <c r="K62" s="329">
        <v>15.4</v>
      </c>
      <c r="L62" s="330">
        <v>27175</v>
      </c>
      <c r="M62" s="331">
        <v>-0.5</v>
      </c>
      <c r="N62" s="332">
        <v>15.9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7.46</v>
      </c>
      <c r="G47" s="12">
        <v>8.9600000000000009</v>
      </c>
      <c r="H47" s="12">
        <v>10.97</v>
      </c>
      <c r="I47" s="12">
        <v>13.14</v>
      </c>
      <c r="J47" s="13">
        <v>14.66</v>
      </c>
    </row>
    <row r="48" spans="2:10" ht="57.75" customHeight="1">
      <c r="B48" s="14"/>
      <c r="C48" s="1141" t="s">
        <v>4</v>
      </c>
      <c r="D48" s="1141"/>
      <c r="E48" s="1142"/>
      <c r="F48" s="15">
        <v>2.86</v>
      </c>
      <c r="G48" s="16">
        <v>4.29</v>
      </c>
      <c r="H48" s="16">
        <v>4</v>
      </c>
      <c r="I48" s="16">
        <v>4.96</v>
      </c>
      <c r="J48" s="17">
        <v>3.89</v>
      </c>
    </row>
    <row r="49" spans="2:10" ht="57.75" customHeight="1" thickBot="1">
      <c r="B49" s="18"/>
      <c r="C49" s="1143" t="s">
        <v>5</v>
      </c>
      <c r="D49" s="1143"/>
      <c r="E49" s="1144"/>
      <c r="F49" s="19">
        <v>1.93</v>
      </c>
      <c r="G49" s="20">
        <v>2.91</v>
      </c>
      <c r="H49" s="20">
        <v>1.64</v>
      </c>
      <c r="I49" s="20">
        <v>3.3</v>
      </c>
      <c r="J49" s="21">
        <v>0.21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514</v>
      </c>
      <c r="D34" s="1151"/>
      <c r="E34" s="1152"/>
      <c r="F34" s="32">
        <v>5.57</v>
      </c>
      <c r="G34" s="33">
        <v>6.62</v>
      </c>
      <c r="H34" s="33">
        <v>7.94</v>
      </c>
      <c r="I34" s="33">
        <v>8.57</v>
      </c>
      <c r="J34" s="34">
        <v>9.02</v>
      </c>
      <c r="K34" s="22"/>
      <c r="L34" s="22"/>
      <c r="M34" s="22"/>
      <c r="N34" s="22"/>
      <c r="O34" s="22"/>
      <c r="P34" s="22"/>
    </row>
    <row r="35" spans="1:16" ht="39" customHeight="1">
      <c r="A35" s="22"/>
      <c r="B35" s="35"/>
      <c r="C35" s="1145" t="s">
        <v>515</v>
      </c>
      <c r="D35" s="1146"/>
      <c r="E35" s="1147"/>
      <c r="F35" s="36">
        <v>5.26</v>
      </c>
      <c r="G35" s="37">
        <v>5.51</v>
      </c>
      <c r="H35" s="37">
        <v>5.25</v>
      </c>
      <c r="I35" s="37">
        <v>5.19</v>
      </c>
      <c r="J35" s="38">
        <v>5.56</v>
      </c>
      <c r="K35" s="22"/>
      <c r="L35" s="22"/>
      <c r="M35" s="22"/>
      <c r="N35" s="22"/>
      <c r="O35" s="22"/>
      <c r="P35" s="22"/>
    </row>
    <row r="36" spans="1:16" ht="39" customHeight="1">
      <c r="A36" s="22"/>
      <c r="B36" s="35"/>
      <c r="C36" s="1145" t="s">
        <v>516</v>
      </c>
      <c r="D36" s="1146"/>
      <c r="E36" s="1147"/>
      <c r="F36" s="36">
        <v>2.86</v>
      </c>
      <c r="G36" s="37">
        <v>4.29</v>
      </c>
      <c r="H36" s="37">
        <v>3.99</v>
      </c>
      <c r="I36" s="37">
        <v>4.95</v>
      </c>
      <c r="J36" s="38">
        <v>3.89</v>
      </c>
      <c r="K36" s="22"/>
      <c r="L36" s="22"/>
      <c r="M36" s="22"/>
      <c r="N36" s="22"/>
      <c r="O36" s="22"/>
      <c r="P36" s="22"/>
    </row>
    <row r="37" spans="1:16" ht="39" customHeight="1">
      <c r="A37" s="22"/>
      <c r="B37" s="35"/>
      <c r="C37" s="1145" t="s">
        <v>517</v>
      </c>
      <c r="D37" s="1146"/>
      <c r="E37" s="1147"/>
      <c r="F37" s="36">
        <v>0.89</v>
      </c>
      <c r="G37" s="37">
        <v>0.74</v>
      </c>
      <c r="H37" s="37">
        <v>1.4</v>
      </c>
      <c r="I37" s="37">
        <v>1.8</v>
      </c>
      <c r="J37" s="38">
        <v>1.29</v>
      </c>
      <c r="K37" s="22"/>
      <c r="L37" s="22"/>
      <c r="M37" s="22"/>
      <c r="N37" s="22"/>
      <c r="O37" s="22"/>
      <c r="P37" s="22"/>
    </row>
    <row r="38" spans="1:16" ht="39" customHeight="1">
      <c r="A38" s="22"/>
      <c r="B38" s="35"/>
      <c r="C38" s="1145" t="s">
        <v>518</v>
      </c>
      <c r="D38" s="1146"/>
      <c r="E38" s="1147"/>
      <c r="F38" s="36">
        <v>1.37</v>
      </c>
      <c r="G38" s="37">
        <v>1.61</v>
      </c>
      <c r="H38" s="37">
        <v>1.47</v>
      </c>
      <c r="I38" s="37">
        <v>1.04</v>
      </c>
      <c r="J38" s="38">
        <v>0.79</v>
      </c>
      <c r="K38" s="22"/>
      <c r="L38" s="22"/>
      <c r="M38" s="22"/>
      <c r="N38" s="22"/>
      <c r="O38" s="22"/>
      <c r="P38" s="22"/>
    </row>
    <row r="39" spans="1:16" ht="39" customHeight="1">
      <c r="A39" s="22"/>
      <c r="B39" s="35"/>
      <c r="C39" s="1145" t="s">
        <v>519</v>
      </c>
      <c r="D39" s="1146"/>
      <c r="E39" s="1147"/>
      <c r="F39" s="36">
        <v>0.24</v>
      </c>
      <c r="G39" s="37">
        <v>0.18</v>
      </c>
      <c r="H39" s="37">
        <v>0.24</v>
      </c>
      <c r="I39" s="37">
        <v>0.27</v>
      </c>
      <c r="J39" s="38">
        <v>0.27</v>
      </c>
      <c r="K39" s="22"/>
      <c r="L39" s="22"/>
      <c r="M39" s="22"/>
      <c r="N39" s="22"/>
      <c r="O39" s="22"/>
      <c r="P39" s="22"/>
    </row>
    <row r="40" spans="1:16" ht="39" customHeight="1">
      <c r="A40" s="22"/>
      <c r="B40" s="35"/>
      <c r="C40" s="1145" t="s">
        <v>520</v>
      </c>
      <c r="D40" s="1146"/>
      <c r="E40" s="1147"/>
      <c r="F40" s="36">
        <v>0.01</v>
      </c>
      <c r="G40" s="37">
        <v>0.01</v>
      </c>
      <c r="H40" s="37">
        <v>0.01</v>
      </c>
      <c r="I40" s="37">
        <v>0.01</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521</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522</v>
      </c>
      <c r="D43" s="1149"/>
      <c r="E43" s="1150"/>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11</v>
      </c>
      <c r="C45" s="1162"/>
      <c r="D45" s="58"/>
      <c r="E45" s="1167" t="s">
        <v>12</v>
      </c>
      <c r="F45" s="1167"/>
      <c r="G45" s="1167"/>
      <c r="H45" s="1167"/>
      <c r="I45" s="1167"/>
      <c r="J45" s="1168"/>
      <c r="K45" s="59">
        <v>3583</v>
      </c>
      <c r="L45" s="60">
        <v>3542</v>
      </c>
      <c r="M45" s="60">
        <v>3470</v>
      </c>
      <c r="N45" s="60">
        <v>3354</v>
      </c>
      <c r="O45" s="61">
        <v>3238</v>
      </c>
      <c r="P45" s="48"/>
      <c r="Q45" s="48"/>
      <c r="R45" s="48"/>
      <c r="S45" s="48"/>
      <c r="T45" s="48"/>
      <c r="U45" s="48"/>
    </row>
    <row r="46" spans="1:21" ht="30.75" customHeight="1">
      <c r="A46" s="48"/>
      <c r="B46" s="1163"/>
      <c r="C46" s="1164"/>
      <c r="D46" s="62"/>
      <c r="E46" s="1155" t="s">
        <v>13</v>
      </c>
      <c r="F46" s="1155"/>
      <c r="G46" s="1155"/>
      <c r="H46" s="1155"/>
      <c r="I46" s="1155"/>
      <c r="J46" s="1156"/>
      <c r="K46" s="63">
        <v>6</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v>3</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v>1531</v>
      </c>
      <c r="L48" s="64">
        <v>1480</v>
      </c>
      <c r="M48" s="64">
        <v>1332</v>
      </c>
      <c r="N48" s="64">
        <v>1310</v>
      </c>
      <c r="O48" s="65">
        <v>1345</v>
      </c>
      <c r="P48" s="48"/>
      <c r="Q48" s="48"/>
      <c r="R48" s="48"/>
      <c r="S48" s="48"/>
      <c r="T48" s="48"/>
      <c r="U48" s="48"/>
    </row>
    <row r="49" spans="1:21" ht="30.75" customHeight="1">
      <c r="A49" s="48"/>
      <c r="B49" s="1163"/>
      <c r="C49" s="1164"/>
      <c r="D49" s="62"/>
      <c r="E49" s="1155" t="s">
        <v>16</v>
      </c>
      <c r="F49" s="1155"/>
      <c r="G49" s="1155"/>
      <c r="H49" s="1155"/>
      <c r="I49" s="1155"/>
      <c r="J49" s="1156"/>
      <c r="K49" s="63">
        <v>268</v>
      </c>
      <c r="L49" s="64">
        <v>218</v>
      </c>
      <c r="M49" s="64">
        <v>182</v>
      </c>
      <c r="N49" s="64">
        <v>169</v>
      </c>
      <c r="O49" s="65">
        <v>67</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36</v>
      </c>
      <c r="N50" s="64">
        <v>12</v>
      </c>
      <c r="O50" s="65">
        <v>2</v>
      </c>
      <c r="P50" s="48"/>
      <c r="Q50" s="48"/>
      <c r="R50" s="48"/>
      <c r="S50" s="48"/>
      <c r="T50" s="48"/>
      <c r="U50" s="48"/>
    </row>
    <row r="51" spans="1:21" ht="30.75" customHeight="1">
      <c r="A51" s="48"/>
      <c r="B51" s="1165"/>
      <c r="C51" s="1166"/>
      <c r="D51" s="66"/>
      <c r="E51" s="1155" t="s">
        <v>18</v>
      </c>
      <c r="F51" s="1155"/>
      <c r="G51" s="1155"/>
      <c r="H51" s="1155"/>
      <c r="I51" s="1155"/>
      <c r="J51" s="1156"/>
      <c r="K51" s="63">
        <v>2</v>
      </c>
      <c r="L51" s="64">
        <v>1</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2995</v>
      </c>
      <c r="L52" s="64">
        <v>2968</v>
      </c>
      <c r="M52" s="64">
        <v>2980</v>
      </c>
      <c r="N52" s="64">
        <v>2986</v>
      </c>
      <c r="O52" s="65">
        <v>3066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2449</v>
      </c>
      <c r="L53" s="69">
        <v>2324</v>
      </c>
      <c r="M53" s="69">
        <v>2041</v>
      </c>
      <c r="N53" s="69">
        <v>1860</v>
      </c>
      <c r="O53" s="70">
        <v>1586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長谷川　大志</cp:lastModifiedBy>
  <cp:lastPrinted>2016-04-21T04:10:37Z</cp:lastPrinted>
  <dcterms:created xsi:type="dcterms:W3CDTF">2016-02-15T01:18:47Z</dcterms:created>
  <dcterms:modified xsi:type="dcterms:W3CDTF">2016-04-22T04:55:12Z</dcterms:modified>
  <cp:category/>
</cp:coreProperties>
</file>