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5480" windowHeight="6345" activeTab="0"/>
  </bookViews>
  <sheets>
    <sheet name="T-14" sheetId="1" r:id="rId1"/>
  </sheets>
  <definedNames/>
  <calcPr fullCalcOnLoad="1"/>
</workbook>
</file>

<file path=xl/sharedStrings.xml><?xml version="1.0" encoding="utf-8"?>
<sst xmlns="http://schemas.openxmlformats.org/spreadsheetml/2006/main" count="94" uniqueCount="42">
  <si>
    <t>総額</t>
  </si>
  <si>
    <t>三国町</t>
  </si>
  <si>
    <t>丸岡町</t>
  </si>
  <si>
    <t>春江町</t>
  </si>
  <si>
    <t>坂井町</t>
  </si>
  <si>
    <t>構成比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</si>
  <si>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</si>
  <si>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</si>
  <si>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</si>
  <si>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</si>
  <si>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</si>
  <si>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</si>
  <si>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</si>
  <si>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</si>
  <si>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</si>
  <si>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</si>
  <si>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</si>
  <si>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－</t>
  </si>
  <si>
    <t>年度</t>
  </si>
  <si>
    <t>-</t>
  </si>
  <si>
    <t>－</t>
  </si>
  <si>
    <t>災害
復旧費</t>
  </si>
  <si>
    <t>資料：財政課</t>
  </si>
  <si>
    <t>13年度</t>
  </si>
  <si>
    <t>14年度</t>
  </si>
  <si>
    <t>15年度</t>
  </si>
  <si>
    <t>16年度</t>
  </si>
  <si>
    <t>17年度</t>
  </si>
  <si>
    <t>12年度</t>
  </si>
  <si>
    <t>11年度</t>
  </si>
  <si>
    <t>-</t>
  </si>
  <si>
    <t>T-14．普通会計目的別歳出決算額の推移</t>
  </si>
  <si>
    <t>　　単位：千円</t>
  </si>
  <si>
    <t>18年度</t>
  </si>
  <si>
    <t>19年度</t>
  </si>
  <si>
    <t>20年度</t>
  </si>
  <si>
    <t>-</t>
  </si>
  <si>
    <t>21年度</t>
  </si>
  <si>
    <t>22年度</t>
  </si>
  <si>
    <t>-</t>
  </si>
  <si>
    <t>23年度</t>
  </si>
  <si>
    <t>24年度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</si>
</sst>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.&quot;"/>
    <numFmt numFmtId="177" formatCode="#,##0.0;[Red]\-#,##0.0"/>
    <numFmt numFmtId="178" formatCode="#,##0.000;[Red]\-#,##0.000"/>
    <numFmt numFmtId="179" formatCode="#,##0.0_ ;[Red]\-#,##0.0\ "/>
    <numFmt numFmtId="180" formatCode="0.00_ "/>
    <numFmt numFmtId="181" formatCode="0.0_ "/>
    <numFmt numFmtId="182" formatCode="0.000_ "/>
    <numFmt numFmtId="183" formatCode="0_ "/>
    <numFmt numFmtId="184" formatCode="#,##0_ "/>
    <numFmt numFmtId="185" formatCode="#,##0;&quot;△ &quot;#,##0"/>
    <numFmt numFmtId="186" formatCode="0.0;&quot;△ &quot;0.0"/>
    <numFmt numFmtId="187" formatCode="#,##0.0;&quot;△ &quot;#,##0.0"/>
    <numFmt numFmtId="188" formatCode="&quot;（&quot;#,##0&quot;)&quot;.0;[Red]\-#,##0.0"/>
    <numFmt numFmtId="189" formatCode="&quot;（&quot;#,##0.0&quot;)&quot;;[Red]\-#,##0.0"/>
    <numFmt numFmtId="190" formatCode="&quot;（&quot;#,##0.00&quot;)&quot;;[Red]\-#,##0.00"/>
    <numFmt numFmtId="191" formatCode="&quot;（&quot;#,##0.000&quot;)&quot;;[Red]\-#,##0.000"/>
    <numFmt numFmtId="192" formatCode="&quot;（&quot;#,##0.0000&quot;)&quot;;[Red]\-#,##0.0000"/>
    <numFmt numFmtId="193" formatCode="&quot;（&quot;#,##0&quot;)&quot;;[Red]\-#,##0"/>
    <numFmt numFmtId="194" formatCode="&quot;（&quot;#,##0.00000&quot;)&quot;;[Red]\-#,##0.00000"/>
    <numFmt numFmtId="195" formatCode="&quot;（&quot;#,##0.000000&quot;)&quot;;[Red]\-#,##0.000000"/>
    <numFmt numFmtId="196" formatCode="&quot;（&quot;#,##0.0000000&quot;)&quot;;[Red]\-#,##0.0000000"/>
    <numFmt numFmtId="197" formatCode="&quot;（&quot;#,##0.00000000&quot;)&quot;;[Red]\-#,##0.00000000"/>
    <numFmt numFmtId="198" formatCode="&quot;（&quot;#,##0.000000000&quot;)&quot;;[Red]\-#,##0.000000000"/>
    <numFmt numFmtId="199" formatCode="&quot;（&quot;#,##0.0000000000&quot;)&quot;;[Red]\-#,##0.0000000000"/>
    <numFmt numFmtId="200" formatCode="&quot;（&quot;#,##0.00000000000&quot;)&quot;;[Red]\-#,##0.00000000000"/>
    <numFmt numFmtId="201" formatCode="&quot;（&quot;#,##0.000000000000&quot;)&quot;;[Red]\-#,##0.000000000000"/>
    <numFmt numFmtId="202" formatCode="&quot;（&quot;#,##0.0000000000000&quot;)&quot;;[Red]\-#,##0.0000000000000"/>
    <numFmt numFmtId="203" formatCode="&quot;（&quot;#,##0.00000000000000&quot;)&quot;;[Red]\-#,##0.00000000000000"/>
    <numFmt numFmtId="204" formatCode="&quot;（&quot;#,##0.000000000000000&quot;)&quot;;[Red]\-#,##0.000000000000000"/>
    <numFmt numFmtId="205" formatCode="&quot;（&quot;#,##0.0000000000000000&quot;)&quot;;[Red]\-#,##0.0000000000000000"/>
    <numFmt numFmtId="206" formatCode="&quot;（&quot;#,##0.00000000000000000&quot;)&quot;;[Red]\-#,##0.00000000000000000"/>
    <numFmt numFmtId="207" formatCode="&quot;（&quot;#,##0.000000000000000000&quot;)&quot;;[Red]\-#,##0.000000000000000000"/>
    <numFmt numFmtId="208" formatCode="&quot;（&quot;#,##0.0000000000000000000&quot;)&quot;;[Red]\-#,##0.00000000000000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62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right" vertical="center" shrinkToFit="1"/>
      <protection/>
    </xf>
    <xf numFmtId="0" fontId="6" fillId="0" borderId="12" xfId="61" applyFont="1" applyBorder="1" applyAlignment="1">
      <alignment horizontal="right" vertical="center" shrinkToFit="1"/>
      <protection/>
    </xf>
    <xf numFmtId="0" fontId="6" fillId="0" borderId="13" xfId="61" applyFont="1" applyBorder="1" applyAlignment="1">
      <alignment horizontal="right" vertical="center" shrinkToFit="1"/>
      <protection/>
    </xf>
    <xf numFmtId="0" fontId="4" fillId="0" borderId="0" xfId="0" applyFont="1" applyAlignment="1">
      <alignment horizontal="right" vertical="center"/>
    </xf>
    <xf numFmtId="0" fontId="4" fillId="0" borderId="10" xfId="62" applyFont="1" applyBorder="1" applyAlignment="1">
      <alignment horizontal="distributed" vertical="center" wrapText="1"/>
      <protection/>
    </xf>
    <xf numFmtId="0" fontId="1" fillId="0" borderId="10" xfId="62" applyFont="1" applyBorder="1" applyAlignment="1">
      <alignment horizontal="center" vertical="center" shrinkToFit="1"/>
      <protection/>
    </xf>
    <xf numFmtId="0" fontId="6" fillId="0" borderId="0" xfId="0" applyFont="1" applyAlignment="1">
      <alignment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81" fontId="6" fillId="0" borderId="0" xfId="0" applyNumberFormat="1" applyFont="1" applyAlignment="1">
      <alignment/>
    </xf>
    <xf numFmtId="0" fontId="1" fillId="0" borderId="10" xfId="62" applyFont="1" applyBorder="1" applyAlignment="1">
      <alignment horizontal="center" vertical="center" wrapText="1" shrinkToFit="1"/>
      <protection/>
    </xf>
    <xf numFmtId="0" fontId="6" fillId="0" borderId="16" xfId="0" applyFont="1" applyBorder="1" applyAlignment="1">
      <alignment vertical="center"/>
    </xf>
    <xf numFmtId="181" fontId="6" fillId="0" borderId="17" xfId="61" applyNumberFormat="1" applyFont="1" applyBorder="1" applyAlignment="1">
      <alignment horizontal="center" vertical="center" shrinkToFit="1"/>
      <protection/>
    </xf>
    <xf numFmtId="0" fontId="6" fillId="0" borderId="18" xfId="0" applyFont="1" applyBorder="1" applyAlignment="1">
      <alignment vertical="center"/>
    </xf>
    <xf numFmtId="0" fontId="4" fillId="0" borderId="0" xfId="0" applyFont="1" applyAlignment="1">
      <alignment horizontal="right"/>
    </xf>
    <xf numFmtId="189" fontId="0" fillId="0" borderId="0" xfId="0" applyNumberFormat="1" applyAlignment="1">
      <alignment/>
    </xf>
    <xf numFmtId="0" fontId="6" fillId="0" borderId="18" xfId="0" applyFont="1" applyFill="1" applyBorder="1" applyAlignment="1">
      <alignment vertical="center"/>
    </xf>
    <xf numFmtId="181" fontId="6" fillId="0" borderId="17" xfId="61" applyNumberFormat="1" applyFont="1" applyFill="1" applyBorder="1" applyAlignment="1">
      <alignment horizontal="center" vertical="center" shrinkToFit="1"/>
      <protection/>
    </xf>
    <xf numFmtId="185" fontId="4" fillId="0" borderId="19" xfId="0" applyNumberFormat="1" applyFont="1" applyBorder="1" applyAlignment="1">
      <alignment vertical="center" shrinkToFit="1"/>
    </xf>
    <xf numFmtId="189" fontId="4" fillId="0" borderId="20" xfId="0" applyNumberFormat="1" applyFont="1" applyBorder="1" applyAlignment="1">
      <alignment vertical="center" shrinkToFit="1"/>
    </xf>
    <xf numFmtId="185" fontId="6" fillId="0" borderId="11" xfId="49" applyNumberFormat="1" applyFont="1" applyBorder="1" applyAlignment="1">
      <alignment vertical="center" shrinkToFit="1"/>
    </xf>
    <xf numFmtId="185" fontId="6" fillId="0" borderId="11" xfId="49" applyNumberFormat="1" applyFont="1" applyBorder="1" applyAlignment="1">
      <alignment horizontal="right" vertical="center" shrinkToFit="1"/>
    </xf>
    <xf numFmtId="185" fontId="6" fillId="0" borderId="12" xfId="49" applyNumberFormat="1" applyFont="1" applyBorder="1" applyAlignment="1">
      <alignment vertical="center" shrinkToFit="1"/>
    </xf>
    <xf numFmtId="185" fontId="6" fillId="0" borderId="12" xfId="49" applyNumberFormat="1" applyFont="1" applyBorder="1" applyAlignment="1">
      <alignment horizontal="right" vertical="center" shrinkToFit="1"/>
    </xf>
    <xf numFmtId="185" fontId="7" fillId="0" borderId="19" xfId="0" applyNumberFormat="1" applyFont="1" applyBorder="1" applyAlignment="1">
      <alignment horizontal="right" vertical="center" shrinkToFit="1"/>
    </xf>
    <xf numFmtId="185" fontId="6" fillId="0" borderId="13" xfId="49" applyNumberFormat="1" applyFont="1" applyBorder="1" applyAlignment="1">
      <alignment vertical="center" shrinkToFit="1"/>
    </xf>
    <xf numFmtId="185" fontId="6" fillId="0" borderId="13" xfId="49" applyNumberFormat="1" applyFont="1" applyBorder="1" applyAlignment="1">
      <alignment horizontal="right" vertical="center" shrinkToFit="1"/>
    </xf>
    <xf numFmtId="185" fontId="4" fillId="0" borderId="19" xfId="0" applyNumberFormat="1" applyFont="1" applyFill="1" applyBorder="1" applyAlignment="1">
      <alignment vertical="center" shrinkToFit="1"/>
    </xf>
    <xf numFmtId="185" fontId="7" fillId="0" borderId="19" xfId="0" applyNumberFormat="1" applyFont="1" applyFill="1" applyBorder="1" applyAlignment="1">
      <alignment horizontal="right" vertical="center" shrinkToFit="1"/>
    </xf>
    <xf numFmtId="189" fontId="4" fillId="0" borderId="20" xfId="0" applyNumberFormat="1" applyFont="1" applyFill="1" applyBorder="1" applyAlignment="1">
      <alignment vertical="center" shrinkToFit="1"/>
    </xf>
    <xf numFmtId="185" fontId="4" fillId="0" borderId="19" xfId="0" applyNumberFormat="1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　市町村別決算(1)歳入" xfId="61"/>
    <cellStyle name="標準_12　市町村別決算(2)歳出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SheetLayoutView="100" zoomScalePageLayoutView="0" workbookViewId="0" topLeftCell="A1">
      <selection activeCell="H63" sqref="H63"/>
    </sheetView>
  </sheetViews>
  <sheetFormatPr defaultColWidth="9.00390625" defaultRowHeight="13.5"/>
  <cols>
    <col min="1" max="1" width="3.125" style="0" customWidth="1"/>
    <col min="2" max="2" width="1.25" style="6" customWidth="1"/>
    <col min="3" max="3" width="4.125" style="4" customWidth="1"/>
    <col min="4" max="4" width="7.625" style="0" customWidth="1"/>
    <col min="5" max="5" width="5.875" style="0" customWidth="1"/>
    <col min="6" max="7" width="7.125" style="0" customWidth="1"/>
    <col min="8" max="8" width="6.875" style="0" customWidth="1"/>
    <col min="9" max="9" width="6.75390625" style="0" customWidth="1"/>
    <col min="10" max="10" width="7.125" style="0" customWidth="1"/>
    <col min="11" max="11" width="6.625" style="0" customWidth="1"/>
    <col min="12" max="14" width="7.125" style="0" customWidth="1"/>
    <col min="15" max="15" width="5.125" style="0" customWidth="1"/>
    <col min="16" max="16" width="7.125" style="0" customWidth="1"/>
  </cols>
  <sheetData>
    <row r="1" spans="1:16" ht="30" customHeight="1">
      <c r="A1" s="2" t="s">
        <v>31</v>
      </c>
      <c r="B1" s="5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>
      <c r="A2" s="2"/>
      <c r="B2" s="5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2" t="s">
        <v>32</v>
      </c>
    </row>
    <row r="3" spans="1:16" ht="24" customHeight="1">
      <c r="A3" s="1"/>
      <c r="B3" s="43" t="s">
        <v>18</v>
      </c>
      <c r="C3" s="44"/>
      <c r="D3" s="7" t="s">
        <v>0</v>
      </c>
      <c r="E3" s="7" t="s">
        <v>6</v>
      </c>
      <c r="F3" s="7" t="s">
        <v>7</v>
      </c>
      <c r="G3" s="12" t="s">
        <v>8</v>
      </c>
      <c r="H3" s="12" t="s">
        <v>9</v>
      </c>
      <c r="I3" s="12" t="s">
        <v>10</v>
      </c>
      <c r="J3" s="13" t="s">
        <v>11</v>
      </c>
      <c r="K3" s="12" t="s">
        <v>12</v>
      </c>
      <c r="L3" s="12" t="s">
        <v>13</v>
      </c>
      <c r="M3" s="7" t="s">
        <v>14</v>
      </c>
      <c r="N3" s="12" t="s">
        <v>15</v>
      </c>
      <c r="O3" s="18" t="s">
        <v>21</v>
      </c>
      <c r="P3" s="7" t="s">
        <v>16</v>
      </c>
    </row>
    <row r="4" spans="2:16" s="14" customFormat="1" ht="17.25" customHeight="1" hidden="1">
      <c r="B4" s="41" t="s">
        <v>29</v>
      </c>
      <c r="C4" s="42"/>
      <c r="D4" s="26">
        <f aca="true" t="shared" si="0" ref="D4:P4">SUM(D6:D9)</f>
        <v>36387029</v>
      </c>
      <c r="E4" s="26">
        <f t="shared" si="0"/>
        <v>484701</v>
      </c>
      <c r="F4" s="26">
        <f t="shared" si="0"/>
        <v>4653783</v>
      </c>
      <c r="G4" s="26">
        <f t="shared" si="0"/>
        <v>9220583</v>
      </c>
      <c r="H4" s="26">
        <f t="shared" si="0"/>
        <v>2929103</v>
      </c>
      <c r="I4" s="26">
        <f t="shared" si="0"/>
        <v>280916</v>
      </c>
      <c r="J4" s="26">
        <f t="shared" si="0"/>
        <v>3556075</v>
      </c>
      <c r="K4" s="26">
        <f t="shared" si="0"/>
        <v>1385450</v>
      </c>
      <c r="L4" s="26">
        <f t="shared" si="0"/>
        <v>5025001</v>
      </c>
      <c r="M4" s="26">
        <f t="shared" si="0"/>
        <v>1424028</v>
      </c>
      <c r="N4" s="26">
        <f t="shared" si="0"/>
        <v>4856129</v>
      </c>
      <c r="O4" s="26">
        <f t="shared" si="0"/>
        <v>32292</v>
      </c>
      <c r="P4" s="26">
        <f t="shared" si="0"/>
        <v>2538968</v>
      </c>
    </row>
    <row r="5" spans="2:16" s="14" customFormat="1" ht="16.5" customHeight="1" hidden="1">
      <c r="B5" s="19"/>
      <c r="C5" s="20" t="s">
        <v>5</v>
      </c>
      <c r="D5" s="27">
        <f>SUM(E5:P5)</f>
        <v>100</v>
      </c>
      <c r="E5" s="27">
        <f aca="true" t="shared" si="1" ref="E5:P5">ROUND(E4/$D4*100,1)</f>
        <v>1.3</v>
      </c>
      <c r="F5" s="27">
        <f t="shared" si="1"/>
        <v>12.8</v>
      </c>
      <c r="G5" s="27">
        <f t="shared" si="1"/>
        <v>25.3</v>
      </c>
      <c r="H5" s="27">
        <f>ROUND(H4/$D4*100,1)+0.1</f>
        <v>8.1</v>
      </c>
      <c r="I5" s="27">
        <f t="shared" si="1"/>
        <v>0.8</v>
      </c>
      <c r="J5" s="27">
        <f t="shared" si="1"/>
        <v>9.8</v>
      </c>
      <c r="K5" s="27">
        <f t="shared" si="1"/>
        <v>3.8</v>
      </c>
      <c r="L5" s="27">
        <f t="shared" si="1"/>
        <v>13.8</v>
      </c>
      <c r="M5" s="27">
        <f t="shared" si="1"/>
        <v>3.9</v>
      </c>
      <c r="N5" s="27">
        <f t="shared" si="1"/>
        <v>13.3</v>
      </c>
      <c r="O5" s="27">
        <f t="shared" si="1"/>
        <v>0.1</v>
      </c>
      <c r="P5" s="27">
        <f t="shared" si="1"/>
        <v>7</v>
      </c>
    </row>
    <row r="6" spans="2:16" s="14" customFormat="1" ht="16.5" customHeight="1" hidden="1">
      <c r="B6" s="15"/>
      <c r="C6" s="8" t="s">
        <v>1</v>
      </c>
      <c r="D6" s="28">
        <f>SUM(E6:P6)</f>
        <v>10946064</v>
      </c>
      <c r="E6" s="28">
        <v>131222</v>
      </c>
      <c r="F6" s="28">
        <v>1360726</v>
      </c>
      <c r="G6" s="28">
        <v>2699516</v>
      </c>
      <c r="H6" s="28">
        <v>1038259</v>
      </c>
      <c r="I6" s="29">
        <v>65892</v>
      </c>
      <c r="J6" s="29">
        <v>799201</v>
      </c>
      <c r="K6" s="28">
        <v>507722</v>
      </c>
      <c r="L6" s="28">
        <v>1687749</v>
      </c>
      <c r="M6" s="28">
        <v>473660</v>
      </c>
      <c r="N6" s="28">
        <v>1683646</v>
      </c>
      <c r="O6" s="29" t="s">
        <v>30</v>
      </c>
      <c r="P6" s="29">
        <v>498471</v>
      </c>
    </row>
    <row r="7" spans="2:16" s="14" customFormat="1" ht="16.5" customHeight="1" hidden="1">
      <c r="B7" s="15"/>
      <c r="C7" s="9" t="s">
        <v>2</v>
      </c>
      <c r="D7" s="30">
        <f>SUM(E7:P7)</f>
        <v>11522096</v>
      </c>
      <c r="E7" s="30">
        <v>123446</v>
      </c>
      <c r="F7" s="30">
        <v>1509752</v>
      </c>
      <c r="G7" s="30">
        <v>3774677</v>
      </c>
      <c r="H7" s="30">
        <v>834470</v>
      </c>
      <c r="I7" s="31">
        <v>66677</v>
      </c>
      <c r="J7" s="31">
        <v>616559</v>
      </c>
      <c r="K7" s="30">
        <v>637754</v>
      </c>
      <c r="L7" s="30">
        <v>1164366</v>
      </c>
      <c r="M7" s="30">
        <v>371613</v>
      </c>
      <c r="N7" s="30">
        <v>1553726</v>
      </c>
      <c r="O7" s="31">
        <v>32292</v>
      </c>
      <c r="P7" s="31">
        <v>836764</v>
      </c>
    </row>
    <row r="8" spans="2:16" s="14" customFormat="1" ht="16.5" customHeight="1" hidden="1">
      <c r="B8" s="15"/>
      <c r="C8" s="9" t="s">
        <v>3</v>
      </c>
      <c r="D8" s="30">
        <f>SUM(E8:P8)</f>
        <v>7912181</v>
      </c>
      <c r="E8" s="30">
        <v>120944</v>
      </c>
      <c r="F8" s="30">
        <v>1144476</v>
      </c>
      <c r="G8" s="30">
        <v>1645593</v>
      </c>
      <c r="H8" s="30">
        <v>600098</v>
      </c>
      <c r="I8" s="31">
        <v>90857</v>
      </c>
      <c r="J8" s="31">
        <v>941258</v>
      </c>
      <c r="K8" s="30">
        <v>203493</v>
      </c>
      <c r="L8" s="30">
        <v>1156510</v>
      </c>
      <c r="M8" s="30">
        <v>359598</v>
      </c>
      <c r="N8" s="31">
        <v>819592</v>
      </c>
      <c r="O8" s="31" t="s">
        <v>30</v>
      </c>
      <c r="P8" s="31">
        <v>829762</v>
      </c>
    </row>
    <row r="9" spans="2:16" s="14" customFormat="1" ht="16.5" customHeight="1" hidden="1">
      <c r="B9" s="16"/>
      <c r="C9" s="9" t="s">
        <v>4</v>
      </c>
      <c r="D9" s="30">
        <f>SUM(E9:P9)</f>
        <v>6006688</v>
      </c>
      <c r="E9" s="30">
        <v>109089</v>
      </c>
      <c r="F9" s="30">
        <v>638829</v>
      </c>
      <c r="G9" s="30">
        <v>1100797</v>
      </c>
      <c r="H9" s="30">
        <v>456276</v>
      </c>
      <c r="I9" s="31">
        <v>57490</v>
      </c>
      <c r="J9" s="31">
        <v>1199057</v>
      </c>
      <c r="K9" s="30">
        <v>36481</v>
      </c>
      <c r="L9" s="30">
        <v>1016376</v>
      </c>
      <c r="M9" s="30">
        <v>219157</v>
      </c>
      <c r="N9" s="30">
        <v>799165</v>
      </c>
      <c r="O9" s="31" t="s">
        <v>30</v>
      </c>
      <c r="P9" s="31">
        <v>373971</v>
      </c>
    </row>
    <row r="10" spans="2:16" s="14" customFormat="1" ht="17.25" customHeight="1" hidden="1">
      <c r="B10" s="41" t="s">
        <v>28</v>
      </c>
      <c r="C10" s="42"/>
      <c r="D10" s="26">
        <f aca="true" t="shared" si="2" ref="D10:P10">SUM(D12:D15)</f>
        <v>32797992</v>
      </c>
      <c r="E10" s="26">
        <f t="shared" si="2"/>
        <v>487367</v>
      </c>
      <c r="F10" s="26">
        <f t="shared" si="2"/>
        <v>3956209</v>
      </c>
      <c r="G10" s="26">
        <f t="shared" si="2"/>
        <v>6949359</v>
      </c>
      <c r="H10" s="26">
        <f t="shared" si="2"/>
        <v>2873004</v>
      </c>
      <c r="I10" s="26">
        <f t="shared" si="2"/>
        <v>321131</v>
      </c>
      <c r="J10" s="26">
        <f t="shared" si="2"/>
        <v>3537146</v>
      </c>
      <c r="K10" s="26">
        <f t="shared" si="2"/>
        <v>846827</v>
      </c>
      <c r="L10" s="26">
        <f t="shared" si="2"/>
        <v>4690184</v>
      </c>
      <c r="M10" s="26">
        <f t="shared" si="2"/>
        <v>1419339</v>
      </c>
      <c r="N10" s="26">
        <f t="shared" si="2"/>
        <v>4910667</v>
      </c>
      <c r="O10" s="26">
        <f t="shared" si="2"/>
        <v>1351</v>
      </c>
      <c r="P10" s="26">
        <f t="shared" si="2"/>
        <v>2805408</v>
      </c>
    </row>
    <row r="11" spans="2:16" s="14" customFormat="1" ht="16.5" customHeight="1" hidden="1">
      <c r="B11" s="19"/>
      <c r="C11" s="20" t="s">
        <v>5</v>
      </c>
      <c r="D11" s="27">
        <f>SUM(E11:P11)</f>
        <v>100</v>
      </c>
      <c r="E11" s="27">
        <f aca="true" t="shared" si="3" ref="E11:O11">ROUND(E10/$D10*100,1)</f>
        <v>1.5</v>
      </c>
      <c r="F11" s="27">
        <f t="shared" si="3"/>
        <v>12.1</v>
      </c>
      <c r="G11" s="27">
        <f t="shared" si="3"/>
        <v>21.2</v>
      </c>
      <c r="H11" s="27">
        <f>ROUND(H10/$D10*100,1)-0.1</f>
        <v>8.700000000000001</v>
      </c>
      <c r="I11" s="27">
        <f t="shared" si="3"/>
        <v>1</v>
      </c>
      <c r="J11" s="27">
        <f t="shared" si="3"/>
        <v>10.8</v>
      </c>
      <c r="K11" s="27">
        <f t="shared" si="3"/>
        <v>2.6</v>
      </c>
      <c r="L11" s="27">
        <f t="shared" si="3"/>
        <v>14.3</v>
      </c>
      <c r="M11" s="27">
        <f t="shared" si="3"/>
        <v>4.3</v>
      </c>
      <c r="N11" s="27">
        <f t="shared" si="3"/>
        <v>15</v>
      </c>
      <c r="O11" s="27">
        <f t="shared" si="3"/>
        <v>0</v>
      </c>
      <c r="P11" s="27">
        <f>ROUND(P10/$D10*100,1)-0.1</f>
        <v>8.5</v>
      </c>
    </row>
    <row r="12" spans="2:16" s="14" customFormat="1" ht="16.5" customHeight="1" hidden="1">
      <c r="B12" s="15"/>
      <c r="C12" s="8" t="s">
        <v>1</v>
      </c>
      <c r="D12" s="28">
        <f>SUM(E12:P12)</f>
        <v>9479773</v>
      </c>
      <c r="E12" s="28">
        <v>131000</v>
      </c>
      <c r="F12" s="28">
        <v>1377454</v>
      </c>
      <c r="G12" s="28">
        <v>1866599</v>
      </c>
      <c r="H12" s="28">
        <v>951980</v>
      </c>
      <c r="I12" s="29">
        <v>84562</v>
      </c>
      <c r="J12" s="29">
        <v>828515</v>
      </c>
      <c r="K12" s="28">
        <v>265929</v>
      </c>
      <c r="L12" s="28">
        <v>1235044</v>
      </c>
      <c r="M12" s="28">
        <v>444741</v>
      </c>
      <c r="N12" s="28">
        <v>1791689</v>
      </c>
      <c r="O12" s="29" t="s">
        <v>30</v>
      </c>
      <c r="P12" s="29">
        <v>502260</v>
      </c>
    </row>
    <row r="13" spans="2:16" s="14" customFormat="1" ht="16.5" customHeight="1" hidden="1">
      <c r="B13" s="15"/>
      <c r="C13" s="9" t="s">
        <v>2</v>
      </c>
      <c r="D13" s="30">
        <f>SUM(E13:P13)</f>
        <v>9689073</v>
      </c>
      <c r="E13" s="30">
        <v>128350</v>
      </c>
      <c r="F13" s="30">
        <v>983794</v>
      </c>
      <c r="G13" s="30">
        <v>2837879</v>
      </c>
      <c r="H13" s="30">
        <v>862237</v>
      </c>
      <c r="I13" s="31">
        <v>66782</v>
      </c>
      <c r="J13" s="31">
        <v>425311</v>
      </c>
      <c r="K13" s="30">
        <v>333756</v>
      </c>
      <c r="L13" s="30">
        <v>1370172</v>
      </c>
      <c r="M13" s="30">
        <v>391780</v>
      </c>
      <c r="N13" s="30">
        <v>1398408</v>
      </c>
      <c r="O13" s="31">
        <v>1351</v>
      </c>
      <c r="P13" s="31">
        <v>889253</v>
      </c>
    </row>
    <row r="14" spans="2:16" s="14" customFormat="1" ht="16.5" customHeight="1" hidden="1">
      <c r="B14" s="15"/>
      <c r="C14" s="9" t="s">
        <v>3</v>
      </c>
      <c r="D14" s="30">
        <f>SUM(E14:P14)</f>
        <v>7704185</v>
      </c>
      <c r="E14" s="30">
        <v>124517</v>
      </c>
      <c r="F14" s="30">
        <v>908984</v>
      </c>
      <c r="G14" s="30">
        <v>1384240</v>
      </c>
      <c r="H14" s="30">
        <v>640938</v>
      </c>
      <c r="I14" s="31">
        <v>111931</v>
      </c>
      <c r="J14" s="31">
        <v>924047</v>
      </c>
      <c r="K14" s="30">
        <v>173906</v>
      </c>
      <c r="L14" s="30">
        <v>1138291</v>
      </c>
      <c r="M14" s="30">
        <v>366544</v>
      </c>
      <c r="N14" s="31">
        <v>915797</v>
      </c>
      <c r="O14" s="31" t="s">
        <v>30</v>
      </c>
      <c r="P14" s="31">
        <v>1014990</v>
      </c>
    </row>
    <row r="15" spans="2:16" s="14" customFormat="1" ht="16.5" customHeight="1" hidden="1">
      <c r="B15" s="16"/>
      <c r="C15" s="9" t="s">
        <v>4</v>
      </c>
      <c r="D15" s="30">
        <f>SUM(E15:P15)</f>
        <v>5924961</v>
      </c>
      <c r="E15" s="30">
        <v>103500</v>
      </c>
      <c r="F15" s="30">
        <v>685977</v>
      </c>
      <c r="G15" s="30">
        <v>860641</v>
      </c>
      <c r="H15" s="30">
        <v>417849</v>
      </c>
      <c r="I15" s="31">
        <v>57856</v>
      </c>
      <c r="J15" s="31">
        <v>1359273</v>
      </c>
      <c r="K15" s="30">
        <v>73236</v>
      </c>
      <c r="L15" s="30">
        <v>946677</v>
      </c>
      <c r="M15" s="30">
        <v>216274</v>
      </c>
      <c r="N15" s="30">
        <v>804773</v>
      </c>
      <c r="O15" s="31" t="s">
        <v>30</v>
      </c>
      <c r="P15" s="31">
        <v>398905</v>
      </c>
    </row>
    <row r="16" spans="2:16" s="14" customFormat="1" ht="17.25" customHeight="1">
      <c r="B16" s="41" t="s">
        <v>23</v>
      </c>
      <c r="C16" s="42"/>
      <c r="D16" s="26">
        <f aca="true" t="shared" si="4" ref="D16:P16">SUM(D18:D21)</f>
        <v>32719333</v>
      </c>
      <c r="E16" s="26">
        <f t="shared" si="4"/>
        <v>490213</v>
      </c>
      <c r="F16" s="26">
        <f t="shared" si="4"/>
        <v>4675985</v>
      </c>
      <c r="G16" s="26">
        <f t="shared" si="4"/>
        <v>7190030</v>
      </c>
      <c r="H16" s="26">
        <f t="shared" si="4"/>
        <v>2845251</v>
      </c>
      <c r="I16" s="26">
        <f t="shared" si="4"/>
        <v>325039</v>
      </c>
      <c r="J16" s="26">
        <f t="shared" si="4"/>
        <v>2409277</v>
      </c>
      <c r="K16" s="26">
        <f t="shared" si="4"/>
        <v>744440</v>
      </c>
      <c r="L16" s="26">
        <f t="shared" si="4"/>
        <v>4196135</v>
      </c>
      <c r="M16" s="26">
        <f t="shared" si="4"/>
        <v>1508970</v>
      </c>
      <c r="N16" s="26">
        <f t="shared" si="4"/>
        <v>5443040</v>
      </c>
      <c r="O16" s="32" t="s">
        <v>30</v>
      </c>
      <c r="P16" s="26">
        <f t="shared" si="4"/>
        <v>2890953</v>
      </c>
    </row>
    <row r="17" spans="2:16" s="14" customFormat="1" ht="16.5" customHeight="1">
      <c r="B17" s="19"/>
      <c r="C17" s="20" t="s">
        <v>5</v>
      </c>
      <c r="D17" s="27">
        <f>SUM(E17:P17)</f>
        <v>99.99999999999999</v>
      </c>
      <c r="E17" s="27">
        <f>ROUND(E16/$D16*100,1)</f>
        <v>1.5</v>
      </c>
      <c r="F17" s="27">
        <f>ROUND(F16/$D16*100,1)</f>
        <v>14.3</v>
      </c>
      <c r="G17" s="27">
        <f>ROUND(G16/$D16*100,1)</f>
        <v>22</v>
      </c>
      <c r="H17" s="27">
        <f aca="true" t="shared" si="5" ref="H17:P17">ROUND(H16/$D16*100,1)</f>
        <v>8.7</v>
      </c>
      <c r="I17" s="27">
        <f t="shared" si="5"/>
        <v>1</v>
      </c>
      <c r="J17" s="27">
        <f t="shared" si="5"/>
        <v>7.4</v>
      </c>
      <c r="K17" s="27">
        <f t="shared" si="5"/>
        <v>2.3</v>
      </c>
      <c r="L17" s="27">
        <f t="shared" si="5"/>
        <v>12.8</v>
      </c>
      <c r="M17" s="27">
        <f t="shared" si="5"/>
        <v>4.6</v>
      </c>
      <c r="N17" s="27">
        <f t="shared" si="5"/>
        <v>16.6</v>
      </c>
      <c r="O17" s="27">
        <v>0</v>
      </c>
      <c r="P17" s="27">
        <f t="shared" si="5"/>
        <v>8.8</v>
      </c>
    </row>
    <row r="18" spans="2:16" s="14" customFormat="1" ht="16.5" customHeight="1">
      <c r="B18" s="15"/>
      <c r="C18" s="8" t="s">
        <v>1</v>
      </c>
      <c r="D18" s="28">
        <f>SUM(E18:P18)</f>
        <v>9583689</v>
      </c>
      <c r="E18" s="28">
        <v>133616</v>
      </c>
      <c r="F18" s="28">
        <v>1479262</v>
      </c>
      <c r="G18" s="28">
        <v>2056112</v>
      </c>
      <c r="H18" s="28">
        <v>891869</v>
      </c>
      <c r="I18" s="29">
        <v>104723</v>
      </c>
      <c r="J18" s="29">
        <v>686528</v>
      </c>
      <c r="K18" s="28">
        <v>249189</v>
      </c>
      <c r="L18" s="28">
        <v>1259881</v>
      </c>
      <c r="M18" s="28">
        <v>508239</v>
      </c>
      <c r="N18" s="28">
        <v>1669120</v>
      </c>
      <c r="O18" s="29" t="s">
        <v>19</v>
      </c>
      <c r="P18" s="29">
        <v>545150</v>
      </c>
    </row>
    <row r="19" spans="2:16" s="14" customFormat="1" ht="16.5" customHeight="1">
      <c r="B19" s="15"/>
      <c r="C19" s="9" t="s">
        <v>2</v>
      </c>
      <c r="D19" s="30">
        <f>SUM(E19:P19)</f>
        <v>10245544</v>
      </c>
      <c r="E19" s="30">
        <v>128895</v>
      </c>
      <c r="F19" s="30">
        <v>1494168</v>
      </c>
      <c r="G19" s="30">
        <v>2590264</v>
      </c>
      <c r="H19" s="30">
        <v>871609</v>
      </c>
      <c r="I19" s="31">
        <v>66338</v>
      </c>
      <c r="J19" s="31">
        <v>345145</v>
      </c>
      <c r="K19" s="30">
        <v>209588</v>
      </c>
      <c r="L19" s="30">
        <v>1281191</v>
      </c>
      <c r="M19" s="30">
        <v>392017</v>
      </c>
      <c r="N19" s="30">
        <v>1961222</v>
      </c>
      <c r="O19" s="31" t="s">
        <v>19</v>
      </c>
      <c r="P19" s="31">
        <v>905107</v>
      </c>
    </row>
    <row r="20" spans="2:16" s="14" customFormat="1" ht="16.5" customHeight="1">
      <c r="B20" s="15"/>
      <c r="C20" s="9" t="s">
        <v>3</v>
      </c>
      <c r="D20" s="30">
        <f>SUM(E20:P20)</f>
        <v>7675533</v>
      </c>
      <c r="E20" s="30">
        <v>125809</v>
      </c>
      <c r="F20" s="30">
        <v>978913</v>
      </c>
      <c r="G20" s="30">
        <v>1444725</v>
      </c>
      <c r="H20" s="30">
        <v>639542</v>
      </c>
      <c r="I20" s="31">
        <v>95164</v>
      </c>
      <c r="J20" s="31">
        <v>573229</v>
      </c>
      <c r="K20" s="30">
        <v>247982</v>
      </c>
      <c r="L20" s="30">
        <v>955632</v>
      </c>
      <c r="M20" s="30">
        <v>394409</v>
      </c>
      <c r="N20" s="31">
        <v>1203744</v>
      </c>
      <c r="O20" s="31" t="s">
        <v>19</v>
      </c>
      <c r="P20" s="31">
        <v>1016384</v>
      </c>
    </row>
    <row r="21" spans="2:16" s="14" customFormat="1" ht="16.5" customHeight="1">
      <c r="B21" s="16"/>
      <c r="C21" s="9" t="s">
        <v>4</v>
      </c>
      <c r="D21" s="30">
        <f>SUM(E21:P21)</f>
        <v>5214567</v>
      </c>
      <c r="E21" s="30">
        <v>101893</v>
      </c>
      <c r="F21" s="30">
        <v>723642</v>
      </c>
      <c r="G21" s="30">
        <v>1098929</v>
      </c>
      <c r="H21" s="30">
        <v>442231</v>
      </c>
      <c r="I21" s="31">
        <v>58814</v>
      </c>
      <c r="J21" s="31">
        <v>804375</v>
      </c>
      <c r="K21" s="30">
        <v>37681</v>
      </c>
      <c r="L21" s="30">
        <v>699431</v>
      </c>
      <c r="M21" s="30">
        <v>214305</v>
      </c>
      <c r="N21" s="30">
        <v>608954</v>
      </c>
      <c r="O21" s="31" t="s">
        <v>19</v>
      </c>
      <c r="P21" s="31">
        <v>424312</v>
      </c>
    </row>
    <row r="22" spans="2:16" s="14" customFormat="1" ht="17.25" customHeight="1">
      <c r="B22" s="41" t="s">
        <v>24</v>
      </c>
      <c r="C22" s="42"/>
      <c r="D22" s="26">
        <f aca="true" t="shared" si="6" ref="D22:P22">SUM(D24:D27)</f>
        <v>33387114</v>
      </c>
      <c r="E22" s="26">
        <f t="shared" si="6"/>
        <v>480728</v>
      </c>
      <c r="F22" s="26">
        <f t="shared" si="6"/>
        <v>4387848</v>
      </c>
      <c r="G22" s="26">
        <f t="shared" si="6"/>
        <v>7483845</v>
      </c>
      <c r="H22" s="26">
        <f t="shared" si="6"/>
        <v>2996729</v>
      </c>
      <c r="I22" s="26">
        <f t="shared" si="6"/>
        <v>303674</v>
      </c>
      <c r="J22" s="26">
        <f t="shared" si="6"/>
        <v>2111511</v>
      </c>
      <c r="K22" s="26">
        <f t="shared" si="6"/>
        <v>761302</v>
      </c>
      <c r="L22" s="26">
        <f t="shared" si="6"/>
        <v>4176954</v>
      </c>
      <c r="M22" s="26">
        <f t="shared" si="6"/>
        <v>1448637</v>
      </c>
      <c r="N22" s="26">
        <f t="shared" si="6"/>
        <v>6143301</v>
      </c>
      <c r="O22" s="26">
        <f t="shared" si="6"/>
        <v>22584</v>
      </c>
      <c r="P22" s="26">
        <f t="shared" si="6"/>
        <v>3070001</v>
      </c>
    </row>
    <row r="23" spans="2:16" s="14" customFormat="1" ht="16.5" customHeight="1">
      <c r="B23" s="19"/>
      <c r="C23" s="20" t="s">
        <v>5</v>
      </c>
      <c r="D23" s="27">
        <f>SUM(E23:P23)</f>
        <v>99.99999999999999</v>
      </c>
      <c r="E23" s="27">
        <f>ROUND(E22/$D22*100,1)</f>
        <v>1.4</v>
      </c>
      <c r="F23" s="27">
        <f>ROUND(F22/$D22*100,1)</f>
        <v>13.1</v>
      </c>
      <c r="G23" s="27">
        <f>ROUND(G22/$D22*100,1)+0.1</f>
        <v>22.5</v>
      </c>
      <c r="H23" s="27">
        <f aca="true" t="shared" si="7" ref="H23:P23">ROUND(H22/$D22*100,1)</f>
        <v>9</v>
      </c>
      <c r="I23" s="27">
        <f t="shared" si="7"/>
        <v>0.9</v>
      </c>
      <c r="J23" s="27">
        <f t="shared" si="7"/>
        <v>6.3</v>
      </c>
      <c r="K23" s="27">
        <f t="shared" si="7"/>
        <v>2.3</v>
      </c>
      <c r="L23" s="27">
        <f t="shared" si="7"/>
        <v>12.5</v>
      </c>
      <c r="M23" s="27">
        <f t="shared" si="7"/>
        <v>4.3</v>
      </c>
      <c r="N23" s="27">
        <f t="shared" si="7"/>
        <v>18.4</v>
      </c>
      <c r="O23" s="27">
        <f t="shared" si="7"/>
        <v>0.1</v>
      </c>
      <c r="P23" s="27">
        <f t="shared" si="7"/>
        <v>9.2</v>
      </c>
    </row>
    <row r="24" spans="2:16" s="14" customFormat="1" ht="16.5" customHeight="1">
      <c r="B24" s="15"/>
      <c r="C24" s="8" t="s">
        <v>1</v>
      </c>
      <c r="D24" s="28">
        <f>SUM(E24:P24)</f>
        <v>9856479</v>
      </c>
      <c r="E24" s="28">
        <v>130409</v>
      </c>
      <c r="F24" s="28">
        <v>1191756</v>
      </c>
      <c r="G24" s="28">
        <v>2317439</v>
      </c>
      <c r="H24" s="28">
        <v>964165</v>
      </c>
      <c r="I24" s="29">
        <v>91178</v>
      </c>
      <c r="J24" s="29">
        <v>598832</v>
      </c>
      <c r="K24" s="28">
        <v>382100</v>
      </c>
      <c r="L24" s="28">
        <v>1114983</v>
      </c>
      <c r="M24" s="28">
        <v>453728</v>
      </c>
      <c r="N24" s="28">
        <v>2025792</v>
      </c>
      <c r="O24" s="29">
        <v>22584</v>
      </c>
      <c r="P24" s="29">
        <v>563513</v>
      </c>
    </row>
    <row r="25" spans="2:16" s="14" customFormat="1" ht="16.5" customHeight="1">
      <c r="B25" s="15"/>
      <c r="C25" s="9" t="s">
        <v>2</v>
      </c>
      <c r="D25" s="30">
        <f>SUM(E25:P25)</f>
        <v>10625751</v>
      </c>
      <c r="E25" s="30">
        <v>129747</v>
      </c>
      <c r="F25" s="30">
        <v>1349195</v>
      </c>
      <c r="G25" s="30">
        <v>2645303</v>
      </c>
      <c r="H25" s="30">
        <v>931431</v>
      </c>
      <c r="I25" s="31">
        <v>67250</v>
      </c>
      <c r="J25" s="31">
        <v>351572</v>
      </c>
      <c r="K25" s="30">
        <v>162498</v>
      </c>
      <c r="L25" s="30">
        <v>1340981</v>
      </c>
      <c r="M25" s="30">
        <v>384421</v>
      </c>
      <c r="N25" s="30">
        <v>2230786</v>
      </c>
      <c r="O25" s="31" t="s">
        <v>19</v>
      </c>
      <c r="P25" s="31">
        <v>1032567</v>
      </c>
    </row>
    <row r="26" spans="2:16" s="14" customFormat="1" ht="16.5" customHeight="1">
      <c r="B26" s="15"/>
      <c r="C26" s="9" t="s">
        <v>3</v>
      </c>
      <c r="D26" s="30">
        <f>SUM(E26:P26)</f>
        <v>7859396</v>
      </c>
      <c r="E26" s="30">
        <v>124185</v>
      </c>
      <c r="F26" s="30">
        <v>1143934</v>
      </c>
      <c r="G26" s="30">
        <v>1533446</v>
      </c>
      <c r="H26" s="30">
        <v>658535</v>
      </c>
      <c r="I26" s="31">
        <v>86416</v>
      </c>
      <c r="J26" s="31">
        <v>542837</v>
      </c>
      <c r="K26" s="30">
        <v>183359</v>
      </c>
      <c r="L26" s="30">
        <v>993343</v>
      </c>
      <c r="M26" s="30">
        <v>391454</v>
      </c>
      <c r="N26" s="31">
        <v>1184692</v>
      </c>
      <c r="O26" s="31" t="s">
        <v>19</v>
      </c>
      <c r="P26" s="31">
        <v>1017195</v>
      </c>
    </row>
    <row r="27" spans="2:16" s="14" customFormat="1" ht="16.5" customHeight="1">
      <c r="B27" s="16"/>
      <c r="C27" s="9" t="s">
        <v>4</v>
      </c>
      <c r="D27" s="30">
        <f>SUM(E27:P27)</f>
        <v>5045488</v>
      </c>
      <c r="E27" s="30">
        <v>96387</v>
      </c>
      <c r="F27" s="30">
        <v>702963</v>
      </c>
      <c r="G27" s="30">
        <v>987657</v>
      </c>
      <c r="H27" s="30">
        <v>442598</v>
      </c>
      <c r="I27" s="31">
        <v>58830</v>
      </c>
      <c r="J27" s="31">
        <v>618270</v>
      </c>
      <c r="K27" s="30">
        <v>33345</v>
      </c>
      <c r="L27" s="30">
        <v>727647</v>
      </c>
      <c r="M27" s="30">
        <v>219034</v>
      </c>
      <c r="N27" s="30">
        <v>702031</v>
      </c>
      <c r="O27" s="31" t="s">
        <v>19</v>
      </c>
      <c r="P27" s="31">
        <v>456726</v>
      </c>
    </row>
    <row r="28" spans="2:16" s="14" customFormat="1" ht="17.25" customHeight="1">
      <c r="B28" s="41" t="s">
        <v>25</v>
      </c>
      <c r="C28" s="42"/>
      <c r="D28" s="26">
        <f aca="true" t="shared" si="8" ref="D28:P28">SUM(D30:D33)</f>
        <v>30742534</v>
      </c>
      <c r="E28" s="26">
        <f t="shared" si="8"/>
        <v>463074</v>
      </c>
      <c r="F28" s="26">
        <f t="shared" si="8"/>
        <v>3889131</v>
      </c>
      <c r="G28" s="26">
        <f t="shared" si="8"/>
        <v>7573623</v>
      </c>
      <c r="H28" s="26">
        <f t="shared" si="8"/>
        <v>2798345</v>
      </c>
      <c r="I28" s="26">
        <f t="shared" si="8"/>
        <v>258423</v>
      </c>
      <c r="J28" s="26">
        <f t="shared" si="8"/>
        <v>1592528</v>
      </c>
      <c r="K28" s="26">
        <f t="shared" si="8"/>
        <v>691023</v>
      </c>
      <c r="L28" s="26">
        <f t="shared" si="8"/>
        <v>4385959</v>
      </c>
      <c r="M28" s="26">
        <f t="shared" si="8"/>
        <v>1483313</v>
      </c>
      <c r="N28" s="26">
        <f t="shared" si="8"/>
        <v>4411138</v>
      </c>
      <c r="O28" s="26">
        <f t="shared" si="8"/>
        <v>1507</v>
      </c>
      <c r="P28" s="26">
        <f t="shared" si="8"/>
        <v>3194470</v>
      </c>
    </row>
    <row r="29" spans="2:16" s="14" customFormat="1" ht="16.5" customHeight="1">
      <c r="B29" s="19"/>
      <c r="C29" s="20" t="s">
        <v>5</v>
      </c>
      <c r="D29" s="27">
        <f>SUM(E29:P29)</f>
        <v>100.00000000000001</v>
      </c>
      <c r="E29" s="27">
        <f>ROUND(E28/$D28*100,1)</f>
        <v>1.5</v>
      </c>
      <c r="F29" s="27">
        <f>ROUND(F28/$D28*100,1)</f>
        <v>12.7</v>
      </c>
      <c r="G29" s="27">
        <f>ROUND(G28/$D28*100,1)+0.1</f>
        <v>24.700000000000003</v>
      </c>
      <c r="H29" s="27">
        <f aca="true" t="shared" si="9" ref="H29:P29">ROUND(H28/$D28*100,1)</f>
        <v>9.1</v>
      </c>
      <c r="I29" s="27">
        <f t="shared" si="9"/>
        <v>0.8</v>
      </c>
      <c r="J29" s="27">
        <f t="shared" si="9"/>
        <v>5.2</v>
      </c>
      <c r="K29" s="27">
        <f t="shared" si="9"/>
        <v>2.2</v>
      </c>
      <c r="L29" s="27">
        <f t="shared" si="9"/>
        <v>14.3</v>
      </c>
      <c r="M29" s="27">
        <f t="shared" si="9"/>
        <v>4.8</v>
      </c>
      <c r="N29" s="27">
        <f t="shared" si="9"/>
        <v>14.3</v>
      </c>
      <c r="O29" s="27">
        <f t="shared" si="9"/>
        <v>0</v>
      </c>
      <c r="P29" s="27">
        <f t="shared" si="9"/>
        <v>10.4</v>
      </c>
    </row>
    <row r="30" spans="2:16" s="14" customFormat="1" ht="16.5" customHeight="1">
      <c r="B30" s="15"/>
      <c r="C30" s="8" t="s">
        <v>1</v>
      </c>
      <c r="D30" s="28">
        <v>8496605</v>
      </c>
      <c r="E30" s="28">
        <v>119123</v>
      </c>
      <c r="F30" s="28">
        <v>1275417</v>
      </c>
      <c r="G30" s="28">
        <v>1925719</v>
      </c>
      <c r="H30" s="28">
        <v>834553</v>
      </c>
      <c r="I30" s="29">
        <v>63319</v>
      </c>
      <c r="J30" s="29">
        <v>520594</v>
      </c>
      <c r="K30" s="28">
        <v>313463</v>
      </c>
      <c r="L30" s="28">
        <v>1037687</v>
      </c>
      <c r="M30" s="28">
        <v>489876</v>
      </c>
      <c r="N30" s="28">
        <v>1370685</v>
      </c>
      <c r="O30" s="29" t="s">
        <v>17</v>
      </c>
      <c r="P30" s="29">
        <v>546169</v>
      </c>
    </row>
    <row r="31" spans="2:16" s="14" customFormat="1" ht="16.5" customHeight="1">
      <c r="B31" s="15"/>
      <c r="C31" s="9" t="s">
        <v>2</v>
      </c>
      <c r="D31" s="30">
        <v>9963054</v>
      </c>
      <c r="E31" s="30">
        <v>122271</v>
      </c>
      <c r="F31" s="30">
        <v>957719</v>
      </c>
      <c r="G31" s="30">
        <v>2910418</v>
      </c>
      <c r="H31" s="30">
        <v>900939</v>
      </c>
      <c r="I31" s="31">
        <v>70377</v>
      </c>
      <c r="J31" s="31">
        <v>338730</v>
      </c>
      <c r="K31" s="30">
        <v>165565</v>
      </c>
      <c r="L31" s="30">
        <v>1567132</v>
      </c>
      <c r="M31" s="30">
        <v>383249</v>
      </c>
      <c r="N31" s="30">
        <v>1464769</v>
      </c>
      <c r="O31" s="31" t="s">
        <v>17</v>
      </c>
      <c r="P31" s="31">
        <v>1081885</v>
      </c>
    </row>
    <row r="32" spans="2:16" s="14" customFormat="1" ht="16.5" customHeight="1">
      <c r="B32" s="15"/>
      <c r="C32" s="9" t="s">
        <v>3</v>
      </c>
      <c r="D32" s="30">
        <v>7244392</v>
      </c>
      <c r="E32" s="30">
        <v>124045</v>
      </c>
      <c r="F32" s="30">
        <v>878330</v>
      </c>
      <c r="G32" s="30">
        <v>1710635</v>
      </c>
      <c r="H32" s="30">
        <v>622248</v>
      </c>
      <c r="I32" s="31">
        <v>68296</v>
      </c>
      <c r="J32" s="31">
        <v>280909</v>
      </c>
      <c r="K32" s="30">
        <v>178208</v>
      </c>
      <c r="L32" s="30">
        <v>1135245</v>
      </c>
      <c r="M32" s="30">
        <v>386796</v>
      </c>
      <c r="N32" s="31">
        <v>829334</v>
      </c>
      <c r="O32" s="31" t="s">
        <v>17</v>
      </c>
      <c r="P32" s="31">
        <v>1030346</v>
      </c>
    </row>
    <row r="33" spans="2:16" s="14" customFormat="1" ht="16.5" customHeight="1">
      <c r="B33" s="16"/>
      <c r="C33" s="9" t="s">
        <v>4</v>
      </c>
      <c r="D33" s="30">
        <v>5038483</v>
      </c>
      <c r="E33" s="30">
        <v>97635</v>
      </c>
      <c r="F33" s="30">
        <v>777665</v>
      </c>
      <c r="G33" s="30">
        <v>1026851</v>
      </c>
      <c r="H33" s="30">
        <v>440605</v>
      </c>
      <c r="I33" s="31">
        <v>56431</v>
      </c>
      <c r="J33" s="31">
        <v>452295</v>
      </c>
      <c r="K33" s="30">
        <v>33787</v>
      </c>
      <c r="L33" s="30">
        <v>645895</v>
      </c>
      <c r="M33" s="30">
        <v>223392</v>
      </c>
      <c r="N33" s="30">
        <v>746350</v>
      </c>
      <c r="O33" s="31">
        <v>1507</v>
      </c>
      <c r="P33" s="31">
        <v>536070</v>
      </c>
    </row>
    <row r="34" spans="2:16" s="14" customFormat="1" ht="17.25" customHeight="1">
      <c r="B34" s="41" t="s">
        <v>26</v>
      </c>
      <c r="C34" s="42"/>
      <c r="D34" s="26">
        <f aca="true" t="shared" si="10" ref="D34:P34">SUM(D36:D39)</f>
        <v>29346081</v>
      </c>
      <c r="E34" s="26">
        <f t="shared" si="10"/>
        <v>449765</v>
      </c>
      <c r="F34" s="26">
        <f t="shared" si="10"/>
        <v>3811781</v>
      </c>
      <c r="G34" s="26">
        <f t="shared" si="10"/>
        <v>7740544</v>
      </c>
      <c r="H34" s="26">
        <f t="shared" si="10"/>
        <v>2683360</v>
      </c>
      <c r="I34" s="26">
        <f t="shared" si="10"/>
        <v>253397</v>
      </c>
      <c r="J34" s="26">
        <f t="shared" si="10"/>
        <v>1532389</v>
      </c>
      <c r="K34" s="26">
        <f t="shared" si="10"/>
        <v>586158</v>
      </c>
      <c r="L34" s="26">
        <f t="shared" si="10"/>
        <v>3411349</v>
      </c>
      <c r="M34" s="26">
        <f t="shared" si="10"/>
        <v>1464050</v>
      </c>
      <c r="N34" s="26">
        <f t="shared" si="10"/>
        <v>4355730</v>
      </c>
      <c r="O34" s="26">
        <f t="shared" si="10"/>
        <v>29892</v>
      </c>
      <c r="P34" s="26">
        <f t="shared" si="10"/>
        <v>3027666</v>
      </c>
    </row>
    <row r="35" spans="2:16" s="14" customFormat="1" ht="15.75" customHeight="1">
      <c r="B35" s="19"/>
      <c r="C35" s="20" t="s">
        <v>5</v>
      </c>
      <c r="D35" s="27">
        <f>SUM(E35:P35)</f>
        <v>99.99999999999999</v>
      </c>
      <c r="E35" s="27">
        <f>ROUND(E34/$D34*100,1)</f>
        <v>1.5</v>
      </c>
      <c r="F35" s="27">
        <f>ROUND(F34/$D34*100,1)</f>
        <v>13</v>
      </c>
      <c r="G35" s="27">
        <f>ROUND(G34/$D34*100,1)+0.1</f>
        <v>26.5</v>
      </c>
      <c r="H35" s="27">
        <f aca="true" t="shared" si="11" ref="H35:P35">ROUND(H34/$D34*100,1)</f>
        <v>9.1</v>
      </c>
      <c r="I35" s="27">
        <f t="shared" si="11"/>
        <v>0.9</v>
      </c>
      <c r="J35" s="27">
        <f t="shared" si="11"/>
        <v>5.2</v>
      </c>
      <c r="K35" s="27">
        <f t="shared" si="11"/>
        <v>2</v>
      </c>
      <c r="L35" s="27">
        <f t="shared" si="11"/>
        <v>11.6</v>
      </c>
      <c r="M35" s="27">
        <f t="shared" si="11"/>
        <v>5</v>
      </c>
      <c r="N35" s="27">
        <f t="shared" si="11"/>
        <v>14.8</v>
      </c>
      <c r="O35" s="27">
        <f>ROUND(O34/$D34*100,1)</f>
        <v>0.1</v>
      </c>
      <c r="P35" s="27">
        <f t="shared" si="11"/>
        <v>10.3</v>
      </c>
    </row>
    <row r="36" spans="2:16" s="14" customFormat="1" ht="15.75" customHeight="1">
      <c r="B36" s="15"/>
      <c r="C36" s="8" t="s">
        <v>1</v>
      </c>
      <c r="D36" s="28">
        <v>8669057</v>
      </c>
      <c r="E36" s="28">
        <v>119394</v>
      </c>
      <c r="F36" s="28">
        <v>1329410</v>
      </c>
      <c r="G36" s="28">
        <v>2113838</v>
      </c>
      <c r="H36" s="28">
        <v>799332</v>
      </c>
      <c r="I36" s="29">
        <v>66306</v>
      </c>
      <c r="J36" s="29">
        <v>614368</v>
      </c>
      <c r="K36" s="28">
        <v>272814</v>
      </c>
      <c r="L36" s="28">
        <v>743739</v>
      </c>
      <c r="M36" s="28">
        <v>481368</v>
      </c>
      <c r="N36" s="28">
        <v>1592289</v>
      </c>
      <c r="O36" s="29">
        <v>29892</v>
      </c>
      <c r="P36" s="29">
        <v>506307</v>
      </c>
    </row>
    <row r="37" spans="2:16" s="14" customFormat="1" ht="15.75" customHeight="1">
      <c r="B37" s="15"/>
      <c r="C37" s="9" t="s">
        <v>2</v>
      </c>
      <c r="D37" s="30">
        <v>9307795</v>
      </c>
      <c r="E37" s="30">
        <v>128170</v>
      </c>
      <c r="F37" s="30">
        <v>976720</v>
      </c>
      <c r="G37" s="30">
        <v>2802778</v>
      </c>
      <c r="H37" s="30">
        <v>817622</v>
      </c>
      <c r="I37" s="31">
        <v>69411</v>
      </c>
      <c r="J37" s="31">
        <v>296210</v>
      </c>
      <c r="K37" s="30">
        <v>164372</v>
      </c>
      <c r="L37" s="30">
        <v>1083577</v>
      </c>
      <c r="M37" s="30">
        <v>379928</v>
      </c>
      <c r="N37" s="30">
        <v>1510981</v>
      </c>
      <c r="O37" s="31" t="s">
        <v>20</v>
      </c>
      <c r="P37" s="31">
        <v>1078026</v>
      </c>
    </row>
    <row r="38" spans="2:16" s="14" customFormat="1" ht="15.75" customHeight="1">
      <c r="B38" s="15"/>
      <c r="C38" s="9" t="s">
        <v>3</v>
      </c>
      <c r="D38" s="30">
        <v>6599110</v>
      </c>
      <c r="E38" s="30">
        <v>104974</v>
      </c>
      <c r="F38" s="30">
        <v>812842</v>
      </c>
      <c r="G38" s="30">
        <v>1737405</v>
      </c>
      <c r="H38" s="30">
        <v>613295</v>
      </c>
      <c r="I38" s="31">
        <v>65202</v>
      </c>
      <c r="J38" s="31">
        <v>134869</v>
      </c>
      <c r="K38" s="30">
        <v>93978</v>
      </c>
      <c r="L38" s="30">
        <v>911833</v>
      </c>
      <c r="M38" s="30">
        <v>380559</v>
      </c>
      <c r="N38" s="31">
        <v>763052</v>
      </c>
      <c r="O38" s="31" t="s">
        <v>20</v>
      </c>
      <c r="P38" s="31">
        <v>981101</v>
      </c>
    </row>
    <row r="39" spans="2:16" s="14" customFormat="1" ht="15.75" customHeight="1">
      <c r="B39" s="16"/>
      <c r="C39" s="10" t="s">
        <v>4</v>
      </c>
      <c r="D39" s="33">
        <v>4770119</v>
      </c>
      <c r="E39" s="33">
        <v>97227</v>
      </c>
      <c r="F39" s="33">
        <v>692809</v>
      </c>
      <c r="G39" s="33">
        <v>1086523</v>
      </c>
      <c r="H39" s="33">
        <v>453111</v>
      </c>
      <c r="I39" s="34">
        <v>52478</v>
      </c>
      <c r="J39" s="34">
        <v>486942</v>
      </c>
      <c r="K39" s="33">
        <v>54994</v>
      </c>
      <c r="L39" s="33">
        <v>672200</v>
      </c>
      <c r="M39" s="33">
        <v>222195</v>
      </c>
      <c r="N39" s="33">
        <v>489408</v>
      </c>
      <c r="O39" s="34" t="s">
        <v>20</v>
      </c>
      <c r="P39" s="34">
        <v>462232</v>
      </c>
    </row>
    <row r="40" spans="2:16" s="14" customFormat="1" ht="17.25" customHeight="1">
      <c r="B40" s="41" t="s">
        <v>27</v>
      </c>
      <c r="C40" s="42"/>
      <c r="D40" s="26">
        <f aca="true" t="shared" si="12" ref="D40:D45">SUM(E40:P40)</f>
        <v>35003364</v>
      </c>
      <c r="E40" s="26">
        <v>433705</v>
      </c>
      <c r="F40" s="26">
        <v>5083447</v>
      </c>
      <c r="G40" s="26">
        <v>8387435</v>
      </c>
      <c r="H40" s="26">
        <v>3069610</v>
      </c>
      <c r="I40" s="26">
        <v>250078</v>
      </c>
      <c r="J40" s="26">
        <v>1393807</v>
      </c>
      <c r="K40" s="26">
        <v>660893</v>
      </c>
      <c r="L40" s="26">
        <v>3798373</v>
      </c>
      <c r="M40" s="26">
        <v>1486169</v>
      </c>
      <c r="N40" s="26">
        <v>7273123</v>
      </c>
      <c r="O40" s="26">
        <v>6615</v>
      </c>
      <c r="P40" s="26">
        <v>3160109</v>
      </c>
    </row>
    <row r="41" spans="1:16" s="14" customFormat="1" ht="16.5" customHeight="1">
      <c r="A41" s="17"/>
      <c r="B41" s="21"/>
      <c r="C41" s="20" t="s">
        <v>5</v>
      </c>
      <c r="D41" s="27">
        <f t="shared" si="12"/>
        <v>100</v>
      </c>
      <c r="E41" s="27">
        <f aca="true" t="shared" si="13" ref="E41:N41">ROUND(E40/$D40*100,1)</f>
        <v>1.2</v>
      </c>
      <c r="F41" s="27">
        <f t="shared" si="13"/>
        <v>14.5</v>
      </c>
      <c r="G41" s="27">
        <f t="shared" si="13"/>
        <v>24</v>
      </c>
      <c r="H41" s="27">
        <f t="shared" si="13"/>
        <v>8.8</v>
      </c>
      <c r="I41" s="27">
        <f t="shared" si="13"/>
        <v>0.7</v>
      </c>
      <c r="J41" s="27">
        <f t="shared" si="13"/>
        <v>4</v>
      </c>
      <c r="K41" s="27">
        <f t="shared" si="13"/>
        <v>1.9</v>
      </c>
      <c r="L41" s="27">
        <f t="shared" si="13"/>
        <v>10.9</v>
      </c>
      <c r="M41" s="27">
        <f t="shared" si="13"/>
        <v>4.2</v>
      </c>
      <c r="N41" s="27">
        <f t="shared" si="13"/>
        <v>20.8</v>
      </c>
      <c r="O41" s="27">
        <f>ROUND(O40/$D40*100,1)</f>
        <v>0</v>
      </c>
      <c r="P41" s="27">
        <f>ROUND(P40/$D40*100,1)</f>
        <v>9</v>
      </c>
    </row>
    <row r="42" spans="2:16" s="14" customFormat="1" ht="17.25" customHeight="1">
      <c r="B42" s="41" t="s">
        <v>33</v>
      </c>
      <c r="C42" s="42"/>
      <c r="D42" s="26">
        <f t="shared" si="12"/>
        <v>34102265</v>
      </c>
      <c r="E42" s="26">
        <v>258765</v>
      </c>
      <c r="F42" s="26">
        <v>6473374</v>
      </c>
      <c r="G42" s="26">
        <v>8334325</v>
      </c>
      <c r="H42" s="26">
        <v>2248833</v>
      </c>
      <c r="I42" s="26">
        <v>226017</v>
      </c>
      <c r="J42" s="26">
        <v>1501057</v>
      </c>
      <c r="K42" s="26">
        <v>598982</v>
      </c>
      <c r="L42" s="26">
        <v>4097728</v>
      </c>
      <c r="M42" s="26">
        <v>1518573</v>
      </c>
      <c r="N42" s="26">
        <v>5577505</v>
      </c>
      <c r="O42" s="26">
        <v>4567</v>
      </c>
      <c r="P42" s="26">
        <v>3262539</v>
      </c>
    </row>
    <row r="43" spans="1:16" s="14" customFormat="1" ht="16.5" customHeight="1">
      <c r="A43" s="17"/>
      <c r="B43" s="21"/>
      <c r="C43" s="20" t="s">
        <v>5</v>
      </c>
      <c r="D43" s="27">
        <f t="shared" si="12"/>
        <v>100</v>
      </c>
      <c r="E43" s="27">
        <v>0.8</v>
      </c>
      <c r="F43" s="27">
        <v>19</v>
      </c>
      <c r="G43" s="27">
        <v>24.4</v>
      </c>
      <c r="H43" s="27">
        <v>6.6</v>
      </c>
      <c r="I43" s="27">
        <v>0.7</v>
      </c>
      <c r="J43" s="27">
        <v>4.4</v>
      </c>
      <c r="K43" s="27">
        <v>1.7</v>
      </c>
      <c r="L43" s="27">
        <v>12</v>
      </c>
      <c r="M43" s="27">
        <v>4.4</v>
      </c>
      <c r="N43" s="27">
        <v>16.4</v>
      </c>
      <c r="O43" s="27">
        <v>0</v>
      </c>
      <c r="P43" s="27">
        <v>9.6</v>
      </c>
    </row>
    <row r="44" spans="2:16" s="14" customFormat="1" ht="17.25" customHeight="1">
      <c r="B44" s="39" t="s">
        <v>34</v>
      </c>
      <c r="C44" s="40"/>
      <c r="D44" s="35">
        <f t="shared" si="12"/>
        <v>31269990</v>
      </c>
      <c r="E44" s="35">
        <v>297743</v>
      </c>
      <c r="F44" s="35">
        <v>3785296</v>
      </c>
      <c r="G44" s="35">
        <v>9118961</v>
      </c>
      <c r="H44" s="35">
        <v>2529609</v>
      </c>
      <c r="I44" s="35">
        <v>229524</v>
      </c>
      <c r="J44" s="35">
        <v>1588652</v>
      </c>
      <c r="K44" s="35">
        <v>666938</v>
      </c>
      <c r="L44" s="35">
        <v>4191393</v>
      </c>
      <c r="M44" s="35">
        <v>1486126</v>
      </c>
      <c r="N44" s="35">
        <v>3922410</v>
      </c>
      <c r="O44" s="36" t="s">
        <v>30</v>
      </c>
      <c r="P44" s="35">
        <v>3453338</v>
      </c>
    </row>
    <row r="45" spans="1:16" s="14" customFormat="1" ht="16.5" customHeight="1">
      <c r="A45" s="17"/>
      <c r="B45" s="24"/>
      <c r="C45" s="25" t="s">
        <v>5</v>
      </c>
      <c r="D45" s="37">
        <f t="shared" si="12"/>
        <v>100</v>
      </c>
      <c r="E45" s="37">
        <v>1</v>
      </c>
      <c r="F45" s="37">
        <v>12.1</v>
      </c>
      <c r="G45" s="37">
        <v>29.2</v>
      </c>
      <c r="H45" s="37">
        <v>8.1</v>
      </c>
      <c r="I45" s="37">
        <v>0.7</v>
      </c>
      <c r="J45" s="37">
        <v>5.1</v>
      </c>
      <c r="K45" s="37">
        <v>2.1</v>
      </c>
      <c r="L45" s="37">
        <v>13.4</v>
      </c>
      <c r="M45" s="37">
        <v>4.8</v>
      </c>
      <c r="N45" s="37">
        <v>12.5</v>
      </c>
      <c r="O45" s="37">
        <v>0</v>
      </c>
      <c r="P45" s="37">
        <v>11</v>
      </c>
    </row>
    <row r="46" spans="2:16" s="14" customFormat="1" ht="17.25" customHeight="1">
      <c r="B46" s="39" t="s">
        <v>35</v>
      </c>
      <c r="C46" s="40"/>
      <c r="D46" s="35">
        <f aca="true" t="shared" si="14" ref="D46:D51">SUM(E46:P46)</f>
        <v>32457621</v>
      </c>
      <c r="E46" s="35">
        <v>298084</v>
      </c>
      <c r="F46" s="35">
        <v>5086739</v>
      </c>
      <c r="G46" s="35">
        <v>9138322</v>
      </c>
      <c r="H46" s="35">
        <v>2531280</v>
      </c>
      <c r="I46" s="35">
        <v>213134</v>
      </c>
      <c r="J46" s="35">
        <v>1604931</v>
      </c>
      <c r="K46" s="35">
        <v>828062</v>
      </c>
      <c r="L46" s="35">
        <v>3554031</v>
      </c>
      <c r="M46" s="35">
        <v>1467908</v>
      </c>
      <c r="N46" s="35">
        <v>4305551</v>
      </c>
      <c r="O46" s="36" t="s">
        <v>36</v>
      </c>
      <c r="P46" s="35">
        <v>3429579</v>
      </c>
    </row>
    <row r="47" spans="1:16" s="14" customFormat="1" ht="16.5" customHeight="1">
      <c r="A47" s="17"/>
      <c r="B47" s="24"/>
      <c r="C47" s="25" t="s">
        <v>5</v>
      </c>
      <c r="D47" s="37">
        <f t="shared" si="14"/>
        <v>99.99999999999999</v>
      </c>
      <c r="E47" s="37">
        <v>0.9</v>
      </c>
      <c r="F47" s="37">
        <v>15.7</v>
      </c>
      <c r="G47" s="37">
        <v>28.2</v>
      </c>
      <c r="H47" s="37">
        <v>7.8</v>
      </c>
      <c r="I47" s="37">
        <v>0.7</v>
      </c>
      <c r="J47" s="37">
        <v>4.9</v>
      </c>
      <c r="K47" s="37">
        <v>2.5</v>
      </c>
      <c r="L47" s="37">
        <v>10.9</v>
      </c>
      <c r="M47" s="37">
        <v>4.5</v>
      </c>
      <c r="N47" s="37">
        <v>13.3</v>
      </c>
      <c r="O47" s="37">
        <v>0</v>
      </c>
      <c r="P47" s="37">
        <v>10.6</v>
      </c>
    </row>
    <row r="48" spans="2:16" s="14" customFormat="1" ht="17.25" customHeight="1">
      <c r="B48" s="39" t="s">
        <v>37</v>
      </c>
      <c r="C48" s="40"/>
      <c r="D48" s="35">
        <f t="shared" si="14"/>
        <v>31955353</v>
      </c>
      <c r="E48" s="35">
        <v>294157</v>
      </c>
      <c r="F48" s="35">
        <v>3486924</v>
      </c>
      <c r="G48" s="35">
        <v>9447851</v>
      </c>
      <c r="H48" s="35">
        <v>2495962</v>
      </c>
      <c r="I48" s="35">
        <v>262779</v>
      </c>
      <c r="J48" s="35">
        <v>1524316</v>
      </c>
      <c r="K48" s="35">
        <v>1270972</v>
      </c>
      <c r="L48" s="35">
        <v>3392366</v>
      </c>
      <c r="M48" s="35">
        <v>1520335</v>
      </c>
      <c r="N48" s="35">
        <v>4638870</v>
      </c>
      <c r="O48" s="36" t="s">
        <v>36</v>
      </c>
      <c r="P48" s="35">
        <v>3620821</v>
      </c>
    </row>
    <row r="49" spans="1:16" s="14" customFormat="1" ht="16.5" customHeight="1">
      <c r="A49" s="17"/>
      <c r="B49" s="24"/>
      <c r="C49" s="25" t="s">
        <v>5</v>
      </c>
      <c r="D49" s="37">
        <f t="shared" si="14"/>
        <v>100.00999999999999</v>
      </c>
      <c r="E49" s="37">
        <f>ROUND(E48/$D$48*100,2)</f>
        <v>0.92</v>
      </c>
      <c r="F49" s="37">
        <f aca="true" t="shared" si="15" ref="F49:P49">ROUND(F48/$D$48*100,2)</f>
        <v>10.91</v>
      </c>
      <c r="G49" s="37">
        <f t="shared" si="15"/>
        <v>29.57</v>
      </c>
      <c r="H49" s="37">
        <f t="shared" si="15"/>
        <v>7.81</v>
      </c>
      <c r="I49" s="37">
        <f t="shared" si="15"/>
        <v>0.82</v>
      </c>
      <c r="J49" s="37">
        <f t="shared" si="15"/>
        <v>4.77</v>
      </c>
      <c r="K49" s="37">
        <f t="shared" si="15"/>
        <v>3.98</v>
      </c>
      <c r="L49" s="37">
        <f t="shared" si="15"/>
        <v>10.62</v>
      </c>
      <c r="M49" s="37">
        <f t="shared" si="15"/>
        <v>4.76</v>
      </c>
      <c r="N49" s="37">
        <f t="shared" si="15"/>
        <v>14.52</v>
      </c>
      <c r="O49" s="37">
        <v>0</v>
      </c>
      <c r="P49" s="37">
        <f t="shared" si="15"/>
        <v>11.33</v>
      </c>
    </row>
    <row r="50" spans="2:16" s="14" customFormat="1" ht="17.25" customHeight="1">
      <c r="B50" s="39" t="s">
        <v>38</v>
      </c>
      <c r="C50" s="40"/>
      <c r="D50" s="35">
        <f t="shared" si="14"/>
        <v>33882795</v>
      </c>
      <c r="E50" s="35">
        <v>258830</v>
      </c>
      <c r="F50" s="35">
        <v>3833845</v>
      </c>
      <c r="G50" s="35">
        <v>11074570</v>
      </c>
      <c r="H50" s="35">
        <v>2900098</v>
      </c>
      <c r="I50" s="35">
        <v>312187</v>
      </c>
      <c r="J50" s="35">
        <v>1419609</v>
      </c>
      <c r="K50" s="35">
        <v>1111765</v>
      </c>
      <c r="L50" s="35">
        <v>3302427</v>
      </c>
      <c r="M50" s="35">
        <v>1830246</v>
      </c>
      <c r="N50" s="35">
        <v>4153960</v>
      </c>
      <c r="O50" s="38" t="s">
        <v>39</v>
      </c>
      <c r="P50" s="35">
        <v>3685258</v>
      </c>
    </row>
    <row r="51" spans="1:16" s="14" customFormat="1" ht="16.5" customHeight="1">
      <c r="A51" s="17"/>
      <c r="B51" s="24"/>
      <c r="C51" s="25" t="s">
        <v>5</v>
      </c>
      <c r="D51" s="37">
        <f t="shared" si="14"/>
        <v>100.00000000000001</v>
      </c>
      <c r="E51" s="37">
        <v>0.8</v>
      </c>
      <c r="F51" s="37">
        <v>11.3</v>
      </c>
      <c r="G51" s="37">
        <v>32.7</v>
      </c>
      <c r="H51" s="37">
        <v>8.5</v>
      </c>
      <c r="I51" s="37">
        <v>0.9</v>
      </c>
      <c r="J51" s="37">
        <v>4.2</v>
      </c>
      <c r="K51" s="37">
        <v>3.3</v>
      </c>
      <c r="L51" s="37">
        <v>9.7</v>
      </c>
      <c r="M51" s="37">
        <v>5.4</v>
      </c>
      <c r="N51" s="37">
        <v>12.3</v>
      </c>
      <c r="O51" s="37">
        <v>0</v>
      </c>
      <c r="P51" s="37">
        <v>10.9</v>
      </c>
    </row>
    <row r="52" spans="2:16" s="14" customFormat="1" ht="17.25" customHeight="1">
      <c r="B52" s="39" t="s">
        <v>40</v>
      </c>
      <c r="C52" s="40"/>
      <c r="D52" s="35">
        <f>SUM(E52:P52)</f>
        <v>33985381</v>
      </c>
      <c r="E52" s="35">
        <v>339359</v>
      </c>
      <c r="F52" s="35">
        <v>3541287</v>
      </c>
      <c r="G52" s="35">
        <v>11656441</v>
      </c>
      <c r="H52" s="35">
        <v>2109583</v>
      </c>
      <c r="I52" s="35">
        <v>261546</v>
      </c>
      <c r="J52" s="35">
        <v>1322948</v>
      </c>
      <c r="K52" s="35">
        <v>1042262</v>
      </c>
      <c r="L52" s="35">
        <v>3122564</v>
      </c>
      <c r="M52" s="35">
        <v>1568033</v>
      </c>
      <c r="N52" s="35">
        <v>5478442</v>
      </c>
      <c r="O52" s="38" t="s">
        <v>19</v>
      </c>
      <c r="P52" s="35">
        <v>3542916</v>
      </c>
    </row>
    <row r="53" spans="1:16" s="14" customFormat="1" ht="16.5" customHeight="1">
      <c r="A53" s="17"/>
      <c r="B53" s="24"/>
      <c r="C53" s="25" t="s">
        <v>5</v>
      </c>
      <c r="D53" s="37">
        <f>SUM(E53:P53)</f>
        <v>100</v>
      </c>
      <c r="E53" s="37">
        <v>1</v>
      </c>
      <c r="F53" s="37">
        <v>10.4</v>
      </c>
      <c r="G53" s="37">
        <v>34.3</v>
      </c>
      <c r="H53" s="37">
        <v>6.2</v>
      </c>
      <c r="I53" s="37">
        <v>0.8</v>
      </c>
      <c r="J53" s="37">
        <v>3.9</v>
      </c>
      <c r="K53" s="37">
        <v>3.1</v>
      </c>
      <c r="L53" s="37">
        <v>9.2</v>
      </c>
      <c r="M53" s="37">
        <v>4.6</v>
      </c>
      <c r="N53" s="37">
        <v>16.1</v>
      </c>
      <c r="O53" s="37">
        <v>0</v>
      </c>
      <c r="P53" s="37">
        <v>10.4</v>
      </c>
    </row>
    <row r="54" spans="2:16" s="14" customFormat="1" ht="17.25" customHeight="1">
      <c r="B54" s="39" t="s">
        <v>41</v>
      </c>
      <c r="C54" s="40"/>
      <c r="D54" s="35">
        <f>SUM(E54:P54)</f>
        <v>34620535</v>
      </c>
      <c r="E54" s="35">
        <v>291842</v>
      </c>
      <c r="F54" s="35">
        <v>3391050</v>
      </c>
      <c r="G54" s="35">
        <v>11810567</v>
      </c>
      <c r="H54" s="35">
        <v>1974561</v>
      </c>
      <c r="I54" s="35">
        <v>200572</v>
      </c>
      <c r="J54" s="35">
        <v>1334567</v>
      </c>
      <c r="K54" s="35">
        <v>967423</v>
      </c>
      <c r="L54" s="35">
        <v>2814563</v>
      </c>
      <c r="M54" s="35">
        <v>1559576</v>
      </c>
      <c r="N54" s="35">
        <v>6800001</v>
      </c>
      <c r="O54" s="38"/>
      <c r="P54" s="35">
        <v>3475813</v>
      </c>
    </row>
    <row r="55" spans="1:16" s="14" customFormat="1" ht="16.5" customHeight="1">
      <c r="A55" s="17"/>
      <c r="B55" s="24"/>
      <c r="C55" s="25" t="s">
        <v>5</v>
      </c>
      <c r="D55" s="37">
        <f>SUM(E55:P55)</f>
        <v>100</v>
      </c>
      <c r="E55" s="37">
        <f>ROUND(E54/$D$54*100,1)</f>
        <v>0.8</v>
      </c>
      <c r="F55" s="37">
        <f aca="true" t="shared" si="16" ref="F55:P55">ROUND(F54/$D$54*100,1)</f>
        <v>9.8</v>
      </c>
      <c r="G55" s="37">
        <f>ROUND(G54/$D$54*100,1)+0.1</f>
        <v>34.2</v>
      </c>
      <c r="H55" s="37">
        <f t="shared" si="16"/>
        <v>5.7</v>
      </c>
      <c r="I55" s="37">
        <f t="shared" si="16"/>
        <v>0.6</v>
      </c>
      <c r="J55" s="37">
        <f t="shared" si="16"/>
        <v>3.9</v>
      </c>
      <c r="K55" s="37">
        <f t="shared" si="16"/>
        <v>2.8</v>
      </c>
      <c r="L55" s="37">
        <f t="shared" si="16"/>
        <v>8.1</v>
      </c>
      <c r="M55" s="37">
        <f t="shared" si="16"/>
        <v>4.5</v>
      </c>
      <c r="N55" s="37">
        <f t="shared" si="16"/>
        <v>19.6</v>
      </c>
      <c r="O55" s="37">
        <f t="shared" si="16"/>
        <v>0</v>
      </c>
      <c r="P55" s="37">
        <f t="shared" si="16"/>
        <v>10</v>
      </c>
    </row>
    <row r="56" spans="4:16" ht="15" customHeight="1">
      <c r="D56" s="23"/>
      <c r="P56" s="11" t="s">
        <v>22</v>
      </c>
    </row>
  </sheetData>
  <sheetProtection/>
  <mergeCells count="15">
    <mergeCell ref="B40:C40"/>
    <mergeCell ref="B34:C34"/>
    <mergeCell ref="B3:C3"/>
    <mergeCell ref="B16:C16"/>
    <mergeCell ref="B22:C22"/>
    <mergeCell ref="B28:C28"/>
    <mergeCell ref="B10:C10"/>
    <mergeCell ref="B4:C4"/>
    <mergeCell ref="B46:C46"/>
    <mergeCell ref="B44:C44"/>
    <mergeCell ref="B50:C50"/>
    <mergeCell ref="B48:C48"/>
    <mergeCell ref="B42:C42"/>
    <mergeCell ref="B54:C54"/>
    <mergeCell ref="B52:C52"/>
  </mergeCells>
  <printOptions/>
  <pageMargins left="0.41" right="0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株式会社ヒューマン・デザイン</dc:creator>
  <cp:keywords/>
  <dc:description/>
  <cp:lastModifiedBy>奥林　理恵</cp:lastModifiedBy>
  <cp:lastPrinted>2014-04-04T10:35:44Z</cp:lastPrinted>
  <dcterms:created xsi:type="dcterms:W3CDTF">2005-01-01T07:33:42Z</dcterms:created>
  <dcterms:modified xsi:type="dcterms:W3CDTF">2014-04-04T10:35:45Z</dcterms:modified>
  <cp:category/>
  <cp:version/>
  <cp:contentType/>
  <cp:contentStatus/>
</cp:coreProperties>
</file>