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T-13" sheetId="1" r:id="rId1"/>
  </sheets>
  <definedNames>
    <definedName name="_xlnm.Print_Area" localSheetId="0">'T-13'!$A$1:$Y$30</definedName>
  </definedNames>
  <calcPr fullCalcOnLoad="1"/>
</workbook>
</file>

<file path=xl/sharedStrings.xml><?xml version="1.0" encoding="utf-8"?>
<sst xmlns="http://schemas.openxmlformats.org/spreadsheetml/2006/main" count="70" uniqueCount="46">
  <si>
    <t>総額</t>
  </si>
  <si>
    <t>地方税</t>
  </si>
  <si>
    <t>地方交付税</t>
  </si>
  <si>
    <t>交通安全対策
特別交付金</t>
  </si>
  <si>
    <t>分担金および
負担金</t>
  </si>
  <si>
    <t>使用料</t>
  </si>
  <si>
    <t>手数料</t>
  </si>
  <si>
    <t>国庫支出金</t>
  </si>
  <si>
    <t>県支出金</t>
  </si>
  <si>
    <t>財産収入</t>
  </si>
  <si>
    <t>繰入金</t>
  </si>
  <si>
    <t>繰越金</t>
  </si>
  <si>
    <t>諸収入</t>
  </si>
  <si>
    <t>地方債</t>
  </si>
  <si>
    <t>三国町</t>
  </si>
  <si>
    <t>丸岡町</t>
  </si>
  <si>
    <t>春江町</t>
  </si>
  <si>
    <t>坂井町</t>
  </si>
  <si>
    <t>地方譲与税</t>
  </si>
  <si>
    <t>配当割
交付金</t>
  </si>
  <si>
    <t>株式等譲渡
所得割交付金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</si>
  <si>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</si>
  <si>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</si>
  <si>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</si>
  <si>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</si>
  <si>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</si>
  <si>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構成比</t>
  </si>
  <si>
    <t>決算額</t>
  </si>
  <si>
    <t>平成17年度</t>
  </si>
  <si>
    <t>○</t>
  </si>
  <si>
    <t>自主財源</t>
  </si>
  <si>
    <t>依存財源</t>
  </si>
  <si>
    <t>区分</t>
  </si>
  <si>
    <t>資料：財政課</t>
  </si>
  <si>
    <t>計</t>
  </si>
  <si>
    <t>平成16年度</t>
  </si>
  <si>
    <t>T-13．普通会計款別歳入決算額の推移</t>
  </si>
  <si>
    <t>寄附金</t>
  </si>
  <si>
    <t>平成18年度</t>
  </si>
  <si>
    <t>平成19年度</t>
  </si>
  <si>
    <t>単位：千円</t>
  </si>
  <si>
    <t>平成20年度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</si>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</sst>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.&quot;"/>
    <numFmt numFmtId="177" formatCode="#,##0.0;[Red]\-#,##0.0"/>
    <numFmt numFmtId="178" formatCode="#,##0.000;[Red]\-#,##0.000"/>
    <numFmt numFmtId="179" formatCode="#,##0.0_ ;[Red]\-#,##0.0\ "/>
    <numFmt numFmtId="180" formatCode="0.00_ "/>
    <numFmt numFmtId="181" formatCode="0.0_ "/>
    <numFmt numFmtId="182" formatCode="0.000_ "/>
    <numFmt numFmtId="183" formatCode="0_ "/>
    <numFmt numFmtId="184" formatCode="#,##0_ "/>
    <numFmt numFmtId="185" formatCode="#,##0;&quot;△ &quot;#,##0"/>
    <numFmt numFmtId="186" formatCode="0.0;&quot;△ &quot;0.0"/>
    <numFmt numFmtId="187" formatCode="#,##0.0;&quot;△ &quot;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20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1" fontId="4" fillId="0" borderId="0" xfId="0" applyNumberFormat="1" applyFont="1" applyAlignment="1">
      <alignment/>
    </xf>
    <xf numFmtId="181" fontId="4" fillId="0" borderId="10" xfId="61" applyNumberFormat="1" applyFont="1" applyBorder="1" applyAlignment="1">
      <alignment horizontal="center" vertical="center" shrinkToFit="1"/>
      <protection/>
    </xf>
    <xf numFmtId="185" fontId="4" fillId="0" borderId="11" xfId="61" applyNumberFormat="1" applyFont="1" applyBorder="1" applyAlignment="1">
      <alignment vertical="center"/>
      <protection/>
    </xf>
    <xf numFmtId="186" fontId="4" fillId="0" borderId="12" xfId="61" applyNumberFormat="1" applyFont="1" applyBorder="1" applyAlignment="1">
      <alignment vertical="center"/>
      <protection/>
    </xf>
    <xf numFmtId="185" fontId="4" fillId="0" borderId="13" xfId="61" applyNumberFormat="1" applyFont="1" applyBorder="1" applyAlignment="1">
      <alignment vertical="center"/>
      <protection/>
    </xf>
    <xf numFmtId="186" fontId="4" fillId="0" borderId="14" xfId="61" applyNumberFormat="1" applyFont="1" applyBorder="1" applyAlignment="1">
      <alignment vertical="center"/>
      <protection/>
    </xf>
    <xf numFmtId="185" fontId="4" fillId="0" borderId="15" xfId="61" applyNumberFormat="1" applyFont="1" applyBorder="1" applyAlignment="1">
      <alignment vertical="center"/>
      <protection/>
    </xf>
    <xf numFmtId="186" fontId="4" fillId="0" borderId="16" xfId="61" applyNumberFormat="1" applyFont="1" applyBorder="1" applyAlignment="1">
      <alignment vertical="center"/>
      <protection/>
    </xf>
    <xf numFmtId="185" fontId="4" fillId="0" borderId="17" xfId="61" applyNumberFormat="1" applyFont="1" applyBorder="1" applyAlignment="1">
      <alignment vertical="center"/>
      <protection/>
    </xf>
    <xf numFmtId="186" fontId="4" fillId="0" borderId="18" xfId="61" applyNumberFormat="1" applyFont="1" applyBorder="1" applyAlignment="1">
      <alignment vertical="center"/>
      <protection/>
    </xf>
    <xf numFmtId="0" fontId="4" fillId="0" borderId="19" xfId="61" applyFont="1" applyBorder="1" applyAlignment="1">
      <alignment horizontal="distributed" vertical="center"/>
      <protection/>
    </xf>
    <xf numFmtId="0" fontId="4" fillId="0" borderId="2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0" fontId="6" fillId="0" borderId="22" xfId="61" applyFont="1" applyBorder="1" applyAlignment="1">
      <alignment horizontal="distributed" vertical="center" wrapText="1"/>
      <protection/>
    </xf>
    <xf numFmtId="0" fontId="5" fillId="0" borderId="22" xfId="61" applyFont="1" applyBorder="1" applyAlignment="1">
      <alignment horizontal="distributed" vertical="center" wrapText="1"/>
      <protection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185" fontId="4" fillId="0" borderId="26" xfId="61" applyNumberFormat="1" applyFont="1" applyBorder="1" applyAlignment="1">
      <alignment vertical="center"/>
      <protection/>
    </xf>
    <xf numFmtId="186" fontId="4" fillId="0" borderId="14" xfId="61" applyNumberFormat="1" applyFont="1" applyBorder="1" applyAlignment="1">
      <alignment vertical="center" shrinkToFit="1"/>
      <protection/>
    </xf>
    <xf numFmtId="186" fontId="4" fillId="0" borderId="27" xfId="61" applyNumberFormat="1" applyFont="1" applyBorder="1" applyAlignment="1">
      <alignment vertical="center" shrinkToFit="1"/>
      <protection/>
    </xf>
    <xf numFmtId="0" fontId="7" fillId="0" borderId="0" xfId="0" applyFont="1" applyAlignment="1">
      <alignment vertical="center"/>
    </xf>
    <xf numFmtId="181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19" xfId="61" applyFont="1" applyBorder="1" applyAlignment="1">
      <alignment horizontal="distributed" vertical="center"/>
      <protection/>
    </xf>
    <xf numFmtId="0" fontId="6" fillId="0" borderId="28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distributed" vertical="center"/>
      <protection/>
    </xf>
    <xf numFmtId="185" fontId="6" fillId="0" borderId="13" xfId="61" applyNumberFormat="1" applyFont="1" applyBorder="1" applyAlignment="1">
      <alignment vertical="center"/>
      <protection/>
    </xf>
    <xf numFmtId="185" fontId="6" fillId="0" borderId="29" xfId="61" applyNumberFormat="1" applyFont="1" applyBorder="1" applyAlignment="1">
      <alignment vertical="center"/>
      <protection/>
    </xf>
    <xf numFmtId="185" fontId="6" fillId="0" borderId="14" xfId="61" applyNumberFormat="1" applyFont="1" applyBorder="1" applyAlignment="1">
      <alignment vertical="center"/>
      <protection/>
    </xf>
    <xf numFmtId="185" fontId="6" fillId="0" borderId="17" xfId="61" applyNumberFormat="1" applyFont="1" applyBorder="1" applyAlignment="1">
      <alignment vertical="center"/>
      <protection/>
    </xf>
    <xf numFmtId="185" fontId="6" fillId="0" borderId="30" xfId="61" applyNumberFormat="1" applyFont="1" applyBorder="1" applyAlignment="1">
      <alignment vertical="center"/>
      <protection/>
    </xf>
    <xf numFmtId="185" fontId="6" fillId="0" borderId="18" xfId="61" applyNumberFormat="1" applyFont="1" applyBorder="1" applyAlignment="1">
      <alignment vertical="center"/>
      <protection/>
    </xf>
    <xf numFmtId="185" fontId="8" fillId="0" borderId="11" xfId="49" applyNumberFormat="1" applyFont="1" applyBorder="1" applyAlignment="1">
      <alignment vertical="center"/>
    </xf>
    <xf numFmtId="185" fontId="8" fillId="0" borderId="31" xfId="49" applyNumberFormat="1" applyFont="1" applyBorder="1" applyAlignment="1">
      <alignment vertical="center"/>
    </xf>
    <xf numFmtId="185" fontId="8" fillId="0" borderId="12" xfId="49" applyNumberFormat="1" applyFont="1" applyBorder="1" applyAlignment="1">
      <alignment vertical="center"/>
    </xf>
    <xf numFmtId="185" fontId="8" fillId="0" borderId="13" xfId="49" applyNumberFormat="1" applyFont="1" applyBorder="1" applyAlignment="1">
      <alignment vertical="center"/>
    </xf>
    <xf numFmtId="185" fontId="8" fillId="0" borderId="29" xfId="49" applyNumberFormat="1" applyFont="1" applyBorder="1" applyAlignment="1">
      <alignment vertical="center"/>
    </xf>
    <xf numFmtId="185" fontId="8" fillId="0" borderId="14" xfId="49" applyNumberFormat="1" applyFont="1" applyBorder="1" applyAlignment="1">
      <alignment vertical="center"/>
    </xf>
    <xf numFmtId="185" fontId="8" fillId="0" borderId="15" xfId="49" applyNumberFormat="1" applyFont="1" applyBorder="1" applyAlignment="1">
      <alignment vertical="center"/>
    </xf>
    <xf numFmtId="185" fontId="8" fillId="0" borderId="32" xfId="49" applyNumberFormat="1" applyFont="1" applyBorder="1" applyAlignment="1">
      <alignment vertical="center"/>
    </xf>
    <xf numFmtId="185" fontId="8" fillId="0" borderId="16" xfId="49" applyNumberFormat="1" applyFont="1" applyBorder="1" applyAlignment="1">
      <alignment vertical="center"/>
    </xf>
    <xf numFmtId="185" fontId="8" fillId="0" borderId="15" xfId="49" applyNumberFormat="1" applyFont="1" applyBorder="1" applyAlignment="1">
      <alignment horizontal="right" vertical="center"/>
    </xf>
    <xf numFmtId="185" fontId="8" fillId="0" borderId="32" xfId="49" applyNumberFormat="1" applyFont="1" applyBorder="1" applyAlignment="1">
      <alignment horizontal="right" vertical="center"/>
    </xf>
    <xf numFmtId="185" fontId="8" fillId="0" borderId="16" xfId="49" applyNumberFormat="1" applyFont="1" applyBorder="1" applyAlignment="1">
      <alignment horizontal="right" vertical="center"/>
    </xf>
    <xf numFmtId="185" fontId="8" fillId="0" borderId="17" xfId="49" applyNumberFormat="1" applyFont="1" applyBorder="1" applyAlignment="1">
      <alignment vertical="center"/>
    </xf>
    <xf numFmtId="185" fontId="8" fillId="0" borderId="30" xfId="49" applyNumberFormat="1" applyFont="1" applyBorder="1" applyAlignment="1">
      <alignment vertical="center"/>
    </xf>
    <xf numFmtId="185" fontId="8" fillId="0" borderId="18" xfId="49" applyNumberFormat="1" applyFont="1" applyBorder="1" applyAlignment="1">
      <alignment vertical="center"/>
    </xf>
    <xf numFmtId="181" fontId="4" fillId="0" borderId="0" xfId="0" applyNumberFormat="1" applyFont="1" applyAlignment="1">
      <alignment horizontal="right"/>
    </xf>
    <xf numFmtId="185" fontId="4" fillId="0" borderId="13" xfId="61" applyNumberFormat="1" applyFont="1" applyFill="1" applyBorder="1" applyAlignment="1">
      <alignment vertical="center"/>
      <protection/>
    </xf>
    <xf numFmtId="186" fontId="4" fillId="0" borderId="14" xfId="61" applyNumberFormat="1" applyFont="1" applyFill="1" applyBorder="1" applyAlignment="1">
      <alignment vertical="center" shrinkToFit="1"/>
      <protection/>
    </xf>
    <xf numFmtId="185" fontId="4" fillId="0" borderId="26" xfId="61" applyNumberFormat="1" applyFont="1" applyFill="1" applyBorder="1" applyAlignment="1">
      <alignment vertical="center"/>
      <protection/>
    </xf>
    <xf numFmtId="186" fontId="4" fillId="0" borderId="27" xfId="61" applyNumberFormat="1" applyFont="1" applyFill="1" applyBorder="1" applyAlignment="1">
      <alignment vertical="center" shrinkToFit="1"/>
      <protection/>
    </xf>
    <xf numFmtId="185" fontId="4" fillId="0" borderId="11" xfId="61" applyNumberFormat="1" applyFont="1" applyFill="1" applyBorder="1" applyAlignment="1">
      <alignment vertical="center"/>
      <protection/>
    </xf>
    <xf numFmtId="186" fontId="4" fillId="0" borderId="12" xfId="61" applyNumberFormat="1" applyFont="1" applyFill="1" applyBorder="1" applyAlignment="1">
      <alignment vertical="center"/>
      <protection/>
    </xf>
    <xf numFmtId="186" fontId="4" fillId="0" borderId="14" xfId="61" applyNumberFormat="1" applyFont="1" applyFill="1" applyBorder="1" applyAlignment="1">
      <alignment vertical="center"/>
      <protection/>
    </xf>
    <xf numFmtId="185" fontId="4" fillId="0" borderId="15" xfId="61" applyNumberFormat="1" applyFont="1" applyFill="1" applyBorder="1" applyAlignment="1">
      <alignment vertical="center"/>
      <protection/>
    </xf>
    <xf numFmtId="186" fontId="4" fillId="0" borderId="16" xfId="61" applyNumberFormat="1" applyFont="1" applyFill="1" applyBorder="1" applyAlignment="1">
      <alignment vertical="center"/>
      <protection/>
    </xf>
    <xf numFmtId="185" fontId="4" fillId="0" borderId="17" xfId="61" applyNumberFormat="1" applyFont="1" applyFill="1" applyBorder="1" applyAlignment="1">
      <alignment vertical="center"/>
      <protection/>
    </xf>
    <xf numFmtId="186" fontId="4" fillId="0" borderId="18" xfId="61" applyNumberFormat="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distributed" vertical="center"/>
      <protection/>
    </xf>
    <xf numFmtId="181" fontId="4" fillId="0" borderId="10" xfId="61" applyNumberFormat="1" applyFont="1" applyFill="1" applyBorder="1" applyAlignment="1">
      <alignment horizontal="center" vertical="center" shrinkToFit="1"/>
      <protection/>
    </xf>
    <xf numFmtId="185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6" fontId="4" fillId="0" borderId="16" xfId="61" applyNumberFormat="1" applyFont="1" applyFill="1" applyBorder="1" applyAlignment="1">
      <alignment vertical="center" shrinkToFit="1"/>
      <protection/>
    </xf>
    <xf numFmtId="186" fontId="4" fillId="0" borderId="18" xfId="61" applyNumberFormat="1" applyFont="1" applyFill="1" applyBorder="1" applyAlignment="1">
      <alignment vertical="center" shrinkToFit="1"/>
      <protection/>
    </xf>
    <xf numFmtId="0" fontId="4" fillId="0" borderId="33" xfId="61" applyFont="1" applyBorder="1" applyAlignment="1">
      <alignment horizontal="distributed" vertical="center"/>
      <protection/>
    </xf>
    <xf numFmtId="0" fontId="4" fillId="0" borderId="34" xfId="61" applyFont="1" applyBorder="1" applyAlignment="1">
      <alignment horizontal="distributed" vertical="center"/>
      <protection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　市町村別決算(1)歳入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SheetLayoutView="100" zoomScalePageLayoutView="0" workbookViewId="0" topLeftCell="A1">
      <selection activeCell="AB9" sqref="AB9"/>
    </sheetView>
  </sheetViews>
  <sheetFormatPr defaultColWidth="9.00390625" defaultRowHeight="13.5"/>
  <cols>
    <col min="1" max="1" width="2.125" style="1" customWidth="1"/>
    <col min="2" max="2" width="2.625" style="2" customWidth="1"/>
    <col min="3" max="3" width="16.375" style="1" customWidth="1"/>
    <col min="4" max="4" width="10.50390625" style="1" hidden="1" customWidth="1"/>
    <col min="5" max="5" width="6.50390625" style="1" hidden="1" customWidth="1"/>
    <col min="6" max="8" width="6.625" style="1" hidden="1" customWidth="1"/>
    <col min="9" max="9" width="0.2421875" style="1" hidden="1" customWidth="1"/>
    <col min="10" max="10" width="10.125" style="1" hidden="1" customWidth="1"/>
    <col min="11" max="11" width="6.625" style="1" hidden="1" customWidth="1"/>
    <col min="12" max="12" width="10.125" style="1" hidden="1" customWidth="1"/>
    <col min="13" max="13" width="6.625" style="1" hidden="1" customWidth="1"/>
    <col min="14" max="14" width="10.125" style="1" hidden="1" customWidth="1"/>
    <col min="15" max="15" width="6.625" style="3" hidden="1" customWidth="1"/>
    <col min="16" max="16" width="10.125" style="1" hidden="1" customWidth="1"/>
    <col min="17" max="17" width="6.625" style="3" hidden="1" customWidth="1"/>
    <col min="18" max="18" width="10.125" style="1" customWidth="1"/>
    <col min="19" max="19" width="6.625" style="3" customWidth="1"/>
    <col min="20" max="20" width="10.125" style="1" customWidth="1"/>
    <col min="21" max="21" width="6.625" style="3" customWidth="1"/>
    <col min="22" max="22" width="10.125" style="1" customWidth="1"/>
    <col min="23" max="23" width="6.625" style="3" customWidth="1"/>
    <col min="24" max="24" width="10.125" style="1" customWidth="1"/>
    <col min="25" max="25" width="6.625" style="3" customWidth="1"/>
    <col min="26" max="26" width="8.625" style="1" customWidth="1"/>
    <col min="27" max="27" width="5.125" style="3" customWidth="1"/>
    <col min="28" max="28" width="9.00390625" style="1" customWidth="1"/>
    <col min="29" max="32" width="9.00390625" style="28" customWidth="1"/>
    <col min="33" max="16384" width="9.00390625" style="1" customWidth="1"/>
  </cols>
  <sheetData>
    <row r="1" ht="30" customHeight="1">
      <c r="A1" s="26" t="s">
        <v>36</v>
      </c>
    </row>
    <row r="2" spans="15:25" ht="18" customHeight="1">
      <c r="O2" s="53"/>
      <c r="Q2" s="53"/>
      <c r="S2" s="53"/>
      <c r="U2" s="53"/>
      <c r="W2" s="53"/>
      <c r="Y2" s="53" t="s">
        <v>40</v>
      </c>
    </row>
    <row r="3" spans="2:25" ht="18" customHeight="1">
      <c r="B3" s="75" t="s">
        <v>32</v>
      </c>
      <c r="C3" s="76"/>
      <c r="D3" s="79" t="s">
        <v>35</v>
      </c>
      <c r="E3" s="80"/>
      <c r="F3" s="80"/>
      <c r="G3" s="80"/>
      <c r="H3" s="80"/>
      <c r="I3" s="81"/>
      <c r="J3" s="73" t="s">
        <v>28</v>
      </c>
      <c r="K3" s="74"/>
      <c r="L3" s="73" t="s">
        <v>38</v>
      </c>
      <c r="M3" s="74"/>
      <c r="N3" s="73" t="s">
        <v>39</v>
      </c>
      <c r="O3" s="74"/>
      <c r="P3" s="73" t="s">
        <v>41</v>
      </c>
      <c r="Q3" s="74"/>
      <c r="R3" s="82" t="s">
        <v>42</v>
      </c>
      <c r="S3" s="83"/>
      <c r="T3" s="82" t="s">
        <v>43</v>
      </c>
      <c r="U3" s="83"/>
      <c r="V3" s="82" t="s">
        <v>44</v>
      </c>
      <c r="W3" s="83"/>
      <c r="X3" s="82" t="s">
        <v>45</v>
      </c>
      <c r="Y3" s="83"/>
    </row>
    <row r="4" spans="2:25" ht="18" customHeight="1">
      <c r="B4" s="77"/>
      <c r="C4" s="78"/>
      <c r="D4" s="13" t="s">
        <v>34</v>
      </c>
      <c r="E4" s="4" t="s">
        <v>26</v>
      </c>
      <c r="F4" s="29" t="s">
        <v>14</v>
      </c>
      <c r="G4" s="30" t="s">
        <v>15</v>
      </c>
      <c r="H4" s="30" t="s">
        <v>16</v>
      </c>
      <c r="I4" s="31" t="s">
        <v>17</v>
      </c>
      <c r="J4" s="13" t="s">
        <v>27</v>
      </c>
      <c r="K4" s="4" t="s">
        <v>26</v>
      </c>
      <c r="L4" s="13" t="s">
        <v>27</v>
      </c>
      <c r="M4" s="4" t="s">
        <v>26</v>
      </c>
      <c r="N4" s="13" t="s">
        <v>27</v>
      </c>
      <c r="O4" s="4" t="s">
        <v>26</v>
      </c>
      <c r="P4" s="13" t="s">
        <v>27</v>
      </c>
      <c r="Q4" s="4" t="s">
        <v>26</v>
      </c>
      <c r="R4" s="65" t="s">
        <v>27</v>
      </c>
      <c r="S4" s="66" t="s">
        <v>26</v>
      </c>
      <c r="T4" s="65" t="s">
        <v>27</v>
      </c>
      <c r="U4" s="66" t="s">
        <v>26</v>
      </c>
      <c r="V4" s="65" t="s">
        <v>27</v>
      </c>
      <c r="W4" s="66" t="s">
        <v>26</v>
      </c>
      <c r="X4" s="65" t="s">
        <v>27</v>
      </c>
      <c r="Y4" s="66" t="s">
        <v>26</v>
      </c>
    </row>
    <row r="5" spans="2:25" ht="25.5" customHeight="1">
      <c r="B5" s="19" t="s">
        <v>29</v>
      </c>
      <c r="C5" s="14" t="s">
        <v>30</v>
      </c>
      <c r="D5" s="7">
        <f>+D8+D19+D20+D21+D24+D25+D26+D27+D28</f>
        <v>16005492</v>
      </c>
      <c r="E5" s="24">
        <f>ROUND(D5/D$7*100,1)</f>
        <v>51.7</v>
      </c>
      <c r="F5" s="32">
        <f>+F8+F19+F20+F21+F24+F25+F26+F27+F28</f>
        <v>5606802</v>
      </c>
      <c r="G5" s="33">
        <f>+G8+G19+G20+G21+G24+G25+G26+G27+G28</f>
        <v>4765691</v>
      </c>
      <c r="H5" s="33">
        <f>+H8+H19+H20+H21+H24+H25+H26+H27+H28</f>
        <v>3340803</v>
      </c>
      <c r="I5" s="34">
        <f>+I8+I19+I20+I21+I24+I25+I26+I27+I28</f>
        <v>2292196</v>
      </c>
      <c r="J5" s="7">
        <f>+J8+J19+J20+J21+J24+J25+J26+J27+J28</f>
        <v>19396265</v>
      </c>
      <c r="K5" s="24">
        <f>ROUND(J5/J$7*100,1)</f>
        <v>53.3</v>
      </c>
      <c r="L5" s="7">
        <v>16121256</v>
      </c>
      <c r="M5" s="24">
        <v>46.3</v>
      </c>
      <c r="N5" s="54">
        <f>+N8+N19+N20+N21+N24+N25+N26+N27+N28</f>
        <v>18095484</v>
      </c>
      <c r="O5" s="55">
        <f>ROUND(N5/N$7*100,1)</f>
        <v>56</v>
      </c>
      <c r="P5" s="54">
        <f>+P8+P19+P20+P21+P24+P25+P26+P27+P28</f>
        <v>17788711</v>
      </c>
      <c r="Q5" s="55">
        <f>ROUND(P5/P$7*100,1)</f>
        <v>53.4</v>
      </c>
      <c r="R5" s="54">
        <f>+R8+R19+R20+R21+R24+R25+R26+R27+R28</f>
        <v>16955156</v>
      </c>
      <c r="S5" s="55">
        <f>ROUND(R5/R$7*100,1)</f>
        <v>51.7</v>
      </c>
      <c r="T5" s="54">
        <f>+T8+T19+T20+T21+T24+T25+T26+T27+T28</f>
        <v>15879288</v>
      </c>
      <c r="U5" s="55">
        <f>ROUND(T5/T$7*100,1)</f>
        <v>45.5</v>
      </c>
      <c r="V5" s="54">
        <f>+V8+V19+V20+V21+V24+V25+V26+V27+V28</f>
        <v>16074909</v>
      </c>
      <c r="W5" s="55">
        <f>ROUND(V5/V$7*100,1)</f>
        <v>45.9</v>
      </c>
      <c r="X5" s="54">
        <f>X8+X19+X20+X21+X24+X25+X26+X27+X28</f>
        <v>16184471</v>
      </c>
      <c r="Y5" s="55">
        <f>Y8+Y19+Y20+Y21+Y24+Y25+Y26+Y27+Y28</f>
        <v>44.699999999999996</v>
      </c>
    </row>
    <row r="6" spans="2:25" ht="25.5" customHeight="1">
      <c r="B6" s="22"/>
      <c r="C6" s="15" t="s">
        <v>31</v>
      </c>
      <c r="D6" s="23">
        <f>SUM(F6:I6)</f>
        <v>14977227</v>
      </c>
      <c r="E6" s="25">
        <f>+E7-E5</f>
        <v>48.3</v>
      </c>
      <c r="F6" s="35">
        <v>3532006</v>
      </c>
      <c r="G6" s="36">
        <v>5178760</v>
      </c>
      <c r="H6" s="36">
        <v>3625157</v>
      </c>
      <c r="I6" s="37">
        <v>2641304</v>
      </c>
      <c r="J6" s="23">
        <v>17006733</v>
      </c>
      <c r="K6" s="25">
        <f>ROUND(J6/J$7*100,1)</f>
        <v>46.7</v>
      </c>
      <c r="L6" s="23">
        <v>18725246</v>
      </c>
      <c r="M6" s="25">
        <v>53.7</v>
      </c>
      <c r="N6" s="56">
        <v>14209894</v>
      </c>
      <c r="O6" s="57">
        <f>ROUND(N6/N$7*100,1)</f>
        <v>44</v>
      </c>
      <c r="P6" s="56">
        <f>P7-P5</f>
        <v>15527208</v>
      </c>
      <c r="Q6" s="57">
        <f>ROUND(P6/P$7*100,1)</f>
        <v>46.6</v>
      </c>
      <c r="R6" s="56">
        <f>R7-R5</f>
        <v>15850346</v>
      </c>
      <c r="S6" s="57">
        <f>ROUND(R6/R$7*100,1)</f>
        <v>48.3</v>
      </c>
      <c r="T6" s="56">
        <f>T7-T5</f>
        <v>18986782</v>
      </c>
      <c r="U6" s="57">
        <f>ROUND(T6/T$7*100,1)</f>
        <v>54.5</v>
      </c>
      <c r="V6" s="56">
        <f>V7-V5</f>
        <v>18958378</v>
      </c>
      <c r="W6" s="57">
        <f>ROUND(V6/V$7*100,1)</f>
        <v>54.1</v>
      </c>
      <c r="X6" s="56">
        <f>X9+X10+X11+X12+X13+X14+X15+X16+X17+X18+X22+X23+X29</f>
        <v>19904305</v>
      </c>
      <c r="Y6" s="57">
        <f>Y9+Y10+Y11+Y12+Y13+Y14+Y15+Y16+Y17+Y18+Y22+Y23+Y29</f>
        <v>55.3</v>
      </c>
    </row>
    <row r="7" spans="2:25" ht="25.5" customHeight="1">
      <c r="B7" s="71" t="s">
        <v>0</v>
      </c>
      <c r="C7" s="72"/>
      <c r="D7" s="5">
        <f>SUM(D5:D6)</f>
        <v>30982719</v>
      </c>
      <c r="E7" s="6">
        <v>100</v>
      </c>
      <c r="F7" s="38">
        <v>9138808</v>
      </c>
      <c r="G7" s="39">
        <v>9944451</v>
      </c>
      <c r="H7" s="39">
        <v>6965960</v>
      </c>
      <c r="I7" s="40">
        <f>SUM(I5:I6)</f>
        <v>4933500</v>
      </c>
      <c r="J7" s="5">
        <f>SUM(J5:J6)</f>
        <v>36402998</v>
      </c>
      <c r="K7" s="6">
        <v>100</v>
      </c>
      <c r="L7" s="5">
        <f aca="true" t="shared" si="0" ref="L7:W7">SUM(L8:L29)</f>
        <v>34846502</v>
      </c>
      <c r="M7" s="6">
        <f t="shared" si="0"/>
        <v>99.99999999999999</v>
      </c>
      <c r="N7" s="58">
        <f t="shared" si="0"/>
        <v>32305378</v>
      </c>
      <c r="O7" s="59">
        <f t="shared" si="0"/>
        <v>100</v>
      </c>
      <c r="P7" s="58">
        <f t="shared" si="0"/>
        <v>33315919</v>
      </c>
      <c r="Q7" s="59">
        <f t="shared" si="0"/>
        <v>99.99999999999997</v>
      </c>
      <c r="R7" s="58">
        <f t="shared" si="0"/>
        <v>32805502</v>
      </c>
      <c r="S7" s="59">
        <f t="shared" si="0"/>
        <v>99.99999999999999</v>
      </c>
      <c r="T7" s="58">
        <f t="shared" si="0"/>
        <v>34866070</v>
      </c>
      <c r="U7" s="59">
        <f t="shared" si="0"/>
        <v>100</v>
      </c>
      <c r="V7" s="58">
        <f t="shared" si="0"/>
        <v>35033287</v>
      </c>
      <c r="W7" s="59">
        <f t="shared" si="0"/>
        <v>99.99999999999997</v>
      </c>
      <c r="X7" s="58">
        <f>SUM(X5:X6)</f>
        <v>36088776</v>
      </c>
      <c r="Y7" s="59">
        <f>SUM(Y5:Y6)</f>
        <v>100</v>
      </c>
    </row>
    <row r="8" spans="2:25" ht="21" customHeight="1">
      <c r="B8" s="19" t="s">
        <v>29</v>
      </c>
      <c r="C8" s="14" t="s">
        <v>1</v>
      </c>
      <c r="D8" s="7">
        <f aca="true" t="shared" si="1" ref="D8:D14">SUM(F8:I8)</f>
        <v>11234737</v>
      </c>
      <c r="E8" s="8">
        <f>100-SUM(E9:E29)</f>
        <v>35.89999999999999</v>
      </c>
      <c r="F8" s="41">
        <v>3593108</v>
      </c>
      <c r="G8" s="42">
        <v>3551912</v>
      </c>
      <c r="H8" s="42">
        <v>2617443</v>
      </c>
      <c r="I8" s="43">
        <v>1472274</v>
      </c>
      <c r="J8" s="7">
        <v>11469420</v>
      </c>
      <c r="K8" s="8">
        <f>100-SUM(K9:K29)</f>
        <v>31.5</v>
      </c>
      <c r="L8" s="7">
        <v>11738975</v>
      </c>
      <c r="M8" s="8">
        <v>33.7</v>
      </c>
      <c r="N8" s="54">
        <v>13056498</v>
      </c>
      <c r="O8" s="60">
        <v>40.4</v>
      </c>
      <c r="P8" s="54">
        <v>13304819</v>
      </c>
      <c r="Q8" s="60">
        <v>39.9</v>
      </c>
      <c r="R8" s="54">
        <v>12415419</v>
      </c>
      <c r="S8" s="60">
        <v>37.8</v>
      </c>
      <c r="T8" s="54">
        <v>12113247</v>
      </c>
      <c r="U8" s="60">
        <v>34.7</v>
      </c>
      <c r="V8" s="54">
        <v>12078139</v>
      </c>
      <c r="W8" s="60">
        <v>34.5</v>
      </c>
      <c r="X8" s="54">
        <v>11960848</v>
      </c>
      <c r="Y8" s="55">
        <f>ROUND(X8/$X$33*100,1)</f>
        <v>33.1</v>
      </c>
    </row>
    <row r="9" spans="2:25" ht="21" customHeight="1">
      <c r="B9" s="20"/>
      <c r="C9" s="16" t="s">
        <v>18</v>
      </c>
      <c r="D9" s="9">
        <f t="shared" si="1"/>
        <v>581451</v>
      </c>
      <c r="E9" s="10">
        <f aca="true" t="shared" si="2" ref="E9:E14">ROUND(D9/D$7*100,1)</f>
        <v>1.9</v>
      </c>
      <c r="F9" s="44">
        <v>155708</v>
      </c>
      <c r="G9" s="45">
        <v>190918</v>
      </c>
      <c r="H9" s="45">
        <v>138846</v>
      </c>
      <c r="I9" s="46">
        <v>95979</v>
      </c>
      <c r="J9" s="9">
        <v>745031</v>
      </c>
      <c r="K9" s="10">
        <f aca="true" t="shared" si="3" ref="K9:K14">ROUND(J9/J$7*100,1)</f>
        <v>2</v>
      </c>
      <c r="L9" s="9">
        <v>1164347</v>
      </c>
      <c r="M9" s="10">
        <v>3.3</v>
      </c>
      <c r="N9" s="61">
        <v>410825</v>
      </c>
      <c r="O9" s="62">
        <v>1.3</v>
      </c>
      <c r="P9" s="61">
        <v>396804</v>
      </c>
      <c r="Q9" s="62">
        <v>1.2</v>
      </c>
      <c r="R9" s="61">
        <v>368605</v>
      </c>
      <c r="S9" s="62">
        <v>1.1</v>
      </c>
      <c r="T9" s="61">
        <v>376176</v>
      </c>
      <c r="U9" s="62">
        <v>1.1</v>
      </c>
      <c r="V9" s="61">
        <v>365248</v>
      </c>
      <c r="W9" s="62">
        <v>1</v>
      </c>
      <c r="X9" s="61">
        <v>342234</v>
      </c>
      <c r="Y9" s="69">
        <f aca="true" t="shared" si="4" ref="Y9:Y29">ROUND(X9/$X$33*100,1)</f>
        <v>0.9</v>
      </c>
    </row>
    <row r="10" spans="2:25" ht="21" customHeight="1">
      <c r="B10" s="20"/>
      <c r="C10" s="17" t="s">
        <v>21</v>
      </c>
      <c r="D10" s="9">
        <f t="shared" si="1"/>
        <v>112418</v>
      </c>
      <c r="E10" s="10">
        <f t="shared" si="2"/>
        <v>0.4</v>
      </c>
      <c r="F10" s="44">
        <v>28225</v>
      </c>
      <c r="G10" s="45">
        <v>38620</v>
      </c>
      <c r="H10" s="45">
        <v>29277</v>
      </c>
      <c r="I10" s="46">
        <v>16296</v>
      </c>
      <c r="J10" s="9">
        <v>67954</v>
      </c>
      <c r="K10" s="10">
        <f t="shared" si="3"/>
        <v>0.2</v>
      </c>
      <c r="L10" s="9">
        <v>49616</v>
      </c>
      <c r="M10" s="10">
        <v>0.2</v>
      </c>
      <c r="N10" s="61">
        <v>67107</v>
      </c>
      <c r="O10" s="62">
        <v>0.2</v>
      </c>
      <c r="P10" s="61">
        <v>69039</v>
      </c>
      <c r="Q10" s="62">
        <v>0.2</v>
      </c>
      <c r="R10" s="61">
        <v>58973</v>
      </c>
      <c r="S10" s="62">
        <v>0.2</v>
      </c>
      <c r="T10" s="61">
        <v>52542</v>
      </c>
      <c r="U10" s="62">
        <v>0.1</v>
      </c>
      <c r="V10" s="61">
        <v>53183</v>
      </c>
      <c r="W10" s="62">
        <v>0.2</v>
      </c>
      <c r="X10" s="61">
        <v>37126</v>
      </c>
      <c r="Y10" s="69">
        <f t="shared" si="4"/>
        <v>0.1</v>
      </c>
    </row>
    <row r="11" spans="2:25" ht="21" customHeight="1">
      <c r="B11" s="20"/>
      <c r="C11" s="18" t="s">
        <v>19</v>
      </c>
      <c r="D11" s="9">
        <f t="shared" si="1"/>
        <v>19025</v>
      </c>
      <c r="E11" s="10">
        <f t="shared" si="2"/>
        <v>0.1</v>
      </c>
      <c r="F11" s="44">
        <v>4796</v>
      </c>
      <c r="G11" s="45">
        <v>6522</v>
      </c>
      <c r="H11" s="45">
        <v>4950</v>
      </c>
      <c r="I11" s="46">
        <v>2757</v>
      </c>
      <c r="J11" s="9">
        <v>32002</v>
      </c>
      <c r="K11" s="10">
        <f t="shared" si="3"/>
        <v>0.1</v>
      </c>
      <c r="L11" s="9">
        <v>44843</v>
      </c>
      <c r="M11" s="10">
        <v>0.1</v>
      </c>
      <c r="N11" s="61">
        <v>54764</v>
      </c>
      <c r="O11" s="62">
        <v>0.2</v>
      </c>
      <c r="P11" s="61">
        <v>22179</v>
      </c>
      <c r="Q11" s="62">
        <v>0.1</v>
      </c>
      <c r="R11" s="61">
        <v>17288</v>
      </c>
      <c r="S11" s="62">
        <v>0.1</v>
      </c>
      <c r="T11" s="61">
        <v>20983</v>
      </c>
      <c r="U11" s="62">
        <v>0.1</v>
      </c>
      <c r="V11" s="61">
        <v>23244</v>
      </c>
      <c r="W11" s="62">
        <v>0.1</v>
      </c>
      <c r="X11" s="61">
        <v>23866</v>
      </c>
      <c r="Y11" s="69">
        <f t="shared" si="4"/>
        <v>0.1</v>
      </c>
    </row>
    <row r="12" spans="2:25" ht="21" customHeight="1">
      <c r="B12" s="20"/>
      <c r="C12" s="17" t="s">
        <v>20</v>
      </c>
      <c r="D12" s="9">
        <f t="shared" si="1"/>
        <v>19228</v>
      </c>
      <c r="E12" s="10">
        <f t="shared" si="2"/>
        <v>0.1</v>
      </c>
      <c r="F12" s="44">
        <v>4812</v>
      </c>
      <c r="G12" s="45">
        <v>6618</v>
      </c>
      <c r="H12" s="45">
        <v>5011</v>
      </c>
      <c r="I12" s="46">
        <v>2787</v>
      </c>
      <c r="J12" s="9">
        <v>43102</v>
      </c>
      <c r="K12" s="10">
        <f t="shared" si="3"/>
        <v>0.1</v>
      </c>
      <c r="L12" s="9">
        <v>36151</v>
      </c>
      <c r="M12" s="10">
        <v>0.1</v>
      </c>
      <c r="N12" s="61">
        <v>34391</v>
      </c>
      <c r="O12" s="62">
        <v>0.1</v>
      </c>
      <c r="P12" s="61">
        <v>7806</v>
      </c>
      <c r="Q12" s="62">
        <v>0</v>
      </c>
      <c r="R12" s="61">
        <v>8873</v>
      </c>
      <c r="S12" s="62">
        <v>0</v>
      </c>
      <c r="T12" s="61">
        <v>6980</v>
      </c>
      <c r="U12" s="62">
        <v>0</v>
      </c>
      <c r="V12" s="61">
        <v>5686</v>
      </c>
      <c r="W12" s="62">
        <v>0</v>
      </c>
      <c r="X12" s="61">
        <v>6780</v>
      </c>
      <c r="Y12" s="69">
        <f t="shared" si="4"/>
        <v>0</v>
      </c>
    </row>
    <row r="13" spans="2:25" ht="21" customHeight="1">
      <c r="B13" s="20"/>
      <c r="C13" s="18" t="s">
        <v>22</v>
      </c>
      <c r="D13" s="9">
        <f t="shared" si="1"/>
        <v>902229</v>
      </c>
      <c r="E13" s="10">
        <f t="shared" si="2"/>
        <v>2.9</v>
      </c>
      <c r="F13" s="44">
        <v>244113</v>
      </c>
      <c r="G13" s="45">
        <v>309742</v>
      </c>
      <c r="H13" s="45">
        <v>225963</v>
      </c>
      <c r="I13" s="46">
        <v>122411</v>
      </c>
      <c r="J13" s="9">
        <v>827776</v>
      </c>
      <c r="K13" s="10">
        <f t="shared" si="3"/>
        <v>2.3</v>
      </c>
      <c r="L13" s="9">
        <v>846467</v>
      </c>
      <c r="M13" s="10">
        <v>2.4</v>
      </c>
      <c r="N13" s="61">
        <v>838183</v>
      </c>
      <c r="O13" s="62">
        <v>2.6</v>
      </c>
      <c r="P13" s="61">
        <v>783857</v>
      </c>
      <c r="Q13" s="62">
        <v>2.4</v>
      </c>
      <c r="R13" s="61">
        <v>823497</v>
      </c>
      <c r="S13" s="62">
        <v>2.5</v>
      </c>
      <c r="T13" s="61">
        <v>822083</v>
      </c>
      <c r="U13" s="62">
        <v>2.4</v>
      </c>
      <c r="V13" s="61">
        <v>819613</v>
      </c>
      <c r="W13" s="62">
        <v>2.3</v>
      </c>
      <c r="X13" s="61">
        <v>822180</v>
      </c>
      <c r="Y13" s="69">
        <f t="shared" si="4"/>
        <v>2.3</v>
      </c>
    </row>
    <row r="14" spans="2:25" ht="21" customHeight="1">
      <c r="B14" s="20"/>
      <c r="C14" s="18" t="s">
        <v>23</v>
      </c>
      <c r="D14" s="9">
        <f t="shared" si="1"/>
        <v>36697</v>
      </c>
      <c r="E14" s="10">
        <f t="shared" si="2"/>
        <v>0.1</v>
      </c>
      <c r="F14" s="47">
        <v>0</v>
      </c>
      <c r="G14" s="48">
        <v>36697</v>
      </c>
      <c r="H14" s="48">
        <v>0</v>
      </c>
      <c r="I14" s="49">
        <v>0</v>
      </c>
      <c r="J14" s="9">
        <v>35463</v>
      </c>
      <c r="K14" s="10">
        <f t="shared" si="3"/>
        <v>0.1</v>
      </c>
      <c r="L14" s="9">
        <v>34106</v>
      </c>
      <c r="M14" s="10">
        <v>0.1</v>
      </c>
      <c r="N14" s="61">
        <v>33165</v>
      </c>
      <c r="O14" s="62">
        <v>0.1</v>
      </c>
      <c r="P14" s="61">
        <v>32076</v>
      </c>
      <c r="Q14" s="62">
        <v>0.1</v>
      </c>
      <c r="R14" s="61">
        <v>32267</v>
      </c>
      <c r="S14" s="62">
        <v>0.1</v>
      </c>
      <c r="T14" s="61">
        <v>28602</v>
      </c>
      <c r="U14" s="62">
        <v>0.1</v>
      </c>
      <c r="V14" s="61">
        <v>27573</v>
      </c>
      <c r="W14" s="62">
        <v>0.1</v>
      </c>
      <c r="X14" s="61">
        <v>28422</v>
      </c>
      <c r="Y14" s="69">
        <f t="shared" si="4"/>
        <v>0.1</v>
      </c>
    </row>
    <row r="15" spans="2:25" ht="21" customHeight="1">
      <c r="B15" s="20"/>
      <c r="C15" s="18" t="s">
        <v>24</v>
      </c>
      <c r="D15" s="9">
        <f aca="true" t="shared" si="5" ref="D15:D29">SUM(F15:I15)</f>
        <v>224492</v>
      </c>
      <c r="E15" s="10">
        <f aca="true" t="shared" si="6" ref="E15:E29">ROUND(D15/D$7*100,1)</f>
        <v>0.7</v>
      </c>
      <c r="F15" s="44">
        <v>60964</v>
      </c>
      <c r="G15" s="45">
        <v>72141</v>
      </c>
      <c r="H15" s="45">
        <v>52339</v>
      </c>
      <c r="I15" s="46">
        <v>39048</v>
      </c>
      <c r="J15" s="9">
        <v>215072</v>
      </c>
      <c r="K15" s="10">
        <f aca="true" t="shared" si="7" ref="K15:K29">ROUND(J15/J$7*100,1)</f>
        <v>0.6</v>
      </c>
      <c r="L15" s="9">
        <v>212392</v>
      </c>
      <c r="M15" s="10">
        <v>0.6</v>
      </c>
      <c r="N15" s="61">
        <v>201741</v>
      </c>
      <c r="O15" s="62">
        <v>0.6</v>
      </c>
      <c r="P15" s="61">
        <v>177578</v>
      </c>
      <c r="Q15" s="62">
        <v>0.5</v>
      </c>
      <c r="R15" s="61">
        <v>103661</v>
      </c>
      <c r="S15" s="62">
        <v>0.3</v>
      </c>
      <c r="T15" s="61">
        <v>97185</v>
      </c>
      <c r="U15" s="62">
        <v>0.3</v>
      </c>
      <c r="V15" s="61">
        <v>85600</v>
      </c>
      <c r="W15" s="62">
        <v>0.2</v>
      </c>
      <c r="X15" s="61">
        <v>106746</v>
      </c>
      <c r="Y15" s="69">
        <f t="shared" si="4"/>
        <v>0.3</v>
      </c>
    </row>
    <row r="16" spans="2:25" ht="21" customHeight="1">
      <c r="B16" s="20"/>
      <c r="C16" s="17" t="s">
        <v>25</v>
      </c>
      <c r="D16" s="9">
        <f t="shared" si="5"/>
        <v>360671</v>
      </c>
      <c r="E16" s="10">
        <f t="shared" si="6"/>
        <v>1.2</v>
      </c>
      <c r="F16" s="44">
        <v>95222</v>
      </c>
      <c r="G16" s="45">
        <v>123051</v>
      </c>
      <c r="H16" s="45">
        <v>91790</v>
      </c>
      <c r="I16" s="46">
        <v>50608</v>
      </c>
      <c r="J16" s="9">
        <v>380645</v>
      </c>
      <c r="K16" s="10">
        <f t="shared" si="7"/>
        <v>1</v>
      </c>
      <c r="L16" s="9">
        <v>308607</v>
      </c>
      <c r="M16" s="10">
        <v>0.9</v>
      </c>
      <c r="N16" s="61">
        <v>85200</v>
      </c>
      <c r="O16" s="62">
        <v>0.3</v>
      </c>
      <c r="P16" s="61">
        <v>180261</v>
      </c>
      <c r="Q16" s="62">
        <v>0.5</v>
      </c>
      <c r="R16" s="61">
        <v>179065</v>
      </c>
      <c r="S16" s="62">
        <v>0.5</v>
      </c>
      <c r="T16" s="61">
        <v>169230</v>
      </c>
      <c r="U16" s="62">
        <v>0.5</v>
      </c>
      <c r="V16" s="61">
        <v>144250</v>
      </c>
      <c r="W16" s="62">
        <v>0.4</v>
      </c>
      <c r="X16" s="61">
        <v>63685</v>
      </c>
      <c r="Y16" s="69">
        <f t="shared" si="4"/>
        <v>0.2</v>
      </c>
    </row>
    <row r="17" spans="2:25" ht="21" customHeight="1">
      <c r="B17" s="20"/>
      <c r="C17" s="16" t="s">
        <v>2</v>
      </c>
      <c r="D17" s="9">
        <f t="shared" si="5"/>
        <v>6870752</v>
      </c>
      <c r="E17" s="10">
        <f t="shared" si="6"/>
        <v>22.2</v>
      </c>
      <c r="F17" s="44">
        <v>1146830</v>
      </c>
      <c r="G17" s="45">
        <v>2296483</v>
      </c>
      <c r="H17" s="45">
        <v>1991192</v>
      </c>
      <c r="I17" s="46">
        <v>1436247</v>
      </c>
      <c r="J17" s="9">
        <v>6319704</v>
      </c>
      <c r="K17" s="10">
        <f t="shared" si="7"/>
        <v>17.4</v>
      </c>
      <c r="L17" s="9">
        <v>6593336</v>
      </c>
      <c r="M17" s="10">
        <v>18.9</v>
      </c>
      <c r="N17" s="61">
        <v>6257722</v>
      </c>
      <c r="O17" s="62">
        <v>19.4</v>
      </c>
      <c r="P17" s="61">
        <v>6334359</v>
      </c>
      <c r="Q17" s="62">
        <v>19</v>
      </c>
      <c r="R17" s="61">
        <v>6750080</v>
      </c>
      <c r="S17" s="62">
        <v>20.6</v>
      </c>
      <c r="T17" s="61">
        <v>7713325</v>
      </c>
      <c r="U17" s="62">
        <v>22.1</v>
      </c>
      <c r="V17" s="61">
        <v>7935844</v>
      </c>
      <c r="W17" s="62">
        <v>22.7</v>
      </c>
      <c r="X17" s="61">
        <v>8033090</v>
      </c>
      <c r="Y17" s="69">
        <f t="shared" si="4"/>
        <v>22.3</v>
      </c>
    </row>
    <row r="18" spans="2:25" ht="21" customHeight="1">
      <c r="B18" s="20"/>
      <c r="C18" s="17" t="s">
        <v>3</v>
      </c>
      <c r="D18" s="9">
        <f t="shared" si="5"/>
        <v>16487</v>
      </c>
      <c r="E18" s="10">
        <f t="shared" si="6"/>
        <v>0.1</v>
      </c>
      <c r="F18" s="44">
        <v>4520</v>
      </c>
      <c r="G18" s="45">
        <v>5621</v>
      </c>
      <c r="H18" s="48">
        <v>4151</v>
      </c>
      <c r="I18" s="46">
        <v>2195</v>
      </c>
      <c r="J18" s="9">
        <v>16549</v>
      </c>
      <c r="K18" s="10">
        <f t="shared" si="7"/>
        <v>0</v>
      </c>
      <c r="L18" s="9">
        <v>17815</v>
      </c>
      <c r="M18" s="10">
        <v>0.1</v>
      </c>
      <c r="N18" s="61">
        <v>17862</v>
      </c>
      <c r="O18" s="62">
        <v>0.1</v>
      </c>
      <c r="P18" s="61">
        <v>15952</v>
      </c>
      <c r="Q18" s="62">
        <v>0.1</v>
      </c>
      <c r="R18" s="61">
        <v>15900</v>
      </c>
      <c r="S18" s="62">
        <v>0.1</v>
      </c>
      <c r="T18" s="61">
        <v>15033</v>
      </c>
      <c r="U18" s="62">
        <v>0</v>
      </c>
      <c r="V18" s="61">
        <v>14256</v>
      </c>
      <c r="W18" s="62">
        <v>0</v>
      </c>
      <c r="X18" s="61">
        <v>13544</v>
      </c>
      <c r="Y18" s="69">
        <f>ROUNDUP(X18/$X$33*100,1)</f>
        <v>0.1</v>
      </c>
    </row>
    <row r="19" spans="2:25" ht="21" customHeight="1">
      <c r="B19" s="21" t="s">
        <v>29</v>
      </c>
      <c r="C19" s="18" t="s">
        <v>4</v>
      </c>
      <c r="D19" s="9">
        <f t="shared" si="5"/>
        <v>264663</v>
      </c>
      <c r="E19" s="10">
        <f t="shared" si="6"/>
        <v>0.9</v>
      </c>
      <c r="F19" s="44">
        <v>35241</v>
      </c>
      <c r="G19" s="45">
        <v>103956</v>
      </c>
      <c r="H19" s="45">
        <v>51161</v>
      </c>
      <c r="I19" s="46">
        <v>74305</v>
      </c>
      <c r="J19" s="9">
        <v>291659</v>
      </c>
      <c r="K19" s="10">
        <f t="shared" si="7"/>
        <v>0.8</v>
      </c>
      <c r="L19" s="9">
        <v>372395</v>
      </c>
      <c r="M19" s="10">
        <v>1.1</v>
      </c>
      <c r="N19" s="61">
        <v>405058</v>
      </c>
      <c r="O19" s="62">
        <v>1.2</v>
      </c>
      <c r="P19" s="61">
        <v>493483</v>
      </c>
      <c r="Q19" s="62">
        <v>1.5</v>
      </c>
      <c r="R19" s="61">
        <v>515639</v>
      </c>
      <c r="S19" s="62">
        <v>1.6</v>
      </c>
      <c r="T19" s="61">
        <v>517782</v>
      </c>
      <c r="U19" s="62">
        <v>1.5</v>
      </c>
      <c r="V19" s="61">
        <v>496040</v>
      </c>
      <c r="W19" s="62">
        <v>1.4</v>
      </c>
      <c r="X19" s="61">
        <v>581717</v>
      </c>
      <c r="Y19" s="69">
        <f t="shared" si="4"/>
        <v>1.6</v>
      </c>
    </row>
    <row r="20" spans="2:25" ht="21" customHeight="1">
      <c r="B20" s="21" t="s">
        <v>29</v>
      </c>
      <c r="C20" s="16" t="s">
        <v>5</v>
      </c>
      <c r="D20" s="9">
        <f t="shared" si="5"/>
        <v>906790</v>
      </c>
      <c r="E20" s="10">
        <f t="shared" si="6"/>
        <v>2.9</v>
      </c>
      <c r="F20" s="44">
        <v>228493</v>
      </c>
      <c r="G20" s="45">
        <v>391941</v>
      </c>
      <c r="H20" s="45">
        <v>188998</v>
      </c>
      <c r="I20" s="46">
        <v>97358</v>
      </c>
      <c r="J20" s="9">
        <v>895840</v>
      </c>
      <c r="K20" s="10">
        <f t="shared" si="7"/>
        <v>2.5</v>
      </c>
      <c r="L20" s="9">
        <v>850604</v>
      </c>
      <c r="M20" s="10">
        <v>2.4</v>
      </c>
      <c r="N20" s="61">
        <v>805552</v>
      </c>
      <c r="O20" s="62">
        <v>2.5</v>
      </c>
      <c r="P20" s="61">
        <v>697952</v>
      </c>
      <c r="Q20" s="62">
        <v>2.1</v>
      </c>
      <c r="R20" s="61">
        <v>692871</v>
      </c>
      <c r="S20" s="62">
        <v>2.1</v>
      </c>
      <c r="T20" s="61">
        <v>673896</v>
      </c>
      <c r="U20" s="62">
        <v>1.9</v>
      </c>
      <c r="V20" s="61">
        <v>680637</v>
      </c>
      <c r="W20" s="62">
        <v>1.9</v>
      </c>
      <c r="X20" s="61">
        <v>663154</v>
      </c>
      <c r="Y20" s="69">
        <f t="shared" si="4"/>
        <v>1.8</v>
      </c>
    </row>
    <row r="21" spans="2:25" ht="21" customHeight="1">
      <c r="B21" s="21" t="s">
        <v>29</v>
      </c>
      <c r="C21" s="16" t="s">
        <v>6</v>
      </c>
      <c r="D21" s="9">
        <f t="shared" si="5"/>
        <v>170701</v>
      </c>
      <c r="E21" s="10">
        <f t="shared" si="6"/>
        <v>0.6</v>
      </c>
      <c r="F21" s="44">
        <v>59603</v>
      </c>
      <c r="G21" s="45">
        <v>57360</v>
      </c>
      <c r="H21" s="45">
        <v>36524</v>
      </c>
      <c r="I21" s="46">
        <v>17214</v>
      </c>
      <c r="J21" s="9">
        <v>183177</v>
      </c>
      <c r="K21" s="10">
        <f t="shared" si="7"/>
        <v>0.5</v>
      </c>
      <c r="L21" s="9">
        <v>221599</v>
      </c>
      <c r="M21" s="10">
        <v>0.6</v>
      </c>
      <c r="N21" s="61">
        <v>210973</v>
      </c>
      <c r="O21" s="62">
        <v>0.6</v>
      </c>
      <c r="P21" s="61">
        <v>213148</v>
      </c>
      <c r="Q21" s="62">
        <v>0.6</v>
      </c>
      <c r="R21" s="61">
        <v>207192</v>
      </c>
      <c r="S21" s="62">
        <v>0.6</v>
      </c>
      <c r="T21" s="61">
        <v>207867</v>
      </c>
      <c r="U21" s="62">
        <v>0.6</v>
      </c>
      <c r="V21" s="61">
        <v>204605</v>
      </c>
      <c r="W21" s="62">
        <v>0.6</v>
      </c>
      <c r="X21" s="61">
        <v>202869</v>
      </c>
      <c r="Y21" s="69">
        <f t="shared" si="4"/>
        <v>0.6</v>
      </c>
    </row>
    <row r="22" spans="2:25" ht="21" customHeight="1">
      <c r="B22" s="20"/>
      <c r="C22" s="16" t="s">
        <v>7</v>
      </c>
      <c r="D22" s="9">
        <f t="shared" si="5"/>
        <v>1606652</v>
      </c>
      <c r="E22" s="10">
        <f t="shared" si="6"/>
        <v>5.2</v>
      </c>
      <c r="F22" s="44">
        <v>354420</v>
      </c>
      <c r="G22" s="45">
        <v>711261</v>
      </c>
      <c r="H22" s="45">
        <v>373357</v>
      </c>
      <c r="I22" s="46">
        <v>167614</v>
      </c>
      <c r="J22" s="9">
        <v>2153553</v>
      </c>
      <c r="K22" s="10">
        <f t="shared" si="7"/>
        <v>5.9</v>
      </c>
      <c r="L22" s="9">
        <v>2013510</v>
      </c>
      <c r="M22" s="10">
        <v>5.8</v>
      </c>
      <c r="N22" s="61">
        <v>1768459</v>
      </c>
      <c r="O22" s="62">
        <v>5.5</v>
      </c>
      <c r="P22" s="61">
        <v>3399096</v>
      </c>
      <c r="Q22" s="62">
        <v>10.2</v>
      </c>
      <c r="R22" s="61">
        <v>3133586</v>
      </c>
      <c r="S22" s="62">
        <v>9.6</v>
      </c>
      <c r="T22" s="61">
        <v>3747923</v>
      </c>
      <c r="U22" s="62">
        <v>10.7</v>
      </c>
      <c r="V22" s="61">
        <v>3733272</v>
      </c>
      <c r="W22" s="62">
        <v>10.7</v>
      </c>
      <c r="X22" s="61">
        <v>3650730</v>
      </c>
      <c r="Y22" s="69">
        <f t="shared" si="4"/>
        <v>10.1</v>
      </c>
    </row>
    <row r="23" spans="2:25" ht="21" customHeight="1">
      <c r="B23" s="20"/>
      <c r="C23" s="16" t="s">
        <v>8</v>
      </c>
      <c r="D23" s="9">
        <f t="shared" si="5"/>
        <v>1639225</v>
      </c>
      <c r="E23" s="10">
        <f t="shared" si="6"/>
        <v>5.3</v>
      </c>
      <c r="F23" s="44">
        <v>549996</v>
      </c>
      <c r="G23" s="45">
        <v>448286</v>
      </c>
      <c r="H23" s="45">
        <v>300581</v>
      </c>
      <c r="I23" s="46">
        <v>340362</v>
      </c>
      <c r="J23" s="9">
        <v>1585482</v>
      </c>
      <c r="K23" s="10">
        <f t="shared" si="7"/>
        <v>4.4</v>
      </c>
      <c r="L23" s="9">
        <v>1495556</v>
      </c>
      <c r="M23" s="10">
        <v>4.3</v>
      </c>
      <c r="N23" s="61">
        <v>2176136</v>
      </c>
      <c r="O23" s="62">
        <v>6.7</v>
      </c>
      <c r="P23" s="61">
        <v>1947420</v>
      </c>
      <c r="Q23" s="62">
        <v>5.8</v>
      </c>
      <c r="R23" s="61">
        <v>2030216</v>
      </c>
      <c r="S23" s="62">
        <v>6.2</v>
      </c>
      <c r="T23" s="61">
        <v>2466220</v>
      </c>
      <c r="U23" s="62">
        <v>7.1</v>
      </c>
      <c r="V23" s="61">
        <v>2326009</v>
      </c>
      <c r="W23" s="62">
        <v>6.6</v>
      </c>
      <c r="X23" s="61">
        <v>2340693</v>
      </c>
      <c r="Y23" s="69">
        <f t="shared" si="4"/>
        <v>6.5</v>
      </c>
    </row>
    <row r="24" spans="2:25" ht="21" customHeight="1">
      <c r="B24" s="21" t="s">
        <v>29</v>
      </c>
      <c r="C24" s="16" t="s">
        <v>9</v>
      </c>
      <c r="D24" s="9">
        <f t="shared" si="5"/>
        <v>137341</v>
      </c>
      <c r="E24" s="10">
        <f t="shared" si="6"/>
        <v>0.4</v>
      </c>
      <c r="F24" s="44">
        <v>85337</v>
      </c>
      <c r="G24" s="45">
        <v>23668</v>
      </c>
      <c r="H24" s="45">
        <v>7209</v>
      </c>
      <c r="I24" s="46">
        <v>21127</v>
      </c>
      <c r="J24" s="9">
        <v>224516</v>
      </c>
      <c r="K24" s="10">
        <f t="shared" si="7"/>
        <v>0.6</v>
      </c>
      <c r="L24" s="9">
        <v>96190</v>
      </c>
      <c r="M24" s="10">
        <v>0.3</v>
      </c>
      <c r="N24" s="61">
        <v>103778</v>
      </c>
      <c r="O24" s="62">
        <v>0.3</v>
      </c>
      <c r="P24" s="61">
        <v>115188</v>
      </c>
      <c r="Q24" s="62">
        <v>0.3</v>
      </c>
      <c r="R24" s="61">
        <v>127220</v>
      </c>
      <c r="S24" s="62">
        <v>0.4</v>
      </c>
      <c r="T24" s="61">
        <v>60171</v>
      </c>
      <c r="U24" s="62">
        <v>0.2</v>
      </c>
      <c r="V24" s="61">
        <v>97170</v>
      </c>
      <c r="W24" s="62">
        <v>0.3</v>
      </c>
      <c r="X24" s="61">
        <v>124573</v>
      </c>
      <c r="Y24" s="69">
        <f t="shared" si="4"/>
        <v>0.3</v>
      </c>
    </row>
    <row r="25" spans="2:25" ht="21" customHeight="1">
      <c r="B25" s="21" t="s">
        <v>29</v>
      </c>
      <c r="C25" s="16" t="s">
        <v>37</v>
      </c>
      <c r="D25" s="9">
        <f t="shared" si="5"/>
        <v>34890</v>
      </c>
      <c r="E25" s="10">
        <f t="shared" si="6"/>
        <v>0.1</v>
      </c>
      <c r="F25" s="44">
        <v>500</v>
      </c>
      <c r="G25" s="45">
        <v>4290</v>
      </c>
      <c r="H25" s="48">
        <v>100</v>
      </c>
      <c r="I25" s="46">
        <v>30000</v>
      </c>
      <c r="J25" s="9">
        <v>28149</v>
      </c>
      <c r="K25" s="10">
        <f t="shared" si="7"/>
        <v>0.1</v>
      </c>
      <c r="L25" s="9">
        <v>5363</v>
      </c>
      <c r="M25" s="10">
        <v>0</v>
      </c>
      <c r="N25" s="61">
        <v>4570</v>
      </c>
      <c r="O25" s="62">
        <v>0</v>
      </c>
      <c r="P25" s="61">
        <v>18901</v>
      </c>
      <c r="Q25" s="62">
        <v>0.1</v>
      </c>
      <c r="R25" s="61">
        <v>108486</v>
      </c>
      <c r="S25" s="62">
        <v>0.3</v>
      </c>
      <c r="T25" s="61">
        <v>42449</v>
      </c>
      <c r="U25" s="62">
        <v>0.1</v>
      </c>
      <c r="V25" s="61">
        <v>21261</v>
      </c>
      <c r="W25" s="62">
        <v>0.1</v>
      </c>
      <c r="X25" s="61">
        <v>10315</v>
      </c>
      <c r="Y25" s="69">
        <f t="shared" si="4"/>
        <v>0</v>
      </c>
    </row>
    <row r="26" spans="2:25" ht="21" customHeight="1">
      <c r="B26" s="21" t="s">
        <v>29</v>
      </c>
      <c r="C26" s="16" t="s">
        <v>10</v>
      </c>
      <c r="D26" s="9">
        <f t="shared" si="5"/>
        <v>917646</v>
      </c>
      <c r="E26" s="10">
        <f t="shared" si="6"/>
        <v>3</v>
      </c>
      <c r="F26" s="47">
        <v>599420</v>
      </c>
      <c r="G26" s="45">
        <v>22496</v>
      </c>
      <c r="H26" s="45">
        <v>39938</v>
      </c>
      <c r="I26" s="46">
        <v>255792</v>
      </c>
      <c r="J26" s="9">
        <v>3663128</v>
      </c>
      <c r="K26" s="10">
        <f t="shared" si="7"/>
        <v>10.1</v>
      </c>
      <c r="L26" s="9">
        <v>348002</v>
      </c>
      <c r="M26" s="10">
        <v>1</v>
      </c>
      <c r="N26" s="61">
        <v>1517386</v>
      </c>
      <c r="O26" s="62">
        <v>4.7</v>
      </c>
      <c r="P26" s="61">
        <v>415219</v>
      </c>
      <c r="Q26" s="62">
        <v>1.3</v>
      </c>
      <c r="R26" s="61">
        <v>482409</v>
      </c>
      <c r="S26" s="62">
        <v>1.5</v>
      </c>
      <c r="T26" s="61">
        <v>157562</v>
      </c>
      <c r="U26" s="62">
        <v>0.5</v>
      </c>
      <c r="V26" s="61">
        <v>99063</v>
      </c>
      <c r="W26" s="62">
        <v>0.3</v>
      </c>
      <c r="X26" s="61">
        <v>225019</v>
      </c>
      <c r="Y26" s="69">
        <f t="shared" si="4"/>
        <v>0.6</v>
      </c>
    </row>
    <row r="27" spans="2:25" ht="21" customHeight="1">
      <c r="B27" s="21" t="s">
        <v>29</v>
      </c>
      <c r="C27" s="16" t="s">
        <v>11</v>
      </c>
      <c r="D27" s="9">
        <f t="shared" si="5"/>
        <v>1135527</v>
      </c>
      <c r="E27" s="10">
        <f t="shared" si="6"/>
        <v>3.7</v>
      </c>
      <c r="F27" s="44">
        <v>377702</v>
      </c>
      <c r="G27" s="45">
        <v>285177</v>
      </c>
      <c r="H27" s="45">
        <v>259027</v>
      </c>
      <c r="I27" s="46">
        <v>213621</v>
      </c>
      <c r="J27" s="9">
        <v>1653383</v>
      </c>
      <c r="K27" s="10">
        <f t="shared" si="7"/>
        <v>4.5</v>
      </c>
      <c r="L27" s="9">
        <v>1399634</v>
      </c>
      <c r="M27" s="10">
        <v>4</v>
      </c>
      <c r="N27" s="61">
        <v>744237</v>
      </c>
      <c r="O27" s="62">
        <v>2.3</v>
      </c>
      <c r="P27" s="61">
        <v>1035388</v>
      </c>
      <c r="Q27" s="62">
        <v>3.1</v>
      </c>
      <c r="R27" s="61">
        <v>858298</v>
      </c>
      <c r="S27" s="62">
        <v>2.6</v>
      </c>
      <c r="T27" s="61">
        <v>850149</v>
      </c>
      <c r="U27" s="62">
        <v>2.4</v>
      </c>
      <c r="V27" s="61">
        <v>983275</v>
      </c>
      <c r="W27" s="62">
        <v>2.8</v>
      </c>
      <c r="X27" s="61">
        <v>1047906</v>
      </c>
      <c r="Y27" s="69">
        <f t="shared" si="4"/>
        <v>2.9</v>
      </c>
    </row>
    <row r="28" spans="2:25" ht="21" customHeight="1">
      <c r="B28" s="21" t="s">
        <v>29</v>
      </c>
      <c r="C28" s="16" t="s">
        <v>12</v>
      </c>
      <c r="D28" s="9">
        <f t="shared" si="5"/>
        <v>1203197</v>
      </c>
      <c r="E28" s="10">
        <f t="shared" si="6"/>
        <v>3.9</v>
      </c>
      <c r="F28" s="44">
        <v>627398</v>
      </c>
      <c r="G28" s="45">
        <v>324891</v>
      </c>
      <c r="H28" s="45">
        <v>140403</v>
      </c>
      <c r="I28" s="46">
        <v>110505</v>
      </c>
      <c r="J28" s="9">
        <v>986993</v>
      </c>
      <c r="K28" s="10">
        <f t="shared" si="7"/>
        <v>2.7</v>
      </c>
      <c r="L28" s="9">
        <v>1088494</v>
      </c>
      <c r="M28" s="10">
        <v>3.1</v>
      </c>
      <c r="N28" s="61">
        <v>1247432</v>
      </c>
      <c r="O28" s="62">
        <v>3.9</v>
      </c>
      <c r="P28" s="61">
        <v>1494613</v>
      </c>
      <c r="Q28" s="62">
        <v>4.5</v>
      </c>
      <c r="R28" s="61">
        <v>1547622</v>
      </c>
      <c r="S28" s="62">
        <v>4.7</v>
      </c>
      <c r="T28" s="61">
        <v>1256165</v>
      </c>
      <c r="U28" s="62">
        <v>3.6</v>
      </c>
      <c r="V28" s="61">
        <v>1414719</v>
      </c>
      <c r="W28" s="62">
        <v>4</v>
      </c>
      <c r="X28" s="61">
        <v>1368070</v>
      </c>
      <c r="Y28" s="69">
        <f t="shared" si="4"/>
        <v>3.8</v>
      </c>
    </row>
    <row r="29" spans="2:25" ht="21" customHeight="1">
      <c r="B29" s="22"/>
      <c r="C29" s="15" t="s">
        <v>13</v>
      </c>
      <c r="D29" s="11">
        <f t="shared" si="5"/>
        <v>2587900</v>
      </c>
      <c r="E29" s="12">
        <f t="shared" si="6"/>
        <v>8.4</v>
      </c>
      <c r="F29" s="50">
        <v>882400</v>
      </c>
      <c r="G29" s="51">
        <v>932800</v>
      </c>
      <c r="H29" s="51">
        <v>407700</v>
      </c>
      <c r="I29" s="52">
        <v>365000</v>
      </c>
      <c r="J29" s="11">
        <v>4584400</v>
      </c>
      <c r="K29" s="12">
        <f t="shared" si="7"/>
        <v>12.6</v>
      </c>
      <c r="L29" s="11">
        <v>5908500</v>
      </c>
      <c r="M29" s="12">
        <v>17</v>
      </c>
      <c r="N29" s="63">
        <v>2264339</v>
      </c>
      <c r="O29" s="64">
        <v>7</v>
      </c>
      <c r="P29" s="63">
        <v>2160781</v>
      </c>
      <c r="Q29" s="64">
        <v>6.5</v>
      </c>
      <c r="R29" s="63">
        <v>2328335</v>
      </c>
      <c r="S29" s="64">
        <v>7.1</v>
      </c>
      <c r="T29" s="63">
        <v>3470500</v>
      </c>
      <c r="U29" s="64">
        <v>10</v>
      </c>
      <c r="V29" s="63">
        <v>3424600</v>
      </c>
      <c r="W29" s="64">
        <v>9.8</v>
      </c>
      <c r="X29" s="63">
        <v>4435209</v>
      </c>
      <c r="Y29" s="70">
        <f t="shared" si="4"/>
        <v>12.3</v>
      </c>
    </row>
    <row r="30" spans="15:25" ht="21" customHeight="1">
      <c r="O30" s="27"/>
      <c r="Q30" s="27"/>
      <c r="S30" s="27"/>
      <c r="U30" s="27"/>
      <c r="W30" s="27"/>
      <c r="Y30" s="27" t="s">
        <v>33</v>
      </c>
    </row>
    <row r="31" ht="15" customHeight="1"/>
    <row r="33" spans="24:25" ht="11.25">
      <c r="X33" s="67">
        <f>SUM(X8:X29)</f>
        <v>36088776</v>
      </c>
      <c r="Y33" s="68">
        <f>SUM(Y8:Y29)</f>
        <v>100</v>
      </c>
    </row>
    <row r="34" ht="11.25">
      <c r="X34" s="67"/>
    </row>
  </sheetData>
  <sheetProtection/>
  <mergeCells count="11">
    <mergeCell ref="X3:Y3"/>
    <mergeCell ref="N3:O3"/>
    <mergeCell ref="B7:C7"/>
    <mergeCell ref="L3:M3"/>
    <mergeCell ref="B3:C4"/>
    <mergeCell ref="D3:I3"/>
    <mergeCell ref="J3:K3"/>
    <mergeCell ref="V3:W3"/>
    <mergeCell ref="T3:U3"/>
    <mergeCell ref="R3:S3"/>
    <mergeCell ref="P3:Q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株式会社ヒューマン・デザイン</dc:creator>
  <cp:keywords/>
  <dc:description/>
  <cp:lastModifiedBy>奥林　理恵</cp:lastModifiedBy>
  <cp:lastPrinted>2014-04-24T08:17:10Z</cp:lastPrinted>
  <dcterms:created xsi:type="dcterms:W3CDTF">2005-01-01T07:33:42Z</dcterms:created>
  <dcterms:modified xsi:type="dcterms:W3CDTF">2014-04-24T08:17:17Z</dcterms:modified>
  <cp:category/>
  <cp:version/>
  <cp:contentType/>
  <cp:contentStatus/>
</cp:coreProperties>
</file>