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6）\02_ホームページ・とうけいひろば\01_ホームページ\01_Excel（分類ごと）\"/>
    </mc:Choice>
  </mc:AlternateContent>
  <xr:revisionPtr revIDLastSave="0" documentId="13_ncr:1_{CFF374E1-28D0-4ECF-AA1C-8B4065C8F11E}" xr6:coauthVersionLast="47" xr6:coauthVersionMax="47" xr10:uidLastSave="{00000000-0000-0000-0000-000000000000}"/>
  <bookViews>
    <workbookView xWindow="28680" yWindow="-75" windowWidth="29040" windowHeight="15720" tabRatio="407" activeTab="1" xr2:uid="{00000000-000D-0000-FFFF-FFFF00000000}"/>
  </bookViews>
  <sheets>
    <sheet name="目次" sheetId="21" r:id="rId1"/>
    <sheet name="F-1.2 " sheetId="24" r:id="rId2"/>
    <sheet name="F-3" sheetId="25" r:id="rId3"/>
  </sheets>
  <externalReferences>
    <externalReference r:id="rId4"/>
  </externalReferences>
  <definedNames>
    <definedName name="Data" localSheetId="2">#REF!</definedName>
    <definedName name="Data">#REF!</definedName>
    <definedName name="DataEnd" localSheetId="2">#REF!</definedName>
    <definedName name="DataEnd">#REF!</definedName>
    <definedName name="Hyousoku" localSheetId="2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2">'F-3'!$A$1:$Q$87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5" i="25" l="1"/>
  <c r="P85" i="25"/>
  <c r="O81" i="25"/>
  <c r="O80" i="25"/>
  <c r="N80" i="25"/>
  <c r="O79" i="25"/>
  <c r="N79" i="25"/>
  <c r="O78" i="25"/>
  <c r="N78" i="25"/>
  <c r="O77" i="25"/>
  <c r="N77" i="25"/>
  <c r="O76" i="25"/>
  <c r="N76" i="25"/>
  <c r="O70" i="25"/>
  <c r="N70" i="25"/>
  <c r="O69" i="25"/>
  <c r="N69" i="25"/>
  <c r="O68" i="25"/>
  <c r="N68" i="25"/>
  <c r="O67" i="25"/>
  <c r="N67" i="25"/>
  <c r="O66" i="25"/>
  <c r="N66" i="25"/>
  <c r="O65" i="25"/>
  <c r="N65" i="25"/>
  <c r="O64" i="25"/>
  <c r="N64" i="25"/>
  <c r="O63" i="25"/>
  <c r="N63" i="25"/>
  <c r="O57" i="25"/>
  <c r="N57" i="25"/>
  <c r="M53" i="25"/>
  <c r="L53" i="25"/>
  <c r="M52" i="25"/>
  <c r="L52" i="25"/>
  <c r="O51" i="25"/>
  <c r="N51" i="25"/>
  <c r="O50" i="25"/>
  <c r="N50" i="25"/>
  <c r="O49" i="25"/>
  <c r="N49" i="25"/>
  <c r="E49" i="25"/>
  <c r="D49" i="25"/>
  <c r="O48" i="25"/>
  <c r="N48" i="25"/>
  <c r="O47" i="25"/>
  <c r="N47" i="25"/>
  <c r="O42" i="25"/>
  <c r="N42" i="25"/>
  <c r="M41" i="25"/>
  <c r="L41" i="25"/>
  <c r="M40" i="25"/>
  <c r="L40" i="25"/>
  <c r="M39" i="25"/>
  <c r="L39" i="25"/>
  <c r="M38" i="25"/>
  <c r="L38" i="25"/>
  <c r="M37" i="25"/>
  <c r="L37" i="25"/>
  <c r="M36" i="25"/>
  <c r="L36" i="25"/>
  <c r="M35" i="25"/>
  <c r="L35" i="25"/>
  <c r="E21" i="25"/>
  <c r="D21" i="25"/>
  <c r="F39" i="24"/>
  <c r="C39" i="24" s="1"/>
  <c r="F38" i="24"/>
  <c r="F36" i="24"/>
  <c r="F35" i="24"/>
  <c r="C35" i="24" s="1"/>
  <c r="F34" i="24"/>
  <c r="C34" i="24"/>
  <c r="C25" i="24"/>
  <c r="C24" i="24"/>
  <c r="L14" i="24"/>
  <c r="C14" i="24" s="1"/>
  <c r="C13" i="24"/>
</calcChain>
</file>

<file path=xl/sharedStrings.xml><?xml version="1.0" encoding="utf-8"?>
<sst xmlns="http://schemas.openxmlformats.org/spreadsheetml/2006/main" count="255" uniqueCount="114">
  <si>
    <t>F-1．経営体階層別・経営組織別漁業経営体数</t>
    <rPh sb="4" eb="7">
      <t>ケイエイタイ</t>
    </rPh>
    <rPh sb="7" eb="10">
      <t>カイソウベツ</t>
    </rPh>
    <rPh sb="11" eb="13">
      <t>ケイエイ</t>
    </rPh>
    <rPh sb="13" eb="15">
      <t>ソシキ</t>
    </rPh>
    <rPh sb="15" eb="16">
      <t>ベツ</t>
    </rPh>
    <rPh sb="16" eb="18">
      <t>ギョギョウ</t>
    </rPh>
    <rPh sb="18" eb="20">
      <t>ケイエイ</t>
    </rPh>
    <rPh sb="20" eb="21">
      <t>カラダ</t>
    </rPh>
    <rPh sb="21" eb="22">
      <t>カズ</t>
    </rPh>
    <phoneticPr fontId="6"/>
  </si>
  <si>
    <t>各年11月1日現在</t>
    <rPh sb="0" eb="2">
      <t>カクネン</t>
    </rPh>
    <rPh sb="4" eb="5">
      <t>ガツ</t>
    </rPh>
    <rPh sb="6" eb="7">
      <t>ニチ</t>
    </rPh>
    <phoneticPr fontId="6"/>
  </si>
  <si>
    <t>経営体階層別経営体数</t>
    <rPh sb="0" eb="3">
      <t>ケイエイタイ</t>
    </rPh>
    <rPh sb="3" eb="6">
      <t>カイソウベツ</t>
    </rPh>
    <rPh sb="6" eb="8">
      <t>ケイエイ</t>
    </rPh>
    <rPh sb="8" eb="9">
      <t>カラダ</t>
    </rPh>
    <rPh sb="9" eb="10">
      <t>カズ</t>
    </rPh>
    <phoneticPr fontId="6"/>
  </si>
  <si>
    <t>単位：経営体</t>
    <rPh sb="0" eb="2">
      <t>タンイ</t>
    </rPh>
    <rPh sb="3" eb="6">
      <t>ケイエイタイ</t>
    </rPh>
    <phoneticPr fontId="6"/>
  </si>
  <si>
    <t>調査年</t>
    <rPh sb="0" eb="2">
      <t>チョウサ</t>
    </rPh>
    <rPh sb="2" eb="3">
      <t>ネン</t>
    </rPh>
    <phoneticPr fontId="6"/>
  </si>
  <si>
    <t>計</t>
    <rPh sb="0" eb="1">
      <t>ケイ</t>
    </rPh>
    <phoneticPr fontId="6"/>
  </si>
  <si>
    <t>漁船
非使用</t>
    <rPh sb="0" eb="2">
      <t>ギョセン</t>
    </rPh>
    <rPh sb="3" eb="4">
      <t>ヒ</t>
    </rPh>
    <rPh sb="4" eb="6">
      <t>シヨウ</t>
    </rPh>
    <phoneticPr fontId="6"/>
  </si>
  <si>
    <t>漁船使用</t>
    <rPh sb="0" eb="2">
      <t>ギョセン</t>
    </rPh>
    <rPh sb="2" eb="4">
      <t>シヨウ</t>
    </rPh>
    <phoneticPr fontId="6"/>
  </si>
  <si>
    <t>大型
定置網　</t>
    <rPh sb="0" eb="2">
      <t>オオガタ</t>
    </rPh>
    <rPh sb="3" eb="6">
      <t>テイチアミ</t>
    </rPh>
    <phoneticPr fontId="6"/>
  </si>
  <si>
    <t>小型
定置網</t>
    <rPh sb="0" eb="2">
      <t>コガタ</t>
    </rPh>
    <rPh sb="3" eb="6">
      <t>テイチアミ</t>
    </rPh>
    <phoneticPr fontId="6"/>
  </si>
  <si>
    <t>地びき
網</t>
    <rPh sb="0" eb="1">
      <t>チ</t>
    </rPh>
    <rPh sb="4" eb="5">
      <t>モウ</t>
    </rPh>
    <phoneticPr fontId="6"/>
  </si>
  <si>
    <t>海面
養殖</t>
    <rPh sb="0" eb="2">
      <t>カイメン</t>
    </rPh>
    <rPh sb="3" eb="5">
      <t>ヨウショク</t>
    </rPh>
    <phoneticPr fontId="6"/>
  </si>
  <si>
    <t>無動力
漁船
のみ</t>
    <rPh sb="0" eb="1">
      <t>ム</t>
    </rPh>
    <rPh sb="1" eb="3">
      <t>ドウリョク</t>
    </rPh>
    <rPh sb="4" eb="6">
      <t>ギョセン</t>
    </rPh>
    <phoneticPr fontId="6"/>
  </si>
  <si>
    <t>船外機
付漁船</t>
    <rPh sb="0" eb="1">
      <t>フネ</t>
    </rPh>
    <rPh sb="1" eb="2">
      <t>ソト</t>
    </rPh>
    <rPh sb="2" eb="3">
      <t>キ</t>
    </rPh>
    <rPh sb="4" eb="5">
      <t>ヅケ</t>
    </rPh>
    <rPh sb="5" eb="6">
      <t>ギョ</t>
    </rPh>
    <rPh sb="6" eb="7">
      <t>セン</t>
    </rPh>
    <phoneticPr fontId="6"/>
  </si>
  <si>
    <t>動力漁船使用</t>
    <rPh sb="4" eb="6">
      <t>シヨウ</t>
    </rPh>
    <phoneticPr fontId="6"/>
  </si>
  <si>
    <t>1トン</t>
    <phoneticPr fontId="6"/>
  </si>
  <si>
    <t>1～3</t>
    <phoneticPr fontId="6"/>
  </si>
  <si>
    <t>3～5</t>
    <phoneticPr fontId="6"/>
  </si>
  <si>
    <t>5～10</t>
    <phoneticPr fontId="6"/>
  </si>
  <si>
    <t>10～30</t>
    <phoneticPr fontId="6"/>
  </si>
  <si>
    <t>30～100</t>
    <phoneticPr fontId="6"/>
  </si>
  <si>
    <t>100～200</t>
    <phoneticPr fontId="6"/>
  </si>
  <si>
    <t>200トン</t>
    <phoneticPr fontId="6"/>
  </si>
  <si>
    <t>未満</t>
    <phoneticPr fontId="6"/>
  </si>
  <si>
    <t>トン</t>
    <phoneticPr fontId="6"/>
  </si>
  <si>
    <t>以上</t>
    <rPh sb="0" eb="2">
      <t>イジョウ</t>
    </rPh>
    <phoneticPr fontId="6"/>
  </si>
  <si>
    <t>平成10年</t>
    <rPh sb="0" eb="2">
      <t>ヘイセイ</t>
    </rPh>
    <rPh sb="4" eb="5">
      <t>ネン</t>
    </rPh>
    <phoneticPr fontId="6"/>
  </si>
  <si>
    <t>-</t>
    <phoneticPr fontId="6"/>
  </si>
  <si>
    <t>平成15年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</si>
  <si>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</si>
  <si>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</si>
  <si>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</si>
  <si>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経営組織別経営体数</t>
    <rPh sb="0" eb="2">
      <t>ケイエイ</t>
    </rPh>
    <rPh sb="2" eb="4">
      <t>ソシキ</t>
    </rPh>
    <rPh sb="4" eb="5">
      <t>ベツ</t>
    </rPh>
    <rPh sb="5" eb="8">
      <t>ケイエイタイ</t>
    </rPh>
    <rPh sb="8" eb="9">
      <t>スウ</t>
    </rPh>
    <phoneticPr fontId="6"/>
  </si>
  <si>
    <t>個人経営体</t>
    <rPh sb="0" eb="2">
      <t>コジン</t>
    </rPh>
    <rPh sb="2" eb="4">
      <t>ケイエイ</t>
    </rPh>
    <rPh sb="4" eb="5">
      <t>タイ</t>
    </rPh>
    <phoneticPr fontId="6"/>
  </si>
  <si>
    <t>会社</t>
    <rPh sb="0" eb="2">
      <t>カイシャ</t>
    </rPh>
    <phoneticPr fontId="6"/>
  </si>
  <si>
    <t>漁業協同組合</t>
    <rPh sb="0" eb="2">
      <t>ギョギョウ</t>
    </rPh>
    <rPh sb="2" eb="4">
      <t>キョウドウ</t>
    </rPh>
    <rPh sb="4" eb="6">
      <t>クミアイ</t>
    </rPh>
    <phoneticPr fontId="6"/>
  </si>
  <si>
    <t>漁業生産組合</t>
    <rPh sb="0" eb="2">
      <t>ギョギョウ</t>
    </rPh>
    <rPh sb="2" eb="4">
      <t>セイサン</t>
    </rPh>
    <rPh sb="4" eb="6">
      <t>クミアイ</t>
    </rPh>
    <phoneticPr fontId="6"/>
  </si>
  <si>
    <t>共同経営</t>
    <rPh sb="0" eb="2">
      <t>キョウドウ</t>
    </rPh>
    <rPh sb="2" eb="4">
      <t>ケイエイ</t>
    </rPh>
    <phoneticPr fontId="6"/>
  </si>
  <si>
    <t>資料：農林水産省「漁業センサス」</t>
    <rPh sb="0" eb="2">
      <t>シリョウ</t>
    </rPh>
    <rPh sb="3" eb="8">
      <t>ノウリンスイサンショウ</t>
    </rPh>
    <rPh sb="9" eb="11">
      <t>ギョギョウ</t>
    </rPh>
    <phoneticPr fontId="6"/>
  </si>
  <si>
    <t>F-2．規模別漁船隻数</t>
    <rPh sb="4" eb="5">
      <t>キ</t>
    </rPh>
    <rPh sb="5" eb="6">
      <t>ノット</t>
    </rPh>
    <rPh sb="6" eb="7">
      <t>ベツ</t>
    </rPh>
    <rPh sb="7" eb="8">
      <t>リョウ</t>
    </rPh>
    <rPh sb="8" eb="9">
      <t>フネ</t>
    </rPh>
    <rPh sb="9" eb="10">
      <t>セキ</t>
    </rPh>
    <rPh sb="10" eb="11">
      <t>カズ</t>
    </rPh>
    <phoneticPr fontId="6"/>
  </si>
  <si>
    <t>各年11月1日現在</t>
    <rPh sb="0" eb="2">
      <t>カクネン</t>
    </rPh>
    <rPh sb="4" eb="5">
      <t>ガツ</t>
    </rPh>
    <rPh sb="6" eb="7">
      <t>ニチ</t>
    </rPh>
    <rPh sb="7" eb="9">
      <t>ゲンザイ</t>
    </rPh>
    <phoneticPr fontId="6"/>
  </si>
  <si>
    <t>単位：隻</t>
    <rPh sb="0" eb="2">
      <t>タンイ</t>
    </rPh>
    <rPh sb="3" eb="4">
      <t>セキ</t>
    </rPh>
    <phoneticPr fontId="6"/>
  </si>
  <si>
    <t>無動力漁船
隻数</t>
    <rPh sb="0" eb="1">
      <t>ム</t>
    </rPh>
    <rPh sb="1" eb="2">
      <t>ドウ</t>
    </rPh>
    <rPh sb="2" eb="3">
      <t>チカラ</t>
    </rPh>
    <rPh sb="3" eb="5">
      <t>ギョセン</t>
    </rPh>
    <rPh sb="6" eb="8">
      <t>セキスウ</t>
    </rPh>
    <phoneticPr fontId="6"/>
  </si>
  <si>
    <t>船外機付漁船隻数</t>
    <rPh sb="0" eb="1">
      <t>フネ</t>
    </rPh>
    <rPh sb="1" eb="2">
      <t>ソト</t>
    </rPh>
    <rPh sb="2" eb="3">
      <t>キ</t>
    </rPh>
    <rPh sb="3" eb="4">
      <t>ヅケ</t>
    </rPh>
    <rPh sb="4" eb="6">
      <t>ギョセン</t>
    </rPh>
    <rPh sb="6" eb="8">
      <t>セキスウ</t>
    </rPh>
    <phoneticPr fontId="6"/>
  </si>
  <si>
    <t>動力漁船隻数</t>
    <rPh sb="4" eb="6">
      <t>セキスウ</t>
    </rPh>
    <phoneticPr fontId="6"/>
  </si>
  <si>
    <t>10～20</t>
    <phoneticPr fontId="6"/>
  </si>
  <si>
    <t>20～30</t>
    <phoneticPr fontId="6"/>
  </si>
  <si>
    <t>30～50</t>
    <phoneticPr fontId="6"/>
  </si>
  <si>
    <t>50～100</t>
    <phoneticPr fontId="6"/>
  </si>
  <si>
    <t>トン数</t>
    <rPh sb="2" eb="3">
      <t>スウ</t>
    </rPh>
    <phoneticPr fontId="6"/>
  </si>
  <si>
    <t>馬力数</t>
    <rPh sb="0" eb="2">
      <t>バリキ</t>
    </rPh>
    <rPh sb="2" eb="3">
      <t>スウ</t>
    </rPh>
    <phoneticPr fontId="6"/>
  </si>
  <si>
    <t>未満</t>
    <rPh sb="0" eb="2">
      <t>ミマン</t>
    </rPh>
    <phoneticPr fontId="6"/>
  </si>
  <si>
    <t>F-3．海産物水揚量</t>
    <rPh sb="4" eb="7">
      <t>カイサンブツ</t>
    </rPh>
    <rPh sb="7" eb="9">
      <t>ミズア</t>
    </rPh>
    <rPh sb="9" eb="10">
      <t>リョウ</t>
    </rPh>
    <phoneticPr fontId="9"/>
  </si>
  <si>
    <t>1 漁業種別漁獲高</t>
    <rPh sb="2" eb="4">
      <t>ギョギョウ</t>
    </rPh>
    <rPh sb="4" eb="6">
      <t>シュベツ</t>
    </rPh>
    <rPh sb="6" eb="8">
      <t>ギョカク</t>
    </rPh>
    <rPh sb="8" eb="9">
      <t>ダカ</t>
    </rPh>
    <phoneticPr fontId="6"/>
  </si>
  <si>
    <t>単位：数量（ｔ）金額（千円）</t>
    <rPh sb="0" eb="2">
      <t>タンイ</t>
    </rPh>
    <rPh sb="3" eb="5">
      <t>スウリョウ</t>
    </rPh>
    <rPh sb="8" eb="10">
      <t>キンガク</t>
    </rPh>
    <phoneticPr fontId="6"/>
  </si>
  <si>
    <t>年次</t>
    <rPh sb="0" eb="1">
      <t>トシ</t>
    </rPh>
    <rPh sb="1" eb="2">
      <t>ツギ</t>
    </rPh>
    <phoneticPr fontId="6"/>
  </si>
  <si>
    <t>底曳網漁業</t>
    <rPh sb="0" eb="1">
      <t>ソコ</t>
    </rPh>
    <rPh sb="1" eb="2">
      <t>ヒ</t>
    </rPh>
    <rPh sb="2" eb="3">
      <t>アミ</t>
    </rPh>
    <rPh sb="3" eb="5">
      <t>ギョギョウ</t>
    </rPh>
    <phoneticPr fontId="6"/>
  </si>
  <si>
    <t>延網・一本釣漁業</t>
    <rPh sb="0" eb="1">
      <t>エン</t>
    </rPh>
    <rPh sb="1" eb="2">
      <t>アミ</t>
    </rPh>
    <rPh sb="3" eb="5">
      <t>イッポン</t>
    </rPh>
    <rPh sb="5" eb="6">
      <t>ツリ</t>
    </rPh>
    <rPh sb="6" eb="8">
      <t>ギョギョウ</t>
    </rPh>
    <phoneticPr fontId="6"/>
  </si>
  <si>
    <t>採貝・藻</t>
    <rPh sb="0" eb="1">
      <t>サイ</t>
    </rPh>
    <rPh sb="1" eb="2">
      <t>カイ</t>
    </rPh>
    <rPh sb="3" eb="4">
      <t>モ</t>
    </rPh>
    <phoneticPr fontId="6"/>
  </si>
  <si>
    <t>数量</t>
    <rPh sb="0" eb="2">
      <t>スウリョウ</t>
    </rPh>
    <phoneticPr fontId="6"/>
  </si>
  <si>
    <t>金額</t>
    <rPh sb="0" eb="2">
      <t>キンガク</t>
    </rPh>
    <phoneticPr fontId="6"/>
  </si>
  <si>
    <t>平成11年度</t>
    <rPh sb="0" eb="2">
      <t>ヘイセイ</t>
    </rPh>
    <rPh sb="4" eb="6">
      <t>ネンド</t>
    </rPh>
    <phoneticPr fontId="6"/>
  </si>
  <si>
    <t>平成12年度</t>
    <rPh sb="0" eb="2">
      <t>ヘイセイ</t>
    </rPh>
    <rPh sb="4" eb="6">
      <t>ネンド</t>
    </rPh>
    <phoneticPr fontId="6"/>
  </si>
  <si>
    <t>平成14年度</t>
    <rPh sb="0" eb="2">
      <t>ヘイセイ</t>
    </rPh>
    <rPh sb="4" eb="6">
      <t>ネンド</t>
    </rPh>
    <phoneticPr fontId="6"/>
  </si>
  <si>
    <t>平成15年度</t>
    <rPh sb="0" eb="2">
      <t>ヘイセイ</t>
    </rPh>
    <rPh sb="4" eb="6">
      <t>ネンド</t>
    </rPh>
    <phoneticPr fontId="6"/>
  </si>
  <si>
    <t>平成16年</t>
    <rPh sb="0" eb="2">
      <t>ヘイセイ</t>
    </rPh>
    <rPh sb="4" eb="5">
      <t>ネン</t>
    </rPh>
    <phoneticPr fontId="6"/>
  </si>
  <si>
    <t>平成17年</t>
    <rPh sb="0" eb="2">
      <t>ヘイセイ</t>
    </rPh>
    <phoneticPr fontId="6"/>
  </si>
  <si>
    <t>平成18年</t>
    <rPh sb="0" eb="2">
      <t>ヘイセイ</t>
    </rPh>
    <phoneticPr fontId="6"/>
  </si>
  <si>
    <t>平成19年</t>
    <rPh sb="0" eb="2">
      <t>ヘイセイ</t>
    </rPh>
    <phoneticPr fontId="6"/>
  </si>
  <si>
    <t>平成20年</t>
    <rPh sb="0" eb="2">
      <t>ヘイセイ</t>
    </rPh>
    <phoneticPr fontId="6"/>
  </si>
  <si>
    <t>平成21年</t>
    <rPh sb="0" eb="2">
      <t>ヘイセイ</t>
    </rPh>
    <phoneticPr fontId="6"/>
  </si>
  <si>
    <t>平成22年</t>
    <rPh sb="0" eb="2">
      <t>ヘイセイ</t>
    </rPh>
    <phoneticPr fontId="6"/>
  </si>
  <si>
    <t>平成23年</t>
    <rPh sb="0" eb="2">
      <t>ヘイセイ</t>
    </rPh>
    <phoneticPr fontId="6"/>
  </si>
  <si>
    <t>平成24年</t>
    <rPh sb="0" eb="2">
      <t>ヘイセイ</t>
    </rPh>
    <phoneticPr fontId="6"/>
  </si>
  <si>
    <t>平成25年</t>
    <rPh sb="0" eb="2">
      <t>ヘイセイ</t>
    </rPh>
    <phoneticPr fontId="6"/>
  </si>
  <si>
    <t>平成26年</t>
    <rPh sb="0" eb="2">
      <t>ヘイセイ</t>
    </rPh>
    <phoneticPr fontId="6"/>
  </si>
  <si>
    <t>平成27年</t>
    <rPh sb="0" eb="2">
      <t>ヘイセイ</t>
    </rPh>
    <phoneticPr fontId="6"/>
  </si>
  <si>
    <t>平成28年</t>
    <rPh sb="0" eb="2">
      <t>ヘイセイ</t>
    </rPh>
    <phoneticPr fontId="6"/>
  </si>
  <si>
    <t>平成29年</t>
    <rPh sb="0" eb="2">
      <t>ヘイセイ</t>
    </rPh>
    <phoneticPr fontId="6"/>
  </si>
  <si>
    <t>平成30年</t>
    <rPh sb="0" eb="2">
      <t>ヘイセイ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</si>
  <si>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</si>
  <si>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レイワネンド</t>
    </rPh>
    <phoneticPr fontId="6"/>
  </si>
  <si>
    <t>令和3年</t>
    <rPh sb="0" eb="2">
      <t>レイワネンド</t>
    </rPh>
    <phoneticPr fontId="6"/>
  </si>
  <si>
    <t>令和4年</t>
    <rPh sb="0" eb="2">
      <t>レイワネンド</t>
    </rPh>
    <phoneticPr fontId="6"/>
  </si>
  <si>
    <t>2 浅海漁業漁獲高状況</t>
    <rPh sb="2" eb="4">
      <t>センカイ</t>
    </rPh>
    <rPh sb="4" eb="6">
      <t>ギョギョウ</t>
    </rPh>
    <rPh sb="6" eb="8">
      <t>ギョカク</t>
    </rPh>
    <rPh sb="8" eb="9">
      <t>ダカ</t>
    </rPh>
    <rPh sb="9" eb="11">
      <t>ジョウキョウ</t>
    </rPh>
    <phoneticPr fontId="6"/>
  </si>
  <si>
    <t>単位：数量（kg）金額（千円）</t>
    <rPh sb="0" eb="2">
      <t>タンイ</t>
    </rPh>
    <rPh sb="3" eb="5">
      <t>スウリョウ</t>
    </rPh>
    <rPh sb="9" eb="11">
      <t>キンガク</t>
    </rPh>
    <phoneticPr fontId="6"/>
  </si>
  <si>
    <t>うに</t>
    <phoneticPr fontId="6"/>
  </si>
  <si>
    <t>わかめ</t>
    <phoneticPr fontId="6"/>
  </si>
  <si>
    <t>あわび</t>
    <phoneticPr fontId="6"/>
  </si>
  <si>
    <t>さざえ</t>
    <phoneticPr fontId="6"/>
  </si>
  <si>
    <t>天草</t>
    <rPh sb="0" eb="2">
      <t>テングサ</t>
    </rPh>
    <phoneticPr fontId="6"/>
  </si>
  <si>
    <t>その他</t>
    <rPh sb="2" eb="3">
      <t>タ</t>
    </rPh>
    <phoneticPr fontId="6"/>
  </si>
  <si>
    <t>合計</t>
    <rPh sb="0" eb="2">
      <t>ゴウケイ</t>
    </rPh>
    <phoneticPr fontId="6"/>
  </si>
  <si>
    <t>3 沿岸漁業漁獲高状況</t>
    <rPh sb="2" eb="4">
      <t>エンガン</t>
    </rPh>
    <rPh sb="4" eb="6">
      <t>ギョギョウ</t>
    </rPh>
    <rPh sb="6" eb="8">
      <t>ギョカク</t>
    </rPh>
    <rPh sb="8" eb="9">
      <t>ダカ</t>
    </rPh>
    <rPh sb="9" eb="11">
      <t>ジョウキョウ</t>
    </rPh>
    <phoneticPr fontId="6"/>
  </si>
  <si>
    <t>たい類</t>
    <rPh sb="2" eb="3">
      <t>ルイ</t>
    </rPh>
    <phoneticPr fontId="6"/>
  </si>
  <si>
    <t>めばる</t>
    <phoneticPr fontId="6"/>
  </si>
  <si>
    <t>かに</t>
    <phoneticPr fontId="6"/>
  </si>
  <si>
    <t>えび</t>
    <phoneticPr fontId="6"/>
  </si>
  <si>
    <t>いか類</t>
    <rPh sb="2" eb="3">
      <t>ルイ</t>
    </rPh>
    <phoneticPr fontId="6"/>
  </si>
  <si>
    <t>かれい</t>
    <phoneticPr fontId="6"/>
  </si>
  <si>
    <t>※水揚量のうち、自家消費分について、令和3年までは販売金額を推定して計算していたが、令和4年以降は販売金額を0円として計算している</t>
    <rPh sb="1" eb="3">
      <t>ミズア</t>
    </rPh>
    <rPh sb="3" eb="4">
      <t>リョウ</t>
    </rPh>
    <rPh sb="8" eb="12">
      <t>ジカショウヒ</t>
    </rPh>
    <rPh sb="12" eb="13">
      <t>ブン</t>
    </rPh>
    <rPh sb="18" eb="20">
      <t>レイワ</t>
    </rPh>
    <rPh sb="21" eb="22">
      <t>ネン</t>
    </rPh>
    <rPh sb="25" eb="29">
      <t>ハンバイキンガク</t>
    </rPh>
    <rPh sb="30" eb="32">
      <t>スイテイ</t>
    </rPh>
    <rPh sb="34" eb="36">
      <t>ケイサン</t>
    </rPh>
    <rPh sb="42" eb="44">
      <t>レイワ</t>
    </rPh>
    <rPh sb="45" eb="48">
      <t>ネンイコウ</t>
    </rPh>
    <rPh sb="46" eb="48">
      <t>イコウ</t>
    </rPh>
    <rPh sb="49" eb="53">
      <t>ハンバイキンガク</t>
    </rPh>
    <rPh sb="55" eb="56">
      <t>エン</t>
    </rPh>
    <rPh sb="59" eb="61">
      <t>ケイサン</t>
    </rPh>
    <phoneticPr fontId="6"/>
  </si>
  <si>
    <t>資料：林業水産振興課</t>
    <rPh sb="0" eb="2">
      <t>シリョウ</t>
    </rPh>
    <rPh sb="3" eb="10">
      <t>リンギョウスイサン</t>
    </rPh>
    <phoneticPr fontId="6"/>
  </si>
  <si>
    <t>6.水産業</t>
    <rPh sb="2" eb="5">
      <t>スイサンギョウ</t>
    </rPh>
    <phoneticPr fontId="16"/>
  </si>
  <si>
    <t>F-1</t>
  </si>
  <si>
    <t>経営体階層別･経営組織別漁業経営体数</t>
    <rPh sb="0" eb="3">
      <t>ケイエイタイ</t>
    </rPh>
    <rPh sb="3" eb="6">
      <t>カイソウベツ</t>
    </rPh>
    <rPh sb="7" eb="9">
      <t>ケイエイ</t>
    </rPh>
    <rPh sb="9" eb="11">
      <t>ソシキ</t>
    </rPh>
    <rPh sb="11" eb="12">
      <t>ベツ</t>
    </rPh>
    <rPh sb="12" eb="14">
      <t>ギョギョウ</t>
    </rPh>
    <rPh sb="14" eb="16">
      <t>ケイエイ</t>
    </rPh>
    <rPh sb="16" eb="17">
      <t>カラダ</t>
    </rPh>
    <rPh sb="17" eb="18">
      <t>カズ</t>
    </rPh>
    <phoneticPr fontId="2"/>
  </si>
  <si>
    <t>F-2</t>
  </si>
  <si>
    <t>規模別漁船隻数</t>
    <rPh sb="0" eb="3">
      <t>キボベツ</t>
    </rPh>
    <rPh sb="3" eb="5">
      <t>ギョセン</t>
    </rPh>
    <rPh sb="5" eb="6">
      <t>セキ</t>
    </rPh>
    <rPh sb="6" eb="7">
      <t>スウ</t>
    </rPh>
    <phoneticPr fontId="2"/>
  </si>
  <si>
    <t>F-3</t>
  </si>
  <si>
    <t>海産物水揚量</t>
    <rPh sb="0" eb="3">
      <t>カイサンブツ</t>
    </rPh>
    <rPh sb="3" eb="5">
      <t>ミズア</t>
    </rPh>
    <rPh sb="5" eb="6">
      <t>リョウ</t>
    </rPh>
    <phoneticPr fontId="2"/>
  </si>
  <si>
    <t>令和5年</t>
    <rPh sb="0" eb="2">
      <t>レイワ</t>
    </rPh>
    <rPh sb="3" eb="4">
      <t>ネン</t>
    </rPh>
    <phoneticPr fontId="6"/>
  </si>
  <si>
    <t>官公庁・
学校試験場</t>
    <rPh sb="0" eb="3">
      <t>カンコウチョウ</t>
    </rPh>
    <rPh sb="5" eb="7">
      <t>ガッコウ</t>
    </rPh>
    <rPh sb="7" eb="10">
      <t>シケンジョウ</t>
    </rPh>
    <phoneticPr fontId="6"/>
  </si>
  <si>
    <t>漁船
総隻数</t>
    <rPh sb="0" eb="2">
      <t>ギョセン</t>
    </rPh>
    <rPh sb="3" eb="4">
      <t>ソウ</t>
    </rPh>
    <rPh sb="4" eb="6">
      <t>セキスウ</t>
    </rPh>
    <phoneticPr fontId="6"/>
  </si>
  <si>
    <t>令和5年</t>
    <rPh sb="0" eb="2">
      <t>レイワネンド</t>
    </rPh>
    <phoneticPr fontId="6"/>
  </si>
  <si>
    <t>令和６年坂井市統計年報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</si>
</sst>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;&quot;△ &quot;#,##0.00"/>
    <numFmt numFmtId="178" formatCode="#,##0;&quot;△ &quot;#,##0"/>
  </numFmts>
  <fonts count="21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26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/>
    <xf numFmtId="0" fontId="2" fillId="0" borderId="0"/>
    <xf numFmtId="0" fontId="14" fillId="0" borderId="0" applyNumberFormat="0" applyFill="0" applyBorder="0" applyAlignment="0" applyProtection="0"/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5" fillId="0" borderId="0" xfId="3" applyFont="1"/>
    <xf numFmtId="0" fontId="7" fillId="0" borderId="0" xfId="3" applyFont="1"/>
    <xf numFmtId="0" fontId="2" fillId="0" borderId="0" xfId="3"/>
    <xf numFmtId="0" fontId="2" fillId="0" borderId="0" xfId="3" applyAlignment="1">
      <alignment vertical="center"/>
    </xf>
    <xf numFmtId="0" fontId="2" fillId="0" borderId="0" xfId="3" applyAlignment="1">
      <alignment horizontal="right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1" xfId="3" applyFont="1" applyBorder="1" applyAlignment="1">
      <alignment horizontal="center" vertical="center" shrinkToFit="1"/>
    </xf>
    <xf numFmtId="0" fontId="7" fillId="0" borderId="4" xfId="3" applyFont="1" applyBorder="1" applyAlignment="1">
      <alignment horizontal="center" vertical="center" shrinkToFit="1"/>
    </xf>
    <xf numFmtId="0" fontId="7" fillId="0" borderId="5" xfId="3" applyFont="1" applyBorder="1" applyAlignment="1">
      <alignment horizontal="center" vertical="center" shrinkToFit="1"/>
    </xf>
    <xf numFmtId="0" fontId="7" fillId="0" borderId="6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shrinkToFit="1"/>
    </xf>
    <xf numFmtId="0" fontId="7" fillId="0" borderId="2" xfId="3" applyFont="1" applyBorder="1" applyAlignment="1">
      <alignment vertical="center"/>
    </xf>
    <xf numFmtId="177" fontId="7" fillId="0" borderId="2" xfId="3" applyNumberFormat="1" applyFont="1" applyBorder="1" applyAlignment="1">
      <alignment horizontal="right" vertical="center"/>
    </xf>
    <xf numFmtId="0" fontId="7" fillId="0" borderId="2" xfId="3" applyFont="1" applyBorder="1" applyAlignment="1">
      <alignment horizontal="right" vertical="center"/>
    </xf>
    <xf numFmtId="0" fontId="7" fillId="0" borderId="0" xfId="3" applyFont="1" applyAlignment="1">
      <alignment horizontal="right" vertical="center"/>
    </xf>
    <xf numFmtId="0" fontId="5" fillId="0" borderId="0" xfId="3" applyFont="1" applyAlignment="1">
      <alignment vertical="center"/>
    </xf>
    <xf numFmtId="0" fontId="2" fillId="0" borderId="0" xfId="3" applyAlignment="1">
      <alignment horizontal="center" vertical="center"/>
    </xf>
    <xf numFmtId="0" fontId="7" fillId="0" borderId="14" xfId="3" applyFont="1" applyBorder="1" applyAlignment="1">
      <alignment horizontal="center" vertical="center" shrinkToFit="1"/>
    </xf>
    <xf numFmtId="0" fontId="7" fillId="0" borderId="15" xfId="3" applyFont="1" applyBorder="1" applyAlignment="1">
      <alignment horizontal="center" vertical="center" shrinkToFit="1"/>
    </xf>
    <xf numFmtId="176" fontId="7" fillId="0" borderId="11" xfId="3" applyNumberFormat="1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49" fontId="7" fillId="0" borderId="2" xfId="3" applyNumberFormat="1" applyFont="1" applyBorder="1" applyAlignment="1">
      <alignment horizontal="center" vertical="center" shrinkToFit="1"/>
    </xf>
    <xf numFmtId="178" fontId="7" fillId="0" borderId="2" xfId="3" applyNumberFormat="1" applyFont="1" applyBorder="1" applyAlignment="1">
      <alignment vertical="center"/>
    </xf>
    <xf numFmtId="178" fontId="7" fillId="0" borderId="18" xfId="3" applyNumberFormat="1" applyFont="1" applyBorder="1" applyAlignment="1">
      <alignment vertical="center"/>
    </xf>
    <xf numFmtId="177" fontId="7" fillId="0" borderId="2" xfId="3" applyNumberFormat="1" applyFont="1" applyBorder="1" applyAlignment="1">
      <alignment vertical="center" shrinkToFit="1"/>
    </xf>
    <xf numFmtId="178" fontId="7" fillId="0" borderId="19" xfId="3" applyNumberFormat="1" applyFont="1" applyBorder="1" applyAlignment="1">
      <alignment vertical="center"/>
    </xf>
    <xf numFmtId="178" fontId="7" fillId="0" borderId="20" xfId="3" applyNumberFormat="1" applyFont="1" applyBorder="1" applyAlignment="1">
      <alignment vertical="center"/>
    </xf>
    <xf numFmtId="178" fontId="7" fillId="0" borderId="21" xfId="3" applyNumberFormat="1" applyFont="1" applyBorder="1" applyAlignment="1">
      <alignment vertical="center"/>
    </xf>
    <xf numFmtId="178" fontId="7" fillId="0" borderId="2" xfId="3" applyNumberFormat="1" applyFont="1" applyBorder="1" applyAlignment="1">
      <alignment horizontal="right" vertical="center"/>
    </xf>
    <xf numFmtId="0" fontId="7" fillId="0" borderId="0" xfId="3" applyFont="1" applyAlignment="1">
      <alignment horizontal="left" vertical="center"/>
    </xf>
    <xf numFmtId="0" fontId="8" fillId="0" borderId="0" xfId="3" applyFont="1" applyAlignment="1" applyProtection="1">
      <alignment vertical="center"/>
      <protection locked="0"/>
    </xf>
    <xf numFmtId="0" fontId="5" fillId="0" borderId="0" xfId="3" applyFont="1" applyProtection="1">
      <protection locked="0"/>
    </xf>
    <xf numFmtId="0" fontId="5" fillId="0" borderId="0" xfId="3" applyFont="1" applyAlignment="1" applyProtection="1">
      <alignment horizontal="centerContinuous"/>
      <protection locked="0"/>
    </xf>
    <xf numFmtId="0" fontId="10" fillId="0" borderId="0" xfId="3" applyFont="1" applyAlignment="1" applyProtection="1">
      <alignment horizontal="centerContinuous"/>
      <protection locked="0"/>
    </xf>
    <xf numFmtId="0" fontId="10" fillId="0" borderId="0" xfId="3" applyFont="1" applyProtection="1">
      <protection locked="0"/>
    </xf>
    <xf numFmtId="0" fontId="10" fillId="0" borderId="0" xfId="3" applyFont="1" applyAlignment="1" applyProtection="1">
      <alignment horizontal="right"/>
      <protection locked="0"/>
    </xf>
    <xf numFmtId="0" fontId="5" fillId="0" borderId="0" xfId="3" applyFont="1" applyAlignment="1" applyProtection="1">
      <alignment vertical="center"/>
      <protection locked="0"/>
    </xf>
    <xf numFmtId="0" fontId="2" fillId="0" borderId="0" xfId="3" applyAlignment="1">
      <alignment horizontal="right" vertical="center"/>
    </xf>
    <xf numFmtId="0" fontId="11" fillId="0" borderId="2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176" fontId="12" fillId="0" borderId="2" xfId="3" applyNumberFormat="1" applyFont="1" applyBorder="1" applyAlignment="1">
      <alignment horizontal="right" vertical="center"/>
    </xf>
    <xf numFmtId="176" fontId="7" fillId="0" borderId="2" xfId="3" applyNumberFormat="1" applyFont="1" applyBorder="1" applyAlignment="1">
      <alignment horizontal="right" vertical="center"/>
    </xf>
    <xf numFmtId="176" fontId="7" fillId="0" borderId="0" xfId="3" applyNumberFormat="1" applyFont="1" applyAlignment="1">
      <alignment horizontal="right" vertical="center"/>
    </xf>
    <xf numFmtId="0" fontId="13" fillId="0" borderId="0" xfId="3" applyFont="1" applyAlignment="1">
      <alignment vertical="center"/>
    </xf>
    <xf numFmtId="176" fontId="12" fillId="0" borderId="2" xfId="3" applyNumberFormat="1" applyFont="1" applyBorder="1" applyAlignment="1">
      <alignment vertical="center"/>
    </xf>
    <xf numFmtId="176" fontId="7" fillId="0" borderId="2" xfId="3" applyNumberFormat="1" applyFont="1" applyBorder="1" applyAlignment="1">
      <alignment vertical="center"/>
    </xf>
    <xf numFmtId="176" fontId="2" fillId="0" borderId="0" xfId="3" applyNumberFormat="1" applyAlignment="1">
      <alignment vertical="center"/>
    </xf>
    <xf numFmtId="176" fontId="2" fillId="0" borderId="0" xfId="3" applyNumberFormat="1" applyAlignment="1">
      <alignment horizontal="right" vertical="center"/>
    </xf>
    <xf numFmtId="176" fontId="7" fillId="0" borderId="0" xfId="3" applyNumberFormat="1" applyFont="1" applyAlignment="1">
      <alignment horizontal="left" vertical="center"/>
    </xf>
    <xf numFmtId="0" fontId="15" fillId="0" borderId="0" xfId="5" applyFont="1">
      <alignment vertical="center"/>
    </xf>
    <xf numFmtId="0" fontId="17" fillId="0" borderId="0" xfId="5" applyFont="1">
      <alignment vertical="center"/>
    </xf>
    <xf numFmtId="0" fontId="18" fillId="0" borderId="2" xfId="5" applyFont="1" applyBorder="1" applyAlignment="1">
      <alignment horizontal="center" vertical="center"/>
    </xf>
    <xf numFmtId="0" fontId="18" fillId="0" borderId="2" xfId="5" applyFont="1" applyBorder="1">
      <alignment vertical="center"/>
    </xf>
    <xf numFmtId="0" fontId="10" fillId="0" borderId="2" xfId="5" applyFont="1" applyBorder="1">
      <alignment vertical="center"/>
    </xf>
    <xf numFmtId="0" fontId="20" fillId="0" borderId="2" xfId="4" applyFont="1" applyFill="1" applyBorder="1" applyAlignment="1">
      <alignment horizontal="center" vertical="center"/>
    </xf>
    <xf numFmtId="176" fontId="7" fillId="0" borderId="2" xfId="3" applyNumberFormat="1" applyFont="1" applyBorder="1" applyAlignment="1">
      <alignment horizontal="center" vertical="center" shrinkToFit="1"/>
    </xf>
    <xf numFmtId="0" fontId="7" fillId="0" borderId="1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1" xfId="3" applyFont="1" applyBorder="1" applyAlignment="1">
      <alignment horizontal="distributed" vertical="center" justifyLastLine="1"/>
    </xf>
    <xf numFmtId="0" fontId="7" fillId="0" borderId="3" xfId="3" applyFont="1" applyBorder="1" applyAlignment="1">
      <alignment horizontal="distributed" vertical="center" justifyLastLine="1"/>
    </xf>
    <xf numFmtId="0" fontId="7" fillId="0" borderId="5" xfId="3" applyFont="1" applyBorder="1" applyAlignment="1">
      <alignment horizontal="distributed" vertical="center" justifyLastLine="1"/>
    </xf>
    <xf numFmtId="0" fontId="7" fillId="0" borderId="1" xfId="3" applyFont="1" applyBorder="1" applyAlignment="1">
      <alignment horizontal="distributed" vertical="center" wrapText="1" justifyLastLine="1" shrinkToFit="1"/>
    </xf>
    <xf numFmtId="0" fontId="7" fillId="0" borderId="3" xfId="3" applyFont="1" applyBorder="1" applyAlignment="1">
      <alignment horizontal="distributed" vertical="center" wrapText="1" justifyLastLine="1" shrinkToFit="1"/>
    </xf>
    <xf numFmtId="0" fontId="7" fillId="0" borderId="5" xfId="3" applyFont="1" applyBorder="1" applyAlignment="1">
      <alignment horizontal="distributed" vertical="center" wrapText="1" justifyLastLine="1" shrinkToFit="1"/>
    </xf>
    <xf numFmtId="0" fontId="7" fillId="0" borderId="2" xfId="3" applyFont="1" applyBorder="1" applyAlignment="1">
      <alignment horizontal="distributed" vertical="center" justifyLastLine="1"/>
    </xf>
    <xf numFmtId="0" fontId="7" fillId="0" borderId="1" xfId="3" applyFont="1" applyBorder="1" applyAlignment="1">
      <alignment horizontal="center" vertical="center" wrapText="1" justifyLastLine="1" shrinkToFit="1"/>
    </xf>
    <xf numFmtId="0" fontId="7" fillId="0" borderId="3" xfId="3" applyFont="1" applyBorder="1" applyAlignment="1">
      <alignment horizontal="center" vertical="center" wrapText="1" justifyLastLine="1" shrinkToFit="1"/>
    </xf>
    <xf numFmtId="0" fontId="7" fillId="0" borderId="5" xfId="3" applyFont="1" applyBorder="1" applyAlignment="1">
      <alignment horizontal="center" vertical="center" wrapText="1" justifyLastLine="1" shrinkToFit="1"/>
    </xf>
    <xf numFmtId="0" fontId="7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distributed" vertical="center" justifyLastLine="1" shrinkToFit="1"/>
    </xf>
    <xf numFmtId="0" fontId="7" fillId="0" borderId="7" xfId="3" applyFont="1" applyBorder="1" applyAlignment="1">
      <alignment horizontal="center" vertical="center" justifyLastLine="1" shrinkToFit="1"/>
    </xf>
    <xf numFmtId="0" fontId="7" fillId="0" borderId="8" xfId="3" applyFont="1" applyBorder="1" applyAlignment="1">
      <alignment horizontal="center" vertical="center" justifyLastLine="1" shrinkToFit="1"/>
    </xf>
    <xf numFmtId="0" fontId="7" fillId="0" borderId="9" xfId="3" applyFont="1" applyBorder="1" applyAlignment="1">
      <alignment horizontal="center" vertical="center" justifyLastLine="1" shrinkToFit="1"/>
    </xf>
    <xf numFmtId="0" fontId="7" fillId="0" borderId="10" xfId="3" applyFont="1" applyBorder="1" applyAlignment="1">
      <alignment horizontal="center" vertical="center" justifyLastLine="1" shrinkToFit="1"/>
    </xf>
    <xf numFmtId="0" fontId="7" fillId="0" borderId="11" xfId="3" applyFont="1" applyBorder="1" applyAlignment="1">
      <alignment horizontal="center" vertical="center" justifyLastLine="1" shrinkToFit="1"/>
    </xf>
    <xf numFmtId="0" fontId="7" fillId="0" borderId="12" xfId="3" applyFont="1" applyBorder="1" applyAlignment="1">
      <alignment horizontal="center" vertical="center" justifyLastLine="1" shrinkToFit="1"/>
    </xf>
    <xf numFmtId="0" fontId="7" fillId="0" borderId="1" xfId="3" applyFont="1" applyBorder="1" applyAlignment="1">
      <alignment horizontal="center" vertical="center" wrapText="1" shrinkToFit="1"/>
    </xf>
    <xf numFmtId="0" fontId="7" fillId="0" borderId="3" xfId="3" applyFont="1" applyBorder="1" applyAlignment="1">
      <alignment horizontal="center" vertical="center" shrinkToFit="1"/>
    </xf>
    <xf numFmtId="0" fontId="7" fillId="0" borderId="5" xfId="3" applyFont="1" applyBorder="1" applyAlignment="1">
      <alignment horizontal="center" vertical="center" shrinkToFit="1"/>
    </xf>
    <xf numFmtId="176" fontId="7" fillId="0" borderId="1" xfId="3" applyNumberFormat="1" applyFont="1" applyBorder="1" applyAlignment="1">
      <alignment horizontal="center" vertical="center" wrapText="1"/>
    </xf>
    <xf numFmtId="176" fontId="7" fillId="0" borderId="3" xfId="3" applyNumberFormat="1" applyFont="1" applyBorder="1" applyAlignment="1">
      <alignment horizontal="center" vertical="center" wrapText="1"/>
    </xf>
    <xf numFmtId="176" fontId="7" fillId="0" borderId="5" xfId="3" applyNumberFormat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 shrinkToFit="1"/>
    </xf>
    <xf numFmtId="0" fontId="7" fillId="0" borderId="2" xfId="3" applyFont="1" applyBorder="1" applyAlignment="1">
      <alignment horizontal="center" vertical="center" shrinkToFit="1"/>
    </xf>
    <xf numFmtId="0" fontId="7" fillId="0" borderId="2" xfId="3" applyFont="1" applyBorder="1" applyAlignment="1">
      <alignment vertical="center"/>
    </xf>
    <xf numFmtId="0" fontId="7" fillId="0" borderId="1" xfId="3" applyFont="1" applyBorder="1" applyAlignment="1">
      <alignment horizontal="distributed" vertical="center" wrapText="1" justifyLastLine="1"/>
    </xf>
    <xf numFmtId="0" fontId="7" fillId="0" borderId="1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176" fontId="7" fillId="0" borderId="7" xfId="3" applyNumberFormat="1" applyFont="1" applyBorder="1" applyAlignment="1">
      <alignment horizontal="center" vertical="center"/>
    </xf>
    <xf numFmtId="176" fontId="7" fillId="0" borderId="13" xfId="3" applyNumberFormat="1" applyFont="1" applyBorder="1" applyAlignment="1">
      <alignment horizontal="center" vertical="center"/>
    </xf>
    <xf numFmtId="176" fontId="7" fillId="0" borderId="8" xfId="3" applyNumberFormat="1" applyFont="1" applyBorder="1" applyAlignment="1">
      <alignment horizontal="center" vertical="center"/>
    </xf>
    <xf numFmtId="0" fontId="7" fillId="0" borderId="18" xfId="3" applyFont="1" applyBorder="1" applyAlignment="1">
      <alignment vertical="center"/>
    </xf>
    <xf numFmtId="0" fontId="7" fillId="0" borderId="23" xfId="3" applyFont="1" applyBorder="1" applyAlignment="1">
      <alignment vertical="center"/>
    </xf>
    <xf numFmtId="0" fontId="7" fillId="0" borderId="22" xfId="3" applyFont="1" applyBorder="1" applyAlignment="1">
      <alignment vertical="center"/>
    </xf>
    <xf numFmtId="0" fontId="11" fillId="0" borderId="7" xfId="3" applyFont="1" applyBorder="1" applyAlignment="1">
      <alignment horizontal="center" vertical="center"/>
    </xf>
    <xf numFmtId="0" fontId="11" fillId="0" borderId="11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 shrinkToFit="1"/>
    </xf>
    <xf numFmtId="0" fontId="11" fillId="0" borderId="22" xfId="3" applyFont="1" applyBorder="1" applyAlignment="1">
      <alignment horizontal="center" vertical="center" shrinkToFit="1"/>
    </xf>
    <xf numFmtId="0" fontId="11" fillId="0" borderId="18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center"/>
    </xf>
    <xf numFmtId="176" fontId="2" fillId="0" borderId="0" xfId="3" applyNumberFormat="1" applyAlignment="1">
      <alignment horizontal="center" vertical="center"/>
    </xf>
    <xf numFmtId="0" fontId="7" fillId="0" borderId="0" xfId="3" applyFont="1" applyAlignment="1">
      <alignment horizontal="left" vertical="center"/>
    </xf>
  </cellXfs>
  <cellStyles count="7">
    <cellStyle name="ハイパーリンク" xfId="4" builtinId="8"/>
    <cellStyle name="ハイパーリンク 2" xfId="6" xr:uid="{95F7D87A-BD4D-489D-A202-5F15A9577220}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2CFA4EDB-C93B-4DEF-B765-C3C18972919B}"/>
    <cellStyle name="標準 3" xfId="5" xr:uid="{FD9EFAD6-B05E-49F9-8549-CD37C2E4A8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001.sakai.local\103&#32207;&#21512;&#25919;&#31574;&#37096;\06&#24773;&#22577;&#32113;&#35336;&#35506;\&#32113;&#35336;\&#24120;&#29992;\31%20&#32113;&#35336;&#24180;&#22577;\&#32113;&#35336;&#24180;&#22577;&#65288;R06&#65289;\02_&#12507;&#12540;&#12512;&#12506;&#12540;&#12472;&#12539;&#12392;&#12358;&#12369;&#12356;&#12402;&#12429;&#12400;\02_&#12392;&#12358;&#12369;&#12356;&#12402;&#12429;&#12400;\F-3_&#28023;&#29987;&#29289;&#27700;&#25562;&#37327;.xlsx" TargetMode="External"/><Relationship Id="rId1" Type="http://schemas.openxmlformats.org/officeDocument/2006/relationships/externalLinkPath" Target="/06&#24773;&#22577;&#32113;&#35336;&#35506;/&#32113;&#35336;/&#24120;&#29992;/31%20&#32113;&#35336;&#24180;&#22577;/&#32113;&#35336;&#24180;&#22577;&#65288;R06&#65289;/02_&#12507;&#12540;&#12512;&#12506;&#12540;&#12472;&#12539;&#12392;&#12358;&#12369;&#12356;&#12402;&#12429;&#12400;/02_&#12392;&#12358;&#12369;&#12356;&#12402;&#12429;&#12400;/F-3_&#28023;&#29987;&#29289;&#27700;&#25562;&#373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-3台帳"/>
      <sheetName val="F-3"/>
      <sheetName val="資料作成について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380BD-82F1-4F69-8A0B-30DD73581C2F}">
  <dimension ref="A1:D6"/>
  <sheetViews>
    <sheetView workbookViewId="0">
      <selection activeCell="D5" sqref="D5"/>
    </sheetView>
  </sheetViews>
  <sheetFormatPr defaultColWidth="9.140625" defaultRowHeight="18.75" x14ac:dyDescent="0.15"/>
  <cols>
    <col min="1" max="1" width="9.140625" style="53"/>
    <col min="2" max="2" width="4.85546875" style="53" customWidth="1"/>
    <col min="3" max="3" width="46.42578125" style="53" customWidth="1"/>
    <col min="4" max="4" width="12.140625" style="53" customWidth="1"/>
    <col min="5" max="16384" width="9.140625" style="53"/>
  </cols>
  <sheetData>
    <row r="1" spans="1:4" ht="21" x14ac:dyDescent="0.15">
      <c r="A1" s="52" t="s">
        <v>113</v>
      </c>
      <c r="B1" s="52"/>
      <c r="C1" s="52"/>
    </row>
    <row r="2" spans="1:4" ht="21" x14ac:dyDescent="0.15">
      <c r="A2" s="52" t="s">
        <v>102</v>
      </c>
      <c r="B2" s="52"/>
      <c r="C2" s="52"/>
    </row>
    <row r="4" spans="1:4" x14ac:dyDescent="0.15">
      <c r="A4" s="54" t="s">
        <v>103</v>
      </c>
      <c r="B4" s="55" t="s">
        <v>104</v>
      </c>
      <c r="C4" s="56"/>
      <c r="D4" s="57" t="s">
        <v>103</v>
      </c>
    </row>
    <row r="5" spans="1:4" x14ac:dyDescent="0.15">
      <c r="A5" s="54" t="s">
        <v>105</v>
      </c>
      <c r="B5" s="55" t="s">
        <v>106</v>
      </c>
      <c r="C5" s="55"/>
      <c r="D5" s="57" t="s">
        <v>105</v>
      </c>
    </row>
    <row r="6" spans="1:4" x14ac:dyDescent="0.15">
      <c r="A6" s="54" t="s">
        <v>107</v>
      </c>
      <c r="B6" s="55" t="s">
        <v>108</v>
      </c>
      <c r="C6" s="55"/>
      <c r="D6" s="57" t="s">
        <v>107</v>
      </c>
    </row>
  </sheetData>
  <phoneticPr fontId="3"/>
  <hyperlinks>
    <hyperlink ref="D4" location="'F-1.2 '!A1" display="F-1" xr:uid="{25FD51F1-EF90-4A0C-8F0D-F8F55C3A8E71}"/>
    <hyperlink ref="D5" location="'F-1.2 '!A28" display="F-2" xr:uid="{4544ECB1-B8CF-4B57-8826-6A7BAD47DF00}"/>
    <hyperlink ref="D6" location="'F-3'!A1" display="F-3" xr:uid="{65AD3C0B-960F-4B29-8B72-718AF45F35F4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99D30-A1BA-4D70-A71F-0AF7B1970781}">
  <sheetPr>
    <pageSetUpPr fitToPage="1"/>
  </sheetPr>
  <dimension ref="A1:R40"/>
  <sheetViews>
    <sheetView showGridLines="0" tabSelected="1" view="pageBreakPreview" topLeftCell="A18" zoomScaleNormal="100" zoomScaleSheetLayoutView="100" zoomScalePageLayoutView="70" workbookViewId="0">
      <selection activeCell="A28" sqref="A28"/>
    </sheetView>
  </sheetViews>
  <sheetFormatPr defaultColWidth="9.140625" defaultRowHeight="11.25" x14ac:dyDescent="0.15"/>
  <cols>
    <col min="1" max="1" width="1.85546875" style="2" customWidth="1"/>
    <col min="2" max="2" width="7.5703125" style="2" customWidth="1"/>
    <col min="3" max="18" width="6.28515625" style="2" customWidth="1"/>
    <col min="19" max="24" width="6.42578125" style="2" customWidth="1"/>
    <col min="25" max="16384" width="9.140625" style="2"/>
  </cols>
  <sheetData>
    <row r="1" spans="1:18" ht="30" customHeight="1" x14ac:dyDescent="0.25">
      <c r="A1" s="1" t="s">
        <v>0</v>
      </c>
      <c r="B1" s="1"/>
    </row>
    <row r="2" spans="1:18" ht="7.5" customHeight="1" x14ac:dyDescent="0.25">
      <c r="A2" s="1"/>
      <c r="B2" s="1"/>
    </row>
    <row r="3" spans="1:18" s="3" customFormat="1" ht="15" customHeight="1" x14ac:dyDescent="0.15">
      <c r="B3" s="3" t="s">
        <v>1</v>
      </c>
    </row>
    <row r="4" spans="1:18" s="4" customFormat="1" ht="15" customHeight="1" x14ac:dyDescent="0.15">
      <c r="A4" s="4">
        <v>1</v>
      </c>
      <c r="B4" s="4" t="s">
        <v>2</v>
      </c>
      <c r="R4" s="5" t="s">
        <v>3</v>
      </c>
    </row>
    <row r="5" spans="1:18" s="4" customFormat="1" ht="18.75" customHeight="1" x14ac:dyDescent="0.15">
      <c r="B5" s="59" t="s">
        <v>4</v>
      </c>
      <c r="C5" s="62" t="s">
        <v>5</v>
      </c>
      <c r="D5" s="65" t="s">
        <v>6</v>
      </c>
      <c r="E5" s="68" t="s">
        <v>7</v>
      </c>
      <c r="F5" s="68"/>
      <c r="G5" s="68"/>
      <c r="H5" s="68"/>
      <c r="I5" s="68"/>
      <c r="J5" s="68"/>
      <c r="K5" s="68"/>
      <c r="L5" s="68"/>
      <c r="M5" s="68"/>
      <c r="N5" s="68"/>
      <c r="O5" s="69" t="s">
        <v>8</v>
      </c>
      <c r="P5" s="69" t="s">
        <v>9</v>
      </c>
      <c r="Q5" s="80" t="s">
        <v>10</v>
      </c>
      <c r="R5" s="69" t="s">
        <v>11</v>
      </c>
    </row>
    <row r="6" spans="1:18" s="6" customFormat="1" ht="18.75" customHeight="1" x14ac:dyDescent="0.15">
      <c r="B6" s="60"/>
      <c r="C6" s="63"/>
      <c r="D6" s="66"/>
      <c r="E6" s="83" t="s">
        <v>12</v>
      </c>
      <c r="F6" s="83" t="s">
        <v>13</v>
      </c>
      <c r="G6" s="68" t="s">
        <v>14</v>
      </c>
      <c r="H6" s="68"/>
      <c r="I6" s="68"/>
      <c r="J6" s="68"/>
      <c r="K6" s="68"/>
      <c r="L6" s="68"/>
      <c r="M6" s="68"/>
      <c r="N6" s="68"/>
      <c r="O6" s="70"/>
      <c r="P6" s="70"/>
      <c r="Q6" s="81"/>
      <c r="R6" s="70"/>
    </row>
    <row r="7" spans="1:18" s="7" customFormat="1" ht="18.75" customHeight="1" x14ac:dyDescent="0.15">
      <c r="B7" s="60"/>
      <c r="C7" s="63"/>
      <c r="D7" s="66"/>
      <c r="E7" s="84"/>
      <c r="F7" s="84"/>
      <c r="G7" s="8" t="s">
        <v>15</v>
      </c>
      <c r="H7" s="8" t="s">
        <v>16</v>
      </c>
      <c r="I7" s="8" t="s">
        <v>17</v>
      </c>
      <c r="J7" s="8" t="s">
        <v>18</v>
      </c>
      <c r="K7" s="8" t="s">
        <v>19</v>
      </c>
      <c r="L7" s="8" t="s">
        <v>20</v>
      </c>
      <c r="M7" s="8" t="s">
        <v>21</v>
      </c>
      <c r="N7" s="9" t="s">
        <v>22</v>
      </c>
      <c r="O7" s="70"/>
      <c r="P7" s="70"/>
      <c r="Q7" s="81"/>
      <c r="R7" s="70"/>
    </row>
    <row r="8" spans="1:18" s="7" customFormat="1" ht="18.75" customHeight="1" x14ac:dyDescent="0.15">
      <c r="B8" s="61"/>
      <c r="C8" s="64"/>
      <c r="D8" s="67"/>
      <c r="E8" s="85"/>
      <c r="F8" s="85"/>
      <c r="G8" s="10" t="s">
        <v>23</v>
      </c>
      <c r="H8" s="10" t="s">
        <v>24</v>
      </c>
      <c r="I8" s="10" t="s">
        <v>24</v>
      </c>
      <c r="J8" s="10" t="s">
        <v>24</v>
      </c>
      <c r="K8" s="10" t="s">
        <v>24</v>
      </c>
      <c r="L8" s="10" t="s">
        <v>24</v>
      </c>
      <c r="M8" s="10" t="s">
        <v>24</v>
      </c>
      <c r="N8" s="11" t="s">
        <v>25</v>
      </c>
      <c r="O8" s="71"/>
      <c r="P8" s="71"/>
      <c r="Q8" s="82"/>
      <c r="R8" s="71"/>
    </row>
    <row r="9" spans="1:18" s="6" customFormat="1" ht="21.75" customHeight="1" x14ac:dyDescent="0.15">
      <c r="B9" s="12" t="s">
        <v>26</v>
      </c>
      <c r="C9" s="13">
        <v>239</v>
      </c>
      <c r="D9" s="13">
        <v>77</v>
      </c>
      <c r="E9" s="13">
        <v>4</v>
      </c>
      <c r="F9" s="14" t="s">
        <v>27</v>
      </c>
      <c r="G9" s="13">
        <v>94</v>
      </c>
      <c r="H9" s="13">
        <v>22</v>
      </c>
      <c r="I9" s="13">
        <v>24</v>
      </c>
      <c r="J9" s="13">
        <v>2</v>
      </c>
      <c r="K9" s="13">
        <v>4</v>
      </c>
      <c r="L9" s="13">
        <v>11</v>
      </c>
      <c r="M9" s="13">
        <v>0</v>
      </c>
      <c r="N9" s="13">
        <v>0</v>
      </c>
      <c r="O9" s="13">
        <v>0</v>
      </c>
      <c r="P9" s="13">
        <v>0</v>
      </c>
      <c r="Q9" s="13">
        <v>1</v>
      </c>
      <c r="R9" s="13">
        <v>0</v>
      </c>
    </row>
    <row r="10" spans="1:18" s="6" customFormat="1" ht="21.75" customHeight="1" x14ac:dyDescent="0.15">
      <c r="B10" s="12" t="s">
        <v>28</v>
      </c>
      <c r="C10" s="13">
        <v>217</v>
      </c>
      <c r="D10" s="13">
        <v>55</v>
      </c>
      <c r="E10" s="13">
        <v>5</v>
      </c>
      <c r="F10" s="14" t="s">
        <v>27</v>
      </c>
      <c r="G10" s="13">
        <v>91</v>
      </c>
      <c r="H10" s="13">
        <v>20</v>
      </c>
      <c r="I10" s="13">
        <v>29</v>
      </c>
      <c r="J10" s="13">
        <v>3</v>
      </c>
      <c r="K10" s="13">
        <v>4</v>
      </c>
      <c r="L10" s="13">
        <v>9</v>
      </c>
      <c r="M10" s="13">
        <v>0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</row>
    <row r="11" spans="1:18" s="6" customFormat="1" ht="21.75" customHeight="1" x14ac:dyDescent="0.15">
      <c r="B11" s="12" t="s">
        <v>29</v>
      </c>
      <c r="C11" s="13">
        <v>175</v>
      </c>
      <c r="D11" s="13">
        <v>61</v>
      </c>
      <c r="E11" s="13">
        <v>3</v>
      </c>
      <c r="F11" s="13">
        <v>65</v>
      </c>
      <c r="G11" s="13">
        <v>0</v>
      </c>
      <c r="H11" s="13">
        <v>11</v>
      </c>
      <c r="I11" s="13">
        <v>22</v>
      </c>
      <c r="J11" s="13">
        <v>1</v>
      </c>
      <c r="K11" s="13">
        <v>4</v>
      </c>
      <c r="L11" s="13">
        <v>8</v>
      </c>
      <c r="M11" s="13">
        <v>0</v>
      </c>
      <c r="N11" s="13">
        <v>0</v>
      </c>
      <c r="O11" s="13">
        <v>0</v>
      </c>
      <c r="P11" s="13">
        <v>0</v>
      </c>
      <c r="Q11" s="14" t="s">
        <v>27</v>
      </c>
      <c r="R11" s="13">
        <v>0</v>
      </c>
    </row>
    <row r="12" spans="1:18" s="6" customFormat="1" ht="21.75" customHeight="1" x14ac:dyDescent="0.15">
      <c r="B12" s="12" t="s">
        <v>30</v>
      </c>
      <c r="C12" s="13">
        <v>127</v>
      </c>
      <c r="D12" s="13">
        <v>40</v>
      </c>
      <c r="E12" s="13">
        <v>0</v>
      </c>
      <c r="F12" s="13">
        <v>40</v>
      </c>
      <c r="G12" s="13">
        <v>7</v>
      </c>
      <c r="H12" s="13">
        <v>8</v>
      </c>
      <c r="I12" s="13">
        <v>17</v>
      </c>
      <c r="J12" s="13">
        <v>3</v>
      </c>
      <c r="K12" s="13">
        <v>4</v>
      </c>
      <c r="L12" s="13">
        <v>8</v>
      </c>
      <c r="M12" s="13">
        <v>0</v>
      </c>
      <c r="N12" s="13">
        <v>0</v>
      </c>
      <c r="O12" s="13">
        <v>0</v>
      </c>
      <c r="P12" s="13">
        <v>0</v>
      </c>
      <c r="Q12" s="14" t="s">
        <v>27</v>
      </c>
      <c r="R12" s="13">
        <v>0</v>
      </c>
    </row>
    <row r="13" spans="1:18" s="6" customFormat="1" ht="21.75" customHeight="1" x14ac:dyDescent="0.15">
      <c r="B13" s="12" t="s">
        <v>31</v>
      </c>
      <c r="C13" s="13">
        <f>SUM(D13:R13)</f>
        <v>68</v>
      </c>
      <c r="D13" s="13">
        <v>21</v>
      </c>
      <c r="E13" s="15">
        <v>0</v>
      </c>
      <c r="F13" s="13">
        <v>25</v>
      </c>
      <c r="G13" s="13">
        <v>0</v>
      </c>
      <c r="H13" s="13">
        <v>1</v>
      </c>
      <c r="I13" s="13">
        <v>9</v>
      </c>
      <c r="J13" s="13">
        <v>3</v>
      </c>
      <c r="K13" s="13">
        <v>2</v>
      </c>
      <c r="L13" s="13">
        <v>7</v>
      </c>
      <c r="M13" s="13">
        <v>0</v>
      </c>
      <c r="N13" s="13">
        <v>0</v>
      </c>
      <c r="O13" s="13">
        <v>0</v>
      </c>
      <c r="P13" s="13">
        <v>0</v>
      </c>
      <c r="Q13" s="14" t="s">
        <v>27</v>
      </c>
      <c r="R13" s="13">
        <v>0</v>
      </c>
    </row>
    <row r="14" spans="1:18" s="6" customFormat="1" ht="21.75" customHeight="1" x14ac:dyDescent="0.15">
      <c r="B14" s="12" t="s">
        <v>109</v>
      </c>
      <c r="C14" s="13">
        <f>SUM(D14:R14)</f>
        <v>40</v>
      </c>
      <c r="D14" s="13">
        <v>12</v>
      </c>
      <c r="E14" s="15">
        <v>0</v>
      </c>
      <c r="F14" s="13">
        <v>11</v>
      </c>
      <c r="G14" s="13">
        <v>1</v>
      </c>
      <c r="H14" s="13">
        <v>1</v>
      </c>
      <c r="I14" s="13">
        <v>5</v>
      </c>
      <c r="J14" s="13">
        <v>2</v>
      </c>
      <c r="K14" s="13">
        <v>2</v>
      </c>
      <c r="L14" s="13">
        <f>1+5</f>
        <v>6</v>
      </c>
      <c r="M14" s="13">
        <v>0</v>
      </c>
      <c r="N14" s="13">
        <v>0</v>
      </c>
      <c r="O14" s="13">
        <v>0</v>
      </c>
      <c r="P14" s="13">
        <v>0</v>
      </c>
      <c r="Q14" s="14" t="s">
        <v>27</v>
      </c>
      <c r="R14" s="13">
        <v>0</v>
      </c>
    </row>
    <row r="15" spans="1:18" s="6" customFormat="1" ht="15" customHeight="1" x14ac:dyDescent="0.15"/>
    <row r="16" spans="1:18" s="4" customFormat="1" ht="15" customHeight="1" x14ac:dyDescent="0.15">
      <c r="A16" s="4">
        <v>2</v>
      </c>
      <c r="B16" s="4" t="s">
        <v>32</v>
      </c>
      <c r="R16" s="5" t="s">
        <v>3</v>
      </c>
    </row>
    <row r="17" spans="1:18" s="6" customFormat="1" ht="18.75" customHeight="1" x14ac:dyDescent="0.15">
      <c r="B17" s="72" t="s">
        <v>4</v>
      </c>
      <c r="C17" s="68" t="s">
        <v>5</v>
      </c>
      <c r="D17" s="68"/>
      <c r="E17" s="68"/>
      <c r="F17" s="73" t="s">
        <v>33</v>
      </c>
      <c r="G17" s="73"/>
      <c r="H17" s="73"/>
      <c r="I17" s="73" t="s">
        <v>34</v>
      </c>
      <c r="J17" s="73"/>
      <c r="K17" s="74" t="s">
        <v>35</v>
      </c>
      <c r="L17" s="75"/>
      <c r="M17" s="74" t="s">
        <v>36</v>
      </c>
      <c r="N17" s="75"/>
      <c r="O17" s="73" t="s">
        <v>37</v>
      </c>
      <c r="P17" s="73"/>
      <c r="Q17" s="86" t="s">
        <v>110</v>
      </c>
      <c r="R17" s="87"/>
    </row>
    <row r="18" spans="1:18" s="6" customFormat="1" ht="18.75" customHeight="1" x14ac:dyDescent="0.15">
      <c r="B18" s="72"/>
      <c r="C18" s="68"/>
      <c r="D18" s="68"/>
      <c r="E18" s="68"/>
      <c r="F18" s="73"/>
      <c r="G18" s="73"/>
      <c r="H18" s="73"/>
      <c r="I18" s="73"/>
      <c r="J18" s="73"/>
      <c r="K18" s="76"/>
      <c r="L18" s="77"/>
      <c r="M18" s="76"/>
      <c r="N18" s="77"/>
      <c r="O18" s="73"/>
      <c r="P18" s="73"/>
      <c r="Q18" s="87"/>
      <c r="R18" s="87"/>
    </row>
    <row r="19" spans="1:18" s="6" customFormat="1" ht="18.75" customHeight="1" x14ac:dyDescent="0.15">
      <c r="B19" s="72"/>
      <c r="C19" s="68"/>
      <c r="D19" s="68"/>
      <c r="E19" s="68"/>
      <c r="F19" s="73"/>
      <c r="G19" s="73"/>
      <c r="H19" s="73"/>
      <c r="I19" s="73"/>
      <c r="J19" s="73"/>
      <c r="K19" s="78"/>
      <c r="L19" s="79"/>
      <c r="M19" s="78"/>
      <c r="N19" s="79"/>
      <c r="O19" s="73"/>
      <c r="P19" s="73"/>
      <c r="Q19" s="87"/>
      <c r="R19" s="87"/>
    </row>
    <row r="20" spans="1:18" s="6" customFormat="1" ht="21.75" customHeight="1" x14ac:dyDescent="0.15">
      <c r="B20" s="12" t="s">
        <v>26</v>
      </c>
      <c r="C20" s="88">
        <v>239</v>
      </c>
      <c r="D20" s="88"/>
      <c r="E20" s="88"/>
      <c r="F20" s="88">
        <v>232</v>
      </c>
      <c r="G20" s="88"/>
      <c r="H20" s="88"/>
      <c r="I20" s="88">
        <v>7</v>
      </c>
      <c r="J20" s="88"/>
      <c r="K20" s="88">
        <v>0</v>
      </c>
      <c r="L20" s="88"/>
      <c r="M20" s="88">
        <v>0</v>
      </c>
      <c r="N20" s="88"/>
      <c r="O20" s="88">
        <v>0</v>
      </c>
      <c r="P20" s="88"/>
      <c r="Q20" s="88">
        <v>0</v>
      </c>
      <c r="R20" s="88"/>
    </row>
    <row r="21" spans="1:18" s="6" customFormat="1" ht="21.75" customHeight="1" x14ac:dyDescent="0.15">
      <c r="B21" s="12" t="s">
        <v>28</v>
      </c>
      <c r="C21" s="88">
        <v>217</v>
      </c>
      <c r="D21" s="88"/>
      <c r="E21" s="88"/>
      <c r="F21" s="88">
        <v>210</v>
      </c>
      <c r="G21" s="88"/>
      <c r="H21" s="88"/>
      <c r="I21" s="88">
        <v>7</v>
      </c>
      <c r="J21" s="88"/>
      <c r="K21" s="88">
        <v>0</v>
      </c>
      <c r="L21" s="88"/>
      <c r="M21" s="88">
        <v>0</v>
      </c>
      <c r="N21" s="88"/>
      <c r="O21" s="88">
        <v>0</v>
      </c>
      <c r="P21" s="88"/>
      <c r="Q21" s="88">
        <v>0</v>
      </c>
      <c r="R21" s="88"/>
    </row>
    <row r="22" spans="1:18" s="6" customFormat="1" ht="21.75" customHeight="1" x14ac:dyDescent="0.15">
      <c r="B22" s="12" t="s">
        <v>29</v>
      </c>
      <c r="C22" s="88">
        <v>175</v>
      </c>
      <c r="D22" s="88"/>
      <c r="E22" s="88"/>
      <c r="F22" s="88">
        <v>167</v>
      </c>
      <c r="G22" s="88"/>
      <c r="H22" s="88"/>
      <c r="I22" s="88">
        <v>8</v>
      </c>
      <c r="J22" s="88"/>
      <c r="K22" s="88">
        <v>0</v>
      </c>
      <c r="L22" s="88"/>
      <c r="M22" s="88">
        <v>0</v>
      </c>
      <c r="N22" s="88"/>
      <c r="O22" s="88">
        <v>0</v>
      </c>
      <c r="P22" s="88"/>
      <c r="Q22" s="88">
        <v>0</v>
      </c>
      <c r="R22" s="88"/>
    </row>
    <row r="23" spans="1:18" s="6" customFormat="1" ht="21.75" customHeight="1" x14ac:dyDescent="0.15">
      <c r="B23" s="12" t="s">
        <v>30</v>
      </c>
      <c r="C23" s="88">
        <v>127</v>
      </c>
      <c r="D23" s="88"/>
      <c r="E23" s="88"/>
      <c r="F23" s="88">
        <v>119</v>
      </c>
      <c r="G23" s="88"/>
      <c r="H23" s="88"/>
      <c r="I23" s="88">
        <v>8</v>
      </c>
      <c r="J23" s="88"/>
      <c r="K23" s="88">
        <v>0</v>
      </c>
      <c r="L23" s="88"/>
      <c r="M23" s="88">
        <v>0</v>
      </c>
      <c r="N23" s="88"/>
      <c r="O23" s="88">
        <v>0</v>
      </c>
      <c r="P23" s="88"/>
      <c r="Q23" s="88">
        <v>0</v>
      </c>
      <c r="R23" s="88"/>
    </row>
    <row r="24" spans="1:18" s="6" customFormat="1" ht="21.75" customHeight="1" x14ac:dyDescent="0.15">
      <c r="B24" s="12" t="s">
        <v>31</v>
      </c>
      <c r="C24" s="88">
        <f>SUM(F24:R24)</f>
        <v>68</v>
      </c>
      <c r="D24" s="88"/>
      <c r="E24" s="88"/>
      <c r="F24" s="88">
        <v>61</v>
      </c>
      <c r="G24" s="88"/>
      <c r="H24" s="88"/>
      <c r="I24" s="88">
        <v>7</v>
      </c>
      <c r="J24" s="88"/>
      <c r="K24" s="88">
        <v>0</v>
      </c>
      <c r="L24" s="88"/>
      <c r="M24" s="88">
        <v>0</v>
      </c>
      <c r="N24" s="88"/>
      <c r="O24" s="88">
        <v>0</v>
      </c>
      <c r="P24" s="88"/>
      <c r="Q24" s="88">
        <v>0</v>
      </c>
      <c r="R24" s="88"/>
    </row>
    <row r="25" spans="1:18" s="6" customFormat="1" ht="21.75" customHeight="1" x14ac:dyDescent="0.15">
      <c r="B25" s="12" t="s">
        <v>109</v>
      </c>
      <c r="C25" s="96">
        <f>SUM(F25:R25)</f>
        <v>41</v>
      </c>
      <c r="D25" s="97"/>
      <c r="E25" s="98"/>
      <c r="F25" s="88">
        <v>32</v>
      </c>
      <c r="G25" s="88"/>
      <c r="H25" s="88"/>
      <c r="I25" s="88">
        <v>9</v>
      </c>
      <c r="J25" s="88"/>
      <c r="K25" s="88">
        <v>0</v>
      </c>
      <c r="L25" s="88"/>
      <c r="M25" s="88">
        <v>0</v>
      </c>
      <c r="N25" s="88"/>
      <c r="O25" s="88">
        <v>0</v>
      </c>
      <c r="P25" s="88"/>
      <c r="Q25" s="88">
        <v>0</v>
      </c>
      <c r="R25" s="88"/>
    </row>
    <row r="26" spans="1:18" s="6" customFormat="1" ht="15" customHeight="1" x14ac:dyDescent="0.15">
      <c r="B26" s="6" t="s">
        <v>38</v>
      </c>
      <c r="R26" s="16"/>
    </row>
    <row r="27" spans="1:18" s="6" customFormat="1" ht="45" customHeight="1" x14ac:dyDescent="0.15">
      <c r="R27" s="16"/>
    </row>
    <row r="28" spans="1:18" s="6" customFormat="1" ht="30" customHeight="1" x14ac:dyDescent="0.15">
      <c r="A28" s="17" t="s">
        <v>39</v>
      </c>
    </row>
    <row r="29" spans="1:18" s="6" customFormat="1" ht="7.5" customHeight="1" x14ac:dyDescent="0.15">
      <c r="A29" s="17"/>
    </row>
    <row r="30" spans="1:18" s="4" customFormat="1" ht="22.5" customHeight="1" x14ac:dyDescent="0.15">
      <c r="B30" s="4" t="s">
        <v>40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5" t="s">
        <v>41</v>
      </c>
    </row>
    <row r="31" spans="1:18" s="6" customFormat="1" ht="18.75" customHeight="1" x14ac:dyDescent="0.15">
      <c r="B31" s="59" t="s">
        <v>4</v>
      </c>
      <c r="C31" s="89" t="s">
        <v>111</v>
      </c>
      <c r="D31" s="90" t="s">
        <v>42</v>
      </c>
      <c r="E31" s="83" t="s">
        <v>43</v>
      </c>
      <c r="F31" s="68" t="s">
        <v>44</v>
      </c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</row>
    <row r="32" spans="1:18" s="6" customFormat="1" ht="18.75" customHeight="1" x14ac:dyDescent="0.15">
      <c r="B32" s="60"/>
      <c r="C32" s="63"/>
      <c r="D32" s="91"/>
      <c r="E32" s="84"/>
      <c r="F32" s="93"/>
      <c r="G32" s="94"/>
      <c r="H32" s="95"/>
      <c r="I32" s="19" t="s">
        <v>15</v>
      </c>
      <c r="J32" s="20" t="s">
        <v>16</v>
      </c>
      <c r="K32" s="20" t="s">
        <v>17</v>
      </c>
      <c r="L32" s="20" t="s">
        <v>18</v>
      </c>
      <c r="M32" s="20" t="s">
        <v>45</v>
      </c>
      <c r="N32" s="20" t="s">
        <v>46</v>
      </c>
      <c r="O32" s="20" t="s">
        <v>47</v>
      </c>
      <c r="P32" s="20" t="s">
        <v>48</v>
      </c>
      <c r="Q32" s="20" t="s">
        <v>21</v>
      </c>
      <c r="R32" s="9" t="s">
        <v>22</v>
      </c>
    </row>
    <row r="33" spans="2:18" s="6" customFormat="1" ht="18.75" customHeight="1" x14ac:dyDescent="0.15">
      <c r="B33" s="61"/>
      <c r="C33" s="63"/>
      <c r="D33" s="92"/>
      <c r="E33" s="85"/>
      <c r="F33" s="21" t="s">
        <v>5</v>
      </c>
      <c r="G33" s="58" t="s">
        <v>49</v>
      </c>
      <c r="H33" s="58" t="s">
        <v>50</v>
      </c>
      <c r="I33" s="22" t="s">
        <v>51</v>
      </c>
      <c r="J33" s="23" t="s">
        <v>24</v>
      </c>
      <c r="K33" s="23" t="s">
        <v>24</v>
      </c>
      <c r="L33" s="23" t="s">
        <v>24</v>
      </c>
      <c r="M33" s="23" t="s">
        <v>24</v>
      </c>
      <c r="N33" s="23" t="s">
        <v>24</v>
      </c>
      <c r="O33" s="23" t="s">
        <v>24</v>
      </c>
      <c r="P33" s="23" t="s">
        <v>24</v>
      </c>
      <c r="Q33" s="23" t="s">
        <v>24</v>
      </c>
      <c r="R33" s="11" t="s">
        <v>25</v>
      </c>
    </row>
    <row r="34" spans="2:18" s="6" customFormat="1" ht="21.75" customHeight="1" x14ac:dyDescent="0.15">
      <c r="B34" s="24" t="s">
        <v>26</v>
      </c>
      <c r="C34" s="25">
        <f>SUM(D34:F34)</f>
        <v>183</v>
      </c>
      <c r="D34" s="25">
        <v>12</v>
      </c>
      <c r="E34" s="25">
        <v>103</v>
      </c>
      <c r="F34" s="26">
        <f>SUM(I34:R34)</f>
        <v>68</v>
      </c>
      <c r="G34" s="27">
        <v>819.84</v>
      </c>
      <c r="H34" s="25">
        <v>7510</v>
      </c>
      <c r="I34" s="28">
        <v>1</v>
      </c>
      <c r="J34" s="29">
        <v>23</v>
      </c>
      <c r="K34" s="29">
        <v>28</v>
      </c>
      <c r="L34" s="29">
        <v>0</v>
      </c>
      <c r="M34" s="29">
        <v>5</v>
      </c>
      <c r="N34" s="29">
        <v>0</v>
      </c>
      <c r="O34" s="29">
        <v>6</v>
      </c>
      <c r="P34" s="29">
        <v>5</v>
      </c>
      <c r="Q34" s="29">
        <v>0</v>
      </c>
      <c r="R34" s="30">
        <v>0</v>
      </c>
    </row>
    <row r="35" spans="2:18" s="6" customFormat="1" ht="21.75" customHeight="1" x14ac:dyDescent="0.15">
      <c r="B35" s="24" t="s">
        <v>28</v>
      </c>
      <c r="C35" s="25">
        <f>SUM(D35:F35)</f>
        <v>188</v>
      </c>
      <c r="D35" s="25">
        <v>10</v>
      </c>
      <c r="E35" s="25">
        <v>102</v>
      </c>
      <c r="F35" s="26">
        <f>SUM(I35:R35)</f>
        <v>76</v>
      </c>
      <c r="G35" s="27">
        <v>791.26</v>
      </c>
      <c r="H35" s="25">
        <v>9973</v>
      </c>
      <c r="I35" s="28">
        <v>1</v>
      </c>
      <c r="J35" s="29">
        <v>24</v>
      </c>
      <c r="K35" s="29">
        <v>36</v>
      </c>
      <c r="L35" s="29">
        <v>1</v>
      </c>
      <c r="M35" s="29">
        <v>6</v>
      </c>
      <c r="N35" s="29">
        <v>0</v>
      </c>
      <c r="O35" s="29">
        <v>1</v>
      </c>
      <c r="P35" s="29">
        <v>7</v>
      </c>
      <c r="Q35" s="29">
        <v>0</v>
      </c>
      <c r="R35" s="30">
        <v>0</v>
      </c>
    </row>
    <row r="36" spans="2:18" s="6" customFormat="1" ht="21.75" customHeight="1" x14ac:dyDescent="0.15">
      <c r="B36" s="24" t="s">
        <v>29</v>
      </c>
      <c r="C36" s="25">
        <v>121</v>
      </c>
      <c r="D36" s="25">
        <v>4</v>
      </c>
      <c r="E36" s="25">
        <v>70</v>
      </c>
      <c r="F36" s="26">
        <f>SUM(I36:R36)</f>
        <v>47</v>
      </c>
      <c r="G36" s="14" t="s">
        <v>27</v>
      </c>
      <c r="H36" s="31" t="s">
        <v>27</v>
      </c>
      <c r="I36" s="28">
        <v>0</v>
      </c>
      <c r="J36" s="29">
        <v>11</v>
      </c>
      <c r="K36" s="29">
        <v>22</v>
      </c>
      <c r="L36" s="29">
        <v>1</v>
      </c>
      <c r="M36" s="29">
        <v>5</v>
      </c>
      <c r="N36" s="29">
        <v>0</v>
      </c>
      <c r="O36" s="29">
        <v>1</v>
      </c>
      <c r="P36" s="29">
        <v>7</v>
      </c>
      <c r="Q36" s="29">
        <v>0</v>
      </c>
      <c r="R36" s="30">
        <v>0</v>
      </c>
    </row>
    <row r="37" spans="2:18" s="6" customFormat="1" ht="21.75" customHeight="1" x14ac:dyDescent="0.15">
      <c r="B37" s="24" t="s">
        <v>30</v>
      </c>
      <c r="C37" s="25">
        <v>99</v>
      </c>
      <c r="D37" s="25">
        <v>4</v>
      </c>
      <c r="E37" s="25">
        <v>46</v>
      </c>
      <c r="F37" s="26">
        <v>49</v>
      </c>
      <c r="G37" s="14" t="s">
        <v>27</v>
      </c>
      <c r="H37" s="31" t="s">
        <v>27</v>
      </c>
      <c r="I37" s="28">
        <v>7</v>
      </c>
      <c r="J37" s="29">
        <v>8</v>
      </c>
      <c r="K37" s="29">
        <v>19</v>
      </c>
      <c r="L37" s="29">
        <v>2</v>
      </c>
      <c r="M37" s="29">
        <v>5</v>
      </c>
      <c r="N37" s="29">
        <v>0</v>
      </c>
      <c r="O37" s="29">
        <v>1</v>
      </c>
      <c r="P37" s="29">
        <v>7</v>
      </c>
      <c r="Q37" s="29">
        <v>0</v>
      </c>
      <c r="R37" s="30">
        <v>0</v>
      </c>
    </row>
    <row r="38" spans="2:18" s="6" customFormat="1" ht="21.75" customHeight="1" x14ac:dyDescent="0.15">
      <c r="B38" s="24" t="s">
        <v>31</v>
      </c>
      <c r="C38" s="25">
        <v>54</v>
      </c>
      <c r="D38" s="25">
        <v>2</v>
      </c>
      <c r="E38" s="25">
        <v>27</v>
      </c>
      <c r="F38" s="26">
        <f>SUM(I38:R38)</f>
        <v>25</v>
      </c>
      <c r="G38" s="14" t="s">
        <v>27</v>
      </c>
      <c r="H38" s="31" t="s">
        <v>27</v>
      </c>
      <c r="I38" s="28">
        <v>0</v>
      </c>
      <c r="J38" s="29">
        <v>1</v>
      </c>
      <c r="K38" s="29">
        <v>11</v>
      </c>
      <c r="L38" s="29">
        <v>2</v>
      </c>
      <c r="M38" s="29">
        <v>5</v>
      </c>
      <c r="N38" s="29">
        <v>0</v>
      </c>
      <c r="O38" s="29">
        <v>1</v>
      </c>
      <c r="P38" s="29">
        <v>5</v>
      </c>
      <c r="Q38" s="29">
        <v>0</v>
      </c>
      <c r="R38" s="30">
        <v>0</v>
      </c>
    </row>
    <row r="39" spans="2:18" s="6" customFormat="1" ht="21.75" customHeight="1" x14ac:dyDescent="0.15">
      <c r="B39" s="24" t="s">
        <v>109</v>
      </c>
      <c r="C39" s="25">
        <f>SUM(D39:F39)</f>
        <v>35</v>
      </c>
      <c r="D39" s="25">
        <v>2</v>
      </c>
      <c r="E39" s="25">
        <v>13</v>
      </c>
      <c r="F39" s="26">
        <f>SUM(I39:R39)</f>
        <v>20</v>
      </c>
      <c r="G39" s="14" t="s">
        <v>27</v>
      </c>
      <c r="H39" s="31" t="s">
        <v>27</v>
      </c>
      <c r="I39" s="28">
        <v>1</v>
      </c>
      <c r="J39" s="29">
        <v>2</v>
      </c>
      <c r="K39" s="29">
        <v>6</v>
      </c>
      <c r="L39" s="29">
        <v>1</v>
      </c>
      <c r="M39" s="29">
        <v>5</v>
      </c>
      <c r="N39" s="29">
        <v>0</v>
      </c>
      <c r="O39" s="29">
        <v>0</v>
      </c>
      <c r="P39" s="29">
        <v>5</v>
      </c>
      <c r="Q39" s="29">
        <v>0</v>
      </c>
      <c r="R39" s="30">
        <v>0</v>
      </c>
    </row>
    <row r="40" spans="2:18" s="6" customFormat="1" ht="15" customHeight="1" x14ac:dyDescent="0.15">
      <c r="B40" s="6" t="s">
        <v>38</v>
      </c>
      <c r="P40" s="32"/>
      <c r="Q40" s="32"/>
      <c r="R40" s="16"/>
    </row>
  </sheetData>
  <mergeCells count="67">
    <mergeCell ref="Q25:R25"/>
    <mergeCell ref="B31:B33"/>
    <mergeCell ref="C31:C33"/>
    <mergeCell ref="D31:D33"/>
    <mergeCell ref="E31:E33"/>
    <mergeCell ref="F31:R31"/>
    <mergeCell ref="F32:H32"/>
    <mergeCell ref="C25:E25"/>
    <mergeCell ref="F25:H25"/>
    <mergeCell ref="I25:J25"/>
    <mergeCell ref="K25:L25"/>
    <mergeCell ref="M25:N25"/>
    <mergeCell ref="O25:P25"/>
    <mergeCell ref="Q23:R23"/>
    <mergeCell ref="C24:E24"/>
    <mergeCell ref="F24:H24"/>
    <mergeCell ref="I24:J24"/>
    <mergeCell ref="K24:L24"/>
    <mergeCell ref="M24:N24"/>
    <mergeCell ref="O24:P24"/>
    <mergeCell ref="Q24:R24"/>
    <mergeCell ref="C23:E23"/>
    <mergeCell ref="F23:H23"/>
    <mergeCell ref="I23:J23"/>
    <mergeCell ref="K23:L23"/>
    <mergeCell ref="M23:N23"/>
    <mergeCell ref="O23:P23"/>
    <mergeCell ref="Q21:R21"/>
    <mergeCell ref="C22:E22"/>
    <mergeCell ref="F22:H22"/>
    <mergeCell ref="I22:J22"/>
    <mergeCell ref="K22:L22"/>
    <mergeCell ref="M22:N22"/>
    <mergeCell ref="O22:P22"/>
    <mergeCell ref="Q22:R22"/>
    <mergeCell ref="C21:E21"/>
    <mergeCell ref="F21:H21"/>
    <mergeCell ref="I21:J21"/>
    <mergeCell ref="K21:L21"/>
    <mergeCell ref="M21:N21"/>
    <mergeCell ref="O21:P21"/>
    <mergeCell ref="M17:N19"/>
    <mergeCell ref="O17:P19"/>
    <mergeCell ref="Q17:R19"/>
    <mergeCell ref="C20:E20"/>
    <mergeCell ref="F20:H20"/>
    <mergeCell ref="I20:J20"/>
    <mergeCell ref="K20:L20"/>
    <mergeCell ref="M20:N20"/>
    <mergeCell ref="O20:P20"/>
    <mergeCell ref="Q20:R20"/>
    <mergeCell ref="Q5:Q8"/>
    <mergeCell ref="R5:R8"/>
    <mergeCell ref="E6:E8"/>
    <mergeCell ref="F6:F8"/>
    <mergeCell ref="G6:N6"/>
    <mergeCell ref="B17:B19"/>
    <mergeCell ref="C17:E19"/>
    <mergeCell ref="F17:H19"/>
    <mergeCell ref="I17:J19"/>
    <mergeCell ref="K17:L19"/>
    <mergeCell ref="B5:B8"/>
    <mergeCell ref="C5:C8"/>
    <mergeCell ref="D5:D8"/>
    <mergeCell ref="E5:N5"/>
    <mergeCell ref="O5:O8"/>
    <mergeCell ref="P5:P8"/>
  </mergeCells>
  <phoneticPr fontId="3"/>
  <pageMargins left="0.59055118110236227" right="0.59055118110236227" top="0.78740157480314965" bottom="0.78740157480314965" header="0.39370078740157483" footer="0.39370078740157483"/>
  <pageSetup paperSize="9" scale="91" fitToHeight="0" orientation="portrait" r:id="rId1"/>
  <headerFooter alignWithMargins="0">
    <oddHeader>&amp;R6.水  産  業</oddHeader>
    <oddFooter>&amp;C-45-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6E854-AFB3-4BB2-A9F5-1D23358D9D7D}">
  <sheetPr>
    <pageSetUpPr fitToPage="1"/>
  </sheetPr>
  <dimension ref="A1:T92"/>
  <sheetViews>
    <sheetView showGridLines="0" topLeftCell="A32" zoomScale="85" zoomScaleNormal="85" zoomScaleSheetLayoutView="100" workbookViewId="0">
      <selection activeCell="A86" sqref="A86:Q86"/>
    </sheetView>
  </sheetViews>
  <sheetFormatPr defaultColWidth="9.140625" defaultRowHeight="15" customHeight="1" x14ac:dyDescent="0.15"/>
  <cols>
    <col min="1" max="1" width="8.7109375" style="4" customWidth="1"/>
    <col min="2" max="2" width="7.7109375" style="4" customWidth="1"/>
    <col min="3" max="3" width="8.7109375" style="4" customWidth="1"/>
    <col min="4" max="4" width="7.7109375" style="4" customWidth="1"/>
    <col min="5" max="5" width="8.140625" style="4" customWidth="1"/>
    <col min="6" max="6" width="7.7109375" style="4" customWidth="1"/>
    <col min="7" max="7" width="8.140625" style="4" customWidth="1"/>
    <col min="8" max="8" width="7.7109375" style="4" customWidth="1"/>
    <col min="9" max="9" width="8.140625" style="4" customWidth="1"/>
    <col min="10" max="10" width="7.7109375" style="4" customWidth="1"/>
    <col min="11" max="11" width="8.140625" style="4" customWidth="1"/>
    <col min="12" max="12" width="7.7109375" style="4" customWidth="1"/>
    <col min="13" max="13" width="8.140625" style="4" customWidth="1"/>
    <col min="14" max="14" width="7.7109375" style="4" customWidth="1"/>
    <col min="15" max="15" width="8.140625" style="4" customWidth="1"/>
    <col min="16" max="16" width="7.7109375" style="40" customWidth="1"/>
    <col min="17" max="17" width="8.85546875" style="4" customWidth="1"/>
    <col min="18" max="18" width="9.140625" style="4"/>
    <col min="19" max="19" width="11.140625" style="4" bestFit="1" customWidth="1"/>
    <col min="20" max="20" width="9.140625" style="4"/>
    <col min="21" max="21" width="12.85546875" style="4" bestFit="1" customWidth="1"/>
    <col min="22" max="16384" width="9.140625" style="4"/>
  </cols>
  <sheetData>
    <row r="1" spans="1:16" s="37" customFormat="1" ht="30" customHeight="1" x14ac:dyDescent="0.25">
      <c r="A1" s="33" t="s">
        <v>52</v>
      </c>
      <c r="B1" s="34"/>
      <c r="C1" s="35"/>
      <c r="D1" s="35"/>
      <c r="E1" s="35"/>
      <c r="F1" s="35"/>
      <c r="G1" s="36"/>
      <c r="P1" s="38"/>
    </row>
    <row r="2" spans="1:16" s="37" customFormat="1" ht="15" customHeight="1" x14ac:dyDescent="0.25">
      <c r="A2" s="39"/>
      <c r="B2" s="34"/>
      <c r="C2" s="35"/>
      <c r="D2" s="35"/>
      <c r="E2" s="35"/>
      <c r="F2" s="35"/>
      <c r="G2" s="36"/>
      <c r="P2" s="38"/>
    </row>
    <row r="3" spans="1:16" ht="15" customHeight="1" x14ac:dyDescent="0.15">
      <c r="A3" s="4" t="s">
        <v>53</v>
      </c>
      <c r="G3" s="16" t="s">
        <v>54</v>
      </c>
    </row>
    <row r="4" spans="1:16" ht="15" customHeight="1" x14ac:dyDescent="0.15">
      <c r="A4" s="99" t="s">
        <v>55</v>
      </c>
      <c r="B4" s="101" t="s">
        <v>56</v>
      </c>
      <c r="C4" s="101"/>
      <c r="D4" s="102" t="s">
        <v>57</v>
      </c>
      <c r="E4" s="103"/>
      <c r="F4" s="101" t="s">
        <v>58</v>
      </c>
      <c r="G4" s="101"/>
    </row>
    <row r="5" spans="1:16" ht="13.5" x14ac:dyDescent="0.15">
      <c r="A5" s="100"/>
      <c r="B5" s="41" t="s">
        <v>59</v>
      </c>
      <c r="C5" s="41" t="s">
        <v>60</v>
      </c>
      <c r="D5" s="41" t="s">
        <v>59</v>
      </c>
      <c r="E5" s="41" t="s">
        <v>60</v>
      </c>
      <c r="F5" s="41" t="s">
        <v>59</v>
      </c>
      <c r="G5" s="41" t="s">
        <v>60</v>
      </c>
    </row>
    <row r="6" spans="1:16" ht="13.5" hidden="1" x14ac:dyDescent="0.15">
      <c r="A6" s="42" t="s">
        <v>61</v>
      </c>
      <c r="B6" s="43">
        <v>617</v>
      </c>
      <c r="C6" s="43">
        <v>1012588</v>
      </c>
      <c r="D6" s="43">
        <v>75</v>
      </c>
      <c r="E6" s="43">
        <v>80318</v>
      </c>
      <c r="F6" s="43">
        <v>33</v>
      </c>
      <c r="G6" s="43">
        <v>89670</v>
      </c>
    </row>
    <row r="7" spans="1:16" ht="13.5" hidden="1" x14ac:dyDescent="0.15">
      <c r="A7" s="42" t="s">
        <v>62</v>
      </c>
      <c r="B7" s="43">
        <v>713</v>
      </c>
      <c r="C7" s="43">
        <v>984650</v>
      </c>
      <c r="D7" s="43">
        <v>91</v>
      </c>
      <c r="E7" s="43">
        <v>78586</v>
      </c>
      <c r="F7" s="43">
        <v>36</v>
      </c>
      <c r="G7" s="43">
        <v>98555</v>
      </c>
    </row>
    <row r="8" spans="1:16" ht="13.5" hidden="1" x14ac:dyDescent="0.15">
      <c r="A8" s="42" t="s">
        <v>63</v>
      </c>
      <c r="B8" s="43">
        <v>648</v>
      </c>
      <c r="C8" s="43">
        <v>913514</v>
      </c>
      <c r="D8" s="43">
        <v>98</v>
      </c>
      <c r="E8" s="43">
        <v>108646</v>
      </c>
      <c r="F8" s="43">
        <v>28</v>
      </c>
      <c r="G8" s="43">
        <v>82286</v>
      </c>
    </row>
    <row r="9" spans="1:16" ht="15" hidden="1" customHeight="1" x14ac:dyDescent="0.15">
      <c r="A9" s="41" t="s">
        <v>64</v>
      </c>
      <c r="B9" s="44">
        <v>757</v>
      </c>
      <c r="C9" s="44">
        <v>977074</v>
      </c>
      <c r="D9" s="44">
        <v>94</v>
      </c>
      <c r="E9" s="44">
        <v>86377</v>
      </c>
      <c r="F9" s="44">
        <v>17</v>
      </c>
      <c r="G9" s="44">
        <v>60661</v>
      </c>
    </row>
    <row r="10" spans="1:16" ht="15" hidden="1" customHeight="1" x14ac:dyDescent="0.15">
      <c r="A10" s="41" t="s">
        <v>65</v>
      </c>
      <c r="B10" s="44">
        <v>574</v>
      </c>
      <c r="C10" s="44">
        <v>941231</v>
      </c>
      <c r="D10" s="44">
        <v>95</v>
      </c>
      <c r="E10" s="44">
        <v>87834</v>
      </c>
      <c r="F10" s="44">
        <v>29</v>
      </c>
      <c r="G10" s="44">
        <v>59029</v>
      </c>
    </row>
    <row r="11" spans="1:16" ht="15" customHeight="1" x14ac:dyDescent="0.15">
      <c r="A11" s="41" t="s">
        <v>66</v>
      </c>
      <c r="B11" s="44">
        <v>554</v>
      </c>
      <c r="C11" s="44">
        <v>839837</v>
      </c>
      <c r="D11" s="44">
        <v>106</v>
      </c>
      <c r="E11" s="44">
        <v>94535</v>
      </c>
      <c r="F11" s="44">
        <v>26</v>
      </c>
      <c r="G11" s="44">
        <v>61391</v>
      </c>
    </row>
    <row r="12" spans="1:16" ht="15" customHeight="1" x14ac:dyDescent="0.15">
      <c r="A12" s="41" t="s">
        <v>67</v>
      </c>
      <c r="B12" s="44">
        <v>612</v>
      </c>
      <c r="C12" s="44">
        <v>933175</v>
      </c>
      <c r="D12" s="44">
        <v>81</v>
      </c>
      <c r="E12" s="44">
        <v>75168</v>
      </c>
      <c r="F12" s="44">
        <v>24</v>
      </c>
      <c r="G12" s="44">
        <v>65479</v>
      </c>
    </row>
    <row r="13" spans="1:16" ht="15" customHeight="1" x14ac:dyDescent="0.15">
      <c r="A13" s="41" t="s">
        <v>68</v>
      </c>
      <c r="B13" s="44">
        <v>607.6</v>
      </c>
      <c r="C13" s="44">
        <v>1011185.7</v>
      </c>
      <c r="D13" s="44">
        <v>92.8</v>
      </c>
      <c r="E13" s="44">
        <v>84215</v>
      </c>
      <c r="F13" s="44">
        <v>24.1</v>
      </c>
      <c r="G13" s="44">
        <v>63628.7</v>
      </c>
    </row>
    <row r="14" spans="1:16" ht="15" customHeight="1" x14ac:dyDescent="0.15">
      <c r="A14" s="41" t="s">
        <v>69</v>
      </c>
      <c r="B14" s="44">
        <v>563</v>
      </c>
      <c r="C14" s="44">
        <v>849422</v>
      </c>
      <c r="D14" s="44">
        <v>88</v>
      </c>
      <c r="E14" s="44">
        <v>80517</v>
      </c>
      <c r="F14" s="44">
        <v>26</v>
      </c>
      <c r="G14" s="44">
        <v>57786</v>
      </c>
    </row>
    <row r="15" spans="1:16" ht="15" customHeight="1" x14ac:dyDescent="0.15">
      <c r="A15" s="41" t="s">
        <v>70</v>
      </c>
      <c r="B15" s="44">
        <v>480</v>
      </c>
      <c r="C15" s="44">
        <v>794705</v>
      </c>
      <c r="D15" s="44">
        <v>60</v>
      </c>
      <c r="E15" s="44">
        <v>51256</v>
      </c>
      <c r="F15" s="44">
        <v>26</v>
      </c>
      <c r="G15" s="44">
        <v>44348</v>
      </c>
    </row>
    <row r="16" spans="1:16" ht="15" customHeight="1" x14ac:dyDescent="0.15">
      <c r="A16" s="41" t="s">
        <v>71</v>
      </c>
      <c r="B16" s="44">
        <v>567</v>
      </c>
      <c r="C16" s="44">
        <v>803109</v>
      </c>
      <c r="D16" s="44">
        <v>45</v>
      </c>
      <c r="E16" s="44">
        <v>37478</v>
      </c>
      <c r="F16" s="44">
        <v>23</v>
      </c>
      <c r="G16" s="44">
        <v>43778</v>
      </c>
    </row>
    <row r="17" spans="1:20" ht="15" customHeight="1" x14ac:dyDescent="0.15">
      <c r="A17" s="41" t="s">
        <v>72</v>
      </c>
      <c r="B17" s="44">
        <v>508</v>
      </c>
      <c r="C17" s="44">
        <v>798114</v>
      </c>
      <c r="D17" s="44">
        <v>49</v>
      </c>
      <c r="E17" s="44">
        <v>39213</v>
      </c>
      <c r="F17" s="44">
        <v>22</v>
      </c>
      <c r="G17" s="44">
        <v>39214</v>
      </c>
    </row>
    <row r="18" spans="1:20" ht="15" customHeight="1" x14ac:dyDescent="0.15">
      <c r="A18" s="41" t="s">
        <v>73</v>
      </c>
      <c r="B18" s="44">
        <v>465</v>
      </c>
      <c r="C18" s="44">
        <v>762512</v>
      </c>
      <c r="D18" s="44">
        <v>39</v>
      </c>
      <c r="E18" s="44">
        <v>32498</v>
      </c>
      <c r="F18" s="44">
        <v>19</v>
      </c>
      <c r="G18" s="44">
        <v>43711</v>
      </c>
    </row>
    <row r="19" spans="1:20" ht="15" customHeight="1" x14ac:dyDescent="0.15">
      <c r="A19" s="41" t="s">
        <v>74</v>
      </c>
      <c r="B19" s="44">
        <v>481</v>
      </c>
      <c r="C19" s="44">
        <v>804246</v>
      </c>
      <c r="D19" s="44">
        <v>36</v>
      </c>
      <c r="E19" s="44">
        <v>30790</v>
      </c>
      <c r="F19" s="44">
        <v>16</v>
      </c>
      <c r="G19" s="44">
        <v>41542</v>
      </c>
    </row>
    <row r="20" spans="1:20" ht="15" customHeight="1" x14ac:dyDescent="0.15">
      <c r="A20" s="41" t="s">
        <v>75</v>
      </c>
      <c r="B20" s="44">
        <v>433</v>
      </c>
      <c r="C20" s="44">
        <v>749042</v>
      </c>
      <c r="D20" s="44">
        <v>69</v>
      </c>
      <c r="E20" s="44">
        <v>57386</v>
      </c>
      <c r="F20" s="44">
        <v>18</v>
      </c>
      <c r="G20" s="44">
        <v>37712</v>
      </c>
    </row>
    <row r="21" spans="1:20" ht="15" customHeight="1" x14ac:dyDescent="0.15">
      <c r="A21" s="41" t="s">
        <v>76</v>
      </c>
      <c r="B21" s="44">
        <v>474.21199999999999</v>
      </c>
      <c r="C21" s="44">
        <v>795005.62100000004</v>
      </c>
      <c r="D21" s="44">
        <f>45.266+33.5933</f>
        <v>78.85929999999999</v>
      </c>
      <c r="E21" s="44">
        <f>41099.38+16931.578</f>
        <v>58030.957999999999</v>
      </c>
      <c r="F21" s="44">
        <v>15</v>
      </c>
      <c r="G21" s="44">
        <v>36763</v>
      </c>
    </row>
    <row r="22" spans="1:20" ht="15" customHeight="1" x14ac:dyDescent="0.15">
      <c r="A22" s="41" t="s">
        <v>77</v>
      </c>
      <c r="B22" s="44">
        <v>423</v>
      </c>
      <c r="C22" s="44">
        <v>789732</v>
      </c>
      <c r="D22" s="44">
        <v>73</v>
      </c>
      <c r="E22" s="44">
        <v>58331</v>
      </c>
      <c r="F22" s="44">
        <v>17</v>
      </c>
      <c r="G22" s="44">
        <v>28806</v>
      </c>
    </row>
    <row r="23" spans="1:20" ht="15" customHeight="1" x14ac:dyDescent="0.15">
      <c r="A23" s="41" t="s">
        <v>78</v>
      </c>
      <c r="B23" s="44">
        <v>447</v>
      </c>
      <c r="C23" s="44">
        <v>769158</v>
      </c>
      <c r="D23" s="44">
        <v>63</v>
      </c>
      <c r="E23" s="44">
        <v>55712</v>
      </c>
      <c r="F23" s="44">
        <v>16</v>
      </c>
      <c r="G23" s="44">
        <v>28913</v>
      </c>
    </row>
    <row r="24" spans="1:20" ht="15" customHeight="1" x14ac:dyDescent="0.15">
      <c r="A24" s="41" t="s">
        <v>79</v>
      </c>
      <c r="B24" s="44">
        <v>457</v>
      </c>
      <c r="C24" s="44">
        <v>721028</v>
      </c>
      <c r="D24" s="44">
        <v>59</v>
      </c>
      <c r="E24" s="44">
        <v>50665</v>
      </c>
      <c r="F24" s="44">
        <v>16</v>
      </c>
      <c r="G24" s="44">
        <v>30460</v>
      </c>
    </row>
    <row r="25" spans="1:20" ht="15" customHeight="1" x14ac:dyDescent="0.15">
      <c r="A25" s="41" t="s">
        <v>80</v>
      </c>
      <c r="B25" s="44">
        <v>438</v>
      </c>
      <c r="C25" s="44">
        <v>761781</v>
      </c>
      <c r="D25" s="44">
        <v>59</v>
      </c>
      <c r="E25" s="44">
        <v>50188</v>
      </c>
      <c r="F25" s="44">
        <v>10</v>
      </c>
      <c r="G25" s="44">
        <v>22834</v>
      </c>
    </row>
    <row r="26" spans="1:20" s="40" customFormat="1" ht="15" customHeight="1" x14ac:dyDescent="0.15">
      <c r="A26" s="41" t="s">
        <v>81</v>
      </c>
      <c r="B26" s="44">
        <v>349</v>
      </c>
      <c r="C26" s="44">
        <v>694317</v>
      </c>
      <c r="D26" s="44">
        <v>43</v>
      </c>
      <c r="E26" s="44">
        <v>37587</v>
      </c>
      <c r="F26" s="44">
        <v>8</v>
      </c>
      <c r="G26" s="44">
        <v>20954</v>
      </c>
      <c r="H26" s="4"/>
      <c r="I26" s="4"/>
      <c r="J26" s="4"/>
      <c r="K26" s="4"/>
      <c r="L26" s="4"/>
      <c r="M26" s="4"/>
      <c r="N26" s="4"/>
      <c r="O26" s="4"/>
      <c r="Q26" s="4"/>
      <c r="R26" s="4"/>
      <c r="S26" s="4"/>
      <c r="T26" s="4"/>
    </row>
    <row r="27" spans="1:20" s="40" customFormat="1" ht="15" customHeight="1" x14ac:dyDescent="0.15">
      <c r="A27" s="41" t="s">
        <v>82</v>
      </c>
      <c r="B27" s="44">
        <v>336</v>
      </c>
      <c r="C27" s="44">
        <v>667024</v>
      </c>
      <c r="D27" s="44">
        <v>41</v>
      </c>
      <c r="E27" s="44">
        <v>37603</v>
      </c>
      <c r="F27" s="44">
        <v>7</v>
      </c>
      <c r="G27" s="44">
        <v>23846</v>
      </c>
      <c r="H27" s="4"/>
      <c r="I27" s="4"/>
      <c r="J27" s="4"/>
      <c r="K27" s="4"/>
      <c r="L27" s="4"/>
      <c r="M27" s="4"/>
      <c r="N27" s="4"/>
      <c r="O27" s="4"/>
      <c r="Q27" s="4"/>
      <c r="R27" s="4"/>
      <c r="S27" s="4"/>
      <c r="T27" s="4"/>
    </row>
    <row r="28" spans="1:20" s="40" customFormat="1" ht="15" customHeight="1" x14ac:dyDescent="0.15">
      <c r="A28" s="41" t="s">
        <v>83</v>
      </c>
      <c r="B28" s="44">
        <v>334</v>
      </c>
      <c r="C28" s="44">
        <v>720308</v>
      </c>
      <c r="D28" s="44">
        <v>66</v>
      </c>
      <c r="E28" s="44">
        <v>52811</v>
      </c>
      <c r="F28" s="44">
        <v>10</v>
      </c>
      <c r="G28" s="44">
        <v>26081</v>
      </c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</row>
    <row r="29" spans="1:20" s="40" customFormat="1" ht="15" customHeight="1" x14ac:dyDescent="0.15">
      <c r="A29" s="41" t="s">
        <v>112</v>
      </c>
      <c r="B29" s="44">
        <v>330</v>
      </c>
      <c r="C29" s="44">
        <v>742347</v>
      </c>
      <c r="D29" s="44">
        <v>49</v>
      </c>
      <c r="E29" s="44">
        <v>49128</v>
      </c>
      <c r="F29" s="44">
        <v>6</v>
      </c>
      <c r="G29" s="44">
        <v>15901</v>
      </c>
      <c r="H29" s="4"/>
      <c r="I29" s="4"/>
      <c r="J29" s="4"/>
      <c r="K29" s="4"/>
      <c r="L29" s="4"/>
      <c r="M29" s="4"/>
      <c r="N29" s="4"/>
      <c r="O29" s="4"/>
      <c r="Q29" s="4"/>
      <c r="R29" s="4"/>
      <c r="S29" s="4"/>
      <c r="T29" s="4"/>
    </row>
    <row r="30" spans="1:20" s="40" customFormat="1" ht="8.4499999999999993" customHeight="1" x14ac:dyDescent="0.15">
      <c r="A30" s="45"/>
      <c r="B30" s="45"/>
      <c r="C30" s="45"/>
      <c r="D30" s="45"/>
      <c r="E30" s="45"/>
      <c r="F30" s="45"/>
      <c r="G30" s="45"/>
      <c r="H30" s="4"/>
      <c r="I30" s="4"/>
      <c r="J30" s="4"/>
      <c r="K30" s="4"/>
      <c r="L30" s="4"/>
      <c r="M30" s="4"/>
      <c r="N30" s="4"/>
      <c r="O30" s="4"/>
      <c r="Q30" s="4"/>
      <c r="R30" s="4"/>
      <c r="S30" s="4"/>
      <c r="T30" s="4"/>
    </row>
    <row r="31" spans="1:20" s="40" customFormat="1" ht="15" customHeight="1" x14ac:dyDescent="0.15">
      <c r="A31" s="4" t="s">
        <v>84</v>
      </c>
      <c r="B31" s="46"/>
      <c r="C31" s="46"/>
      <c r="D31" s="46"/>
      <c r="E31" s="46"/>
      <c r="F31" s="46"/>
      <c r="G31" s="46"/>
      <c r="H31" s="46"/>
      <c r="I31" s="46"/>
      <c r="J31" s="4"/>
      <c r="K31" s="4"/>
      <c r="L31" s="4"/>
      <c r="M31" s="4"/>
      <c r="N31" s="4"/>
      <c r="O31" s="16" t="s">
        <v>85</v>
      </c>
      <c r="Q31" s="4"/>
      <c r="R31" s="4"/>
      <c r="S31" s="4"/>
      <c r="T31" s="4"/>
    </row>
    <row r="32" spans="1:20" s="40" customFormat="1" ht="15" customHeight="1" x14ac:dyDescent="0.15">
      <c r="A32" s="99" t="s">
        <v>55</v>
      </c>
      <c r="B32" s="104" t="s">
        <v>86</v>
      </c>
      <c r="C32" s="105"/>
      <c r="D32" s="104" t="s">
        <v>87</v>
      </c>
      <c r="E32" s="105"/>
      <c r="F32" s="104" t="s">
        <v>88</v>
      </c>
      <c r="G32" s="105"/>
      <c r="H32" s="104" t="s">
        <v>89</v>
      </c>
      <c r="I32" s="105"/>
      <c r="J32" s="104" t="s">
        <v>90</v>
      </c>
      <c r="K32" s="105"/>
      <c r="L32" s="104" t="s">
        <v>91</v>
      </c>
      <c r="M32" s="105"/>
      <c r="N32" s="104" t="s">
        <v>92</v>
      </c>
      <c r="O32" s="105"/>
      <c r="Q32" s="4"/>
      <c r="R32" s="4"/>
      <c r="S32" s="4"/>
      <c r="T32" s="4"/>
    </row>
    <row r="33" spans="1:20" s="40" customFormat="1" ht="13.5" x14ac:dyDescent="0.15">
      <c r="A33" s="100"/>
      <c r="B33" s="41" t="s">
        <v>59</v>
      </c>
      <c r="C33" s="41" t="s">
        <v>60</v>
      </c>
      <c r="D33" s="41" t="s">
        <v>59</v>
      </c>
      <c r="E33" s="41" t="s">
        <v>60</v>
      </c>
      <c r="F33" s="41" t="s">
        <v>59</v>
      </c>
      <c r="G33" s="41" t="s">
        <v>60</v>
      </c>
      <c r="H33" s="41" t="s">
        <v>59</v>
      </c>
      <c r="I33" s="41" t="s">
        <v>60</v>
      </c>
      <c r="J33" s="41" t="s">
        <v>59</v>
      </c>
      <c r="K33" s="41" t="s">
        <v>60</v>
      </c>
      <c r="L33" s="41" t="s">
        <v>59</v>
      </c>
      <c r="M33" s="41" t="s">
        <v>60</v>
      </c>
      <c r="N33" s="41" t="s">
        <v>59</v>
      </c>
      <c r="O33" s="41" t="s">
        <v>60</v>
      </c>
      <c r="Q33" s="4"/>
      <c r="R33" s="4"/>
      <c r="S33" s="4"/>
      <c r="T33" s="4"/>
    </row>
    <row r="34" spans="1:20" s="40" customFormat="1" ht="13.5" hidden="1" customHeight="1" x14ac:dyDescent="0.15">
      <c r="A34" s="42" t="s">
        <v>61</v>
      </c>
      <c r="B34" s="47">
        <v>625</v>
      </c>
      <c r="C34" s="47">
        <v>25338</v>
      </c>
      <c r="D34" s="47">
        <v>8411</v>
      </c>
      <c r="E34" s="47">
        <v>38880</v>
      </c>
      <c r="F34" s="47">
        <v>1611</v>
      </c>
      <c r="G34" s="47">
        <v>9022</v>
      </c>
      <c r="H34" s="47">
        <v>20437</v>
      </c>
      <c r="I34" s="47">
        <v>11437</v>
      </c>
      <c r="J34" s="47">
        <v>1307</v>
      </c>
      <c r="K34" s="47">
        <v>806</v>
      </c>
      <c r="L34" s="47">
        <v>862</v>
      </c>
      <c r="M34" s="47">
        <v>4187</v>
      </c>
      <c r="N34" s="47">
        <v>33253</v>
      </c>
      <c r="O34" s="47">
        <v>89670</v>
      </c>
      <c r="Q34" s="4"/>
      <c r="R34" s="4"/>
      <c r="S34" s="4"/>
      <c r="T34" s="4"/>
    </row>
    <row r="35" spans="1:20" ht="13.5" hidden="1" customHeight="1" x14ac:dyDescent="0.15">
      <c r="A35" s="42" t="s">
        <v>62</v>
      </c>
      <c r="B35" s="47">
        <v>547</v>
      </c>
      <c r="C35" s="47">
        <v>23255</v>
      </c>
      <c r="D35" s="47">
        <v>11931</v>
      </c>
      <c r="E35" s="47">
        <v>49821</v>
      </c>
      <c r="F35" s="47">
        <v>1450</v>
      </c>
      <c r="G35" s="47">
        <v>7994</v>
      </c>
      <c r="H35" s="47">
        <v>19242</v>
      </c>
      <c r="I35" s="47">
        <v>10323</v>
      </c>
      <c r="J35" s="47">
        <v>1500</v>
      </c>
      <c r="K35" s="47">
        <v>1040</v>
      </c>
      <c r="L35" s="47">
        <f t="shared" ref="L35:M39" si="0">N35-B35-D35-F35-H35-J35</f>
        <v>1644</v>
      </c>
      <c r="M35" s="47">
        <f t="shared" si="0"/>
        <v>6122</v>
      </c>
      <c r="N35" s="47">
        <v>36314</v>
      </c>
      <c r="O35" s="47">
        <v>98555</v>
      </c>
    </row>
    <row r="36" spans="1:20" ht="13.5" hidden="1" customHeight="1" x14ac:dyDescent="0.15">
      <c r="A36" s="42" t="s">
        <v>63</v>
      </c>
      <c r="B36" s="47">
        <v>465</v>
      </c>
      <c r="C36" s="47">
        <v>19630</v>
      </c>
      <c r="D36" s="47">
        <v>7962</v>
      </c>
      <c r="E36" s="47">
        <v>40486</v>
      </c>
      <c r="F36" s="47">
        <v>1401</v>
      </c>
      <c r="G36" s="47">
        <v>7518</v>
      </c>
      <c r="H36" s="47">
        <v>16512</v>
      </c>
      <c r="I36" s="47">
        <v>8775</v>
      </c>
      <c r="J36" s="47">
        <v>419</v>
      </c>
      <c r="K36" s="47">
        <v>264</v>
      </c>
      <c r="L36" s="47">
        <f t="shared" si="0"/>
        <v>1299</v>
      </c>
      <c r="M36" s="47">
        <f t="shared" si="0"/>
        <v>5613</v>
      </c>
      <c r="N36" s="47">
        <v>28058</v>
      </c>
      <c r="O36" s="47">
        <v>82286</v>
      </c>
    </row>
    <row r="37" spans="1:20" ht="15" hidden="1" customHeight="1" x14ac:dyDescent="0.15">
      <c r="A37" s="41" t="s">
        <v>64</v>
      </c>
      <c r="B37" s="48">
        <v>308</v>
      </c>
      <c r="C37" s="48">
        <v>13162</v>
      </c>
      <c r="D37" s="48">
        <v>6051</v>
      </c>
      <c r="E37" s="48">
        <v>33519</v>
      </c>
      <c r="F37" s="48">
        <v>1106</v>
      </c>
      <c r="G37" s="48">
        <v>5848</v>
      </c>
      <c r="H37" s="48">
        <v>8587</v>
      </c>
      <c r="I37" s="48">
        <v>4801</v>
      </c>
      <c r="J37" s="48">
        <v>201</v>
      </c>
      <c r="K37" s="48">
        <v>123</v>
      </c>
      <c r="L37" s="48">
        <f t="shared" si="0"/>
        <v>1065</v>
      </c>
      <c r="M37" s="48">
        <f t="shared" si="0"/>
        <v>3208</v>
      </c>
      <c r="N37" s="48">
        <v>17318</v>
      </c>
      <c r="O37" s="48">
        <v>60661</v>
      </c>
    </row>
    <row r="38" spans="1:20" ht="15" hidden="1" customHeight="1" x14ac:dyDescent="0.15">
      <c r="A38" s="41" t="s">
        <v>65</v>
      </c>
      <c r="B38" s="48">
        <v>49</v>
      </c>
      <c r="C38" s="48">
        <v>2164</v>
      </c>
      <c r="D38" s="48">
        <v>7242</v>
      </c>
      <c r="E38" s="48">
        <v>35069</v>
      </c>
      <c r="F38" s="48">
        <v>1507</v>
      </c>
      <c r="G38" s="48">
        <v>8021</v>
      </c>
      <c r="H38" s="48">
        <v>18714</v>
      </c>
      <c r="I38" s="48">
        <v>9738</v>
      </c>
      <c r="J38" s="48">
        <v>214</v>
      </c>
      <c r="K38" s="48">
        <v>131</v>
      </c>
      <c r="L38" s="48">
        <f t="shared" si="0"/>
        <v>1195</v>
      </c>
      <c r="M38" s="48">
        <f t="shared" si="0"/>
        <v>3906</v>
      </c>
      <c r="N38" s="48">
        <v>28921</v>
      </c>
      <c r="O38" s="48">
        <v>59029</v>
      </c>
    </row>
    <row r="39" spans="1:20" ht="15" customHeight="1" x14ac:dyDescent="0.15">
      <c r="A39" s="41" t="s">
        <v>66</v>
      </c>
      <c r="B39" s="48">
        <v>46</v>
      </c>
      <c r="C39" s="48">
        <v>2146</v>
      </c>
      <c r="D39" s="48">
        <v>6681</v>
      </c>
      <c r="E39" s="48">
        <v>38319</v>
      </c>
      <c r="F39" s="48">
        <v>1393</v>
      </c>
      <c r="G39" s="48">
        <v>7090</v>
      </c>
      <c r="H39" s="48">
        <v>16466</v>
      </c>
      <c r="I39" s="48">
        <v>8695</v>
      </c>
      <c r="J39" s="48">
        <v>286</v>
      </c>
      <c r="K39" s="48">
        <v>157</v>
      </c>
      <c r="L39" s="48">
        <f t="shared" si="0"/>
        <v>1326</v>
      </c>
      <c r="M39" s="48">
        <f t="shared" si="0"/>
        <v>4984</v>
      </c>
      <c r="N39" s="48">
        <v>26198</v>
      </c>
      <c r="O39" s="48">
        <v>61391</v>
      </c>
    </row>
    <row r="40" spans="1:20" ht="15" customHeight="1" x14ac:dyDescent="0.15">
      <c r="A40" s="41" t="s">
        <v>67</v>
      </c>
      <c r="B40" s="48">
        <v>340.5</v>
      </c>
      <c r="C40" s="48">
        <v>15991</v>
      </c>
      <c r="D40" s="48">
        <v>6307.2</v>
      </c>
      <c r="E40" s="48">
        <v>32005</v>
      </c>
      <c r="F40" s="48">
        <v>1058.2</v>
      </c>
      <c r="G40" s="48">
        <v>5356</v>
      </c>
      <c r="H40" s="48">
        <v>15807.7</v>
      </c>
      <c r="I40" s="48">
        <v>7966</v>
      </c>
      <c r="J40" s="48">
        <v>331.9</v>
      </c>
      <c r="K40" s="48">
        <v>196</v>
      </c>
      <c r="L40" s="48">
        <f>N40-(B40+D40+F40+H40+J40)</f>
        <v>423.90000000000146</v>
      </c>
      <c r="M40" s="48">
        <f>O40-(C40+E40+G40+I40+K40)</f>
        <v>3965</v>
      </c>
      <c r="N40" s="48">
        <v>24269.4</v>
      </c>
      <c r="O40" s="48">
        <v>65479</v>
      </c>
    </row>
    <row r="41" spans="1:20" ht="15" customHeight="1" x14ac:dyDescent="0.15">
      <c r="A41" s="41" t="s">
        <v>68</v>
      </c>
      <c r="B41" s="48">
        <v>513.79999999999995</v>
      </c>
      <c r="C41" s="48">
        <v>23311.5</v>
      </c>
      <c r="D41" s="48">
        <v>4131.8999999999996</v>
      </c>
      <c r="E41" s="48">
        <v>24779</v>
      </c>
      <c r="F41" s="48">
        <v>917.7</v>
      </c>
      <c r="G41" s="48">
        <v>3909.7</v>
      </c>
      <c r="H41" s="48">
        <v>17741.5</v>
      </c>
      <c r="I41" s="48">
        <v>9097</v>
      </c>
      <c r="J41" s="48">
        <v>467.1</v>
      </c>
      <c r="K41" s="48">
        <v>315.8</v>
      </c>
      <c r="L41" s="48">
        <f>N41-J41-H41-F41-D41-B41</f>
        <v>364.60000000000059</v>
      </c>
      <c r="M41" s="48">
        <f>O41-K41-I41-G41-E41-C41</f>
        <v>2215.6999999999971</v>
      </c>
      <c r="N41" s="48">
        <v>24136.6</v>
      </c>
      <c r="O41" s="48">
        <v>63628.7</v>
      </c>
    </row>
    <row r="42" spans="1:20" ht="15" customHeight="1" x14ac:dyDescent="0.15">
      <c r="A42" s="41" t="s">
        <v>69</v>
      </c>
      <c r="B42" s="48">
        <v>270.8</v>
      </c>
      <c r="C42" s="48">
        <v>12403</v>
      </c>
      <c r="D42" s="48">
        <v>6248.5</v>
      </c>
      <c r="E42" s="48">
        <v>28276</v>
      </c>
      <c r="F42" s="48">
        <v>682.3</v>
      </c>
      <c r="G42" s="48">
        <v>3303</v>
      </c>
      <c r="H42" s="48">
        <v>17618.599999999999</v>
      </c>
      <c r="I42" s="48">
        <v>8708</v>
      </c>
      <c r="J42" s="48">
        <v>474.7</v>
      </c>
      <c r="K42" s="48">
        <v>295</v>
      </c>
      <c r="L42" s="48">
        <v>823</v>
      </c>
      <c r="M42" s="48">
        <v>4801</v>
      </c>
      <c r="N42" s="48">
        <f>B42+D42+F42+H42+J42+L42</f>
        <v>26117.899999999998</v>
      </c>
      <c r="O42" s="48">
        <f>C42+E42+G42+I42+K42+M42</f>
        <v>57786</v>
      </c>
    </row>
    <row r="43" spans="1:20" ht="15" customHeight="1" x14ac:dyDescent="0.15">
      <c r="A43" s="41" t="s">
        <v>70</v>
      </c>
      <c r="B43" s="44">
        <v>146</v>
      </c>
      <c r="C43" s="44">
        <v>6552</v>
      </c>
      <c r="D43" s="44">
        <v>3743</v>
      </c>
      <c r="E43" s="44">
        <v>18045</v>
      </c>
      <c r="F43" s="44">
        <v>1121</v>
      </c>
      <c r="G43" s="44">
        <v>5223</v>
      </c>
      <c r="H43" s="44">
        <v>20136</v>
      </c>
      <c r="I43" s="44">
        <v>9955</v>
      </c>
      <c r="J43" s="44">
        <v>335</v>
      </c>
      <c r="K43" s="44">
        <v>218</v>
      </c>
      <c r="L43" s="44">
        <v>394</v>
      </c>
      <c r="M43" s="44">
        <v>4355</v>
      </c>
      <c r="N43" s="44">
        <v>25875</v>
      </c>
      <c r="O43" s="44">
        <v>44348</v>
      </c>
    </row>
    <row r="44" spans="1:20" ht="15" customHeight="1" x14ac:dyDescent="0.15">
      <c r="A44" s="41" t="s">
        <v>71</v>
      </c>
      <c r="B44" s="44">
        <v>148</v>
      </c>
      <c r="C44" s="44">
        <v>5857</v>
      </c>
      <c r="D44" s="44">
        <v>4280</v>
      </c>
      <c r="E44" s="44">
        <v>24460</v>
      </c>
      <c r="F44" s="44">
        <v>432</v>
      </c>
      <c r="G44" s="44">
        <v>2114</v>
      </c>
      <c r="H44" s="44">
        <v>17607</v>
      </c>
      <c r="I44" s="44">
        <v>8809</v>
      </c>
      <c r="J44" s="44">
        <v>240</v>
      </c>
      <c r="K44" s="44">
        <v>138</v>
      </c>
      <c r="L44" s="44">
        <v>456</v>
      </c>
      <c r="M44" s="44">
        <v>2400</v>
      </c>
      <c r="N44" s="44">
        <v>23163</v>
      </c>
      <c r="O44" s="44">
        <v>43778</v>
      </c>
      <c r="Q44" s="49"/>
    </row>
    <row r="45" spans="1:20" ht="15" customHeight="1" x14ac:dyDescent="0.15">
      <c r="A45" s="41" t="s">
        <v>72</v>
      </c>
      <c r="B45" s="44">
        <v>54</v>
      </c>
      <c r="C45" s="44">
        <v>2330</v>
      </c>
      <c r="D45" s="44">
        <v>4207</v>
      </c>
      <c r="E45" s="44">
        <v>21010</v>
      </c>
      <c r="F45" s="44">
        <v>746</v>
      </c>
      <c r="G45" s="44">
        <v>3919</v>
      </c>
      <c r="H45" s="44">
        <v>16831</v>
      </c>
      <c r="I45" s="44">
        <v>8998</v>
      </c>
      <c r="J45" s="44">
        <v>151</v>
      </c>
      <c r="K45" s="44">
        <v>97</v>
      </c>
      <c r="L45" s="44">
        <v>317</v>
      </c>
      <c r="M45" s="44">
        <v>2860</v>
      </c>
      <c r="N45" s="44">
        <v>22306</v>
      </c>
      <c r="O45" s="44">
        <v>39214</v>
      </c>
    </row>
    <row r="46" spans="1:20" ht="15" customHeight="1" x14ac:dyDescent="0.15">
      <c r="A46" s="41" t="s">
        <v>73</v>
      </c>
      <c r="B46" s="44">
        <v>189</v>
      </c>
      <c r="C46" s="44">
        <v>8495</v>
      </c>
      <c r="D46" s="44">
        <v>4310</v>
      </c>
      <c r="E46" s="44">
        <v>20222</v>
      </c>
      <c r="F46" s="44">
        <v>896</v>
      </c>
      <c r="G46" s="44">
        <v>4512</v>
      </c>
      <c r="H46" s="44">
        <v>13457</v>
      </c>
      <c r="I46" s="44">
        <v>7361</v>
      </c>
      <c r="J46" s="44">
        <v>408</v>
      </c>
      <c r="K46" s="44">
        <v>194</v>
      </c>
      <c r="L46" s="44">
        <v>458</v>
      </c>
      <c r="M46" s="44">
        <v>2927</v>
      </c>
      <c r="N46" s="44">
        <v>19718</v>
      </c>
      <c r="O46" s="44">
        <v>43711</v>
      </c>
    </row>
    <row r="47" spans="1:20" ht="15" customHeight="1" x14ac:dyDescent="0.15">
      <c r="A47" s="41" t="s">
        <v>74</v>
      </c>
      <c r="B47" s="44">
        <v>165</v>
      </c>
      <c r="C47" s="44">
        <v>7852</v>
      </c>
      <c r="D47" s="44">
        <v>4138</v>
      </c>
      <c r="E47" s="44">
        <v>22205</v>
      </c>
      <c r="F47" s="44">
        <v>519</v>
      </c>
      <c r="G47" s="44">
        <v>2895</v>
      </c>
      <c r="H47" s="44">
        <v>10240</v>
      </c>
      <c r="I47" s="44">
        <v>5950</v>
      </c>
      <c r="J47" s="44">
        <v>163</v>
      </c>
      <c r="K47" s="44">
        <v>128</v>
      </c>
      <c r="L47" s="44">
        <v>244</v>
      </c>
      <c r="M47" s="44">
        <v>2512</v>
      </c>
      <c r="N47" s="44">
        <f t="shared" ref="N47:O49" si="1">B47+D47+F47+H47+J47+L47</f>
        <v>15469</v>
      </c>
      <c r="O47" s="44">
        <f t="shared" si="1"/>
        <v>41542</v>
      </c>
    </row>
    <row r="48" spans="1:20" ht="15" customHeight="1" x14ac:dyDescent="0.15">
      <c r="A48" s="41" t="s">
        <v>75</v>
      </c>
      <c r="B48" s="44">
        <v>162</v>
      </c>
      <c r="C48" s="44">
        <v>7199</v>
      </c>
      <c r="D48" s="44">
        <v>3285</v>
      </c>
      <c r="E48" s="44">
        <v>17725</v>
      </c>
      <c r="F48" s="44">
        <v>573</v>
      </c>
      <c r="G48" s="44">
        <v>3086</v>
      </c>
      <c r="H48" s="44">
        <v>13417</v>
      </c>
      <c r="I48" s="44">
        <v>7581</v>
      </c>
      <c r="J48" s="44">
        <v>258</v>
      </c>
      <c r="K48" s="44">
        <v>236</v>
      </c>
      <c r="L48" s="44">
        <v>387</v>
      </c>
      <c r="M48" s="44">
        <v>1885</v>
      </c>
      <c r="N48" s="44">
        <f t="shared" si="1"/>
        <v>18082</v>
      </c>
      <c r="O48" s="44">
        <f t="shared" si="1"/>
        <v>37712</v>
      </c>
      <c r="P48" s="50"/>
      <c r="Q48" s="49"/>
    </row>
    <row r="49" spans="1:17" ht="15" customHeight="1" x14ac:dyDescent="0.15">
      <c r="A49" s="41" t="s">
        <v>76</v>
      </c>
      <c r="B49" s="44">
        <v>116.9</v>
      </c>
      <c r="C49" s="44">
        <v>6027.2960000000003</v>
      </c>
      <c r="D49" s="44">
        <f>1594.9+1222.1+150.6</f>
        <v>2967.6</v>
      </c>
      <c r="E49" s="44">
        <f>3823.73+13704.669+422.46</f>
        <v>17950.859</v>
      </c>
      <c r="F49" s="44">
        <v>557.6</v>
      </c>
      <c r="G49" s="44">
        <v>3315.52</v>
      </c>
      <c r="H49" s="44">
        <v>9921.6</v>
      </c>
      <c r="I49" s="44">
        <v>5831.6030000000001</v>
      </c>
      <c r="J49" s="44">
        <v>320.7</v>
      </c>
      <c r="K49" s="44">
        <v>379.33</v>
      </c>
      <c r="L49" s="44">
        <v>1015</v>
      </c>
      <c r="M49" s="44">
        <v>3258</v>
      </c>
      <c r="N49" s="44">
        <f t="shared" si="1"/>
        <v>14899.400000000001</v>
      </c>
      <c r="O49" s="44">
        <f t="shared" si="1"/>
        <v>36762.608</v>
      </c>
      <c r="P49" s="50"/>
      <c r="Q49" s="49"/>
    </row>
    <row r="50" spans="1:17" ht="15" customHeight="1" x14ac:dyDescent="0.15">
      <c r="A50" s="41" t="s">
        <v>77</v>
      </c>
      <c r="B50" s="44">
        <v>75.400000000000006</v>
      </c>
      <c r="C50" s="44">
        <v>3661</v>
      </c>
      <c r="D50" s="44">
        <v>1953</v>
      </c>
      <c r="E50" s="44">
        <v>13161</v>
      </c>
      <c r="F50" s="44">
        <v>326</v>
      </c>
      <c r="G50" s="44">
        <v>1891</v>
      </c>
      <c r="H50" s="44">
        <v>13334</v>
      </c>
      <c r="I50" s="44">
        <v>7651</v>
      </c>
      <c r="J50" s="44">
        <v>129.6</v>
      </c>
      <c r="K50" s="44">
        <v>88</v>
      </c>
      <c r="L50" s="44">
        <v>816</v>
      </c>
      <c r="M50" s="44">
        <v>2353</v>
      </c>
      <c r="N50" s="44">
        <f>B50+D50+F50+H50+J50+L50</f>
        <v>16634</v>
      </c>
      <c r="O50" s="44">
        <f>C50+E50+G50+I50+K50+M50</f>
        <v>28805</v>
      </c>
      <c r="P50" s="50"/>
      <c r="Q50" s="49"/>
    </row>
    <row r="51" spans="1:17" ht="15" customHeight="1" x14ac:dyDescent="0.15">
      <c r="A51" s="41" t="s">
        <v>78</v>
      </c>
      <c r="B51" s="44">
        <v>143</v>
      </c>
      <c r="C51" s="44">
        <v>7183</v>
      </c>
      <c r="D51" s="44">
        <v>1685</v>
      </c>
      <c r="E51" s="44">
        <v>10766</v>
      </c>
      <c r="F51" s="44">
        <v>319</v>
      </c>
      <c r="G51" s="44">
        <v>1987</v>
      </c>
      <c r="H51" s="44">
        <v>12557</v>
      </c>
      <c r="I51" s="44">
        <v>6762</v>
      </c>
      <c r="J51" s="44">
        <v>272</v>
      </c>
      <c r="K51" s="44">
        <v>218</v>
      </c>
      <c r="L51" s="44">
        <v>585</v>
      </c>
      <c r="M51" s="44">
        <v>1997</v>
      </c>
      <c r="N51" s="44">
        <f>B51+D51+F51+H51+J51+L51</f>
        <v>15561</v>
      </c>
      <c r="O51" s="44">
        <f>C51+E51+G51+I51+K51+M51</f>
        <v>28913</v>
      </c>
      <c r="P51" s="50"/>
      <c r="Q51" s="49"/>
    </row>
    <row r="52" spans="1:17" ht="15" customHeight="1" x14ac:dyDescent="0.15">
      <c r="A52" s="41" t="s">
        <v>79</v>
      </c>
      <c r="B52" s="44">
        <v>127</v>
      </c>
      <c r="C52" s="44">
        <v>6462</v>
      </c>
      <c r="D52" s="44">
        <v>2012</v>
      </c>
      <c r="E52" s="44">
        <v>13103</v>
      </c>
      <c r="F52" s="44">
        <v>378</v>
      </c>
      <c r="G52" s="44">
        <v>2065</v>
      </c>
      <c r="H52" s="44">
        <v>11809</v>
      </c>
      <c r="I52" s="44">
        <v>6417</v>
      </c>
      <c r="J52" s="44">
        <v>217</v>
      </c>
      <c r="K52" s="44">
        <v>177</v>
      </c>
      <c r="L52" s="44">
        <f>N52-B52-D52-F52-H52-J52</f>
        <v>1320</v>
      </c>
      <c r="M52" s="44">
        <f>O52-C52-E52-G52-I52-K52</f>
        <v>2236</v>
      </c>
      <c r="N52" s="44">
        <v>15863</v>
      </c>
      <c r="O52" s="44">
        <v>30460</v>
      </c>
      <c r="P52" s="50"/>
      <c r="Q52" s="49"/>
    </row>
    <row r="53" spans="1:17" ht="15" customHeight="1" x14ac:dyDescent="0.15">
      <c r="A53" s="41" t="s">
        <v>80</v>
      </c>
      <c r="B53" s="44">
        <v>71</v>
      </c>
      <c r="C53" s="44">
        <v>3939</v>
      </c>
      <c r="D53" s="44">
        <v>2302</v>
      </c>
      <c r="E53" s="44">
        <v>10902</v>
      </c>
      <c r="F53" s="44">
        <v>252</v>
      </c>
      <c r="G53" s="44">
        <v>1572</v>
      </c>
      <c r="H53" s="44">
        <v>7045</v>
      </c>
      <c r="I53" s="44">
        <v>3993</v>
      </c>
      <c r="J53" s="44">
        <v>155</v>
      </c>
      <c r="K53" s="44">
        <v>123</v>
      </c>
      <c r="L53" s="44">
        <f>N53-(B53+D53+F53+H53+J53)</f>
        <v>255</v>
      </c>
      <c r="M53" s="44">
        <f>O53-(C53+E53+G53+I53+K53)</f>
        <v>2305</v>
      </c>
      <c r="N53" s="44">
        <v>10080</v>
      </c>
      <c r="O53" s="44">
        <v>22834</v>
      </c>
      <c r="P53" s="50"/>
      <c r="Q53" s="49"/>
    </row>
    <row r="54" spans="1:17" ht="15" customHeight="1" x14ac:dyDescent="0.15">
      <c r="A54" s="41" t="s">
        <v>81</v>
      </c>
      <c r="B54" s="44">
        <v>78.900000000000006</v>
      </c>
      <c r="C54" s="44">
        <v>4837.6000000000004</v>
      </c>
      <c r="D54" s="44">
        <v>2384.1</v>
      </c>
      <c r="E54" s="44">
        <v>11000.8</v>
      </c>
      <c r="F54" s="44">
        <v>175.8</v>
      </c>
      <c r="G54" s="44">
        <v>1114.4000000000001</v>
      </c>
      <c r="H54" s="44">
        <v>4675.6000000000004</v>
      </c>
      <c r="I54" s="44">
        <v>2691.2</v>
      </c>
      <c r="J54" s="44">
        <v>117.3</v>
      </c>
      <c r="K54" s="44">
        <v>108.8</v>
      </c>
      <c r="L54" s="44">
        <v>206.29999999999944</v>
      </c>
      <c r="M54" s="44">
        <v>1201.2000000000005</v>
      </c>
      <c r="N54" s="44">
        <v>7638</v>
      </c>
      <c r="O54" s="44">
        <v>20954</v>
      </c>
      <c r="P54" s="50"/>
      <c r="Q54" s="49"/>
    </row>
    <row r="55" spans="1:17" ht="15" customHeight="1" x14ac:dyDescent="0.15">
      <c r="A55" s="41" t="s">
        <v>82</v>
      </c>
      <c r="B55" s="44">
        <v>105</v>
      </c>
      <c r="C55" s="44">
        <v>6579</v>
      </c>
      <c r="D55" s="44">
        <v>2328</v>
      </c>
      <c r="E55" s="44">
        <v>11638</v>
      </c>
      <c r="F55" s="44">
        <v>238</v>
      </c>
      <c r="G55" s="44">
        <v>1394</v>
      </c>
      <c r="H55" s="44">
        <v>4161</v>
      </c>
      <c r="I55" s="44">
        <v>2875</v>
      </c>
      <c r="J55" s="44">
        <v>99</v>
      </c>
      <c r="K55" s="44">
        <v>94</v>
      </c>
      <c r="L55" s="44">
        <v>252</v>
      </c>
      <c r="M55" s="44">
        <v>1266</v>
      </c>
      <c r="N55" s="44">
        <v>7183</v>
      </c>
      <c r="O55" s="44">
        <v>23846</v>
      </c>
      <c r="P55" s="50"/>
      <c r="Q55" s="49"/>
    </row>
    <row r="56" spans="1:17" ht="15" customHeight="1" x14ac:dyDescent="0.15">
      <c r="A56" s="41" t="s">
        <v>83</v>
      </c>
      <c r="B56" s="44">
        <v>164</v>
      </c>
      <c r="C56" s="44">
        <v>9135</v>
      </c>
      <c r="D56" s="44">
        <v>2223</v>
      </c>
      <c r="E56" s="44">
        <v>11584</v>
      </c>
      <c r="F56" s="44">
        <v>147</v>
      </c>
      <c r="G56" s="44">
        <v>668</v>
      </c>
      <c r="H56" s="44">
        <v>6375</v>
      </c>
      <c r="I56" s="44">
        <v>3124</v>
      </c>
      <c r="J56" s="44">
        <v>95</v>
      </c>
      <c r="K56" s="44">
        <v>86</v>
      </c>
      <c r="L56" s="44">
        <v>579</v>
      </c>
      <c r="M56" s="44">
        <v>1484</v>
      </c>
      <c r="N56" s="44">
        <v>9583</v>
      </c>
      <c r="O56" s="44">
        <v>26081</v>
      </c>
      <c r="P56" s="50"/>
      <c r="Q56" s="49"/>
    </row>
    <row r="57" spans="1:17" ht="15" customHeight="1" x14ac:dyDescent="0.15">
      <c r="A57" s="41" t="s">
        <v>112</v>
      </c>
      <c r="B57" s="44">
        <v>78</v>
      </c>
      <c r="C57" s="44">
        <v>6162</v>
      </c>
      <c r="D57" s="44">
        <v>1646</v>
      </c>
      <c r="E57" s="44">
        <v>7993</v>
      </c>
      <c r="F57" s="44">
        <v>34</v>
      </c>
      <c r="G57" s="44">
        <v>221</v>
      </c>
      <c r="H57" s="44">
        <v>3757</v>
      </c>
      <c r="I57" s="44">
        <v>2358</v>
      </c>
      <c r="J57" s="44">
        <v>70</v>
      </c>
      <c r="K57" s="44">
        <v>58</v>
      </c>
      <c r="L57" s="44">
        <v>236</v>
      </c>
      <c r="M57" s="44">
        <v>1085</v>
      </c>
      <c r="N57" s="44">
        <f>SUM(B57,D57,F57,H57,J57,L57)</f>
        <v>5821</v>
      </c>
      <c r="O57" s="44">
        <f>SUM(C57,E57,G57,I57,K57,M57)</f>
        <v>17877</v>
      </c>
      <c r="P57" s="50"/>
      <c r="Q57" s="49"/>
    </row>
    <row r="58" spans="1:17" ht="9" customHeight="1" x14ac:dyDescent="0.15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</row>
    <row r="59" spans="1:17" ht="15" customHeight="1" x14ac:dyDescent="0.15">
      <c r="A59" s="4" t="s">
        <v>93</v>
      </c>
      <c r="B59" s="46"/>
      <c r="C59" s="46"/>
      <c r="D59" s="46"/>
      <c r="E59" s="46"/>
      <c r="F59" s="46"/>
      <c r="G59" s="46"/>
      <c r="Q59" s="16" t="s">
        <v>85</v>
      </c>
    </row>
    <row r="60" spans="1:17" ht="13.5" x14ac:dyDescent="0.15">
      <c r="A60" s="99" t="s">
        <v>55</v>
      </c>
      <c r="B60" s="104" t="s">
        <v>94</v>
      </c>
      <c r="C60" s="105"/>
      <c r="D60" s="104" t="s">
        <v>95</v>
      </c>
      <c r="E60" s="105"/>
      <c r="F60" s="104" t="s">
        <v>96</v>
      </c>
      <c r="G60" s="105"/>
      <c r="H60" s="104" t="s">
        <v>97</v>
      </c>
      <c r="I60" s="105"/>
      <c r="J60" s="104" t="s">
        <v>98</v>
      </c>
      <c r="K60" s="105"/>
      <c r="L60" s="104" t="s">
        <v>99</v>
      </c>
      <c r="M60" s="105"/>
      <c r="N60" s="104" t="s">
        <v>91</v>
      </c>
      <c r="O60" s="105"/>
      <c r="P60" s="104" t="s">
        <v>92</v>
      </c>
      <c r="Q60" s="105"/>
    </row>
    <row r="61" spans="1:17" ht="13.5" x14ac:dyDescent="0.15">
      <c r="A61" s="100"/>
      <c r="B61" s="41" t="s">
        <v>59</v>
      </c>
      <c r="C61" s="41" t="s">
        <v>60</v>
      </c>
      <c r="D61" s="41" t="s">
        <v>59</v>
      </c>
      <c r="E61" s="41" t="s">
        <v>60</v>
      </c>
      <c r="F61" s="41" t="s">
        <v>59</v>
      </c>
      <c r="G61" s="41" t="s">
        <v>60</v>
      </c>
      <c r="H61" s="41" t="s">
        <v>59</v>
      </c>
      <c r="I61" s="41" t="s">
        <v>60</v>
      </c>
      <c r="J61" s="41" t="s">
        <v>59</v>
      </c>
      <c r="K61" s="41" t="s">
        <v>60</v>
      </c>
      <c r="L61" s="41" t="s">
        <v>59</v>
      </c>
      <c r="M61" s="41" t="s">
        <v>60</v>
      </c>
      <c r="N61" s="41" t="s">
        <v>59</v>
      </c>
      <c r="O61" s="41" t="s">
        <v>60</v>
      </c>
      <c r="P61" s="41" t="s">
        <v>59</v>
      </c>
      <c r="Q61" s="41" t="s">
        <v>60</v>
      </c>
    </row>
    <row r="62" spans="1:17" ht="13.5" hidden="1" customHeight="1" x14ac:dyDescent="0.15">
      <c r="A62" s="42" t="s">
        <v>61</v>
      </c>
      <c r="B62" s="47">
        <v>35060</v>
      </c>
      <c r="C62" s="47">
        <v>34584</v>
      </c>
      <c r="D62" s="47">
        <v>12090</v>
      </c>
      <c r="E62" s="47">
        <v>18082</v>
      </c>
      <c r="F62" s="47">
        <v>85157</v>
      </c>
      <c r="G62" s="47">
        <v>359895</v>
      </c>
      <c r="H62" s="47">
        <v>263341</v>
      </c>
      <c r="I62" s="47">
        <v>455746</v>
      </c>
      <c r="J62" s="47">
        <v>6336</v>
      </c>
      <c r="K62" s="47">
        <v>5184</v>
      </c>
      <c r="L62" s="47">
        <v>136237</v>
      </c>
      <c r="M62" s="47">
        <v>132103</v>
      </c>
      <c r="N62" s="47">
        <v>123739</v>
      </c>
      <c r="O62" s="47">
        <v>87312</v>
      </c>
      <c r="P62" s="43">
        <v>691960</v>
      </c>
      <c r="Q62" s="47">
        <v>1092906</v>
      </c>
    </row>
    <row r="63" spans="1:17" ht="13.5" hidden="1" customHeight="1" x14ac:dyDescent="0.15">
      <c r="A63" s="42" t="s">
        <v>62</v>
      </c>
      <c r="B63" s="47">
        <v>25149</v>
      </c>
      <c r="C63" s="47">
        <v>31195</v>
      </c>
      <c r="D63" s="47">
        <v>14093</v>
      </c>
      <c r="E63" s="47">
        <v>20059</v>
      </c>
      <c r="F63" s="47">
        <v>116261</v>
      </c>
      <c r="G63" s="47">
        <v>400081</v>
      </c>
      <c r="H63" s="47">
        <v>285763</v>
      </c>
      <c r="I63" s="47">
        <v>387627</v>
      </c>
      <c r="J63" s="47">
        <v>10371</v>
      </c>
      <c r="K63" s="47">
        <v>7935</v>
      </c>
      <c r="L63" s="47">
        <v>137698</v>
      </c>
      <c r="M63" s="47">
        <v>125702</v>
      </c>
      <c r="N63" s="47">
        <f t="shared" ref="N63:O67" si="2">P63-B63-D63-F63-H63-J63-L63</f>
        <v>215204</v>
      </c>
      <c r="O63" s="47">
        <f t="shared" si="2"/>
        <v>90637</v>
      </c>
      <c r="P63" s="43">
        <v>804539</v>
      </c>
      <c r="Q63" s="47">
        <v>1063236</v>
      </c>
    </row>
    <row r="64" spans="1:17" ht="13.5" hidden="1" customHeight="1" x14ac:dyDescent="0.15">
      <c r="A64" s="42" t="s">
        <v>63</v>
      </c>
      <c r="B64" s="47">
        <v>65955</v>
      </c>
      <c r="C64" s="47">
        <v>66381</v>
      </c>
      <c r="D64" s="47">
        <v>13424</v>
      </c>
      <c r="E64" s="47">
        <v>19118</v>
      </c>
      <c r="F64" s="47">
        <v>151088</v>
      </c>
      <c r="G64" s="47">
        <v>399603</v>
      </c>
      <c r="H64" s="47">
        <v>265150</v>
      </c>
      <c r="I64" s="47">
        <v>363492</v>
      </c>
      <c r="J64" s="47">
        <v>8951</v>
      </c>
      <c r="K64" s="47">
        <v>6306</v>
      </c>
      <c r="L64" s="47">
        <v>103356</v>
      </c>
      <c r="M64" s="47">
        <v>99132</v>
      </c>
      <c r="N64" s="47">
        <f t="shared" si="2"/>
        <v>138378</v>
      </c>
      <c r="O64" s="47">
        <f t="shared" si="2"/>
        <v>68128</v>
      </c>
      <c r="P64" s="43">
        <v>746302</v>
      </c>
      <c r="Q64" s="47">
        <v>1022160</v>
      </c>
    </row>
    <row r="65" spans="1:20" ht="13.5" hidden="1" customHeight="1" x14ac:dyDescent="0.15">
      <c r="A65" s="41" t="s">
        <v>64</v>
      </c>
      <c r="B65" s="48">
        <v>35575</v>
      </c>
      <c r="C65" s="48">
        <v>36462</v>
      </c>
      <c r="D65" s="48">
        <v>11669</v>
      </c>
      <c r="E65" s="48">
        <v>14771</v>
      </c>
      <c r="F65" s="48">
        <v>143658</v>
      </c>
      <c r="G65" s="48">
        <v>446507</v>
      </c>
      <c r="H65" s="48">
        <v>263961</v>
      </c>
      <c r="I65" s="48">
        <v>391161</v>
      </c>
      <c r="J65" s="48">
        <v>4832</v>
      </c>
      <c r="K65" s="48">
        <v>2686</v>
      </c>
      <c r="L65" s="48">
        <v>94328</v>
      </c>
      <c r="M65" s="48">
        <v>89051</v>
      </c>
      <c r="N65" s="48">
        <f t="shared" si="2"/>
        <v>296692</v>
      </c>
      <c r="O65" s="48">
        <f t="shared" si="2"/>
        <v>82813</v>
      </c>
      <c r="P65" s="44">
        <v>850715</v>
      </c>
      <c r="Q65" s="48">
        <v>1063451</v>
      </c>
    </row>
    <row r="66" spans="1:20" ht="13.5" hidden="1" x14ac:dyDescent="0.15">
      <c r="A66" s="41" t="s">
        <v>65</v>
      </c>
      <c r="B66" s="48">
        <v>57401</v>
      </c>
      <c r="C66" s="48">
        <v>46174</v>
      </c>
      <c r="D66" s="48">
        <v>14650</v>
      </c>
      <c r="E66" s="48">
        <v>19451</v>
      </c>
      <c r="F66" s="48">
        <v>126622</v>
      </c>
      <c r="G66" s="48">
        <v>473244</v>
      </c>
      <c r="H66" s="48">
        <v>246513</v>
      </c>
      <c r="I66" s="48">
        <v>323087</v>
      </c>
      <c r="J66" s="48">
        <v>2873</v>
      </c>
      <c r="K66" s="48">
        <v>1961</v>
      </c>
      <c r="L66" s="48">
        <v>131698</v>
      </c>
      <c r="M66" s="48">
        <v>118540</v>
      </c>
      <c r="N66" s="48">
        <f t="shared" si="2"/>
        <v>89444</v>
      </c>
      <c r="O66" s="48">
        <f t="shared" si="2"/>
        <v>46608</v>
      </c>
      <c r="P66" s="44">
        <v>669201</v>
      </c>
      <c r="Q66" s="48">
        <v>1029065</v>
      </c>
    </row>
    <row r="67" spans="1:20" ht="13.5" x14ac:dyDescent="0.15">
      <c r="A67" s="41" t="s">
        <v>66</v>
      </c>
      <c r="B67" s="48">
        <v>64033</v>
      </c>
      <c r="C67" s="48">
        <v>53475</v>
      </c>
      <c r="D67" s="48">
        <v>11454</v>
      </c>
      <c r="E67" s="48">
        <v>15878</v>
      </c>
      <c r="F67" s="48">
        <v>100420</v>
      </c>
      <c r="G67" s="48">
        <v>427057</v>
      </c>
      <c r="H67" s="48">
        <v>281504</v>
      </c>
      <c r="I67" s="48">
        <v>309858</v>
      </c>
      <c r="J67" s="48">
        <v>1595</v>
      </c>
      <c r="K67" s="48">
        <v>968</v>
      </c>
      <c r="L67" s="48">
        <v>78629</v>
      </c>
      <c r="M67" s="48">
        <v>77484</v>
      </c>
      <c r="N67" s="48">
        <f t="shared" si="2"/>
        <v>122823</v>
      </c>
      <c r="O67" s="48">
        <f t="shared" si="2"/>
        <v>49649</v>
      </c>
      <c r="P67" s="44">
        <v>660458</v>
      </c>
      <c r="Q67" s="48">
        <v>934369</v>
      </c>
    </row>
    <row r="68" spans="1:20" ht="13.5" x14ac:dyDescent="0.15">
      <c r="A68" s="41" t="s">
        <v>67</v>
      </c>
      <c r="B68" s="48">
        <v>38891.300000000003</v>
      </c>
      <c r="C68" s="48">
        <v>38325</v>
      </c>
      <c r="D68" s="48">
        <v>8026</v>
      </c>
      <c r="E68" s="48">
        <v>11054</v>
      </c>
      <c r="F68" s="48">
        <v>146024</v>
      </c>
      <c r="G68" s="48">
        <v>446085</v>
      </c>
      <c r="H68" s="48">
        <v>341100</v>
      </c>
      <c r="I68" s="48">
        <v>397017</v>
      </c>
      <c r="J68" s="48">
        <v>2566</v>
      </c>
      <c r="K68" s="48">
        <v>1727</v>
      </c>
      <c r="L68" s="48">
        <v>76037</v>
      </c>
      <c r="M68" s="48">
        <v>68062</v>
      </c>
      <c r="N68" s="48">
        <f t="shared" ref="N68:O70" si="3">P68-(B68+D68+F68+H68+J68+L68)</f>
        <v>80784.599999999977</v>
      </c>
      <c r="O68" s="48">
        <f t="shared" si="3"/>
        <v>46073</v>
      </c>
      <c r="P68" s="44">
        <v>693428.9</v>
      </c>
      <c r="Q68" s="48">
        <v>1008343</v>
      </c>
      <c r="S68" s="49"/>
      <c r="T68" s="49"/>
    </row>
    <row r="69" spans="1:20" ht="13.5" x14ac:dyDescent="0.15">
      <c r="A69" s="41" t="s">
        <v>68</v>
      </c>
      <c r="B69" s="48">
        <v>39172</v>
      </c>
      <c r="C69" s="48">
        <v>39229.199999999997</v>
      </c>
      <c r="D69" s="48">
        <v>14040.4</v>
      </c>
      <c r="E69" s="48">
        <v>18569.5</v>
      </c>
      <c r="F69" s="48">
        <v>159764</v>
      </c>
      <c r="G69" s="48">
        <v>522306.7</v>
      </c>
      <c r="H69" s="48">
        <v>341709</v>
      </c>
      <c r="I69" s="48">
        <v>408366.4</v>
      </c>
      <c r="J69" s="48">
        <v>2555.5</v>
      </c>
      <c r="K69" s="48">
        <v>1452.1</v>
      </c>
      <c r="L69" s="48">
        <v>77179.3</v>
      </c>
      <c r="M69" s="48">
        <v>64324.3</v>
      </c>
      <c r="N69" s="48">
        <f t="shared" si="3"/>
        <v>66115.899999999907</v>
      </c>
      <c r="O69" s="48">
        <f t="shared" si="3"/>
        <v>41152.5</v>
      </c>
      <c r="P69" s="44">
        <v>700536.1</v>
      </c>
      <c r="Q69" s="48">
        <v>1095400.7</v>
      </c>
    </row>
    <row r="70" spans="1:20" ht="13.5" x14ac:dyDescent="0.15">
      <c r="A70" s="41" t="s">
        <v>69</v>
      </c>
      <c r="B70" s="48">
        <v>48636</v>
      </c>
      <c r="C70" s="48">
        <v>47080</v>
      </c>
      <c r="D70" s="48">
        <v>12671</v>
      </c>
      <c r="E70" s="48">
        <v>15313</v>
      </c>
      <c r="F70" s="48">
        <v>120620</v>
      </c>
      <c r="G70" s="48">
        <v>436337</v>
      </c>
      <c r="H70" s="48">
        <v>303837</v>
      </c>
      <c r="I70" s="48">
        <v>342260</v>
      </c>
      <c r="J70" s="48">
        <v>2266.1</v>
      </c>
      <c r="K70" s="48">
        <v>1147</v>
      </c>
      <c r="L70" s="48">
        <v>73010</v>
      </c>
      <c r="M70" s="48">
        <v>52704</v>
      </c>
      <c r="N70" s="48">
        <f t="shared" si="3"/>
        <v>90356.900000000023</v>
      </c>
      <c r="O70" s="48">
        <f t="shared" si="3"/>
        <v>35098</v>
      </c>
      <c r="P70" s="44">
        <v>651397</v>
      </c>
      <c r="Q70" s="48">
        <v>929939</v>
      </c>
    </row>
    <row r="71" spans="1:20" ht="13.5" x14ac:dyDescent="0.15">
      <c r="A71" s="41" t="s">
        <v>70</v>
      </c>
      <c r="B71" s="44">
        <v>30801</v>
      </c>
      <c r="C71" s="44">
        <v>28702</v>
      </c>
      <c r="D71" s="44">
        <v>6498</v>
      </c>
      <c r="E71" s="44">
        <v>8163</v>
      </c>
      <c r="F71" s="44">
        <v>101570</v>
      </c>
      <c r="G71" s="44">
        <v>414908</v>
      </c>
      <c r="H71" s="44">
        <v>291802</v>
      </c>
      <c r="I71" s="44">
        <v>328918</v>
      </c>
      <c r="J71" s="44">
        <v>824</v>
      </c>
      <c r="K71" s="44">
        <v>539</v>
      </c>
      <c r="L71" s="44">
        <v>64095</v>
      </c>
      <c r="M71" s="44">
        <v>43078</v>
      </c>
      <c r="N71" s="44">
        <v>24786</v>
      </c>
      <c r="O71" s="44">
        <v>774</v>
      </c>
      <c r="P71" s="44">
        <v>520376</v>
      </c>
      <c r="Q71" s="44">
        <v>823534</v>
      </c>
    </row>
    <row r="72" spans="1:20" ht="13.5" x14ac:dyDescent="0.15">
      <c r="A72" s="41" t="s">
        <v>71</v>
      </c>
      <c r="B72" s="44">
        <v>21698</v>
      </c>
      <c r="C72" s="44">
        <v>19410</v>
      </c>
      <c r="D72" s="44">
        <v>5391</v>
      </c>
      <c r="E72" s="44">
        <v>6425</v>
      </c>
      <c r="F72" s="44">
        <v>109819</v>
      </c>
      <c r="G72" s="44">
        <v>382984</v>
      </c>
      <c r="H72" s="44">
        <v>347575</v>
      </c>
      <c r="I72" s="44">
        <v>366020</v>
      </c>
      <c r="J72" s="44">
        <v>1584</v>
      </c>
      <c r="K72" s="44">
        <v>881</v>
      </c>
      <c r="L72" s="44">
        <v>58332</v>
      </c>
      <c r="M72" s="44">
        <v>34441</v>
      </c>
      <c r="N72" s="44">
        <v>67266</v>
      </c>
      <c r="O72" s="44">
        <v>30426</v>
      </c>
      <c r="P72" s="44">
        <v>611665</v>
      </c>
      <c r="Q72" s="44">
        <v>840587</v>
      </c>
    </row>
    <row r="73" spans="1:20" ht="13.5" x14ac:dyDescent="0.15">
      <c r="A73" s="41" t="s">
        <v>72</v>
      </c>
      <c r="B73" s="44">
        <v>5408</v>
      </c>
      <c r="C73" s="44">
        <v>4571</v>
      </c>
      <c r="D73" s="44">
        <v>9264</v>
      </c>
      <c r="E73" s="44">
        <v>9031</v>
      </c>
      <c r="F73" s="44">
        <v>109645</v>
      </c>
      <c r="G73" s="44">
        <v>393068</v>
      </c>
      <c r="H73" s="44">
        <v>310490</v>
      </c>
      <c r="I73" s="44">
        <v>362646</v>
      </c>
      <c r="J73" s="44">
        <v>641</v>
      </c>
      <c r="K73" s="44">
        <v>457</v>
      </c>
      <c r="L73" s="44">
        <v>45276</v>
      </c>
      <c r="M73" s="44">
        <v>28064</v>
      </c>
      <c r="N73" s="44">
        <v>76285</v>
      </c>
      <c r="O73" s="44">
        <v>39490</v>
      </c>
      <c r="P73" s="44">
        <v>557009</v>
      </c>
      <c r="Q73" s="44">
        <v>837327</v>
      </c>
    </row>
    <row r="74" spans="1:20" ht="13.5" x14ac:dyDescent="0.15">
      <c r="A74" s="41" t="s">
        <v>73</v>
      </c>
      <c r="B74" s="44">
        <v>12739</v>
      </c>
      <c r="C74" s="44">
        <v>11624</v>
      </c>
      <c r="D74" s="44">
        <v>9209</v>
      </c>
      <c r="E74" s="44">
        <v>9250</v>
      </c>
      <c r="F74" s="44">
        <v>107233</v>
      </c>
      <c r="G74" s="44">
        <v>400692</v>
      </c>
      <c r="H74" s="44">
        <v>240122</v>
      </c>
      <c r="I74" s="44">
        <v>312327</v>
      </c>
      <c r="J74" s="44">
        <v>1695</v>
      </c>
      <c r="K74" s="44">
        <v>921</v>
      </c>
      <c r="L74" s="44">
        <v>47952</v>
      </c>
      <c r="M74" s="44">
        <v>29558</v>
      </c>
      <c r="N74" s="44">
        <v>84716</v>
      </c>
      <c r="O74" s="44">
        <v>30638</v>
      </c>
      <c r="P74" s="44">
        <v>503666</v>
      </c>
      <c r="Q74" s="44">
        <v>795010</v>
      </c>
    </row>
    <row r="75" spans="1:20" ht="13.5" x14ac:dyDescent="0.15">
      <c r="A75" s="41" t="s">
        <v>74</v>
      </c>
      <c r="B75" s="44">
        <v>12573</v>
      </c>
      <c r="C75" s="44">
        <v>10710</v>
      </c>
      <c r="D75" s="44">
        <v>8679</v>
      </c>
      <c r="E75" s="44">
        <v>8798</v>
      </c>
      <c r="F75" s="44">
        <v>129419</v>
      </c>
      <c r="G75" s="44">
        <v>439007</v>
      </c>
      <c r="H75" s="44">
        <v>246420</v>
      </c>
      <c r="I75" s="44">
        <v>313131</v>
      </c>
      <c r="J75" s="44">
        <v>1390</v>
      </c>
      <c r="K75" s="44">
        <v>627</v>
      </c>
      <c r="L75" s="44">
        <v>54507</v>
      </c>
      <c r="M75" s="44">
        <v>31630</v>
      </c>
      <c r="N75" s="44">
        <v>66076</v>
      </c>
      <c r="O75" s="44">
        <v>31874</v>
      </c>
      <c r="P75" s="44">
        <v>519064</v>
      </c>
      <c r="Q75" s="44">
        <v>835777</v>
      </c>
    </row>
    <row r="76" spans="1:20" ht="13.5" x14ac:dyDescent="0.15">
      <c r="A76" s="41" t="s">
        <v>75</v>
      </c>
      <c r="B76" s="44">
        <v>19633</v>
      </c>
      <c r="C76" s="44">
        <v>51021</v>
      </c>
      <c r="D76" s="44">
        <v>16602</v>
      </c>
      <c r="E76" s="44">
        <v>19374</v>
      </c>
      <c r="F76" s="44">
        <v>92270</v>
      </c>
      <c r="G76" s="44">
        <v>417951</v>
      </c>
      <c r="H76" s="44">
        <v>252358</v>
      </c>
      <c r="I76" s="44">
        <v>279247</v>
      </c>
      <c r="J76" s="44">
        <v>1050</v>
      </c>
      <c r="K76" s="44">
        <v>504</v>
      </c>
      <c r="L76" s="44">
        <v>48835</v>
      </c>
      <c r="M76" s="44">
        <v>32135</v>
      </c>
      <c r="N76" s="44">
        <f>P76-(L76+J76+H76+F76+D76+B76)</f>
        <v>71713</v>
      </c>
      <c r="O76" s="44">
        <f t="shared" ref="O76:O81" si="4">Q76-(C76+E76+G76+I76+K76+M76)</f>
        <v>6196</v>
      </c>
      <c r="P76" s="44">
        <v>502461</v>
      </c>
      <c r="Q76" s="44">
        <v>806428</v>
      </c>
    </row>
    <row r="77" spans="1:20" ht="13.5" x14ac:dyDescent="0.15">
      <c r="A77" s="41" t="s">
        <v>76</v>
      </c>
      <c r="B77" s="44">
        <v>20062.400000000001</v>
      </c>
      <c r="C77" s="44">
        <v>18844.530999999999</v>
      </c>
      <c r="D77" s="44">
        <v>12913</v>
      </c>
      <c r="E77" s="44">
        <v>14023</v>
      </c>
      <c r="F77" s="44">
        <v>85520</v>
      </c>
      <c r="G77" s="44">
        <v>455021.80599999998</v>
      </c>
      <c r="H77" s="44">
        <v>313962</v>
      </c>
      <c r="I77" s="44">
        <v>297669.815</v>
      </c>
      <c r="J77" s="44">
        <v>1086.5</v>
      </c>
      <c r="K77" s="44">
        <v>610.5</v>
      </c>
      <c r="L77" s="44">
        <v>35777</v>
      </c>
      <c r="M77" s="44">
        <v>23555.5</v>
      </c>
      <c r="N77" s="44">
        <f>P77-(L77+J77+H77+F77+D77+B77)</f>
        <v>83750.400000000023</v>
      </c>
      <c r="O77" s="44">
        <f t="shared" si="4"/>
        <v>43311.427000000025</v>
      </c>
      <c r="P77" s="44">
        <v>553071.30000000005</v>
      </c>
      <c r="Q77" s="44">
        <v>853036.57900000003</v>
      </c>
    </row>
    <row r="78" spans="1:20" ht="13.5" x14ac:dyDescent="0.15">
      <c r="A78" s="41" t="s">
        <v>77</v>
      </c>
      <c r="B78" s="44">
        <v>25659</v>
      </c>
      <c r="C78" s="44">
        <v>15088</v>
      </c>
      <c r="D78" s="44">
        <v>11612</v>
      </c>
      <c r="E78" s="44">
        <v>16499</v>
      </c>
      <c r="F78" s="44">
        <v>77384</v>
      </c>
      <c r="G78" s="44">
        <v>464285</v>
      </c>
      <c r="H78" s="44">
        <v>286541</v>
      </c>
      <c r="I78" s="44">
        <v>288715</v>
      </c>
      <c r="J78" s="44">
        <v>3024</v>
      </c>
      <c r="K78" s="44">
        <v>1651</v>
      </c>
      <c r="L78" s="44">
        <v>30369</v>
      </c>
      <c r="M78" s="44">
        <v>20794</v>
      </c>
      <c r="N78" s="44">
        <f>P78-(L78+J78+H78+F78+D78+B78)</f>
        <v>61312</v>
      </c>
      <c r="O78" s="44">
        <f t="shared" si="4"/>
        <v>41030</v>
      </c>
      <c r="P78" s="44">
        <v>495901</v>
      </c>
      <c r="Q78" s="44">
        <v>848062</v>
      </c>
    </row>
    <row r="79" spans="1:20" ht="13.5" x14ac:dyDescent="0.15">
      <c r="A79" s="41" t="s">
        <v>78</v>
      </c>
      <c r="B79" s="44">
        <v>25005</v>
      </c>
      <c r="C79" s="44">
        <v>22469</v>
      </c>
      <c r="D79" s="44">
        <v>12279</v>
      </c>
      <c r="E79" s="44">
        <v>15057</v>
      </c>
      <c r="F79" s="44">
        <v>66721</v>
      </c>
      <c r="G79" s="44">
        <v>407801</v>
      </c>
      <c r="H79" s="44">
        <v>314001</v>
      </c>
      <c r="I79" s="44">
        <v>321054</v>
      </c>
      <c r="J79" s="44">
        <v>2984</v>
      </c>
      <c r="K79" s="44">
        <v>2465</v>
      </c>
      <c r="L79" s="44">
        <v>33421</v>
      </c>
      <c r="M79" s="44">
        <v>22337</v>
      </c>
      <c r="N79" s="44">
        <f>P79-(L79+J79+H79+F79+D79+B79)</f>
        <v>54995</v>
      </c>
      <c r="O79" s="44">
        <f t="shared" si="4"/>
        <v>33687</v>
      </c>
      <c r="P79" s="44">
        <v>509406</v>
      </c>
      <c r="Q79" s="44">
        <v>824870</v>
      </c>
    </row>
    <row r="80" spans="1:20" ht="13.5" x14ac:dyDescent="0.15">
      <c r="A80" s="41" t="s">
        <v>79</v>
      </c>
      <c r="B80" s="44">
        <v>18678</v>
      </c>
      <c r="C80" s="44">
        <v>15580</v>
      </c>
      <c r="D80" s="44">
        <v>9213</v>
      </c>
      <c r="E80" s="44">
        <v>10874</v>
      </c>
      <c r="F80" s="44">
        <v>57627</v>
      </c>
      <c r="G80" s="44">
        <v>355412</v>
      </c>
      <c r="H80" s="44">
        <v>324129</v>
      </c>
      <c r="I80" s="44">
        <v>326466</v>
      </c>
      <c r="J80" s="44">
        <v>1801</v>
      </c>
      <c r="K80" s="44">
        <v>1123</v>
      </c>
      <c r="L80" s="44">
        <v>36495</v>
      </c>
      <c r="M80" s="44">
        <v>21974</v>
      </c>
      <c r="N80" s="44">
        <f>P80-(L80+J80+H80+F80+D80+B80)</f>
        <v>67660</v>
      </c>
      <c r="O80" s="44">
        <f t="shared" si="4"/>
        <v>40264</v>
      </c>
      <c r="P80" s="44">
        <v>515603</v>
      </c>
      <c r="Q80" s="44">
        <v>771693</v>
      </c>
    </row>
    <row r="81" spans="1:18" ht="13.5" x14ac:dyDescent="0.15">
      <c r="A81" s="41" t="s">
        <v>80</v>
      </c>
      <c r="B81" s="44">
        <v>12909</v>
      </c>
      <c r="C81" s="44">
        <v>9391</v>
      </c>
      <c r="D81" s="44">
        <v>12926</v>
      </c>
      <c r="E81" s="44">
        <v>15303</v>
      </c>
      <c r="F81" s="44">
        <v>56473</v>
      </c>
      <c r="G81" s="44">
        <v>361851</v>
      </c>
      <c r="H81" s="44">
        <v>316602</v>
      </c>
      <c r="I81" s="44">
        <v>362486</v>
      </c>
      <c r="J81" s="44">
        <v>1621</v>
      </c>
      <c r="K81" s="44">
        <v>923</v>
      </c>
      <c r="L81" s="44">
        <v>39500</v>
      </c>
      <c r="M81" s="44">
        <v>24703</v>
      </c>
      <c r="N81" s="44">
        <v>57164</v>
      </c>
      <c r="O81" s="44">
        <f t="shared" si="4"/>
        <v>37312</v>
      </c>
      <c r="P81" s="44">
        <v>497195</v>
      </c>
      <c r="Q81" s="44">
        <v>811969</v>
      </c>
    </row>
    <row r="82" spans="1:18" ht="13.5" x14ac:dyDescent="0.15">
      <c r="A82" s="41" t="s">
        <v>81</v>
      </c>
      <c r="B82" s="44">
        <v>11493</v>
      </c>
      <c r="C82" s="44">
        <v>10794</v>
      </c>
      <c r="D82" s="44">
        <v>7074.6</v>
      </c>
      <c r="E82" s="44">
        <v>7604</v>
      </c>
      <c r="F82" s="44">
        <v>46046.400000000001</v>
      </c>
      <c r="G82" s="44">
        <v>419379</v>
      </c>
      <c r="H82" s="44">
        <v>256627</v>
      </c>
      <c r="I82" s="44">
        <v>248246</v>
      </c>
      <c r="J82" s="44">
        <v>2131</v>
      </c>
      <c r="K82" s="44">
        <v>1335</v>
      </c>
      <c r="L82" s="44">
        <v>25509.3</v>
      </c>
      <c r="M82" s="44">
        <v>16410</v>
      </c>
      <c r="N82" s="44">
        <v>43880.7</v>
      </c>
      <c r="O82" s="44">
        <v>28004</v>
      </c>
      <c r="P82" s="44">
        <v>392762</v>
      </c>
      <c r="Q82" s="44">
        <v>731904</v>
      </c>
    </row>
    <row r="83" spans="1:18" ht="13.5" x14ac:dyDescent="0.15">
      <c r="A83" s="41" t="s">
        <v>82</v>
      </c>
      <c r="B83" s="44">
        <v>10068</v>
      </c>
      <c r="C83" s="44">
        <v>10227</v>
      </c>
      <c r="D83" s="44">
        <v>8039</v>
      </c>
      <c r="E83" s="44">
        <v>9621</v>
      </c>
      <c r="F83" s="44">
        <v>42779</v>
      </c>
      <c r="G83" s="44">
        <v>360387</v>
      </c>
      <c r="H83" s="44">
        <v>256935</v>
      </c>
      <c r="I83" s="44">
        <v>286614</v>
      </c>
      <c r="J83" s="44">
        <v>1965</v>
      </c>
      <c r="K83" s="44">
        <v>1268</v>
      </c>
      <c r="L83" s="44">
        <v>17686</v>
      </c>
      <c r="M83" s="44">
        <v>10359</v>
      </c>
      <c r="N83" s="44">
        <v>39364</v>
      </c>
      <c r="O83" s="44">
        <v>26151</v>
      </c>
      <c r="P83" s="44">
        <v>376836</v>
      </c>
      <c r="Q83" s="44">
        <v>704627</v>
      </c>
    </row>
    <row r="84" spans="1:18" ht="13.5" x14ac:dyDescent="0.15">
      <c r="A84" s="41" t="s">
        <v>83</v>
      </c>
      <c r="B84" s="44">
        <v>17940</v>
      </c>
      <c r="C84" s="44">
        <v>16229</v>
      </c>
      <c r="D84" s="44">
        <v>19085</v>
      </c>
      <c r="E84" s="44">
        <v>19611</v>
      </c>
      <c r="F84" s="44">
        <v>45885</v>
      </c>
      <c r="G84" s="44">
        <v>330330</v>
      </c>
      <c r="H84" s="44">
        <v>251534</v>
      </c>
      <c r="I84" s="44">
        <v>367484</v>
      </c>
      <c r="J84" s="44">
        <v>1521</v>
      </c>
      <c r="K84" s="44">
        <v>340</v>
      </c>
      <c r="L84" s="44">
        <v>19240</v>
      </c>
      <c r="M84" s="44">
        <v>12648</v>
      </c>
      <c r="N84" s="44">
        <v>44704</v>
      </c>
      <c r="O84" s="44">
        <v>26477</v>
      </c>
      <c r="P84" s="44">
        <v>399909</v>
      </c>
      <c r="Q84" s="44">
        <v>773119</v>
      </c>
    </row>
    <row r="85" spans="1:18" ht="13.5" x14ac:dyDescent="0.15">
      <c r="A85" s="41" t="s">
        <v>112</v>
      </c>
      <c r="B85" s="44">
        <v>10141</v>
      </c>
      <c r="C85" s="44">
        <v>8596</v>
      </c>
      <c r="D85" s="44">
        <v>7046</v>
      </c>
      <c r="E85" s="44">
        <v>7753</v>
      </c>
      <c r="F85" s="44">
        <v>55456</v>
      </c>
      <c r="G85" s="44">
        <v>388754</v>
      </c>
      <c r="H85" s="44">
        <v>233069</v>
      </c>
      <c r="I85" s="44">
        <v>362440</v>
      </c>
      <c r="J85" s="44">
        <v>4192</v>
      </c>
      <c r="K85" s="44">
        <v>2246</v>
      </c>
      <c r="L85" s="44">
        <v>26860</v>
      </c>
      <c r="M85" s="44">
        <v>16252</v>
      </c>
      <c r="N85" s="44">
        <v>38894</v>
      </c>
      <c r="O85" s="44">
        <v>30276</v>
      </c>
      <c r="P85" s="44">
        <f>SUM(B85,D85,F85,H85,J85,L85,N85)</f>
        <v>375658</v>
      </c>
      <c r="Q85" s="44">
        <f>SUM(C85,E85,G85,I85,K85,M85,O85)</f>
        <v>816317</v>
      </c>
    </row>
    <row r="86" spans="1:18" ht="15" customHeight="1" x14ac:dyDescent="0.15">
      <c r="A86" s="107" t="s">
        <v>100</v>
      </c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</row>
    <row r="87" spans="1:18" ht="15" customHeight="1" x14ac:dyDescent="0.15">
      <c r="A87" s="51" t="s">
        <v>101</v>
      </c>
    </row>
    <row r="88" spans="1:18" ht="15" customHeight="1" x14ac:dyDescent="0.15">
      <c r="B88" s="106"/>
      <c r="C88" s="106"/>
      <c r="D88" s="106"/>
      <c r="E88" s="106"/>
      <c r="N88" s="49"/>
      <c r="O88" s="49"/>
    </row>
    <row r="89" spans="1:18" ht="15" customHeight="1" x14ac:dyDescent="0.15">
      <c r="N89" s="49"/>
      <c r="P89" s="50"/>
      <c r="Q89" s="106"/>
      <c r="R89" s="106"/>
    </row>
    <row r="90" spans="1:18" ht="15" customHeight="1" x14ac:dyDescent="0.15">
      <c r="F90" s="49"/>
      <c r="P90" s="50"/>
    </row>
    <row r="91" spans="1:18" ht="15" customHeight="1" x14ac:dyDescent="0.15">
      <c r="O91" s="49"/>
      <c r="P91" s="50"/>
      <c r="R91" s="49"/>
    </row>
    <row r="92" spans="1:18" ht="15" customHeight="1" x14ac:dyDescent="0.15">
      <c r="R92" s="49"/>
    </row>
  </sheetData>
  <mergeCells count="25">
    <mergeCell ref="Q89:R89"/>
    <mergeCell ref="L60:M60"/>
    <mergeCell ref="N60:O60"/>
    <mergeCell ref="P60:Q60"/>
    <mergeCell ref="A86:Q86"/>
    <mergeCell ref="B88:C88"/>
    <mergeCell ref="D88:E88"/>
    <mergeCell ref="H32:I32"/>
    <mergeCell ref="J32:K32"/>
    <mergeCell ref="L32:M32"/>
    <mergeCell ref="N32:O32"/>
    <mergeCell ref="A60:A61"/>
    <mergeCell ref="B60:C60"/>
    <mergeCell ref="D60:E60"/>
    <mergeCell ref="F60:G60"/>
    <mergeCell ref="H60:I60"/>
    <mergeCell ref="J60:K60"/>
    <mergeCell ref="A4:A5"/>
    <mergeCell ref="B4:C4"/>
    <mergeCell ref="D4:E4"/>
    <mergeCell ref="F4:G4"/>
    <mergeCell ref="A32:A33"/>
    <mergeCell ref="B32:C32"/>
    <mergeCell ref="D32:E32"/>
    <mergeCell ref="F32:G32"/>
  </mergeCells>
  <phoneticPr fontId="3"/>
  <pageMargins left="0.59055118110236227" right="0.59055118110236227" top="0.78740157480314965" bottom="0.78740157480314965" header="0.39370078740157483" footer="0.39370078740157483"/>
  <pageSetup paperSize="9" scale="73" orientation="portrait" r:id="rId1"/>
  <headerFooter alignWithMargins="0">
    <oddHeader>&amp;R&amp;"ＭＳ Ｐゴシック,標準"&amp;14 6.水　産　業</oddHeader>
    <oddFooter>&amp;C&amp;"ＭＳ Ｐゴシック,標準"&amp;14-46-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目次</vt:lpstr>
      <vt:lpstr>F-1.2 </vt:lpstr>
      <vt:lpstr>F-3</vt:lpstr>
      <vt:lpstr>'F-3'!Print_Area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吉本 竜也</cp:lastModifiedBy>
  <cp:revision>0</cp:revision>
  <cp:lastPrinted>2025-06-11T08:20:30Z</cp:lastPrinted>
  <dcterms:created xsi:type="dcterms:W3CDTF">2003-02-28T02:55:39Z</dcterms:created>
  <dcterms:modified xsi:type="dcterms:W3CDTF">2025-06-11T08:20:34Z</dcterms:modified>
</cp:coreProperties>
</file>