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6）\02_ホームページ・とうけいひろば\01_ホームページ\01_Excel（分類ごと）\"/>
    </mc:Choice>
  </mc:AlternateContent>
  <xr:revisionPtr revIDLastSave="0" documentId="13_ncr:1_{168C320F-EDB0-43D1-81F1-4656A040B416}" xr6:coauthVersionLast="47" xr6:coauthVersionMax="47" xr10:uidLastSave="{00000000-0000-0000-0000-000000000000}"/>
  <bookViews>
    <workbookView xWindow="29175" yWindow="2910" windowWidth="21630" windowHeight="11250" tabRatio="578" xr2:uid="{00000000-000D-0000-FFFF-FFFF00000000}"/>
  </bookViews>
  <sheets>
    <sheet name="目次" sheetId="27" r:id="rId1"/>
    <sheet name="Q-1" sheetId="28" r:id="rId2"/>
    <sheet name="Q-2" sheetId="29" r:id="rId3"/>
    <sheet name="Q-3" sheetId="30" r:id="rId4"/>
    <sheet name="Q-4" sheetId="31" r:id="rId5"/>
    <sheet name="Q-5" sheetId="32" r:id="rId6"/>
    <sheet name="Q-6" sheetId="33" r:id="rId7"/>
    <sheet name="Q-7" sheetId="34" r:id="rId8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'Q-1'!$A$1:$N$37</definedName>
    <definedName name="_xlnm.Print_Area" localSheetId="2">'Q-2'!$A$1:$K$32</definedName>
    <definedName name="_xlnm.Print_Area" localSheetId="4">'Q-4'!$A$1:$T$65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83" i="34" l="1"/>
  <c r="R383" i="34"/>
  <c r="Q383" i="34"/>
  <c r="P383" i="34"/>
  <c r="O383" i="34"/>
  <c r="N383" i="34"/>
  <c r="K383" i="34"/>
  <c r="J383" i="34"/>
  <c r="I383" i="34"/>
  <c r="H383" i="34"/>
  <c r="G383" i="34"/>
  <c r="F383" i="34"/>
  <c r="S382" i="34"/>
  <c r="R382" i="34"/>
  <c r="Q382" i="34"/>
  <c r="P382" i="34"/>
  <c r="O382" i="34"/>
  <c r="N382" i="34"/>
  <c r="K382" i="34"/>
  <c r="J382" i="34"/>
  <c r="I382" i="34"/>
  <c r="H382" i="34"/>
  <c r="H380" i="34" s="1"/>
  <c r="G382" i="34"/>
  <c r="F382" i="34"/>
  <c r="S381" i="34"/>
  <c r="S379" i="34" s="1"/>
  <c r="S365" i="34" s="1"/>
  <c r="R381" i="34"/>
  <c r="Q381" i="34"/>
  <c r="P381" i="34"/>
  <c r="O381" i="34"/>
  <c r="O379" i="34" s="1"/>
  <c r="N381" i="34"/>
  <c r="N379" i="34" s="1"/>
  <c r="N365" i="34" s="1"/>
  <c r="K381" i="34"/>
  <c r="J381" i="34"/>
  <c r="I381" i="34"/>
  <c r="H381" i="34"/>
  <c r="H379" i="34" s="1"/>
  <c r="G381" i="34"/>
  <c r="G379" i="34" s="1"/>
  <c r="F381" i="34"/>
  <c r="S380" i="34"/>
  <c r="R380" i="34"/>
  <c r="Q380" i="34"/>
  <c r="P380" i="34"/>
  <c r="P378" i="34" s="1"/>
  <c r="O380" i="34"/>
  <c r="O378" i="34" s="1"/>
  <c r="N380" i="34"/>
  <c r="K380" i="34"/>
  <c r="J380" i="34"/>
  <c r="J378" i="34" s="1"/>
  <c r="J364" i="34" s="1"/>
  <c r="J363" i="34" s="1"/>
  <c r="I380" i="34"/>
  <c r="I378" i="34" s="1"/>
  <c r="I364" i="34" s="1"/>
  <c r="I363" i="34" s="1"/>
  <c r="G380" i="34"/>
  <c r="T379" i="34"/>
  <c r="R379" i="34"/>
  <c r="Q379" i="34"/>
  <c r="P379" i="34"/>
  <c r="M379" i="34"/>
  <c r="L379" i="34"/>
  <c r="K379" i="34"/>
  <c r="K365" i="34" s="1"/>
  <c r="J379" i="34"/>
  <c r="J365" i="34" s="1"/>
  <c r="I379" i="34"/>
  <c r="I365" i="34" s="1"/>
  <c r="T378" i="34"/>
  <c r="S378" i="34"/>
  <c r="R378" i="34"/>
  <c r="Q378" i="34"/>
  <c r="N378" i="34"/>
  <c r="N364" i="34" s="1"/>
  <c r="N363" i="34" s="1"/>
  <c r="M378" i="34"/>
  <c r="M364" i="34" s="1"/>
  <c r="M363" i="34" s="1"/>
  <c r="L378" i="34"/>
  <c r="L364" i="34" s="1"/>
  <c r="L363" i="34" s="1"/>
  <c r="K378" i="34"/>
  <c r="G378" i="34"/>
  <c r="F377" i="34"/>
  <c r="F376" i="34"/>
  <c r="F375" i="34"/>
  <c r="F374" i="34"/>
  <c r="F373" i="34"/>
  <c r="F372" i="34"/>
  <c r="F371" i="34"/>
  <c r="F370" i="34"/>
  <c r="F369" i="34"/>
  <c r="F368" i="34"/>
  <c r="T367" i="34"/>
  <c r="T365" i="34" s="1"/>
  <c r="S367" i="34"/>
  <c r="R367" i="34"/>
  <c r="Q367" i="34"/>
  <c r="Q365" i="34" s="1"/>
  <c r="P367" i="34"/>
  <c r="P365" i="34" s="1"/>
  <c r="O367" i="34"/>
  <c r="N367" i="34"/>
  <c r="M367" i="34"/>
  <c r="M365" i="34" s="1"/>
  <c r="L367" i="34"/>
  <c r="L365" i="34" s="1"/>
  <c r="K367" i="34"/>
  <c r="J367" i="34"/>
  <c r="I367" i="34"/>
  <c r="H367" i="34"/>
  <c r="H365" i="34" s="1"/>
  <c r="G367" i="34"/>
  <c r="F367" i="34" s="1"/>
  <c r="T366" i="34"/>
  <c r="T364" i="34" s="1"/>
  <c r="T363" i="34" s="1"/>
  <c r="S366" i="34"/>
  <c r="S364" i="34" s="1"/>
  <c r="R366" i="34"/>
  <c r="R364" i="34" s="1"/>
  <c r="R363" i="34" s="1"/>
  <c r="Q366" i="34"/>
  <c r="P366" i="34"/>
  <c r="O366" i="34"/>
  <c r="N366" i="34"/>
  <c r="M366" i="34"/>
  <c r="L366" i="34"/>
  <c r="K366" i="34"/>
  <c r="K364" i="34" s="1"/>
  <c r="J366" i="34"/>
  <c r="I366" i="34"/>
  <c r="H366" i="34"/>
  <c r="G366" i="34"/>
  <c r="G364" i="34" s="1"/>
  <c r="R365" i="34"/>
  <c r="Q364" i="34"/>
  <c r="Q363" i="34" s="1"/>
  <c r="F362" i="34"/>
  <c r="F361" i="34"/>
  <c r="F360" i="34"/>
  <c r="F359" i="34"/>
  <c r="T358" i="34"/>
  <c r="T344" i="34" s="1"/>
  <c r="T342" i="34" s="1"/>
  <c r="S358" i="34"/>
  <c r="R358" i="34"/>
  <c r="Q358" i="34"/>
  <c r="P358" i="34"/>
  <c r="O358" i="34"/>
  <c r="N358" i="34"/>
  <c r="M358" i="34"/>
  <c r="L358" i="34"/>
  <c r="K358" i="34"/>
  <c r="J358" i="34"/>
  <c r="J344" i="34" s="1"/>
  <c r="I358" i="34"/>
  <c r="I344" i="34" s="1"/>
  <c r="H358" i="34"/>
  <c r="H344" i="34" s="1"/>
  <c r="H342" i="34" s="1"/>
  <c r="G358" i="34"/>
  <c r="F358" i="34" s="1"/>
  <c r="T357" i="34"/>
  <c r="S357" i="34"/>
  <c r="R357" i="34"/>
  <c r="Q357" i="34"/>
  <c r="P357" i="34"/>
  <c r="O357" i="34"/>
  <c r="N357" i="34"/>
  <c r="M357" i="34"/>
  <c r="M343" i="34" s="1"/>
  <c r="M342" i="34" s="1"/>
  <c r="L357" i="34"/>
  <c r="L343" i="34" s="1"/>
  <c r="K357" i="34"/>
  <c r="F357" i="34" s="1"/>
  <c r="J357" i="34"/>
  <c r="I357" i="34"/>
  <c r="H357" i="34"/>
  <c r="G357" i="34"/>
  <c r="F356" i="34"/>
  <c r="F355" i="34"/>
  <c r="F354" i="34"/>
  <c r="F353" i="34"/>
  <c r="F352" i="34"/>
  <c r="F351" i="34"/>
  <c r="F350" i="34"/>
  <c r="F349" i="34"/>
  <c r="F348" i="34"/>
  <c r="F347" i="34"/>
  <c r="T346" i="34"/>
  <c r="S346" i="34"/>
  <c r="S344" i="34" s="1"/>
  <c r="R346" i="34"/>
  <c r="Q346" i="34"/>
  <c r="P346" i="34"/>
  <c r="P344" i="34" s="1"/>
  <c r="O346" i="34"/>
  <c r="O344" i="34" s="1"/>
  <c r="N346" i="34"/>
  <c r="N344" i="34" s="1"/>
  <c r="M346" i="34"/>
  <c r="L346" i="34"/>
  <c r="L344" i="34" s="1"/>
  <c r="K346" i="34"/>
  <c r="K344" i="34" s="1"/>
  <c r="J346" i="34"/>
  <c r="I346" i="34"/>
  <c r="H346" i="34"/>
  <c r="G346" i="34"/>
  <c r="F346" i="34" s="1"/>
  <c r="T345" i="34"/>
  <c r="S345" i="34"/>
  <c r="S343" i="34" s="1"/>
  <c r="R345" i="34"/>
  <c r="R343" i="34" s="1"/>
  <c r="R342" i="34" s="1"/>
  <c r="Q345" i="34"/>
  <c r="Q343" i="34" s="1"/>
  <c r="Q342" i="34" s="1"/>
  <c r="P345" i="34"/>
  <c r="O345" i="34"/>
  <c r="O343" i="34" s="1"/>
  <c r="O342" i="34" s="1"/>
  <c r="N345" i="34"/>
  <c r="N343" i="34" s="1"/>
  <c r="N342" i="34" s="1"/>
  <c r="M345" i="34"/>
  <c r="L345" i="34"/>
  <c r="K345" i="34"/>
  <c r="J345" i="34"/>
  <c r="J343" i="34" s="1"/>
  <c r="J342" i="34" s="1"/>
  <c r="I345" i="34"/>
  <c r="H345" i="34"/>
  <c r="G345" i="34"/>
  <c r="G343" i="34" s="1"/>
  <c r="R344" i="34"/>
  <c r="Q344" i="34"/>
  <c r="M344" i="34"/>
  <c r="T343" i="34"/>
  <c r="P343" i="34"/>
  <c r="P342" i="34" s="1"/>
  <c r="I343" i="34"/>
  <c r="I342" i="34" s="1"/>
  <c r="H343" i="34"/>
  <c r="F341" i="34"/>
  <c r="F340" i="34"/>
  <c r="F339" i="34"/>
  <c r="F338" i="34"/>
  <c r="T337" i="34"/>
  <c r="T323" i="34" s="1"/>
  <c r="S337" i="34"/>
  <c r="S323" i="34" s="1"/>
  <c r="S321" i="34" s="1"/>
  <c r="R337" i="34"/>
  <c r="Q337" i="34"/>
  <c r="P337" i="34"/>
  <c r="O337" i="34"/>
  <c r="N337" i="34"/>
  <c r="M337" i="34"/>
  <c r="L337" i="34"/>
  <c r="K337" i="34"/>
  <c r="J337" i="34"/>
  <c r="I337" i="34"/>
  <c r="I323" i="34" s="1"/>
  <c r="H337" i="34"/>
  <c r="H323" i="34" s="1"/>
  <c r="G337" i="34"/>
  <c r="F337" i="34" s="1"/>
  <c r="T336" i="34"/>
  <c r="S336" i="34"/>
  <c r="R336" i="34"/>
  <c r="Q336" i="34"/>
  <c r="P336" i="34"/>
  <c r="O336" i="34"/>
  <c r="N336" i="34"/>
  <c r="M336" i="34"/>
  <c r="L336" i="34"/>
  <c r="L322" i="34" s="1"/>
  <c r="L321" i="34" s="1"/>
  <c r="K336" i="34"/>
  <c r="K322" i="34" s="1"/>
  <c r="J336" i="34"/>
  <c r="F336" i="34" s="1"/>
  <c r="I336" i="34"/>
  <c r="H336" i="34"/>
  <c r="G336" i="34"/>
  <c r="F335" i="34"/>
  <c r="F334" i="34"/>
  <c r="F333" i="34"/>
  <c r="F332" i="34"/>
  <c r="F331" i="34"/>
  <c r="F330" i="34"/>
  <c r="F329" i="34"/>
  <c r="F328" i="34"/>
  <c r="F327" i="34"/>
  <c r="F326" i="34"/>
  <c r="T325" i="34"/>
  <c r="S325" i="34"/>
  <c r="R325" i="34"/>
  <c r="R323" i="34" s="1"/>
  <c r="Q325" i="34"/>
  <c r="P325" i="34"/>
  <c r="O325" i="34"/>
  <c r="O323" i="34" s="1"/>
  <c r="N325" i="34"/>
  <c r="N323" i="34" s="1"/>
  <c r="M325" i="34"/>
  <c r="M323" i="34" s="1"/>
  <c r="L325" i="34"/>
  <c r="K325" i="34"/>
  <c r="F325" i="34" s="1"/>
  <c r="J325" i="34"/>
  <c r="J323" i="34" s="1"/>
  <c r="I325" i="34"/>
  <c r="H325" i="34"/>
  <c r="G325" i="34"/>
  <c r="T324" i="34"/>
  <c r="S324" i="34"/>
  <c r="R324" i="34"/>
  <c r="R322" i="34" s="1"/>
  <c r="R321" i="34" s="1"/>
  <c r="Q324" i="34"/>
  <c r="Q322" i="34" s="1"/>
  <c r="Q321" i="34" s="1"/>
  <c r="P324" i="34"/>
  <c r="P322" i="34" s="1"/>
  <c r="P321" i="34" s="1"/>
  <c r="O324" i="34"/>
  <c r="N324" i="34"/>
  <c r="N322" i="34" s="1"/>
  <c r="N321" i="34" s="1"/>
  <c r="M324" i="34"/>
  <c r="M322" i="34" s="1"/>
  <c r="M321" i="34" s="1"/>
  <c r="L324" i="34"/>
  <c r="K324" i="34"/>
  <c r="J324" i="34"/>
  <c r="I324" i="34"/>
  <c r="F324" i="34" s="1"/>
  <c r="H324" i="34"/>
  <c r="G324" i="34"/>
  <c r="Q323" i="34"/>
  <c r="P323" i="34"/>
  <c r="L323" i="34"/>
  <c r="T322" i="34"/>
  <c r="T321" i="34" s="1"/>
  <c r="S322" i="34"/>
  <c r="O322" i="34"/>
  <c r="O321" i="34" s="1"/>
  <c r="H322" i="34"/>
  <c r="H321" i="34" s="1"/>
  <c r="G322" i="34"/>
  <c r="F320" i="34"/>
  <c r="F319" i="34"/>
  <c r="F318" i="34"/>
  <c r="F317" i="34"/>
  <c r="T316" i="34"/>
  <c r="T302" i="34" s="1"/>
  <c r="T300" i="34" s="1"/>
  <c r="S316" i="34"/>
  <c r="R316" i="34"/>
  <c r="Q316" i="34"/>
  <c r="P316" i="34"/>
  <c r="O316" i="34"/>
  <c r="N316" i="34"/>
  <c r="M316" i="34"/>
  <c r="L316" i="34"/>
  <c r="K316" i="34"/>
  <c r="J316" i="34"/>
  <c r="I316" i="34"/>
  <c r="H316" i="34"/>
  <c r="H302" i="34" s="1"/>
  <c r="G316" i="34"/>
  <c r="F316" i="34"/>
  <c r="T315" i="34"/>
  <c r="S315" i="34"/>
  <c r="R315" i="34"/>
  <c r="Q315" i="34"/>
  <c r="P315" i="34"/>
  <c r="O315" i="34"/>
  <c r="N315" i="34"/>
  <c r="M315" i="34"/>
  <c r="L315" i="34"/>
  <c r="K315" i="34"/>
  <c r="K301" i="34" s="1"/>
  <c r="K300" i="34" s="1"/>
  <c r="J315" i="34"/>
  <c r="J301" i="34" s="1"/>
  <c r="I315" i="34"/>
  <c r="I301" i="34" s="1"/>
  <c r="I300" i="34" s="1"/>
  <c r="H315" i="34"/>
  <c r="G315" i="34"/>
  <c r="F315" i="34" s="1"/>
  <c r="F314" i="34"/>
  <c r="F313" i="34"/>
  <c r="F312" i="34"/>
  <c r="F311" i="34"/>
  <c r="F310" i="34"/>
  <c r="F309" i="34"/>
  <c r="F308" i="34"/>
  <c r="F307" i="34"/>
  <c r="F306" i="34"/>
  <c r="F305" i="34"/>
  <c r="T304" i="34"/>
  <c r="S304" i="34"/>
  <c r="R304" i="34"/>
  <c r="R302" i="34" s="1"/>
  <c r="Q304" i="34"/>
  <c r="P304" i="34"/>
  <c r="P302" i="34" s="1"/>
  <c r="O304" i="34"/>
  <c r="N304" i="34"/>
  <c r="N302" i="34" s="1"/>
  <c r="M304" i="34"/>
  <c r="M302" i="34" s="1"/>
  <c r="L304" i="34"/>
  <c r="L302" i="34" s="1"/>
  <c r="K304" i="34"/>
  <c r="J304" i="34"/>
  <c r="F304" i="34" s="1"/>
  <c r="I304" i="34"/>
  <c r="H304" i="34"/>
  <c r="G304" i="34"/>
  <c r="T303" i="34"/>
  <c r="S303" i="34"/>
  <c r="R303" i="34"/>
  <c r="Q303" i="34"/>
  <c r="P303" i="34"/>
  <c r="P301" i="34" s="1"/>
  <c r="P300" i="34" s="1"/>
  <c r="O303" i="34"/>
  <c r="O301" i="34" s="1"/>
  <c r="O300" i="34" s="1"/>
  <c r="N303" i="34"/>
  <c r="N301" i="34" s="1"/>
  <c r="N300" i="34" s="1"/>
  <c r="M303" i="34"/>
  <c r="M301" i="34" s="1"/>
  <c r="M300" i="34" s="1"/>
  <c r="L303" i="34"/>
  <c r="K303" i="34"/>
  <c r="J303" i="34"/>
  <c r="I303" i="34"/>
  <c r="H303" i="34"/>
  <c r="H301" i="34" s="1"/>
  <c r="H300" i="34" s="1"/>
  <c r="G303" i="34"/>
  <c r="F303" i="34" s="1"/>
  <c r="Q302" i="34"/>
  <c r="O302" i="34"/>
  <c r="K302" i="34"/>
  <c r="I302" i="34"/>
  <c r="G302" i="34"/>
  <c r="T301" i="34"/>
  <c r="R301" i="34"/>
  <c r="Q301" i="34"/>
  <c r="Q300" i="34" s="1"/>
  <c r="L301" i="34"/>
  <c r="L300" i="34" s="1"/>
  <c r="G301" i="34"/>
  <c r="G300" i="34" s="1"/>
  <c r="S300" i="34"/>
  <c r="F299" i="34"/>
  <c r="F298" i="34"/>
  <c r="F297" i="34"/>
  <c r="F296" i="34"/>
  <c r="F295" i="34"/>
  <c r="F294" i="34"/>
  <c r="F293" i="34"/>
  <c r="F292" i="34"/>
  <c r="F291" i="34"/>
  <c r="F290" i="34"/>
  <c r="F289" i="34"/>
  <c r="F288" i="34"/>
  <c r="F287" i="34"/>
  <c r="F286" i="34"/>
  <c r="F285" i="34"/>
  <c r="F284" i="34"/>
  <c r="T283" i="34"/>
  <c r="S283" i="34"/>
  <c r="R283" i="34"/>
  <c r="R281" i="34" s="1"/>
  <c r="Q283" i="34"/>
  <c r="Q281" i="34" s="1"/>
  <c r="P283" i="34"/>
  <c r="P281" i="34" s="1"/>
  <c r="O283" i="34"/>
  <c r="O281" i="34" s="1"/>
  <c r="N283" i="34"/>
  <c r="L283" i="34"/>
  <c r="K283" i="34"/>
  <c r="J283" i="34"/>
  <c r="J281" i="34" s="1"/>
  <c r="I283" i="34"/>
  <c r="F283" i="34" s="1"/>
  <c r="H283" i="34"/>
  <c r="H281" i="34" s="1"/>
  <c r="G283" i="34"/>
  <c r="T282" i="34"/>
  <c r="T280" i="34" s="1"/>
  <c r="T279" i="34" s="1"/>
  <c r="S282" i="34"/>
  <c r="R282" i="34"/>
  <c r="R280" i="34" s="1"/>
  <c r="R279" i="34" s="1"/>
  <c r="Q282" i="34"/>
  <c r="Q280" i="34" s="1"/>
  <c r="Q279" i="34" s="1"/>
  <c r="P282" i="34"/>
  <c r="O282" i="34"/>
  <c r="N282" i="34"/>
  <c r="M282" i="34"/>
  <c r="L282" i="34"/>
  <c r="L280" i="34" s="1"/>
  <c r="L279" i="34" s="1"/>
  <c r="K282" i="34"/>
  <c r="J282" i="34"/>
  <c r="I282" i="34"/>
  <c r="H282" i="34"/>
  <c r="H280" i="34" s="1"/>
  <c r="H279" i="34" s="1"/>
  <c r="G282" i="34"/>
  <c r="G280" i="34" s="1"/>
  <c r="T281" i="34"/>
  <c r="N281" i="34"/>
  <c r="M281" i="34"/>
  <c r="L281" i="34"/>
  <c r="K281" i="34"/>
  <c r="I281" i="34"/>
  <c r="G281" i="34"/>
  <c r="P280" i="34"/>
  <c r="O280" i="34"/>
  <c r="N280" i="34"/>
  <c r="M280" i="34"/>
  <c r="M279" i="34" s="1"/>
  <c r="K280" i="34"/>
  <c r="K279" i="34" s="1"/>
  <c r="J280" i="34"/>
  <c r="J279" i="34" s="1"/>
  <c r="I280" i="34"/>
  <c r="I279" i="34" s="1"/>
  <c r="S279" i="34"/>
  <c r="N279" i="34"/>
  <c r="F278" i="34"/>
  <c r="F277" i="34"/>
  <c r="F276" i="34"/>
  <c r="F275" i="34"/>
  <c r="F274" i="34"/>
  <c r="F273" i="34"/>
  <c r="F272" i="34"/>
  <c r="F271" i="34"/>
  <c r="F270" i="34"/>
  <c r="F269" i="34"/>
  <c r="F268" i="34"/>
  <c r="F267" i="34"/>
  <c r="F266" i="34"/>
  <c r="F265" i="34"/>
  <c r="F264" i="34"/>
  <c r="F263" i="34"/>
  <c r="T262" i="34"/>
  <c r="S262" i="34"/>
  <c r="R262" i="34"/>
  <c r="Q262" i="34"/>
  <c r="P262" i="34"/>
  <c r="O262" i="34"/>
  <c r="O260" i="34" s="1"/>
  <c r="N262" i="34"/>
  <c r="M262" i="34"/>
  <c r="M260" i="34" s="1"/>
  <c r="L262" i="34"/>
  <c r="K262" i="34"/>
  <c r="K260" i="34" s="1"/>
  <c r="J262" i="34"/>
  <c r="J260" i="34" s="1"/>
  <c r="I262" i="34"/>
  <c r="I260" i="34" s="1"/>
  <c r="H262" i="34"/>
  <c r="G262" i="34"/>
  <c r="F262" i="34" s="1"/>
  <c r="T261" i="34"/>
  <c r="S261" i="34"/>
  <c r="R261" i="34"/>
  <c r="Q261" i="34"/>
  <c r="Q259" i="34" s="1"/>
  <c r="Q258" i="34" s="1"/>
  <c r="P261" i="34"/>
  <c r="O261" i="34"/>
  <c r="N261" i="34"/>
  <c r="M261" i="34"/>
  <c r="M259" i="34" s="1"/>
  <c r="L261" i="34"/>
  <c r="L259" i="34" s="1"/>
  <c r="L258" i="34" s="1"/>
  <c r="K261" i="34"/>
  <c r="K259" i="34" s="1"/>
  <c r="K258" i="34" s="1"/>
  <c r="J261" i="34"/>
  <c r="F261" i="34" s="1"/>
  <c r="I261" i="34"/>
  <c r="H261" i="34"/>
  <c r="G261" i="34"/>
  <c r="T260" i="34"/>
  <c r="T258" i="34" s="1"/>
  <c r="R260" i="34"/>
  <c r="Q260" i="34"/>
  <c r="P260" i="34"/>
  <c r="N260" i="34"/>
  <c r="L260" i="34"/>
  <c r="H260" i="34"/>
  <c r="T259" i="34"/>
  <c r="R259" i="34"/>
  <c r="R258" i="34" s="1"/>
  <c r="P259" i="34"/>
  <c r="P258" i="34" s="1"/>
  <c r="O259" i="34"/>
  <c r="N259" i="34"/>
  <c r="N258" i="34" s="1"/>
  <c r="I259" i="34"/>
  <c r="H259" i="34"/>
  <c r="H258" i="34" s="1"/>
  <c r="G259" i="34"/>
  <c r="S258" i="34"/>
  <c r="F257" i="34"/>
  <c r="F256" i="34"/>
  <c r="F255" i="34"/>
  <c r="F254" i="34"/>
  <c r="T253" i="34"/>
  <c r="S253" i="34"/>
  <c r="R253" i="34"/>
  <c r="Q253" i="34"/>
  <c r="P253" i="34"/>
  <c r="O253" i="34"/>
  <c r="N253" i="34"/>
  <c r="N239" i="34" s="1"/>
  <c r="M253" i="34"/>
  <c r="L253" i="34"/>
  <c r="K253" i="34"/>
  <c r="J253" i="34"/>
  <c r="I253" i="34"/>
  <c r="H253" i="34"/>
  <c r="G253" i="34"/>
  <c r="G239" i="34" s="1"/>
  <c r="T252" i="34"/>
  <c r="S252" i="34"/>
  <c r="R252" i="34"/>
  <c r="Q252" i="34"/>
  <c r="Q238" i="34" s="1"/>
  <c r="Q237" i="34" s="1"/>
  <c r="P252" i="34"/>
  <c r="P238" i="34" s="1"/>
  <c r="O252" i="34"/>
  <c r="O238" i="34" s="1"/>
  <c r="O237" i="34" s="1"/>
  <c r="N252" i="34"/>
  <c r="M252" i="34"/>
  <c r="L252" i="34"/>
  <c r="K252" i="34"/>
  <c r="J252" i="34"/>
  <c r="J238" i="34" s="1"/>
  <c r="I252" i="34"/>
  <c r="H252" i="34"/>
  <c r="G252" i="34"/>
  <c r="F252" i="34" s="1"/>
  <c r="F251" i="34"/>
  <c r="F250" i="34"/>
  <c r="F249" i="34"/>
  <c r="F248" i="34"/>
  <c r="F247" i="34"/>
  <c r="F246" i="34"/>
  <c r="F245" i="34"/>
  <c r="F244" i="34"/>
  <c r="F243" i="34"/>
  <c r="F242" i="34"/>
  <c r="T241" i="34"/>
  <c r="T239" i="34" s="1"/>
  <c r="T237" i="34" s="1"/>
  <c r="S241" i="34"/>
  <c r="R241" i="34"/>
  <c r="R239" i="34" s="1"/>
  <c r="Q241" i="34"/>
  <c r="P241" i="34"/>
  <c r="P239" i="34" s="1"/>
  <c r="O241" i="34"/>
  <c r="N241" i="34"/>
  <c r="M241" i="34"/>
  <c r="L241" i="34"/>
  <c r="L239" i="34" s="1"/>
  <c r="K241" i="34"/>
  <c r="J241" i="34"/>
  <c r="J239" i="34" s="1"/>
  <c r="I241" i="34"/>
  <c r="H241" i="34"/>
  <c r="H239" i="34" s="1"/>
  <c r="G241" i="34"/>
  <c r="T240" i="34"/>
  <c r="S240" i="34"/>
  <c r="R240" i="34"/>
  <c r="Q240" i="34"/>
  <c r="P240" i="34"/>
  <c r="O240" i="34"/>
  <c r="N240" i="34"/>
  <c r="N238" i="34" s="1"/>
  <c r="M240" i="34"/>
  <c r="L240" i="34"/>
  <c r="K240" i="34"/>
  <c r="J240" i="34"/>
  <c r="I240" i="34"/>
  <c r="I238" i="34" s="1"/>
  <c r="I237" i="34" s="1"/>
  <c r="H240" i="34"/>
  <c r="H238" i="34" s="1"/>
  <c r="H237" i="34" s="1"/>
  <c r="G240" i="34"/>
  <c r="F240" i="34" s="1"/>
  <c r="Q239" i="34"/>
  <c r="O239" i="34"/>
  <c r="M239" i="34"/>
  <c r="K239" i="34"/>
  <c r="I239" i="34"/>
  <c r="T238" i="34"/>
  <c r="R238" i="34"/>
  <c r="M238" i="34"/>
  <c r="M237" i="34" s="1"/>
  <c r="L238" i="34"/>
  <c r="L237" i="34" s="1"/>
  <c r="K238" i="34"/>
  <c r="K237" i="34" s="1"/>
  <c r="S237" i="34"/>
  <c r="F236" i="34"/>
  <c r="N235" i="34"/>
  <c r="N233" i="34" s="1"/>
  <c r="N234" i="34"/>
  <c r="F234" i="34" s="1"/>
  <c r="T232" i="34"/>
  <c r="S232" i="34"/>
  <c r="R232" i="34"/>
  <c r="Q232" i="34"/>
  <c r="P232" i="34"/>
  <c r="O232" i="34"/>
  <c r="M232" i="34"/>
  <c r="L232" i="34"/>
  <c r="K232" i="34"/>
  <c r="J232" i="34"/>
  <c r="I232" i="34"/>
  <c r="H232" i="34"/>
  <c r="G232" i="34"/>
  <c r="G218" i="34" s="1"/>
  <c r="T231" i="34"/>
  <c r="S231" i="34"/>
  <c r="R231" i="34"/>
  <c r="Q231" i="34"/>
  <c r="Q217" i="34" s="1"/>
  <c r="Q216" i="34" s="1"/>
  <c r="P231" i="34"/>
  <c r="O231" i="34"/>
  <c r="O217" i="34" s="1"/>
  <c r="O216" i="34" s="1"/>
  <c r="M231" i="34"/>
  <c r="L231" i="34"/>
  <c r="K231" i="34"/>
  <c r="J231" i="34"/>
  <c r="J217" i="34" s="1"/>
  <c r="J216" i="34" s="1"/>
  <c r="I231" i="34"/>
  <c r="H231" i="34"/>
  <c r="G231" i="34"/>
  <c r="F230" i="34"/>
  <c r="F229" i="34"/>
  <c r="F228" i="34"/>
  <c r="F227" i="34"/>
  <c r="F226" i="34"/>
  <c r="F225" i="34"/>
  <c r="F224" i="34"/>
  <c r="F223" i="34"/>
  <c r="F222" i="34"/>
  <c r="F221" i="34"/>
  <c r="T220" i="34"/>
  <c r="T218" i="34" s="1"/>
  <c r="T216" i="34" s="1"/>
  <c r="S220" i="34"/>
  <c r="R220" i="34"/>
  <c r="R218" i="34" s="1"/>
  <c r="Q220" i="34"/>
  <c r="P220" i="34"/>
  <c r="P218" i="34" s="1"/>
  <c r="P216" i="34" s="1"/>
  <c r="O220" i="34"/>
  <c r="N220" i="34"/>
  <c r="M220" i="34"/>
  <c r="L220" i="34"/>
  <c r="L218" i="34" s="1"/>
  <c r="K220" i="34"/>
  <c r="J220" i="34"/>
  <c r="J218" i="34" s="1"/>
  <c r="I220" i="34"/>
  <c r="H220" i="34"/>
  <c r="H218" i="34" s="1"/>
  <c r="G220" i="34"/>
  <c r="T219" i="34"/>
  <c r="S219" i="34"/>
  <c r="R219" i="34"/>
  <c r="Q219" i="34"/>
  <c r="P219" i="34"/>
  <c r="O219" i="34"/>
  <c r="N219" i="34"/>
  <c r="M219" i="34"/>
  <c r="L219" i="34"/>
  <c r="K219" i="34"/>
  <c r="J219" i="34"/>
  <c r="I219" i="34"/>
  <c r="I217" i="34" s="1"/>
  <c r="I216" i="34" s="1"/>
  <c r="H219" i="34"/>
  <c r="H217" i="34" s="1"/>
  <c r="G219" i="34"/>
  <c r="F219" i="34" s="1"/>
  <c r="Q218" i="34"/>
  <c r="O218" i="34"/>
  <c r="M218" i="34"/>
  <c r="K218" i="34"/>
  <c r="I218" i="34"/>
  <c r="T217" i="34"/>
  <c r="R217" i="34"/>
  <c r="R216" i="34" s="1"/>
  <c r="P217" i="34"/>
  <c r="M217" i="34"/>
  <c r="M216" i="34" s="1"/>
  <c r="L217" i="34"/>
  <c r="K217" i="34"/>
  <c r="K216" i="34" s="1"/>
  <c r="S216" i="34"/>
  <c r="F215" i="34"/>
  <c r="F214" i="34"/>
  <c r="F213" i="34"/>
  <c r="F212" i="34"/>
  <c r="T211" i="34"/>
  <c r="S211" i="34"/>
  <c r="R211" i="34"/>
  <c r="Q211" i="34"/>
  <c r="P211" i="34"/>
  <c r="P197" i="34" s="1"/>
  <c r="O211" i="34"/>
  <c r="N211" i="34"/>
  <c r="M211" i="34"/>
  <c r="L211" i="34"/>
  <c r="K211" i="34"/>
  <c r="K197" i="34" s="1"/>
  <c r="J211" i="34"/>
  <c r="I211" i="34"/>
  <c r="F211" i="34" s="1"/>
  <c r="H211" i="34"/>
  <c r="G211" i="34"/>
  <c r="T210" i="34"/>
  <c r="S210" i="34"/>
  <c r="S196" i="34" s="1"/>
  <c r="S195" i="34" s="1"/>
  <c r="R210" i="34"/>
  <c r="Q210" i="34"/>
  <c r="P210" i="34"/>
  <c r="O210" i="34"/>
  <c r="N210" i="34"/>
  <c r="N196" i="34" s="1"/>
  <c r="N195" i="34" s="1"/>
  <c r="M210" i="34"/>
  <c r="L210" i="34"/>
  <c r="L196" i="34" s="1"/>
  <c r="L195" i="34" s="1"/>
  <c r="K210" i="34"/>
  <c r="J210" i="34"/>
  <c r="I210" i="34"/>
  <c r="H210" i="34"/>
  <c r="G210" i="34"/>
  <c r="G196" i="34" s="1"/>
  <c r="F209" i="34"/>
  <c r="F208" i="34"/>
  <c r="F207" i="34"/>
  <c r="F206" i="34"/>
  <c r="F205" i="34"/>
  <c r="F204" i="34"/>
  <c r="F203" i="34"/>
  <c r="F202" i="34"/>
  <c r="F201" i="34"/>
  <c r="F200" i="34"/>
  <c r="T199" i="34"/>
  <c r="T197" i="34" s="1"/>
  <c r="S199" i="34"/>
  <c r="R199" i="34"/>
  <c r="Q199" i="34"/>
  <c r="Q197" i="34" s="1"/>
  <c r="P199" i="34"/>
  <c r="O199" i="34"/>
  <c r="O197" i="34" s="1"/>
  <c r="O195" i="34" s="1"/>
  <c r="N199" i="34"/>
  <c r="M199" i="34"/>
  <c r="M197" i="34" s="1"/>
  <c r="M195" i="34" s="1"/>
  <c r="L199" i="34"/>
  <c r="K199" i="34"/>
  <c r="J199" i="34"/>
  <c r="I199" i="34"/>
  <c r="H199" i="34"/>
  <c r="H197" i="34" s="1"/>
  <c r="G199" i="34"/>
  <c r="F199" i="34" s="1"/>
  <c r="T198" i="34"/>
  <c r="T196" i="34" s="1"/>
  <c r="T195" i="34" s="1"/>
  <c r="S198" i="34"/>
  <c r="R198" i="34"/>
  <c r="R196" i="34" s="1"/>
  <c r="R195" i="34" s="1"/>
  <c r="Q198" i="34"/>
  <c r="P198" i="34"/>
  <c r="F198" i="34" s="1"/>
  <c r="O198" i="34"/>
  <c r="N198" i="34"/>
  <c r="M198" i="34"/>
  <c r="L198" i="34"/>
  <c r="K198" i="34"/>
  <c r="K196" i="34" s="1"/>
  <c r="K195" i="34" s="1"/>
  <c r="J198" i="34"/>
  <c r="I198" i="34"/>
  <c r="H198" i="34"/>
  <c r="H196" i="34" s="1"/>
  <c r="H195" i="34" s="1"/>
  <c r="G198" i="34"/>
  <c r="S197" i="34"/>
  <c r="R197" i="34"/>
  <c r="N197" i="34"/>
  <c r="L197" i="34"/>
  <c r="J197" i="34"/>
  <c r="G197" i="34"/>
  <c r="Q196" i="34"/>
  <c r="Q195" i="34" s="1"/>
  <c r="O196" i="34"/>
  <c r="M196" i="34"/>
  <c r="J196" i="34"/>
  <c r="J195" i="34" s="1"/>
  <c r="I196" i="34"/>
  <c r="F194" i="34"/>
  <c r="F193" i="34"/>
  <c r="F192" i="34"/>
  <c r="F191" i="34"/>
  <c r="T190" i="34"/>
  <c r="S190" i="34"/>
  <c r="R190" i="34"/>
  <c r="Q190" i="34"/>
  <c r="P190" i="34"/>
  <c r="P176" i="34" s="1"/>
  <c r="O190" i="34"/>
  <c r="N190" i="34"/>
  <c r="M190" i="34"/>
  <c r="L190" i="34"/>
  <c r="L176" i="34" s="1"/>
  <c r="K190" i="34"/>
  <c r="J190" i="34"/>
  <c r="I190" i="34"/>
  <c r="H190" i="34"/>
  <c r="G190" i="34"/>
  <c r="F190" i="34" s="1"/>
  <c r="T189" i="34"/>
  <c r="S189" i="34"/>
  <c r="S175" i="34" s="1"/>
  <c r="S174" i="34" s="1"/>
  <c r="R189" i="34"/>
  <c r="Q189" i="34"/>
  <c r="P189" i="34"/>
  <c r="O189" i="34"/>
  <c r="N189" i="34"/>
  <c r="M189" i="34"/>
  <c r="L189" i="34"/>
  <c r="K189" i="34"/>
  <c r="F189" i="34" s="1"/>
  <c r="J189" i="34"/>
  <c r="I189" i="34"/>
  <c r="H189" i="34"/>
  <c r="G189" i="34"/>
  <c r="G175" i="34" s="1"/>
  <c r="F188" i="34"/>
  <c r="F187" i="34"/>
  <c r="S186" i="34"/>
  <c r="F186" i="34" s="1"/>
  <c r="F185" i="34"/>
  <c r="F184" i="34"/>
  <c r="F183" i="34"/>
  <c r="F182" i="34"/>
  <c r="F181" i="34"/>
  <c r="F180" i="34"/>
  <c r="F179" i="34"/>
  <c r="T178" i="34"/>
  <c r="T176" i="34" s="1"/>
  <c r="S178" i="34"/>
  <c r="R178" i="34"/>
  <c r="Q178" i="34"/>
  <c r="Q176" i="34" s="1"/>
  <c r="P178" i="34"/>
  <c r="O178" i="34"/>
  <c r="O176" i="34" s="1"/>
  <c r="N178" i="34"/>
  <c r="M178" i="34"/>
  <c r="M176" i="34" s="1"/>
  <c r="L178" i="34"/>
  <c r="K178" i="34"/>
  <c r="J178" i="34"/>
  <c r="J176" i="34" s="1"/>
  <c r="I178" i="34"/>
  <c r="H178" i="34"/>
  <c r="H176" i="34" s="1"/>
  <c r="G178" i="34"/>
  <c r="F178" i="34" s="1"/>
  <c r="T177" i="34"/>
  <c r="T175" i="34" s="1"/>
  <c r="T174" i="34" s="1"/>
  <c r="S177" i="34"/>
  <c r="R177" i="34"/>
  <c r="R175" i="34" s="1"/>
  <c r="R174" i="34" s="1"/>
  <c r="Q177" i="34"/>
  <c r="P177" i="34"/>
  <c r="P175" i="34" s="1"/>
  <c r="O177" i="34"/>
  <c r="O175" i="34" s="1"/>
  <c r="N177" i="34"/>
  <c r="M177" i="34"/>
  <c r="M175" i="34" s="1"/>
  <c r="M174" i="34" s="1"/>
  <c r="L177" i="34"/>
  <c r="K177" i="34"/>
  <c r="K175" i="34" s="1"/>
  <c r="K174" i="34" s="1"/>
  <c r="J177" i="34"/>
  <c r="I177" i="34"/>
  <c r="H177" i="34"/>
  <c r="H175" i="34" s="1"/>
  <c r="H174" i="34" s="1"/>
  <c r="G177" i="34"/>
  <c r="S176" i="34"/>
  <c r="R176" i="34"/>
  <c r="N176" i="34"/>
  <c r="K176" i="34"/>
  <c r="I176" i="34"/>
  <c r="I174" i="34" s="1"/>
  <c r="G176" i="34"/>
  <c r="Q175" i="34"/>
  <c r="N175" i="34"/>
  <c r="N174" i="34" s="1"/>
  <c r="L175" i="34"/>
  <c r="L174" i="34" s="1"/>
  <c r="J175" i="34"/>
  <c r="J174" i="34" s="1"/>
  <c r="I175" i="34"/>
  <c r="F155" i="34"/>
  <c r="F154" i="34"/>
  <c r="F153" i="34"/>
  <c r="F134" i="34"/>
  <c r="F133" i="34"/>
  <c r="F132" i="34"/>
  <c r="F113" i="34"/>
  <c r="F112" i="34"/>
  <c r="F111" i="34"/>
  <c r="F92" i="34"/>
  <c r="F91" i="34"/>
  <c r="F90" i="34"/>
  <c r="F71" i="34"/>
  <c r="F70" i="34"/>
  <c r="F69" i="34"/>
  <c r="F50" i="34"/>
  <c r="F49" i="34"/>
  <c r="F48" i="34"/>
  <c r="F29" i="34"/>
  <c r="F28" i="34"/>
  <c r="F27" i="34"/>
  <c r="P237" i="34" l="1"/>
  <c r="F259" i="34"/>
  <c r="F280" i="34"/>
  <c r="G279" i="34"/>
  <c r="F279" i="34" s="1"/>
  <c r="O258" i="34"/>
  <c r="L342" i="34"/>
  <c r="F239" i="34"/>
  <c r="O364" i="34"/>
  <c r="O363" i="34" s="1"/>
  <c r="H378" i="34"/>
  <c r="H364" i="34" s="1"/>
  <c r="F380" i="34"/>
  <c r="F176" i="34"/>
  <c r="R237" i="34"/>
  <c r="J237" i="34"/>
  <c r="O279" i="34"/>
  <c r="P364" i="34"/>
  <c r="P363" i="34" s="1"/>
  <c r="G195" i="34"/>
  <c r="F379" i="34"/>
  <c r="G365" i="34"/>
  <c r="F365" i="34" s="1"/>
  <c r="P279" i="34"/>
  <c r="O365" i="34"/>
  <c r="F175" i="34"/>
  <c r="G174" i="34"/>
  <c r="Q174" i="34"/>
  <c r="O174" i="34"/>
  <c r="H216" i="34"/>
  <c r="N237" i="34"/>
  <c r="F281" i="34"/>
  <c r="F322" i="34"/>
  <c r="N231" i="34"/>
  <c r="F231" i="34" s="1"/>
  <c r="F233" i="34"/>
  <c r="K363" i="34"/>
  <c r="R300" i="34"/>
  <c r="P174" i="34"/>
  <c r="L216" i="34"/>
  <c r="M258" i="34"/>
  <c r="S342" i="34"/>
  <c r="G363" i="34"/>
  <c r="S363" i="34"/>
  <c r="F235" i="34"/>
  <c r="F282" i="34"/>
  <c r="F301" i="34"/>
  <c r="I322" i="34"/>
  <c r="I321" i="34" s="1"/>
  <c r="G344" i="34"/>
  <c r="F344" i="34" s="1"/>
  <c r="G323" i="34"/>
  <c r="K343" i="34"/>
  <c r="K342" i="34" s="1"/>
  <c r="F366" i="34"/>
  <c r="F177" i="34"/>
  <c r="J322" i="34"/>
  <c r="J321" i="34" s="1"/>
  <c r="F345" i="34"/>
  <c r="F220" i="34"/>
  <c r="I258" i="34"/>
  <c r="I197" i="34"/>
  <c r="I195" i="34" s="1"/>
  <c r="P196" i="34"/>
  <c r="P195" i="34" s="1"/>
  <c r="F210" i="34"/>
  <c r="F253" i="34"/>
  <c r="K323" i="34"/>
  <c r="K321" i="34" s="1"/>
  <c r="G260" i="34"/>
  <c r="J302" i="34"/>
  <c r="J300" i="34" s="1"/>
  <c r="F300" i="34" s="1"/>
  <c r="F241" i="34"/>
  <c r="G238" i="34"/>
  <c r="J259" i="34"/>
  <c r="J258" i="34" s="1"/>
  <c r="G217" i="34"/>
  <c r="N232" i="34"/>
  <c r="N218" i="34" s="1"/>
  <c r="F218" i="34" s="1"/>
  <c r="H363" i="34" l="1"/>
  <c r="F363" i="34" s="1"/>
  <c r="F364" i="34"/>
  <c r="G258" i="34"/>
  <c r="F258" i="34" s="1"/>
  <c r="F260" i="34"/>
  <c r="G321" i="34"/>
  <c r="F321" i="34" s="1"/>
  <c r="F323" i="34"/>
  <c r="F232" i="34"/>
  <c r="G342" i="34"/>
  <c r="F342" i="34" s="1"/>
  <c r="N217" i="34"/>
  <c r="N216" i="34" s="1"/>
  <c r="F343" i="34"/>
  <c r="F195" i="34"/>
  <c r="F217" i="34"/>
  <c r="G216" i="34"/>
  <c r="F197" i="34"/>
  <c r="F378" i="34"/>
  <c r="F302" i="34"/>
  <c r="F196" i="34"/>
  <c r="F238" i="34"/>
  <c r="G237" i="34"/>
  <c r="F237" i="34" s="1"/>
  <c r="F174" i="34"/>
  <c r="F216" i="34" l="1"/>
  <c r="D46" i="33" l="1"/>
  <c r="C46" i="33"/>
  <c r="D45" i="33"/>
  <c r="C45" i="33"/>
  <c r="D44" i="33"/>
  <c r="C44" i="33"/>
  <c r="D43" i="33"/>
  <c r="C43" i="33"/>
  <c r="D42" i="33"/>
  <c r="C42" i="33"/>
  <c r="P41" i="33"/>
  <c r="O41" i="33"/>
  <c r="N41" i="33"/>
  <c r="M41" i="33"/>
  <c r="L41" i="33"/>
  <c r="K41" i="33"/>
  <c r="J41" i="33"/>
  <c r="I41" i="33"/>
  <c r="H41" i="33"/>
  <c r="G41" i="33"/>
  <c r="F41" i="33"/>
  <c r="E41" i="33"/>
  <c r="D41" i="33"/>
  <c r="C41" i="33"/>
  <c r="D40" i="33"/>
  <c r="C40" i="33"/>
  <c r="D39" i="33"/>
  <c r="C39" i="33"/>
  <c r="D38" i="33"/>
  <c r="C38" i="33"/>
  <c r="D37" i="33"/>
  <c r="C37" i="33"/>
  <c r="P36" i="33"/>
  <c r="O36" i="33"/>
  <c r="N36" i="33"/>
  <c r="M36" i="33"/>
  <c r="L36" i="33"/>
  <c r="K36" i="33"/>
  <c r="J36" i="33"/>
  <c r="I36" i="33"/>
  <c r="H36" i="33"/>
  <c r="G36" i="33"/>
  <c r="F36" i="33"/>
  <c r="E36" i="33"/>
  <c r="D36" i="33"/>
  <c r="C36" i="33"/>
  <c r="D35" i="33"/>
  <c r="D31" i="33" s="1"/>
  <c r="C35" i="33"/>
  <c r="C31" i="33" s="1"/>
  <c r="D34" i="33"/>
  <c r="C34" i="33"/>
  <c r="D33" i="33"/>
  <c r="C33" i="33"/>
  <c r="D32" i="33"/>
  <c r="C32" i="33"/>
  <c r="P31" i="33"/>
  <c r="O31" i="33"/>
  <c r="N31" i="33"/>
  <c r="M31" i="33"/>
  <c r="L31" i="33"/>
  <c r="K31" i="33"/>
  <c r="J31" i="33"/>
  <c r="I31" i="33"/>
  <c r="H31" i="33"/>
  <c r="G31" i="33"/>
  <c r="F31" i="33"/>
  <c r="E31" i="33"/>
  <c r="D30" i="33"/>
  <c r="C30" i="33"/>
  <c r="D29" i="33"/>
  <c r="D26" i="33" s="1"/>
  <c r="C29" i="33"/>
  <c r="C26" i="33" s="1"/>
  <c r="D28" i="33"/>
  <c r="C28" i="33"/>
  <c r="D27" i="33"/>
  <c r="C27" i="33"/>
  <c r="P26" i="33"/>
  <c r="O26" i="33"/>
  <c r="N26" i="33"/>
  <c r="M26" i="33"/>
  <c r="L26" i="33"/>
  <c r="K26" i="33"/>
  <c r="J26" i="33"/>
  <c r="I26" i="33"/>
  <c r="H26" i="33"/>
  <c r="G26" i="33"/>
  <c r="F26" i="33"/>
  <c r="E26" i="33"/>
  <c r="D25" i="33"/>
  <c r="C25" i="33"/>
  <c r="D24" i="33"/>
  <c r="C24" i="33"/>
  <c r="D23" i="33"/>
  <c r="D21" i="33" s="1"/>
  <c r="C23" i="33"/>
  <c r="C21" i="33" s="1"/>
  <c r="D22" i="33"/>
  <c r="C22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0" i="33"/>
  <c r="C20" i="33"/>
  <c r="D19" i="33"/>
  <c r="C19" i="33"/>
  <c r="D18" i="33"/>
  <c r="C18" i="33"/>
  <c r="D17" i="33"/>
  <c r="D16" i="33" s="1"/>
  <c r="C17" i="33"/>
  <c r="C16" i="33" s="1"/>
  <c r="P16" i="33"/>
  <c r="O16" i="33"/>
  <c r="N16" i="33"/>
  <c r="M16" i="33"/>
  <c r="L16" i="33"/>
  <c r="K16" i="33"/>
  <c r="J16" i="33"/>
  <c r="I16" i="33"/>
  <c r="H16" i="33"/>
  <c r="G16" i="33"/>
  <c r="F16" i="33"/>
  <c r="E16" i="33"/>
  <c r="D15" i="33"/>
  <c r="C15" i="33"/>
  <c r="D14" i="33"/>
  <c r="C14" i="33"/>
  <c r="D13" i="33"/>
  <c r="C13" i="33"/>
  <c r="D12" i="33"/>
  <c r="C12" i="33"/>
  <c r="P11" i="33"/>
  <c r="O11" i="33"/>
  <c r="N11" i="33"/>
  <c r="M11" i="33"/>
  <c r="L11" i="33"/>
  <c r="K11" i="33"/>
  <c r="J11" i="33"/>
  <c r="I11" i="33"/>
  <c r="H11" i="33"/>
  <c r="G11" i="33"/>
  <c r="F11" i="33"/>
  <c r="E11" i="33"/>
  <c r="D11" i="33"/>
  <c r="C11" i="33"/>
  <c r="D10" i="33"/>
  <c r="C10" i="33"/>
  <c r="D9" i="33"/>
  <c r="C9" i="33"/>
  <c r="D8" i="33"/>
  <c r="C8" i="33"/>
  <c r="D7" i="33"/>
  <c r="C7" i="33"/>
  <c r="P6" i="33"/>
  <c r="O6" i="33"/>
  <c r="N6" i="33"/>
  <c r="M6" i="33"/>
  <c r="L6" i="33"/>
  <c r="K6" i="33"/>
  <c r="J6" i="33"/>
  <c r="I6" i="33"/>
  <c r="H6" i="33"/>
  <c r="G6" i="33"/>
  <c r="F6" i="33"/>
  <c r="E6" i="33"/>
  <c r="D6" i="33"/>
  <c r="C6" i="33"/>
  <c r="G47" i="32" l="1"/>
  <c r="F47" i="32"/>
  <c r="H44" i="32"/>
  <c r="G44" i="32"/>
  <c r="F44" i="32"/>
  <c r="E44" i="32"/>
  <c r="D44" i="32"/>
  <c r="H41" i="32"/>
  <c r="G41" i="32"/>
  <c r="F41" i="32"/>
  <c r="E41" i="32"/>
  <c r="D41" i="32"/>
  <c r="H38" i="32"/>
  <c r="G38" i="32"/>
  <c r="F38" i="32"/>
  <c r="E38" i="32"/>
  <c r="D38" i="32"/>
  <c r="H35" i="32"/>
  <c r="G35" i="32"/>
  <c r="F35" i="32"/>
  <c r="E35" i="32"/>
  <c r="D35" i="32"/>
  <c r="H32" i="32"/>
  <c r="G32" i="32"/>
  <c r="F32" i="32"/>
  <c r="E32" i="32"/>
  <c r="D32" i="32"/>
  <c r="H29" i="32"/>
  <c r="G29" i="32"/>
  <c r="F29" i="32"/>
  <c r="E29" i="32"/>
  <c r="D29" i="32"/>
  <c r="E13" i="29"/>
  <c r="D13" i="29"/>
  <c r="C13" i="29"/>
  <c r="E8" i="29"/>
  <c r="D8" i="29"/>
  <c r="C8" i="29"/>
  <c r="N32" i="28"/>
  <c r="I32" i="28"/>
  <c r="H32" i="28"/>
  <c r="N31" i="28"/>
  <c r="N30" i="28"/>
  <c r="I14" i="28"/>
  <c r="H14" i="28"/>
  <c r="I13" i="28"/>
  <c r="H13" i="28"/>
  <c r="I12" i="28"/>
  <c r="H12" i="28"/>
  <c r="I11" i="28"/>
  <c r="H11" i="28"/>
  <c r="I10" i="28"/>
  <c r="H10" i="28"/>
  <c r="I9" i="28"/>
  <c r="H9" i="28"/>
  <c r="N8" i="28"/>
  <c r="I8" i="28"/>
  <c r="H8" i="28"/>
  <c r="N7" i="28"/>
  <c r="I7" i="28"/>
  <c r="H7" i="28"/>
</calcChain>
</file>

<file path=xl/sharedStrings.xml><?xml version="1.0" encoding="utf-8"?>
<sst xmlns="http://schemas.openxmlformats.org/spreadsheetml/2006/main" count="2805" uniqueCount="229">
  <si>
    <t>Q-5．警察署別施設数</t>
    <rPh sb="4" eb="7">
      <t>ケイサツショ</t>
    </rPh>
    <rPh sb="7" eb="8">
      <t>ベツ</t>
    </rPh>
    <rPh sb="8" eb="11">
      <t>シセツスウ</t>
    </rPh>
    <phoneticPr fontId="6"/>
  </si>
  <si>
    <t>各年4月1日現在</t>
    <rPh sb="0" eb="2">
      <t>カクトシ</t>
    </rPh>
    <rPh sb="3" eb="4">
      <t>ガツ</t>
    </rPh>
    <rPh sb="5" eb="6">
      <t>ニチ</t>
    </rPh>
    <rPh sb="6" eb="8">
      <t>ゲンザイ</t>
    </rPh>
    <phoneticPr fontId="6"/>
  </si>
  <si>
    <t>年次</t>
    <phoneticPr fontId="6"/>
  </si>
  <si>
    <t>警察署別</t>
    <rPh sb="3" eb="4">
      <t>ベツ</t>
    </rPh>
    <phoneticPr fontId="6"/>
  </si>
  <si>
    <t>警察署</t>
    <rPh sb="0" eb="3">
      <t>ケイサツショ</t>
    </rPh>
    <phoneticPr fontId="6"/>
  </si>
  <si>
    <t>交番</t>
    <rPh sb="0" eb="2">
      <t>コウバン</t>
    </rPh>
    <phoneticPr fontId="6"/>
  </si>
  <si>
    <t>検問所</t>
    <rPh sb="0" eb="3">
      <t>ケンモンジョ</t>
    </rPh>
    <phoneticPr fontId="6"/>
  </si>
  <si>
    <t>駐在所</t>
    <rPh sb="0" eb="3">
      <t>チュウザイショ</t>
    </rPh>
    <phoneticPr fontId="6"/>
  </si>
  <si>
    <t>警備派出所</t>
    <rPh sb="0" eb="2">
      <t>ケイビ</t>
    </rPh>
    <rPh sb="2" eb="4">
      <t>ハシュツ</t>
    </rPh>
    <rPh sb="4" eb="5">
      <t>ショ</t>
    </rPh>
    <phoneticPr fontId="6"/>
  </si>
  <si>
    <t>平成10年</t>
    <rPh sb="0" eb="2">
      <t>ヘイセイ</t>
    </rPh>
    <phoneticPr fontId="6"/>
  </si>
  <si>
    <t>三国警察署</t>
    <rPh sb="0" eb="2">
      <t>ミクニ</t>
    </rPh>
    <phoneticPr fontId="6"/>
  </si>
  <si>
    <t>-</t>
    <phoneticPr fontId="6"/>
  </si>
  <si>
    <t>丸岡警察署</t>
    <rPh sb="0" eb="2">
      <t>マルオカ</t>
    </rPh>
    <phoneticPr fontId="6"/>
  </si>
  <si>
    <t>金津警察署</t>
    <rPh sb="0" eb="2">
      <t>カナヅ</t>
    </rPh>
    <phoneticPr fontId="6"/>
  </si>
  <si>
    <t>平成11年</t>
    <rPh sb="0" eb="2">
      <t>ヘイセイ</t>
    </rPh>
    <phoneticPr fontId="6"/>
  </si>
  <si>
    <t>平成12年</t>
    <rPh sb="0" eb="2">
      <t>ヘイセイ</t>
    </rPh>
    <phoneticPr fontId="6"/>
  </si>
  <si>
    <t>平成13年</t>
    <rPh sb="0" eb="2">
      <t>ヘイセイ</t>
    </rPh>
    <phoneticPr fontId="6"/>
  </si>
  <si>
    <t>平成14年</t>
    <rPh sb="0" eb="2">
      <t>ヘイセイ</t>
    </rPh>
    <phoneticPr fontId="6"/>
  </si>
  <si>
    <t>平成15年</t>
    <rPh sb="0" eb="2">
      <t>ヘイセイ</t>
    </rPh>
    <phoneticPr fontId="6"/>
  </si>
  <si>
    <t>平成16年</t>
    <rPh sb="0" eb="2">
      <t>ヘイセイ</t>
    </rPh>
    <phoneticPr fontId="6"/>
  </si>
  <si>
    <t>-</t>
  </si>
  <si>
    <t>あわら警察署</t>
    <phoneticPr fontId="6"/>
  </si>
  <si>
    <t>平成17年</t>
    <rPh sb="0" eb="2">
      <t>ヘイセイ</t>
    </rPh>
    <phoneticPr fontId="6"/>
  </si>
  <si>
    <t>平成18年</t>
    <rPh sb="0" eb="2">
      <t>ヘイセイ</t>
    </rPh>
    <phoneticPr fontId="6"/>
  </si>
  <si>
    <t>市内計</t>
    <rPh sb="0" eb="2">
      <t>シナイ</t>
    </rPh>
    <rPh sb="2" eb="3">
      <t>ケイ</t>
    </rPh>
    <phoneticPr fontId="6"/>
  </si>
  <si>
    <t>坂井警察署</t>
    <rPh sb="0" eb="2">
      <t>サカイ</t>
    </rPh>
    <phoneticPr fontId="6"/>
  </si>
  <si>
    <t>坂井西警察署</t>
    <rPh sb="0" eb="2">
      <t>サカイ</t>
    </rPh>
    <rPh sb="2" eb="3">
      <t>ニシ</t>
    </rPh>
    <phoneticPr fontId="6"/>
  </si>
  <si>
    <t>平成19年</t>
    <rPh sb="0" eb="2">
      <t>ヘイセイ</t>
    </rPh>
    <phoneticPr fontId="6"/>
  </si>
  <si>
    <t>平成20年</t>
    <rPh sb="0" eb="2">
      <t>ヘイセイ</t>
    </rPh>
    <phoneticPr fontId="6"/>
  </si>
  <si>
    <t>平成21年</t>
    <rPh sb="0" eb="2">
      <t>ヘイセイ</t>
    </rPh>
    <phoneticPr fontId="6"/>
  </si>
  <si>
    <t>平成22年</t>
    <rPh sb="0" eb="2">
      <t>ヘイセイ</t>
    </rPh>
    <phoneticPr fontId="6"/>
  </si>
  <si>
    <t>平成23年</t>
    <rPh sb="0" eb="2">
      <t>ヘイセイ</t>
    </rPh>
    <phoneticPr fontId="6"/>
  </si>
  <si>
    <t>平成24年</t>
    <rPh sb="0" eb="2">
      <t>ヘイセイ</t>
    </rPh>
    <phoneticPr fontId="6"/>
  </si>
  <si>
    <t>平成25年</t>
    <rPh sb="0" eb="2">
      <t>ヘイセイ</t>
    </rPh>
    <phoneticPr fontId="6"/>
  </si>
  <si>
    <t>平成26年</t>
    <rPh sb="0" eb="2">
      <t>ヘイセイ</t>
    </rPh>
    <phoneticPr fontId="6"/>
  </si>
  <si>
    <t>平成27年</t>
    <rPh sb="0" eb="2">
      <t>ヘイセイ</t>
    </rPh>
    <phoneticPr fontId="6"/>
  </si>
  <si>
    <t>平成28年</t>
    <rPh sb="0" eb="2">
      <t>ヘイセイ</t>
    </rPh>
    <phoneticPr fontId="6"/>
  </si>
  <si>
    <t>平成29年</t>
    <rPh sb="0" eb="2">
      <t>ヘイセイ</t>
    </rPh>
    <phoneticPr fontId="6"/>
  </si>
  <si>
    <t>平成30年</t>
    <rPh sb="0" eb="2">
      <t>ヘイセイ</t>
    </rPh>
    <phoneticPr fontId="6"/>
  </si>
  <si>
    <t>平成31年</t>
    <rPh sb="0" eb="2">
      <t>ヘイセイ</t>
    </rPh>
    <phoneticPr fontId="6"/>
  </si>
  <si>
    <t>令和2年</t>
    <rPh sb="0" eb="2">
      <t>レイワ</t>
    </rPh>
    <rPh sb="3" eb="4">
      <t>ネン</t>
    </rPh>
    <phoneticPr fontId="6"/>
  </si>
  <si>
    <t>令和3年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</si>
  <si>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</si>
  <si>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>令和5年</t>
    <rPh sb="0" eb="2">
      <t>レイワ</t>
    </rPh>
    <rPh sb="3" eb="4">
      <t>ネン</t>
    </rPh>
    <phoneticPr fontId="6"/>
  </si>
  <si>
    <t>資料：危機管理対策課</t>
    <rPh sb="0" eb="2">
      <t>シリョウ</t>
    </rPh>
    <phoneticPr fontId="6"/>
  </si>
  <si>
    <t>Q-6．犯罪類別認知・検挙件数</t>
    <rPh sb="4" eb="6">
      <t>ハンザイ</t>
    </rPh>
    <rPh sb="6" eb="8">
      <t>ルイベツ</t>
    </rPh>
    <rPh sb="8" eb="10">
      <t>ニンチ</t>
    </rPh>
    <rPh sb="11" eb="13">
      <t>ケンキョ</t>
    </rPh>
    <rPh sb="13" eb="15">
      <t>ケンスウ</t>
    </rPh>
    <phoneticPr fontId="6"/>
  </si>
  <si>
    <t>発生地計上</t>
    <rPh sb="0" eb="2">
      <t>ハッセイ</t>
    </rPh>
    <rPh sb="2" eb="3">
      <t>チ</t>
    </rPh>
    <rPh sb="3" eb="5">
      <t>ケイジョウ</t>
    </rPh>
    <phoneticPr fontId="6"/>
  </si>
  <si>
    <t>単位：件</t>
  </si>
  <si>
    <t>年次</t>
    <rPh sb="1" eb="2">
      <t>ツギ</t>
    </rPh>
    <phoneticPr fontId="6"/>
  </si>
  <si>
    <t>総数</t>
    <rPh sb="0" eb="2">
      <t>ソウスウ</t>
    </rPh>
    <phoneticPr fontId="6"/>
  </si>
  <si>
    <t>凶悪犯</t>
    <rPh sb="0" eb="3">
      <t>キョウアクハン</t>
    </rPh>
    <phoneticPr fontId="6"/>
  </si>
  <si>
    <t>粗暴犯</t>
    <rPh sb="0" eb="2">
      <t>ソボウ</t>
    </rPh>
    <rPh sb="2" eb="3">
      <t>ハン</t>
    </rPh>
    <phoneticPr fontId="6"/>
  </si>
  <si>
    <t>窃盗犯</t>
    <rPh sb="0" eb="3">
      <t>セットウハン</t>
    </rPh>
    <phoneticPr fontId="6"/>
  </si>
  <si>
    <t>知能犯</t>
    <rPh sb="0" eb="3">
      <t>チノウハン</t>
    </rPh>
    <phoneticPr fontId="6"/>
  </si>
  <si>
    <t>風俗犯</t>
    <rPh sb="0" eb="2">
      <t>フウゾク</t>
    </rPh>
    <rPh sb="2" eb="3">
      <t>ハン</t>
    </rPh>
    <phoneticPr fontId="6"/>
  </si>
  <si>
    <t>その他</t>
    <rPh sb="2" eb="3">
      <t>タ</t>
    </rPh>
    <phoneticPr fontId="6"/>
  </si>
  <si>
    <t>認知</t>
    <rPh sb="0" eb="2">
      <t>ニンチ</t>
    </rPh>
    <phoneticPr fontId="6"/>
  </si>
  <si>
    <t>検挙</t>
    <rPh sb="0" eb="2">
      <t>ケンキョ</t>
    </rPh>
    <phoneticPr fontId="6"/>
  </si>
  <si>
    <t>三国町</t>
    <rPh sb="0" eb="3">
      <t>ミクニチョウ</t>
    </rPh>
    <phoneticPr fontId="6"/>
  </si>
  <si>
    <t>丸岡町</t>
    <rPh sb="0" eb="3">
      <t>マルオカチョウ</t>
    </rPh>
    <phoneticPr fontId="6"/>
  </si>
  <si>
    <t>春江町</t>
    <rPh sb="0" eb="3">
      <t>ハルエチョウ</t>
    </rPh>
    <phoneticPr fontId="6"/>
  </si>
  <si>
    <t>坂井町</t>
    <rPh sb="0" eb="2">
      <t>サカイ</t>
    </rPh>
    <rPh sb="2" eb="3">
      <t>チョウ</t>
    </rPh>
    <phoneticPr fontId="6"/>
  </si>
  <si>
    <t>令和元年</t>
    <rPh sb="0" eb="2">
      <t>レイワ</t>
    </rPh>
    <rPh sb="2" eb="3">
      <t>ガン</t>
    </rPh>
    <rPh sb="3" eb="4">
      <t>ネン</t>
    </rPh>
    <phoneticPr fontId="6"/>
  </si>
  <si>
    <t>※平成18年の件数には、1月1日から3月19日の合併期日前までの坂井町分を含まず。（坂井町はあわら署管内であったため）</t>
    <rPh sb="1" eb="3">
      <t>ヘイセイ</t>
    </rPh>
    <rPh sb="5" eb="6">
      <t>ネン</t>
    </rPh>
    <rPh sb="7" eb="9">
      <t>ケンスウ</t>
    </rPh>
    <rPh sb="13" eb="14">
      <t>ガツ</t>
    </rPh>
    <rPh sb="15" eb="16">
      <t>ニチ</t>
    </rPh>
    <rPh sb="19" eb="20">
      <t>ガツ</t>
    </rPh>
    <rPh sb="22" eb="23">
      <t>ニチ</t>
    </rPh>
    <rPh sb="24" eb="26">
      <t>ガッペイ</t>
    </rPh>
    <rPh sb="26" eb="27">
      <t>キ</t>
    </rPh>
    <rPh sb="27" eb="28">
      <t>ビ</t>
    </rPh>
    <rPh sb="28" eb="29">
      <t>マエ</t>
    </rPh>
    <rPh sb="32" eb="34">
      <t>サカイ</t>
    </rPh>
    <rPh sb="34" eb="35">
      <t>チョウ</t>
    </rPh>
    <rPh sb="35" eb="36">
      <t>ブン</t>
    </rPh>
    <rPh sb="37" eb="38">
      <t>フク</t>
    </rPh>
    <rPh sb="42" eb="44">
      <t>サカイ</t>
    </rPh>
    <rPh sb="44" eb="45">
      <t>チョウ</t>
    </rPh>
    <rPh sb="49" eb="50">
      <t>ショ</t>
    </rPh>
    <rPh sb="50" eb="52">
      <t>カンナイ</t>
    </rPh>
    <phoneticPr fontId="6"/>
  </si>
  <si>
    <t xml:space="preserve">資料：福井県警察本部 </t>
    <rPh sb="0" eb="2">
      <t>シリョウ</t>
    </rPh>
    <rPh sb="3" eb="6">
      <t>フクイケン</t>
    </rPh>
    <rPh sb="6" eb="8">
      <t>ケイサツ</t>
    </rPh>
    <rPh sb="8" eb="9">
      <t>ホン</t>
    </rPh>
    <rPh sb="9" eb="10">
      <t>ブ</t>
    </rPh>
    <phoneticPr fontId="6"/>
  </si>
  <si>
    <t>Q-7．少年補導活動状況</t>
    <rPh sb="4" eb="6">
      <t>ショウネン</t>
    </rPh>
    <rPh sb="6" eb="8">
      <t>ホドウ</t>
    </rPh>
    <rPh sb="8" eb="10">
      <t>カツドウ</t>
    </rPh>
    <rPh sb="10" eb="12">
      <t>ジョウキョウ</t>
    </rPh>
    <phoneticPr fontId="6"/>
  </si>
  <si>
    <t>単位：人</t>
    <rPh sb="0" eb="2">
      <t>タンイ</t>
    </rPh>
    <rPh sb="3" eb="4">
      <t>ヒト</t>
    </rPh>
    <phoneticPr fontId="6"/>
  </si>
  <si>
    <t>年　　　度</t>
    <rPh sb="0" eb="1">
      <t>トシ</t>
    </rPh>
    <rPh sb="4" eb="5">
      <t>ド</t>
    </rPh>
    <phoneticPr fontId="6"/>
  </si>
  <si>
    <t>行　　　　　　為　　　　　　別</t>
    <rPh sb="0" eb="1">
      <t>ギョウ</t>
    </rPh>
    <rPh sb="7" eb="8">
      <t>タメ</t>
    </rPh>
    <rPh sb="14" eb="15">
      <t>ベツ</t>
    </rPh>
    <phoneticPr fontId="6"/>
  </si>
  <si>
    <t>飲酒</t>
    <rPh sb="0" eb="2">
      <t>インシュ</t>
    </rPh>
    <phoneticPr fontId="6"/>
  </si>
  <si>
    <t>喫煙</t>
    <rPh sb="0" eb="2">
      <t>キツエン</t>
    </rPh>
    <phoneticPr fontId="6"/>
  </si>
  <si>
    <t>深夜
徘徊</t>
    <rPh sb="0" eb="2">
      <t>シンヤ</t>
    </rPh>
    <rPh sb="3" eb="5">
      <t>ハイカイ</t>
    </rPh>
    <phoneticPr fontId="6"/>
  </si>
  <si>
    <t>怠学</t>
    <rPh sb="0" eb="1">
      <t>ナマ</t>
    </rPh>
    <rPh sb="1" eb="2">
      <t>ガク</t>
    </rPh>
    <phoneticPr fontId="6"/>
  </si>
  <si>
    <t>不健全
娯楽</t>
    <rPh sb="0" eb="3">
      <t>フケンゼン</t>
    </rPh>
    <rPh sb="4" eb="6">
      <t>ゴラク</t>
    </rPh>
    <phoneticPr fontId="6"/>
  </si>
  <si>
    <t>交通非行・バイク２人乗り</t>
    <rPh sb="0" eb="2">
      <t>コウツウ</t>
    </rPh>
    <rPh sb="2" eb="4">
      <t>ヒコウ</t>
    </rPh>
    <rPh sb="9" eb="10">
      <t>ニン</t>
    </rPh>
    <rPh sb="10" eb="11">
      <t>ノ</t>
    </rPh>
    <phoneticPr fontId="7"/>
  </si>
  <si>
    <t>自転車右側・
２人乗り等</t>
    <rPh sb="0" eb="3">
      <t>ジテンシャ</t>
    </rPh>
    <rPh sb="3" eb="5">
      <t>ミギガワ</t>
    </rPh>
    <rPh sb="7" eb="9">
      <t>ニニン</t>
    </rPh>
    <rPh sb="9" eb="10">
      <t>ノ</t>
    </rPh>
    <rPh sb="11" eb="12">
      <t>ナド</t>
    </rPh>
    <phoneticPr fontId="7"/>
  </si>
  <si>
    <t>路上
スケボー</t>
    <rPh sb="0" eb="2">
      <t>ロジョウ</t>
    </rPh>
    <phoneticPr fontId="7"/>
  </si>
  <si>
    <t>校則・
マナー注意</t>
    <rPh sb="0" eb="2">
      <t>コウソク</t>
    </rPh>
    <rPh sb="7" eb="9">
      <t>チュウイ</t>
    </rPh>
    <phoneticPr fontId="7"/>
  </si>
  <si>
    <t>遅刻</t>
    <rPh sb="0" eb="2">
      <t>チコク</t>
    </rPh>
    <phoneticPr fontId="7"/>
  </si>
  <si>
    <t>花火遊び
注意</t>
    <rPh sb="0" eb="2">
      <t>ハナビ</t>
    </rPh>
    <rPh sb="2" eb="3">
      <t>アソ</t>
    </rPh>
    <rPh sb="5" eb="7">
      <t>チュウイ</t>
    </rPh>
    <phoneticPr fontId="7"/>
  </si>
  <si>
    <t>帰宅
指導等</t>
    <rPh sb="0" eb="2">
      <t>キタク</t>
    </rPh>
    <rPh sb="3" eb="5">
      <t>シドウ</t>
    </rPh>
    <rPh sb="5" eb="6">
      <t>トウ</t>
    </rPh>
    <phoneticPr fontId="7"/>
  </si>
  <si>
    <t>不良
交友</t>
    <rPh sb="0" eb="2">
      <t>フリョウ</t>
    </rPh>
    <rPh sb="3" eb="5">
      <t>コウユウ</t>
    </rPh>
    <phoneticPr fontId="6"/>
  </si>
  <si>
    <t>愛の
一声</t>
    <rPh sb="0" eb="1">
      <t>アイ</t>
    </rPh>
    <rPh sb="3" eb="5">
      <t>ヒトコエ</t>
    </rPh>
    <phoneticPr fontId="6"/>
  </si>
  <si>
    <t>平成18年度</t>
    <rPh sb="0" eb="2">
      <t>ヘイセイ</t>
    </rPh>
    <rPh sb="4" eb="5">
      <t>ネン</t>
    </rPh>
    <rPh sb="5" eb="6">
      <t>ド</t>
    </rPh>
    <phoneticPr fontId="6"/>
  </si>
  <si>
    <t>計</t>
    <rPh sb="0" eb="1">
      <t>ケイ</t>
    </rPh>
    <phoneticPr fontId="6"/>
  </si>
  <si>
    <t>総  数</t>
    <rPh sb="0" eb="1">
      <t>フサ</t>
    </rPh>
    <rPh sb="3" eb="4">
      <t>カズ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</si>
  <si>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</si>
  <si>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</si>
  <si>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学生・生徒</t>
    <rPh sb="0" eb="2">
      <t>ガクセイ</t>
    </rPh>
    <rPh sb="3" eb="5">
      <t>セイト</t>
    </rPh>
    <phoneticPr fontId="6"/>
  </si>
  <si>
    <t>小計</t>
    <rPh sb="0" eb="2">
      <t>ショウケイ</t>
    </rPh>
    <phoneticPr fontId="6"/>
  </si>
  <si>
    <t>小学生</t>
    <rPh sb="0" eb="3">
      <t>ショウガクセイ</t>
    </rPh>
    <phoneticPr fontId="6"/>
  </si>
  <si>
    <t>中学生</t>
    <rPh sb="0" eb="3">
      <t>チュウガクセイ</t>
    </rPh>
    <phoneticPr fontId="6"/>
  </si>
  <si>
    <t>高校生</t>
    <rPh sb="0" eb="3">
      <t>コウコウセイ</t>
    </rPh>
    <phoneticPr fontId="6"/>
  </si>
  <si>
    <t>大学生</t>
    <rPh sb="0" eb="3">
      <t>ダイガクセイ</t>
    </rPh>
    <phoneticPr fontId="6"/>
  </si>
  <si>
    <t>その他
学生</t>
    <rPh sb="2" eb="3">
      <t>タ</t>
    </rPh>
    <rPh sb="4" eb="5">
      <t>ガク</t>
    </rPh>
    <rPh sb="5" eb="6">
      <t>セイ</t>
    </rPh>
    <phoneticPr fontId="6"/>
  </si>
  <si>
    <t>一般少年</t>
    <rPh sb="0" eb="2">
      <t>イッパン</t>
    </rPh>
    <rPh sb="2" eb="4">
      <t>ショウネン</t>
    </rPh>
    <phoneticPr fontId="6"/>
  </si>
  <si>
    <t>有職</t>
    <rPh sb="0" eb="1">
      <t>ユウ</t>
    </rPh>
    <rPh sb="1" eb="2">
      <t>ショク</t>
    </rPh>
    <phoneticPr fontId="6"/>
  </si>
  <si>
    <t>無職</t>
    <rPh sb="0" eb="2">
      <t>ムショク</t>
    </rPh>
    <phoneticPr fontId="6"/>
  </si>
  <si>
    <t>平成19年度</t>
    <rPh sb="0" eb="2">
      <t>ヘイセイ</t>
    </rPh>
    <rPh sb="4" eb="5">
      <t>ネン</t>
    </rPh>
    <rPh sb="5" eb="6">
      <t>ド</t>
    </rPh>
    <phoneticPr fontId="6"/>
  </si>
  <si>
    <t>平成20年度</t>
    <rPh sb="0" eb="2">
      <t>ヘイセイ</t>
    </rPh>
    <rPh sb="4" eb="5">
      <t>ネン</t>
    </rPh>
    <rPh sb="5" eb="6">
      <t>ド</t>
    </rPh>
    <phoneticPr fontId="6"/>
  </si>
  <si>
    <t>平成21年度</t>
    <rPh sb="0" eb="2">
      <t>ヘイセイ</t>
    </rPh>
    <rPh sb="4" eb="5">
      <t>ネン</t>
    </rPh>
    <rPh sb="5" eb="6">
      <t>ド</t>
    </rPh>
    <phoneticPr fontId="6"/>
  </si>
  <si>
    <t>平成22年度</t>
    <rPh sb="0" eb="2">
      <t>ヘイセイ</t>
    </rPh>
    <rPh sb="4" eb="5">
      <t>ネン</t>
    </rPh>
    <rPh sb="5" eb="6">
      <t>ド</t>
    </rPh>
    <phoneticPr fontId="6"/>
  </si>
  <si>
    <t>平成23年度</t>
    <rPh sb="0" eb="2">
      <t>ヘイセイ</t>
    </rPh>
    <rPh sb="4" eb="5">
      <t>ネン</t>
    </rPh>
    <rPh sb="5" eb="6">
      <t>ド</t>
    </rPh>
    <phoneticPr fontId="6"/>
  </si>
  <si>
    <t>平成24年度</t>
    <rPh sb="0" eb="2">
      <t>ヘイセイ</t>
    </rPh>
    <rPh sb="4" eb="5">
      <t>ネン</t>
    </rPh>
    <rPh sb="5" eb="6">
      <t>ド</t>
    </rPh>
    <phoneticPr fontId="6"/>
  </si>
  <si>
    <t>平成25年度</t>
    <rPh sb="0" eb="2">
      <t>ヘイセイ</t>
    </rPh>
    <rPh sb="4" eb="5">
      <t>ネン</t>
    </rPh>
    <rPh sb="5" eb="6">
      <t>ド</t>
    </rPh>
    <phoneticPr fontId="6"/>
  </si>
  <si>
    <t>平成26年度</t>
    <rPh sb="0" eb="2">
      <t>ヘイセイ</t>
    </rPh>
    <rPh sb="4" eb="5">
      <t>ネン</t>
    </rPh>
    <rPh sb="5" eb="6">
      <t>ド</t>
    </rPh>
    <phoneticPr fontId="6"/>
  </si>
  <si>
    <t>平成27年度</t>
    <rPh sb="0" eb="2">
      <t>ヘイセイ</t>
    </rPh>
    <rPh sb="4" eb="5">
      <t>ネン</t>
    </rPh>
    <rPh sb="5" eb="6">
      <t>ド</t>
    </rPh>
    <phoneticPr fontId="6"/>
  </si>
  <si>
    <t>平成28年度</t>
    <rPh sb="0" eb="2">
      <t>ヘイセイ</t>
    </rPh>
    <rPh sb="4" eb="5">
      <t>ネン</t>
    </rPh>
    <rPh sb="5" eb="6">
      <t>ド</t>
    </rPh>
    <phoneticPr fontId="6"/>
  </si>
  <si>
    <t>平成29年度</t>
    <rPh sb="0" eb="2">
      <t>ヘイセイ</t>
    </rPh>
    <rPh sb="4" eb="5">
      <t>ネン</t>
    </rPh>
    <rPh sb="5" eb="6">
      <t>ド</t>
    </rPh>
    <phoneticPr fontId="6"/>
  </si>
  <si>
    <t>平成30年度</t>
    <rPh sb="0" eb="2">
      <t>ヘイセイ</t>
    </rPh>
    <rPh sb="4" eb="5">
      <t>ネン</t>
    </rPh>
    <rPh sb="5" eb="6">
      <t>ド</t>
    </rPh>
    <phoneticPr fontId="6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</si>
  <si>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6"/>
  </si>
  <si>
    <t>令和 2年度</t>
    <rPh sb="0" eb="2">
      <t>レイワ</t>
    </rPh>
    <rPh sb="4" eb="6">
      <t>ネンド</t>
    </rPh>
    <rPh sb="5" eb="6">
      <t>ド</t>
    </rPh>
    <phoneticPr fontId="6"/>
  </si>
  <si>
    <t>令和 3年度</t>
    <rPh sb="0" eb="2">
      <t>レイワ</t>
    </rPh>
    <rPh sb="4" eb="6">
      <t>ネンド</t>
    </rPh>
    <rPh sb="5" eb="6">
      <t>ド</t>
    </rPh>
    <phoneticPr fontId="6"/>
  </si>
  <si>
    <t>令和 4年度</t>
    <rPh sb="0" eb="2">
      <t>レイワ</t>
    </rPh>
    <rPh sb="4" eb="6">
      <t>ネンド</t>
    </rPh>
    <rPh sb="5" eb="6">
      <t>ド</t>
    </rPh>
    <phoneticPr fontId="6"/>
  </si>
  <si>
    <t>資料：青少年愛護センター</t>
    <rPh sb="0" eb="2">
      <t>シリョウ</t>
    </rPh>
    <rPh sb="3" eb="6">
      <t>セイショウネン</t>
    </rPh>
    <rPh sb="6" eb="8">
      <t>アイゴ</t>
    </rPh>
    <phoneticPr fontId="6"/>
  </si>
  <si>
    <t>※警察等の他団体が行った補導実績は含まない。</t>
    <rPh sb="1" eb="3">
      <t>ケイサツ</t>
    </rPh>
    <rPh sb="3" eb="4">
      <t>トウ</t>
    </rPh>
    <rPh sb="5" eb="6">
      <t>タ</t>
    </rPh>
    <rPh sb="6" eb="8">
      <t>ダンタイ</t>
    </rPh>
    <rPh sb="9" eb="10">
      <t>オコナ</t>
    </rPh>
    <rPh sb="12" eb="14">
      <t>ホドウ</t>
    </rPh>
    <rPh sb="14" eb="16">
      <t>ジッセキ</t>
    </rPh>
    <rPh sb="17" eb="18">
      <t>フク</t>
    </rPh>
    <phoneticPr fontId="6"/>
  </si>
  <si>
    <t>Q-1．登記事件数</t>
    <rPh sb="4" eb="6">
      <t>トウキ</t>
    </rPh>
    <rPh sb="6" eb="8">
      <t>ジケン</t>
    </rPh>
    <rPh sb="8" eb="9">
      <t>カズ</t>
    </rPh>
    <phoneticPr fontId="6"/>
  </si>
  <si>
    <t>福井法務局管内件数</t>
    <rPh sb="0" eb="2">
      <t>フクイ</t>
    </rPh>
    <rPh sb="2" eb="5">
      <t>ホウムキョク</t>
    </rPh>
    <rPh sb="5" eb="7">
      <t>カンナイ</t>
    </rPh>
    <rPh sb="7" eb="9">
      <t>ケンスウ</t>
    </rPh>
    <phoneticPr fontId="6"/>
  </si>
  <si>
    <t>種類</t>
    <rPh sb="0" eb="1">
      <t>タネ</t>
    </rPh>
    <rPh sb="1" eb="2">
      <t>タグイ</t>
    </rPh>
    <phoneticPr fontId="6"/>
  </si>
  <si>
    <t>登記事件</t>
    <rPh sb="0" eb="2">
      <t>トウキ</t>
    </rPh>
    <rPh sb="2" eb="4">
      <t>ジケン</t>
    </rPh>
    <phoneticPr fontId="6"/>
  </si>
  <si>
    <t>謄・抄本交付等請求事件</t>
    <rPh sb="0" eb="1">
      <t>ウツ</t>
    </rPh>
    <rPh sb="2" eb="4">
      <t>ショウホン</t>
    </rPh>
    <rPh sb="4" eb="7">
      <t>コウフナド</t>
    </rPh>
    <rPh sb="7" eb="9">
      <t>セイキュウ</t>
    </rPh>
    <rPh sb="9" eb="11">
      <t>ジケン</t>
    </rPh>
    <phoneticPr fontId="6"/>
  </si>
  <si>
    <t>不動産登記</t>
    <rPh sb="0" eb="3">
      <t>フドウサン</t>
    </rPh>
    <rPh sb="3" eb="5">
      <t>トウキ</t>
    </rPh>
    <phoneticPr fontId="6"/>
  </si>
  <si>
    <t>商業・法人登記</t>
    <rPh sb="0" eb="2">
      <t>ショウギョウ</t>
    </rPh>
    <rPh sb="3" eb="5">
      <t>ホウジン</t>
    </rPh>
    <rPh sb="5" eb="7">
      <t>トウキ</t>
    </rPh>
    <phoneticPr fontId="6"/>
  </si>
  <si>
    <t>その他の登記</t>
    <rPh sb="2" eb="3">
      <t>タ</t>
    </rPh>
    <rPh sb="4" eb="6">
      <t>トウキ</t>
    </rPh>
    <phoneticPr fontId="6"/>
  </si>
  <si>
    <t>合計</t>
    <rPh sb="0" eb="2">
      <t>ゴウケイ</t>
    </rPh>
    <phoneticPr fontId="6"/>
  </si>
  <si>
    <t>謄本</t>
    <rPh sb="0" eb="1">
      <t>ウツ</t>
    </rPh>
    <rPh sb="1" eb="2">
      <t>ホン</t>
    </rPh>
    <phoneticPr fontId="6"/>
  </si>
  <si>
    <t>抄本</t>
    <rPh sb="0" eb="1">
      <t>ショウ</t>
    </rPh>
    <rPh sb="1" eb="2">
      <t>ホン</t>
    </rPh>
    <phoneticPr fontId="6"/>
  </si>
  <si>
    <t>証明</t>
    <rPh sb="0" eb="1">
      <t>アカシ</t>
    </rPh>
    <rPh sb="1" eb="2">
      <t>メイ</t>
    </rPh>
    <phoneticPr fontId="6"/>
  </si>
  <si>
    <t>閲覧</t>
    <rPh sb="0" eb="1">
      <t>エツ</t>
    </rPh>
    <rPh sb="1" eb="2">
      <t>ラン</t>
    </rPh>
    <phoneticPr fontId="6"/>
  </si>
  <si>
    <t>合計</t>
    <rPh sb="0" eb="1">
      <t>ゴウ</t>
    </rPh>
    <rPh sb="1" eb="2">
      <t>ケイ</t>
    </rPh>
    <phoneticPr fontId="6"/>
  </si>
  <si>
    <t>年次</t>
    <rPh sb="0" eb="1">
      <t>ネン</t>
    </rPh>
    <rPh sb="1" eb="2">
      <t>ツギ</t>
    </rPh>
    <phoneticPr fontId="6"/>
  </si>
  <si>
    <t>件数</t>
    <rPh sb="0" eb="1">
      <t>ケン</t>
    </rPh>
    <rPh sb="1" eb="2">
      <t>カズ</t>
    </rPh>
    <phoneticPr fontId="6"/>
  </si>
  <si>
    <t>個数</t>
    <rPh sb="0" eb="1">
      <t>コ</t>
    </rPh>
    <rPh sb="1" eb="2">
      <t>カズ</t>
    </rPh>
    <phoneticPr fontId="6"/>
  </si>
  <si>
    <t>平成10年</t>
    <rPh sb="0" eb="2">
      <t>ヘイセイ</t>
    </rPh>
    <rPh sb="4" eb="5">
      <t>ネン</t>
    </rPh>
    <phoneticPr fontId="6"/>
  </si>
  <si>
    <t>平成11年</t>
    <rPh sb="0" eb="2">
      <t>ヘイセイ</t>
    </rPh>
    <rPh sb="4" eb="5">
      <t>ネン</t>
    </rPh>
    <phoneticPr fontId="6"/>
  </si>
  <si>
    <t>平成12年</t>
    <rPh sb="0" eb="2">
      <t>ヘイセイ</t>
    </rPh>
    <rPh sb="4" eb="5">
      <t>ネン</t>
    </rPh>
    <phoneticPr fontId="6"/>
  </si>
  <si>
    <t>平成13年</t>
    <rPh sb="0" eb="2">
      <t>ヘイセイ</t>
    </rPh>
    <rPh sb="4" eb="5">
      <t>ネン</t>
    </rPh>
    <phoneticPr fontId="6"/>
  </si>
  <si>
    <t>平成14年</t>
    <rPh sb="0" eb="2">
      <t>ヘイセイ</t>
    </rPh>
    <rPh sb="4" eb="5">
      <t>ネン</t>
    </rPh>
    <phoneticPr fontId="6"/>
  </si>
  <si>
    <t>平成15年</t>
    <rPh sb="0" eb="2">
      <t>ヘイセイ</t>
    </rPh>
    <rPh sb="4" eb="5">
      <t>ネン</t>
    </rPh>
    <phoneticPr fontId="6"/>
  </si>
  <si>
    <t>平成16年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</si>
  <si>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</si>
  <si>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平成18年</t>
    <rPh sb="0" eb="2">
      <t>ヘイセイ</t>
    </rPh>
    <rPh sb="4" eb="5">
      <t>ネン</t>
    </rPh>
    <phoneticPr fontId="6"/>
  </si>
  <si>
    <t>平成19年</t>
    <rPh sb="0" eb="2">
      <t>ヘイセイ</t>
    </rPh>
    <rPh sb="4" eb="5">
      <t>ネン</t>
    </rPh>
    <phoneticPr fontId="6"/>
  </si>
  <si>
    <t>平成20年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</si>
  <si>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</si>
  <si>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</si>
  <si>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</si>
  <si>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</si>
  <si>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</si>
  <si>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</si>
  <si>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</si>
  <si>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</si>
  <si>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</si>
  <si>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</si>
  <si>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14"/>
  </si>
  <si>
    <t>令和2年</t>
    <rPh sb="0" eb="2">
      <t>レイワ</t>
    </rPh>
    <rPh sb="3" eb="4">
      <t>ネン</t>
    </rPh>
    <phoneticPr fontId="14"/>
  </si>
  <si>
    <t>令和3年</t>
    <rPh sb="0" eb="2">
      <t>レイワ</t>
    </rPh>
    <rPh sb="3" eb="4">
      <t>ネン</t>
    </rPh>
    <phoneticPr fontId="14"/>
  </si>
  <si>
    <t>令和4年</t>
    <rPh sb="0" eb="2">
      <t>レイワ</t>
    </rPh>
    <rPh sb="3" eb="4">
      <t>ネン</t>
    </rPh>
    <phoneticPr fontId="14"/>
  </si>
  <si>
    <t>　 ２．閲覧は、登記簿、地図・その他の図面、筆界特定手続記録の閲覧である。</t>
    <rPh sb="4" eb="6">
      <t>エツラン</t>
    </rPh>
    <phoneticPr fontId="6"/>
  </si>
  <si>
    <t>　　　 (登記事項要約書、登記情報提供を含む)</t>
    <phoneticPr fontId="6"/>
  </si>
  <si>
    <t>資料：福井県統計年鑑</t>
    <rPh sb="0" eb="2">
      <t>シリョウ</t>
    </rPh>
    <rPh sb="3" eb="5">
      <t>フクイ</t>
    </rPh>
    <rPh sb="5" eb="6">
      <t>ケン</t>
    </rPh>
    <rPh sb="6" eb="8">
      <t>トウケイ</t>
    </rPh>
    <rPh sb="8" eb="10">
      <t>ネンカン</t>
    </rPh>
    <phoneticPr fontId="6"/>
  </si>
  <si>
    <t>Q-2．刑事事件数</t>
    <rPh sb="4" eb="6">
      <t>ケイジ</t>
    </rPh>
    <rPh sb="6" eb="8">
      <t>ジケン</t>
    </rPh>
    <rPh sb="8" eb="9">
      <t>スウ</t>
    </rPh>
    <phoneticPr fontId="6"/>
  </si>
  <si>
    <t>福井県内件数</t>
    <rPh sb="2" eb="3">
      <t>ケン</t>
    </rPh>
    <phoneticPr fontId="6"/>
  </si>
  <si>
    <t>区　分</t>
    <rPh sb="0" eb="1">
      <t>ク</t>
    </rPh>
    <rPh sb="2" eb="3">
      <t>ブン</t>
    </rPh>
    <phoneticPr fontId="6"/>
  </si>
  <si>
    <t>うち通常第一審事件</t>
    <rPh sb="2" eb="4">
      <t>ツウジョウ</t>
    </rPh>
    <rPh sb="4" eb="5">
      <t>ダイ</t>
    </rPh>
    <rPh sb="5" eb="7">
      <t>イッシン</t>
    </rPh>
    <rPh sb="7" eb="9">
      <t>ジケン</t>
    </rPh>
    <phoneticPr fontId="6"/>
  </si>
  <si>
    <t>うち略式・交通即決事件</t>
    <rPh sb="2" eb="4">
      <t>リャクシキ</t>
    </rPh>
    <rPh sb="5" eb="7">
      <t>コウツウ</t>
    </rPh>
    <rPh sb="7" eb="9">
      <t>ソッケツ</t>
    </rPh>
    <rPh sb="9" eb="11">
      <t>ジケン</t>
    </rPh>
    <phoneticPr fontId="6"/>
  </si>
  <si>
    <t>新受件数</t>
    <rPh sb="0" eb="1">
      <t>シン</t>
    </rPh>
    <rPh sb="1" eb="2">
      <t>ウケ</t>
    </rPh>
    <rPh sb="2" eb="4">
      <t>ケンスウ</t>
    </rPh>
    <phoneticPr fontId="6"/>
  </si>
  <si>
    <t>既済件数</t>
    <rPh sb="0" eb="2">
      <t>キサイ</t>
    </rPh>
    <rPh sb="2" eb="4">
      <t>ケンスウ</t>
    </rPh>
    <phoneticPr fontId="6"/>
  </si>
  <si>
    <t>未済件数</t>
    <rPh sb="0" eb="2">
      <t>ミサイ</t>
    </rPh>
    <rPh sb="2" eb="4">
      <t>ケンスウ</t>
    </rPh>
    <phoneticPr fontId="6"/>
  </si>
  <si>
    <t>Q-3．民事・行政事件数</t>
    <rPh sb="4" eb="6">
      <t>ミンジ</t>
    </rPh>
    <rPh sb="7" eb="9">
      <t>ギョウセイ</t>
    </rPh>
    <rPh sb="9" eb="11">
      <t>ジケン</t>
    </rPh>
    <rPh sb="11" eb="12">
      <t>スウ</t>
    </rPh>
    <phoneticPr fontId="6"/>
  </si>
  <si>
    <t>単位：件</t>
    <rPh sb="0" eb="2">
      <t>タンイ</t>
    </rPh>
    <rPh sb="3" eb="4">
      <t>ケン</t>
    </rPh>
    <phoneticPr fontId="6"/>
  </si>
  <si>
    <t>区 分</t>
    <rPh sb="0" eb="1">
      <t>ク</t>
    </rPh>
    <rPh sb="2" eb="3">
      <t>ブン</t>
    </rPh>
    <phoneticPr fontId="6"/>
  </si>
  <si>
    <t>う ち 訴 訟 事 件</t>
    <rPh sb="4" eb="5">
      <t>ウッタ</t>
    </rPh>
    <rPh sb="6" eb="7">
      <t>アラソ</t>
    </rPh>
    <rPh sb="8" eb="9">
      <t>コト</t>
    </rPh>
    <rPh sb="10" eb="11">
      <t>ケン</t>
    </rPh>
    <phoneticPr fontId="6"/>
  </si>
  <si>
    <t>う ち 調 停 事 件</t>
    <rPh sb="4" eb="5">
      <t>チョウ</t>
    </rPh>
    <rPh sb="6" eb="7">
      <t>テイ</t>
    </rPh>
    <rPh sb="8" eb="9">
      <t>コト</t>
    </rPh>
    <rPh sb="10" eb="11">
      <t>ケン</t>
    </rPh>
    <phoneticPr fontId="6"/>
  </si>
  <si>
    <t>第　一　審　民　事　通　常　訴　訟</t>
    <rPh sb="0" eb="1">
      <t>ダイ</t>
    </rPh>
    <rPh sb="2" eb="3">
      <t>１</t>
    </rPh>
    <rPh sb="4" eb="5">
      <t>シン</t>
    </rPh>
    <rPh sb="6" eb="7">
      <t>タミ</t>
    </rPh>
    <rPh sb="8" eb="9">
      <t>コト</t>
    </rPh>
    <rPh sb="10" eb="11">
      <t>ツウ</t>
    </rPh>
    <rPh sb="12" eb="13">
      <t>ツネ</t>
    </rPh>
    <rPh sb="14" eb="15">
      <t>ウッタ</t>
    </rPh>
    <rPh sb="16" eb="17">
      <t>アラソ</t>
    </rPh>
    <phoneticPr fontId="6"/>
  </si>
  <si>
    <t>第一審
行政訴訟</t>
    <rPh sb="0" eb="1">
      <t>ダイ</t>
    </rPh>
    <rPh sb="1" eb="3">
      <t>イッシン</t>
    </rPh>
    <rPh sb="4" eb="6">
      <t>ギョウセイ</t>
    </rPh>
    <rPh sb="6" eb="8">
      <t>ソショウ</t>
    </rPh>
    <phoneticPr fontId="6"/>
  </si>
  <si>
    <t>新受</t>
    <rPh sb="0" eb="1">
      <t>シン</t>
    </rPh>
    <rPh sb="1" eb="2">
      <t>ウケ</t>
    </rPh>
    <phoneticPr fontId="6"/>
  </si>
  <si>
    <t>裁判所別</t>
    <rPh sb="0" eb="3">
      <t>サイバンショ</t>
    </rPh>
    <rPh sb="3" eb="4">
      <t>ベツ</t>
    </rPh>
    <phoneticPr fontId="6"/>
  </si>
  <si>
    <t>訴訟の目的別</t>
    <rPh sb="0" eb="2">
      <t>ソショウ</t>
    </rPh>
    <rPh sb="3" eb="5">
      <t>モクテキ</t>
    </rPh>
    <rPh sb="5" eb="6">
      <t>ベツ</t>
    </rPh>
    <phoneticPr fontId="6"/>
  </si>
  <si>
    <t>年 次</t>
    <rPh sb="2" eb="3">
      <t>ツギ</t>
    </rPh>
    <phoneticPr fontId="6"/>
  </si>
  <si>
    <t>既済</t>
    <rPh sb="0" eb="2">
      <t>キサイ</t>
    </rPh>
    <phoneticPr fontId="6"/>
  </si>
  <si>
    <t>未済</t>
    <rPh sb="0" eb="2">
      <t>ミサイ</t>
    </rPh>
    <phoneticPr fontId="6"/>
  </si>
  <si>
    <t>地裁</t>
    <rPh sb="0" eb="1">
      <t>チ</t>
    </rPh>
    <rPh sb="1" eb="2">
      <t>サイ</t>
    </rPh>
    <phoneticPr fontId="6"/>
  </si>
  <si>
    <t>簡易</t>
    <rPh sb="0" eb="2">
      <t>カンイ</t>
    </rPh>
    <phoneticPr fontId="6"/>
  </si>
  <si>
    <t>金　銭</t>
    <rPh sb="0" eb="1">
      <t>キン</t>
    </rPh>
    <rPh sb="2" eb="3">
      <t>ゼニ</t>
    </rPh>
    <phoneticPr fontId="6"/>
  </si>
  <si>
    <t>建　物</t>
    <rPh sb="0" eb="1">
      <t>ダテ</t>
    </rPh>
    <rPh sb="2" eb="3">
      <t>モノ</t>
    </rPh>
    <phoneticPr fontId="6"/>
  </si>
  <si>
    <t>土　地</t>
    <rPh sb="0" eb="1">
      <t>ツチ</t>
    </rPh>
    <rPh sb="2" eb="3">
      <t>チ</t>
    </rPh>
    <phoneticPr fontId="6"/>
  </si>
  <si>
    <t>Q-4．少年事件数</t>
    <rPh sb="4" eb="6">
      <t>ショウネン</t>
    </rPh>
    <rPh sb="6" eb="8">
      <t>ジケン</t>
    </rPh>
    <rPh sb="8" eb="9">
      <t>スウ</t>
    </rPh>
    <phoneticPr fontId="6"/>
  </si>
  <si>
    <t>区分</t>
    <rPh sb="0" eb="1">
      <t>ク</t>
    </rPh>
    <rPh sb="1" eb="2">
      <t>ブン</t>
    </rPh>
    <phoneticPr fontId="6"/>
  </si>
  <si>
    <t>少年保護事件</t>
    <rPh sb="0" eb="2">
      <t>ショウネン</t>
    </rPh>
    <rPh sb="2" eb="4">
      <t>ホゴ</t>
    </rPh>
    <rPh sb="4" eb="6">
      <t>ジケン</t>
    </rPh>
    <phoneticPr fontId="6"/>
  </si>
  <si>
    <t>準少年保護事件</t>
    <rPh sb="0" eb="1">
      <t>ジュン</t>
    </rPh>
    <rPh sb="1" eb="2">
      <t>ショウ</t>
    </rPh>
    <rPh sb="2" eb="3">
      <t>トシ</t>
    </rPh>
    <rPh sb="3" eb="4">
      <t>タモツ</t>
    </rPh>
    <rPh sb="4" eb="5">
      <t>マモル</t>
    </rPh>
    <rPh sb="5" eb="6">
      <t>コト</t>
    </rPh>
    <rPh sb="6" eb="7">
      <t>ケン</t>
    </rPh>
    <phoneticPr fontId="6"/>
  </si>
  <si>
    <t>成人刑事事件</t>
    <rPh sb="0" eb="1">
      <t>シゲル</t>
    </rPh>
    <rPh sb="1" eb="2">
      <t>ヒト</t>
    </rPh>
    <rPh sb="2" eb="3">
      <t>ケイ</t>
    </rPh>
    <rPh sb="3" eb="4">
      <t>コト</t>
    </rPh>
    <rPh sb="4" eb="5">
      <t>コト</t>
    </rPh>
    <rPh sb="5" eb="6">
      <t>ケン</t>
    </rPh>
    <phoneticPr fontId="6"/>
  </si>
  <si>
    <t>一般保護事件</t>
    <rPh sb="0" eb="1">
      <t>１</t>
    </rPh>
    <rPh sb="1" eb="2">
      <t>バン</t>
    </rPh>
    <rPh sb="2" eb="3">
      <t>タモツ</t>
    </rPh>
    <rPh sb="3" eb="4">
      <t>マモル</t>
    </rPh>
    <rPh sb="4" eb="5">
      <t>コト</t>
    </rPh>
    <rPh sb="5" eb="6">
      <t>ケン</t>
    </rPh>
    <phoneticPr fontId="6"/>
  </si>
  <si>
    <t>道路交通保護事件</t>
    <rPh sb="0" eb="2">
      <t>ドウロ</t>
    </rPh>
    <rPh sb="2" eb="4">
      <t>コウツウ</t>
    </rPh>
    <rPh sb="4" eb="6">
      <t>ホゴ</t>
    </rPh>
    <rPh sb="6" eb="8">
      <t>ジケン</t>
    </rPh>
    <phoneticPr fontId="6"/>
  </si>
  <si>
    <t>－</t>
  </si>
  <si>
    <t>-</t>
    <phoneticPr fontId="14"/>
  </si>
  <si>
    <t>少年保護事件の終局区分別既済人員</t>
    <rPh sb="0" eb="1">
      <t>ショウ</t>
    </rPh>
    <rPh sb="1" eb="2">
      <t>トシ</t>
    </rPh>
    <rPh sb="2" eb="3">
      <t>タモツ</t>
    </rPh>
    <rPh sb="3" eb="4">
      <t>マモル</t>
    </rPh>
    <rPh sb="4" eb="6">
      <t>ジケン</t>
    </rPh>
    <rPh sb="7" eb="8">
      <t>オワリ</t>
    </rPh>
    <rPh sb="8" eb="9">
      <t>キョク</t>
    </rPh>
    <rPh sb="9" eb="10">
      <t>ク</t>
    </rPh>
    <rPh sb="10" eb="11">
      <t>ブン</t>
    </rPh>
    <rPh sb="11" eb="12">
      <t>ベツ</t>
    </rPh>
    <rPh sb="12" eb="13">
      <t>キ</t>
    </rPh>
    <rPh sb="13" eb="14">
      <t>スミ</t>
    </rPh>
    <rPh sb="14" eb="15">
      <t>ヒト</t>
    </rPh>
    <rPh sb="15" eb="16">
      <t>イン</t>
    </rPh>
    <phoneticPr fontId="6"/>
  </si>
  <si>
    <t>総数</t>
    <rPh sb="0" eb="1">
      <t>フサ</t>
    </rPh>
    <rPh sb="1" eb="2">
      <t>カズ</t>
    </rPh>
    <phoneticPr fontId="6"/>
  </si>
  <si>
    <t>検察官
へ送致</t>
    <rPh sb="0" eb="3">
      <t>ケンサツカン</t>
    </rPh>
    <phoneticPr fontId="6"/>
  </si>
  <si>
    <t>保護処分</t>
    <rPh sb="0" eb="1">
      <t>タモツ</t>
    </rPh>
    <rPh sb="1" eb="2">
      <t>マモル</t>
    </rPh>
    <rPh sb="2" eb="3">
      <t>トコロ</t>
    </rPh>
    <rPh sb="3" eb="4">
      <t>ブン</t>
    </rPh>
    <phoneticPr fontId="6"/>
  </si>
  <si>
    <t>児童相談所
への送致</t>
    <rPh sb="0" eb="2">
      <t>ジドウ</t>
    </rPh>
    <rPh sb="2" eb="4">
      <t>ソウダン</t>
    </rPh>
    <rPh sb="4" eb="5">
      <t>ショ</t>
    </rPh>
    <phoneticPr fontId="6"/>
  </si>
  <si>
    <t>審判
不開始</t>
    <rPh sb="0" eb="1">
      <t>シン</t>
    </rPh>
    <rPh sb="1" eb="2">
      <t>ハン</t>
    </rPh>
    <phoneticPr fontId="6"/>
  </si>
  <si>
    <t>不処分</t>
    <rPh sb="0" eb="1">
      <t>フ</t>
    </rPh>
    <rPh sb="1" eb="2">
      <t>トコロ</t>
    </rPh>
    <rPh sb="2" eb="3">
      <t>ブン</t>
    </rPh>
    <phoneticPr fontId="6"/>
  </si>
  <si>
    <t>保護観察</t>
    <rPh sb="0" eb="2">
      <t>ホゴ</t>
    </rPh>
    <rPh sb="2" eb="4">
      <t>カンサツ</t>
    </rPh>
    <phoneticPr fontId="6"/>
  </si>
  <si>
    <t>児童自立支</t>
    <rPh sb="0" eb="2">
      <t>ジドウ</t>
    </rPh>
    <rPh sb="2" eb="4">
      <t>ジリツ</t>
    </rPh>
    <rPh sb="4" eb="5">
      <t>ササ</t>
    </rPh>
    <phoneticPr fontId="6"/>
  </si>
  <si>
    <t>少年院送致</t>
    <rPh sb="0" eb="3">
      <t>ショウネンイン</t>
    </rPh>
    <rPh sb="3" eb="5">
      <t>ソウチ</t>
    </rPh>
    <phoneticPr fontId="6"/>
  </si>
  <si>
    <t>援施設送致</t>
    <rPh sb="0" eb="1">
      <t>オン</t>
    </rPh>
    <rPh sb="1" eb="3">
      <t>シセツ</t>
    </rPh>
    <rPh sb="3" eb="5">
      <t>ソウチ</t>
    </rPh>
    <phoneticPr fontId="6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</si>
  <si>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6"/>
  </si>
  <si>
    <t>17.法務・警察</t>
    <rPh sb="3" eb="5">
      <t>ホウム</t>
    </rPh>
    <rPh sb="6" eb="8">
      <t>ケイサツ</t>
    </rPh>
    <phoneticPr fontId="14"/>
  </si>
  <si>
    <t>Q-1</t>
  </si>
  <si>
    <t>登記事件数</t>
    <rPh sb="0" eb="2">
      <t>トウキ</t>
    </rPh>
    <rPh sb="2" eb="4">
      <t>ジケン</t>
    </rPh>
    <rPh sb="4" eb="5">
      <t>スウ</t>
    </rPh>
    <phoneticPr fontId="2"/>
  </si>
  <si>
    <t>Q-2</t>
  </si>
  <si>
    <t>刑事事件数</t>
    <rPh sb="0" eb="2">
      <t>ケイジ</t>
    </rPh>
    <rPh sb="2" eb="4">
      <t>ジケン</t>
    </rPh>
    <rPh sb="4" eb="5">
      <t>スウ</t>
    </rPh>
    <phoneticPr fontId="2"/>
  </si>
  <si>
    <t>Q-3</t>
  </si>
  <si>
    <t>民事・行政事件数</t>
    <rPh sb="0" eb="2">
      <t>ミンジ</t>
    </rPh>
    <rPh sb="3" eb="5">
      <t>ギョウセイ</t>
    </rPh>
    <rPh sb="5" eb="6">
      <t>ジ</t>
    </rPh>
    <rPh sb="6" eb="8">
      <t>ケンスウ</t>
    </rPh>
    <phoneticPr fontId="2"/>
  </si>
  <si>
    <t>Q-4</t>
  </si>
  <si>
    <t>少年事件数</t>
    <rPh sb="0" eb="2">
      <t>ショウネン</t>
    </rPh>
    <rPh sb="2" eb="4">
      <t>ジケン</t>
    </rPh>
    <rPh sb="4" eb="5">
      <t>スウ</t>
    </rPh>
    <phoneticPr fontId="2"/>
  </si>
  <si>
    <t>Q-5</t>
  </si>
  <si>
    <t>警察署別施設数</t>
    <rPh sb="0" eb="3">
      <t>ケイサツショ</t>
    </rPh>
    <rPh sb="3" eb="4">
      <t>ベツ</t>
    </rPh>
    <rPh sb="4" eb="7">
      <t>シセツスウ</t>
    </rPh>
    <phoneticPr fontId="2"/>
  </si>
  <si>
    <t>Q-6</t>
  </si>
  <si>
    <t>犯罪類別認知・検挙件数</t>
    <rPh sb="0" eb="2">
      <t>ハンザイ</t>
    </rPh>
    <rPh sb="2" eb="4">
      <t>ルイベツ</t>
    </rPh>
    <rPh sb="4" eb="6">
      <t>ニンチ</t>
    </rPh>
    <rPh sb="7" eb="9">
      <t>ケンキョ</t>
    </rPh>
    <rPh sb="9" eb="11">
      <t>ケンスウ</t>
    </rPh>
    <phoneticPr fontId="2"/>
  </si>
  <si>
    <t>Q-7</t>
  </si>
  <si>
    <t>少年補導活動状況</t>
    <rPh sb="0" eb="2">
      <t>ショウネン</t>
    </rPh>
    <rPh sb="2" eb="4">
      <t>ホドウ</t>
    </rPh>
    <rPh sb="4" eb="6">
      <t>カツドウ</t>
    </rPh>
    <rPh sb="6" eb="8">
      <t>ジョウキョウ</t>
    </rPh>
    <phoneticPr fontId="2"/>
  </si>
  <si>
    <t>令和６年坂井市統計年報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4"/>
  </si>
  <si>
    <t>令和5年</t>
    <rPh sb="0" eb="2">
      <t>レイワ</t>
    </rPh>
    <rPh sb="3" eb="4">
      <t>ネン</t>
    </rPh>
    <phoneticPr fontId="14"/>
  </si>
  <si>
    <t>※１．証明は、証明、印鑑証明、地図・その他の図面・筆界特定書の写しの交付、確定日付、抵当証券、概要記録事項証明、登記識別</t>
    <phoneticPr fontId="6"/>
  </si>
  <si>
    <t xml:space="preserve">   　　情報に関する証明等である。</t>
    <phoneticPr fontId="14"/>
  </si>
  <si>
    <t>令和6年</t>
    <rPh sb="0" eb="2">
      <t>レイワ</t>
    </rPh>
    <rPh sb="3" eb="4">
      <t>ネン</t>
    </rPh>
    <phoneticPr fontId="6"/>
  </si>
  <si>
    <t>令和 5年度</t>
    <rPh sb="0" eb="2">
      <t>レイワ</t>
    </rPh>
    <rPh sb="4" eb="6">
      <t>ネンド</t>
    </rPh>
    <rPh sb="5" eb="6">
      <t>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</si>
</sst>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;&quot;△ &quot;#,##0"/>
    <numFmt numFmtId="177" formatCode="0.0_);[Red]\(0.0\)"/>
    <numFmt numFmtId="178" formatCode="#,##0_ "/>
  </numFmts>
  <fonts count="24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5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</cellStyleXfs>
  <cellXfs count="404">
    <xf numFmtId="0" fontId="0" fillId="0" borderId="0" xfId="0"/>
    <xf numFmtId="0" fontId="5" fillId="0" borderId="0" xfId="3" applyFont="1" applyAlignment="1">
      <alignment vertical="center"/>
    </xf>
    <xf numFmtId="0" fontId="7" fillId="0" borderId="0" xfId="3" applyFont="1" applyAlignment="1">
      <alignment shrinkToFit="1"/>
    </xf>
    <xf numFmtId="0" fontId="7" fillId="0" borderId="0" xfId="3" applyFont="1"/>
    <xf numFmtId="0" fontId="2" fillId="0" borderId="0" xfId="3" applyAlignment="1">
      <alignment vertical="center"/>
    </xf>
    <xf numFmtId="0" fontId="7" fillId="0" borderId="0" xfId="3" applyFont="1" applyAlignment="1">
      <alignment vertical="center"/>
    </xf>
    <xf numFmtId="0" fontId="7" fillId="0" borderId="1" xfId="3" applyFont="1" applyBorder="1" applyAlignment="1">
      <alignment horizontal="distributed" vertical="center" justifyLastLine="1" shrinkToFit="1"/>
    </xf>
    <xf numFmtId="0" fontId="7" fillId="0" borderId="1" xfId="3" applyFont="1" applyBorder="1" applyAlignment="1">
      <alignment horizontal="distributed" vertical="center" justifyLastLine="1"/>
    </xf>
    <xf numFmtId="0" fontId="7" fillId="0" borderId="3" xfId="3" applyFont="1" applyBorder="1" applyAlignment="1">
      <alignment horizontal="center" vertical="center" shrinkToFit="1"/>
    </xf>
    <xf numFmtId="0" fontId="7" fillId="0" borderId="3" xfId="3" applyFont="1" applyBorder="1" applyAlignment="1">
      <alignment vertical="center"/>
    </xf>
    <xf numFmtId="0" fontId="7" fillId="0" borderId="3" xfId="3" applyFont="1" applyBorder="1" applyAlignment="1">
      <alignment horizontal="right" vertical="center"/>
    </xf>
    <xf numFmtId="0" fontId="7" fillId="0" borderId="5" xfId="3" applyFont="1" applyBorder="1" applyAlignment="1">
      <alignment horizontal="center" vertical="center" shrinkToFit="1"/>
    </xf>
    <xf numFmtId="0" fontId="7" fillId="0" borderId="5" xfId="3" applyFont="1" applyBorder="1" applyAlignment="1">
      <alignment vertical="center"/>
    </xf>
    <xf numFmtId="0" fontId="7" fillId="0" borderId="5" xfId="3" applyFont="1" applyBorder="1" applyAlignment="1">
      <alignment horizontal="right" vertical="center"/>
    </xf>
    <xf numFmtId="0" fontId="7" fillId="0" borderId="7" xfId="3" applyFont="1" applyBorder="1" applyAlignment="1">
      <alignment horizontal="center" vertical="center" shrinkToFit="1"/>
    </xf>
    <xf numFmtId="0" fontId="7" fillId="0" borderId="7" xfId="3" applyFont="1" applyBorder="1" applyAlignment="1">
      <alignment vertical="center"/>
    </xf>
    <xf numFmtId="0" fontId="7" fillId="0" borderId="7" xfId="3" applyFont="1" applyBorder="1" applyAlignment="1">
      <alignment horizontal="right" vertical="center"/>
    </xf>
    <xf numFmtId="0" fontId="8" fillId="0" borderId="2" xfId="3" applyFont="1" applyBorder="1" applyAlignment="1">
      <alignment horizontal="center" vertical="center" shrinkToFit="1"/>
    </xf>
    <xf numFmtId="0" fontId="8" fillId="0" borderId="4" xfId="3" applyFont="1" applyBorder="1" applyAlignment="1">
      <alignment horizontal="center" vertical="center" shrinkToFit="1"/>
    </xf>
    <xf numFmtId="0" fontId="8" fillId="0" borderId="1" xfId="3" applyFont="1" applyBorder="1" applyAlignment="1">
      <alignment horizontal="center" vertical="center" shrinkToFit="1"/>
    </xf>
    <xf numFmtId="0" fontId="7" fillId="0" borderId="8" xfId="3" applyFont="1" applyBorder="1" applyAlignment="1">
      <alignment horizontal="right" vertical="center"/>
    </xf>
    <xf numFmtId="0" fontId="8" fillId="0" borderId="4" xfId="3" applyFont="1" applyBorder="1" applyAlignment="1">
      <alignment horizontal="right" vertical="center"/>
    </xf>
    <xf numFmtId="0" fontId="8" fillId="0" borderId="1" xfId="3" applyFont="1" applyBorder="1" applyAlignment="1">
      <alignment horizontal="right" vertical="center"/>
    </xf>
    <xf numFmtId="0" fontId="7" fillId="0" borderId="6" xfId="3" applyFont="1" applyBorder="1" applyAlignment="1">
      <alignment horizontal="right" vertical="center"/>
    </xf>
    <xf numFmtId="0" fontId="7" fillId="0" borderId="2" xfId="3" applyFont="1" applyBorder="1" applyAlignment="1">
      <alignment horizontal="right" vertical="center"/>
    </xf>
    <xf numFmtId="0" fontId="7" fillId="0" borderId="4" xfId="3" applyFont="1" applyBorder="1" applyAlignment="1">
      <alignment horizontal="right" vertical="center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right" vertical="center"/>
    </xf>
    <xf numFmtId="0" fontId="7" fillId="0" borderId="0" xfId="3" applyFont="1" applyAlignment="1">
      <alignment horizontal="right"/>
    </xf>
    <xf numFmtId="49" fontId="7" fillId="0" borderId="11" xfId="3" applyNumberFormat="1" applyFont="1" applyBorder="1" applyAlignment="1">
      <alignment horizontal="distributed" vertical="center" justifyLastLine="1"/>
    </xf>
    <xf numFmtId="49" fontId="7" fillId="0" borderId="12" xfId="3" applyNumberFormat="1" applyFont="1" applyBorder="1" applyAlignment="1">
      <alignment horizontal="distributed" vertical="center" justifyLastLine="1"/>
    </xf>
    <xf numFmtId="49" fontId="7" fillId="0" borderId="13" xfId="3" applyNumberFormat="1" applyFont="1" applyBorder="1" applyAlignment="1">
      <alignment horizontal="distributed" vertical="center" justifyLastLine="1"/>
    </xf>
    <xf numFmtId="49" fontId="7" fillId="0" borderId="14" xfId="3" applyNumberFormat="1" applyFont="1" applyBorder="1" applyAlignment="1">
      <alignment horizontal="distributed" vertical="center" justifyLastLine="1"/>
    </xf>
    <xf numFmtId="0" fontId="9" fillId="0" borderId="0" xfId="3" applyFont="1" applyAlignment="1">
      <alignment vertical="center"/>
    </xf>
    <xf numFmtId="176" fontId="8" fillId="0" borderId="15" xfId="3" applyNumberFormat="1" applyFont="1" applyBorder="1" applyAlignment="1">
      <alignment vertical="center"/>
    </xf>
    <xf numFmtId="176" fontId="8" fillId="0" borderId="16" xfId="3" applyNumberFormat="1" applyFont="1" applyBorder="1" applyAlignment="1">
      <alignment vertical="center"/>
    </xf>
    <xf numFmtId="0" fontId="7" fillId="0" borderId="4" xfId="3" applyFont="1" applyBorder="1" applyAlignment="1">
      <alignment horizontal="right" vertical="center" shrinkToFit="1"/>
    </xf>
    <xf numFmtId="176" fontId="7" fillId="0" borderId="13" xfId="3" applyNumberFormat="1" applyFont="1" applyBorder="1" applyAlignment="1">
      <alignment horizontal="right" vertical="center" shrinkToFit="1"/>
    </xf>
    <xf numFmtId="176" fontId="7" fillId="0" borderId="14" xfId="3" applyNumberFormat="1" applyFont="1" applyBorder="1" applyAlignment="1">
      <alignment horizontal="right" vertical="center" shrinkToFit="1"/>
    </xf>
    <xf numFmtId="176" fontId="7" fillId="0" borderId="13" xfId="3" applyNumberFormat="1" applyFont="1" applyBorder="1" applyAlignment="1">
      <alignment vertical="center"/>
    </xf>
    <xf numFmtId="176" fontId="7" fillId="0" borderId="14" xfId="3" applyNumberFormat="1" applyFont="1" applyBorder="1" applyAlignment="1">
      <alignment vertical="center"/>
    </xf>
    <xf numFmtId="0" fontId="7" fillId="0" borderId="6" xfId="3" applyFont="1" applyBorder="1" applyAlignment="1">
      <alignment horizontal="right" vertical="center" shrinkToFit="1"/>
    </xf>
    <xf numFmtId="176" fontId="7" fillId="0" borderId="11" xfId="3" applyNumberFormat="1" applyFont="1" applyBorder="1" applyAlignment="1">
      <alignment horizontal="right" vertical="center" shrinkToFit="1"/>
    </xf>
    <xf numFmtId="176" fontId="7" fillId="0" borderId="12" xfId="3" applyNumberFormat="1" applyFont="1" applyBorder="1" applyAlignment="1">
      <alignment horizontal="right" vertical="center" shrinkToFit="1"/>
    </xf>
    <xf numFmtId="176" fontId="7" fillId="0" borderId="11" xfId="3" applyNumberFormat="1" applyFont="1" applyBorder="1" applyAlignment="1">
      <alignment vertical="center"/>
    </xf>
    <xf numFmtId="176" fontId="7" fillId="0" borderId="12" xfId="3" applyNumberFormat="1" applyFont="1" applyBorder="1" applyAlignment="1">
      <alignment vertical="center"/>
    </xf>
    <xf numFmtId="0" fontId="10" fillId="0" borderId="0" xfId="3" applyFont="1" applyAlignment="1">
      <alignment vertical="center"/>
    </xf>
    <xf numFmtId="0" fontId="9" fillId="0" borderId="0" xfId="3" applyFont="1" applyAlignment="1">
      <alignment horizontal="left" vertical="center"/>
    </xf>
    <xf numFmtId="176" fontId="8" fillId="0" borderId="17" xfId="3" applyNumberFormat="1" applyFont="1" applyBorder="1" applyAlignment="1">
      <alignment vertical="center"/>
    </xf>
    <xf numFmtId="176" fontId="8" fillId="0" borderId="18" xfId="3" applyNumberFormat="1" applyFont="1" applyBorder="1" applyAlignment="1">
      <alignment vertical="center"/>
    </xf>
    <xf numFmtId="176" fontId="8" fillId="0" borderId="19" xfId="3" applyNumberFormat="1" applyFont="1" applyBorder="1" applyAlignment="1">
      <alignment vertical="center"/>
    </xf>
    <xf numFmtId="0" fontId="11" fillId="0" borderId="0" xfId="3" applyFont="1" applyAlignment="1">
      <alignment horizontal="right" vertical="center"/>
    </xf>
    <xf numFmtId="0" fontId="7" fillId="0" borderId="0" xfId="3" applyFont="1" applyAlignment="1">
      <alignment vertical="center" shrinkToFit="1"/>
    </xf>
    <xf numFmtId="0" fontId="9" fillId="0" borderId="0" xfId="3" applyFont="1" applyAlignment="1">
      <alignment horizontal="center" vertical="center" shrinkToFit="1"/>
    </xf>
    <xf numFmtId="0" fontId="7" fillId="0" borderId="11" xfId="3" applyFont="1" applyBorder="1" applyAlignment="1">
      <alignment horizontal="distributed" vertical="center" justifyLastLine="1" shrinkToFit="1"/>
    </xf>
    <xf numFmtId="0" fontId="7" fillId="0" borderId="28" xfId="3" applyFont="1" applyBorder="1" applyAlignment="1">
      <alignment horizontal="distributed" vertical="center" justifyLastLine="1" shrinkToFit="1"/>
    </xf>
    <xf numFmtId="0" fontId="7" fillId="0" borderId="28" xfId="3" applyFont="1" applyBorder="1" applyAlignment="1">
      <alignment horizontal="distributed" vertical="center" wrapText="1" justifyLastLine="1" shrinkToFit="1"/>
    </xf>
    <xf numFmtId="0" fontId="9" fillId="0" borderId="28" xfId="3" applyFont="1" applyBorder="1" applyAlignment="1">
      <alignment horizontal="distributed" vertical="center" justifyLastLine="1" shrinkToFit="1"/>
    </xf>
    <xf numFmtId="0" fontId="6" fillId="0" borderId="28" xfId="3" applyFont="1" applyBorder="1" applyAlignment="1">
      <alignment horizontal="distributed" vertical="center" wrapText="1" justifyLastLine="1" shrinkToFit="1"/>
    </xf>
    <xf numFmtId="0" fontId="12" fillId="0" borderId="28" xfId="3" applyFont="1" applyBorder="1" applyAlignment="1">
      <alignment horizontal="distributed" vertical="center" wrapText="1" justifyLastLine="1" shrinkToFit="1"/>
    </xf>
    <xf numFmtId="0" fontId="9" fillId="0" borderId="28" xfId="3" applyFont="1" applyBorder="1" applyAlignment="1">
      <alignment horizontal="distributed" vertical="center" wrapText="1" justifyLastLine="1" shrinkToFit="1"/>
    </xf>
    <xf numFmtId="0" fontId="6" fillId="0" borderId="28" xfId="3" applyFont="1" applyBorder="1" applyAlignment="1">
      <alignment horizontal="distributed" vertical="center" justifyLastLine="1" shrinkToFit="1"/>
    </xf>
    <xf numFmtId="0" fontId="9" fillId="0" borderId="29" xfId="3" applyFont="1" applyBorder="1" applyAlignment="1">
      <alignment horizontal="distributed" vertical="center" justifyLastLine="1" shrinkToFit="1"/>
    </xf>
    <xf numFmtId="0" fontId="7" fillId="0" borderId="29" xfId="3" applyFont="1" applyBorder="1" applyAlignment="1">
      <alignment horizontal="distributed" vertical="center" wrapText="1" justifyLastLine="1" shrinkToFit="1"/>
    </xf>
    <xf numFmtId="0" fontId="7" fillId="0" borderId="18" xfId="3" applyFont="1" applyBorder="1" applyAlignment="1">
      <alignment horizontal="distributed" vertical="center" wrapText="1" justifyLastLine="1" shrinkToFit="1"/>
    </xf>
    <xf numFmtId="0" fontId="9" fillId="0" borderId="0" xfId="3" applyFont="1" applyAlignment="1">
      <alignment vertical="center" shrinkToFit="1"/>
    </xf>
    <xf numFmtId="49" fontId="7" fillId="0" borderId="10" xfId="3" applyNumberFormat="1" applyFont="1" applyBorder="1" applyAlignment="1">
      <alignment horizontal="center" vertical="center"/>
    </xf>
    <xf numFmtId="176" fontId="8" fillId="0" borderId="10" xfId="3" applyNumberFormat="1" applyFont="1" applyBorder="1" applyAlignment="1">
      <alignment horizontal="right" vertical="center"/>
    </xf>
    <xf numFmtId="176" fontId="8" fillId="0" borderId="30" xfId="3" applyNumberFormat="1" applyFont="1" applyBorder="1" applyAlignment="1">
      <alignment horizontal="right" vertical="center"/>
    </xf>
    <xf numFmtId="176" fontId="8" fillId="0" borderId="31" xfId="3" applyNumberFormat="1" applyFont="1" applyBorder="1" applyAlignment="1">
      <alignment horizontal="right" vertical="center"/>
    </xf>
    <xf numFmtId="176" fontId="8" fillId="0" borderId="32" xfId="3" applyNumberFormat="1" applyFont="1" applyBorder="1" applyAlignment="1">
      <alignment horizontal="right" vertical="center"/>
    </xf>
    <xf numFmtId="176" fontId="8" fillId="0" borderId="33" xfId="3" applyNumberFormat="1" applyFont="1" applyBorder="1" applyAlignment="1">
      <alignment horizontal="right" vertical="center"/>
    </xf>
    <xf numFmtId="49" fontId="7" fillId="0" borderId="37" xfId="3" applyNumberFormat="1" applyFont="1" applyBorder="1" applyAlignment="1">
      <alignment horizontal="center" vertical="center"/>
    </xf>
    <xf numFmtId="176" fontId="8" fillId="0" borderId="37" xfId="3" applyNumberFormat="1" applyFont="1" applyBorder="1" applyAlignment="1">
      <alignment horizontal="right" vertical="center"/>
    </xf>
    <xf numFmtId="176" fontId="8" fillId="0" borderId="38" xfId="3" applyNumberFormat="1" applyFont="1" applyBorder="1" applyAlignment="1">
      <alignment horizontal="right" vertical="center"/>
    </xf>
    <xf numFmtId="176" fontId="8" fillId="0" borderId="39" xfId="3" applyNumberFormat="1" applyFont="1" applyBorder="1" applyAlignment="1">
      <alignment horizontal="right" vertical="center"/>
    </xf>
    <xf numFmtId="176" fontId="8" fillId="0" borderId="40" xfId="3" applyNumberFormat="1" applyFont="1" applyBorder="1" applyAlignment="1">
      <alignment horizontal="right" vertical="center"/>
    </xf>
    <xf numFmtId="176" fontId="8" fillId="0" borderId="41" xfId="3" applyNumberFormat="1" applyFont="1" applyBorder="1" applyAlignment="1">
      <alignment horizontal="right" vertical="center"/>
    </xf>
    <xf numFmtId="0" fontId="7" fillId="0" borderId="35" xfId="3" applyFont="1" applyBorder="1" applyAlignment="1">
      <alignment horizontal="left" vertical="center"/>
    </xf>
    <xf numFmtId="49" fontId="7" fillId="0" borderId="26" xfId="3" applyNumberFormat="1" applyFont="1" applyBorder="1" applyAlignment="1">
      <alignment vertical="center" justifyLastLine="1"/>
    </xf>
    <xf numFmtId="49" fontId="7" fillId="0" borderId="27" xfId="3" applyNumberFormat="1" applyFont="1" applyBorder="1" applyAlignment="1">
      <alignment vertical="center" justifyLastLine="1"/>
    </xf>
    <xf numFmtId="49" fontId="7" fillId="0" borderId="43" xfId="3" applyNumberFormat="1" applyFont="1" applyBorder="1" applyAlignment="1">
      <alignment horizontal="center" vertical="center"/>
    </xf>
    <xf numFmtId="176" fontId="8" fillId="0" borderId="43" xfId="3" applyNumberFormat="1" applyFont="1" applyBorder="1" applyAlignment="1">
      <alignment horizontal="right" vertical="center"/>
    </xf>
    <xf numFmtId="176" fontId="8" fillId="0" borderId="44" xfId="3" applyNumberFormat="1" applyFont="1" applyBorder="1" applyAlignment="1">
      <alignment horizontal="right" vertical="center"/>
    </xf>
    <xf numFmtId="176" fontId="8" fillId="0" borderId="45" xfId="3" applyNumberFormat="1" applyFont="1" applyBorder="1" applyAlignment="1">
      <alignment horizontal="right" vertical="center"/>
    </xf>
    <xf numFmtId="176" fontId="8" fillId="0" borderId="46" xfId="3" applyNumberFormat="1" applyFont="1" applyBorder="1" applyAlignment="1">
      <alignment horizontal="right" vertical="center"/>
    </xf>
    <xf numFmtId="176" fontId="8" fillId="0" borderId="47" xfId="3" applyNumberFormat="1" applyFont="1" applyBorder="1" applyAlignment="1">
      <alignment horizontal="right" vertical="center"/>
    </xf>
    <xf numFmtId="49" fontId="7" fillId="0" borderId="3" xfId="3" applyNumberFormat="1" applyFont="1" applyBorder="1" applyAlignment="1">
      <alignment horizontal="center" vertical="center"/>
    </xf>
    <xf numFmtId="176" fontId="7" fillId="0" borderId="10" xfId="3" applyNumberFormat="1" applyFont="1" applyBorder="1" applyAlignment="1">
      <alignment horizontal="right" vertical="center"/>
    </xf>
    <xf numFmtId="176" fontId="7" fillId="0" borderId="30" xfId="3" applyNumberFormat="1" applyFont="1" applyBorder="1" applyAlignment="1">
      <alignment horizontal="right" vertical="center"/>
    </xf>
    <xf numFmtId="176" fontId="7" fillId="0" borderId="31" xfId="3" applyNumberFormat="1" applyFont="1" applyBorder="1" applyAlignment="1">
      <alignment horizontal="right" vertical="center"/>
    </xf>
    <xf numFmtId="176" fontId="7" fillId="0" borderId="32" xfId="3" applyNumberFormat="1" applyFont="1" applyBorder="1" applyAlignment="1">
      <alignment horizontal="right" vertical="center"/>
    </xf>
    <xf numFmtId="176" fontId="7" fillId="0" borderId="33" xfId="3" applyNumberFormat="1" applyFont="1" applyBorder="1" applyAlignment="1">
      <alignment horizontal="right" vertical="center"/>
    </xf>
    <xf numFmtId="49" fontId="7" fillId="0" borderId="4" xfId="3" applyNumberFormat="1" applyFont="1" applyBorder="1" applyAlignment="1">
      <alignment horizontal="center" vertical="center"/>
    </xf>
    <xf numFmtId="176" fontId="7" fillId="0" borderId="36" xfId="3" applyNumberFormat="1" applyFont="1" applyBorder="1" applyAlignment="1">
      <alignment horizontal="right" vertical="center"/>
    </xf>
    <xf numFmtId="176" fontId="7" fillId="0" borderId="13" xfId="3" applyNumberFormat="1" applyFont="1" applyBorder="1" applyAlignment="1">
      <alignment horizontal="right" vertical="center"/>
    </xf>
    <xf numFmtId="176" fontId="7" fillId="0" borderId="50" xfId="3" applyNumberFormat="1" applyFont="1" applyBorder="1" applyAlignment="1">
      <alignment horizontal="right" vertical="center"/>
    </xf>
    <xf numFmtId="176" fontId="7" fillId="0" borderId="39" xfId="3" applyNumberFormat="1" applyFont="1" applyBorder="1" applyAlignment="1">
      <alignment horizontal="right" vertical="center"/>
    </xf>
    <xf numFmtId="176" fontId="7" fillId="0" borderId="40" xfId="3" applyNumberFormat="1" applyFont="1" applyBorder="1" applyAlignment="1">
      <alignment horizontal="right" vertical="center"/>
    </xf>
    <xf numFmtId="176" fontId="7" fillId="0" borderId="41" xfId="3" applyNumberFormat="1" applyFont="1" applyBorder="1" applyAlignment="1">
      <alignment horizontal="right" vertical="center"/>
    </xf>
    <xf numFmtId="176" fontId="7" fillId="0" borderId="37" xfId="3" applyNumberFormat="1" applyFont="1" applyBorder="1" applyAlignment="1">
      <alignment horizontal="right" vertical="center"/>
    </xf>
    <xf numFmtId="176" fontId="7" fillId="0" borderId="38" xfId="3" applyNumberFormat="1" applyFont="1" applyBorder="1" applyAlignment="1">
      <alignment horizontal="right" vertical="center"/>
    </xf>
    <xf numFmtId="0" fontId="7" fillId="0" borderId="39" xfId="3" applyFont="1" applyBorder="1" applyAlignment="1">
      <alignment horizontal="right" vertical="center"/>
    </xf>
    <xf numFmtId="0" fontId="7" fillId="0" borderId="40" xfId="3" applyFont="1" applyBorder="1" applyAlignment="1">
      <alignment horizontal="right" vertical="center"/>
    </xf>
    <xf numFmtId="0" fontId="7" fillId="0" borderId="41" xfId="3" applyFont="1" applyBorder="1" applyAlignment="1">
      <alignment horizontal="right" vertical="center"/>
    </xf>
    <xf numFmtId="0" fontId="7" fillId="0" borderId="8" xfId="3" applyFont="1" applyBorder="1" applyAlignment="1">
      <alignment horizontal="center" vertical="center" shrinkToFit="1"/>
    </xf>
    <xf numFmtId="176" fontId="7" fillId="0" borderId="53" xfId="3" applyNumberFormat="1" applyFont="1" applyBorder="1" applyAlignment="1">
      <alignment horizontal="right" vertical="center"/>
    </xf>
    <xf numFmtId="176" fontId="7" fillId="0" borderId="54" xfId="3" applyNumberFormat="1" applyFont="1" applyBorder="1" applyAlignment="1">
      <alignment horizontal="right" vertical="center"/>
    </xf>
    <xf numFmtId="176" fontId="7" fillId="0" borderId="55" xfId="3" applyNumberFormat="1" applyFont="1" applyBorder="1" applyAlignment="1">
      <alignment horizontal="right" vertical="center"/>
    </xf>
    <xf numFmtId="176" fontId="7" fillId="0" borderId="43" xfId="3" applyNumberFormat="1" applyFont="1" applyBorder="1" applyAlignment="1">
      <alignment horizontal="right" vertical="center"/>
    </xf>
    <xf numFmtId="176" fontId="7" fillId="0" borderId="44" xfId="3" applyNumberFormat="1" applyFont="1" applyBorder="1" applyAlignment="1">
      <alignment horizontal="right" vertical="center"/>
    </xf>
    <xf numFmtId="176" fontId="7" fillId="0" borderId="45" xfId="3" applyNumberFormat="1" applyFont="1" applyBorder="1" applyAlignment="1">
      <alignment horizontal="right" vertical="center"/>
    </xf>
    <xf numFmtId="0" fontId="7" fillId="0" borderId="45" xfId="3" applyFont="1" applyBorder="1" applyAlignment="1">
      <alignment horizontal="right" vertical="center"/>
    </xf>
    <xf numFmtId="0" fontId="7" fillId="0" borderId="46" xfId="3" applyFont="1" applyBorder="1" applyAlignment="1">
      <alignment horizontal="right" vertical="center"/>
    </xf>
    <xf numFmtId="0" fontId="7" fillId="0" borderId="47" xfId="3" applyFont="1" applyBorder="1" applyAlignment="1">
      <alignment horizontal="right" vertical="center"/>
    </xf>
    <xf numFmtId="0" fontId="7" fillId="0" borderId="3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49" fontId="7" fillId="0" borderId="56" xfId="3" applyNumberFormat="1" applyFont="1" applyBorder="1" applyAlignment="1">
      <alignment horizontal="center" vertical="center"/>
    </xf>
    <xf numFmtId="176" fontId="7" fillId="0" borderId="5" xfId="3" applyNumberFormat="1" applyFont="1" applyBorder="1" applyAlignment="1">
      <alignment horizontal="right" vertical="center"/>
    </xf>
    <xf numFmtId="49" fontId="7" fillId="0" borderId="5" xfId="3" applyNumberFormat="1" applyFont="1" applyBorder="1" applyAlignment="1">
      <alignment horizontal="center" vertical="center"/>
    </xf>
    <xf numFmtId="0" fontId="7" fillId="0" borderId="25" xfId="3" applyFont="1" applyBorder="1" applyAlignment="1">
      <alignment vertical="center"/>
    </xf>
    <xf numFmtId="176" fontId="7" fillId="0" borderId="7" xfId="3" applyNumberFormat="1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176" fontId="8" fillId="0" borderId="5" xfId="3" applyNumberFormat="1" applyFont="1" applyBorder="1" applyAlignment="1">
      <alignment horizontal="right" vertical="center"/>
    </xf>
    <xf numFmtId="176" fontId="8" fillId="0" borderId="56" xfId="3" applyNumberFormat="1" applyFont="1" applyBorder="1" applyAlignment="1">
      <alignment horizontal="right" vertical="center"/>
    </xf>
    <xf numFmtId="176" fontId="7" fillId="0" borderId="3" xfId="3" applyNumberFormat="1" applyFont="1" applyBorder="1" applyAlignment="1">
      <alignment horizontal="right" vertical="center"/>
    </xf>
    <xf numFmtId="176" fontId="7" fillId="0" borderId="57" xfId="3" applyNumberFormat="1" applyFont="1" applyBorder="1" applyAlignment="1">
      <alignment horizontal="right" vertical="center"/>
    </xf>
    <xf numFmtId="176" fontId="7" fillId="0" borderId="58" xfId="3" applyNumberFormat="1" applyFont="1" applyBorder="1" applyAlignment="1">
      <alignment horizontal="right" vertical="center"/>
    </xf>
    <xf numFmtId="176" fontId="7" fillId="0" borderId="59" xfId="3" applyNumberFormat="1" applyFont="1" applyBorder="1" applyAlignment="1">
      <alignment horizontal="right" vertical="center"/>
    </xf>
    <xf numFmtId="176" fontId="7" fillId="0" borderId="46" xfId="3" applyNumberFormat="1" applyFont="1" applyBorder="1" applyAlignment="1">
      <alignment horizontal="right" vertical="center"/>
    </xf>
    <xf numFmtId="176" fontId="7" fillId="0" borderId="47" xfId="3" applyNumberFormat="1" applyFont="1" applyBorder="1" applyAlignment="1">
      <alignment horizontal="right" vertical="center"/>
    </xf>
    <xf numFmtId="0" fontId="7" fillId="0" borderId="56" xfId="3" applyFont="1" applyBorder="1" applyAlignment="1">
      <alignment horizontal="center" vertical="center"/>
    </xf>
    <xf numFmtId="176" fontId="7" fillId="0" borderId="56" xfId="3" applyNumberFormat="1" applyFont="1" applyBorder="1" applyAlignment="1">
      <alignment horizontal="right" vertical="center"/>
    </xf>
    <xf numFmtId="176" fontId="7" fillId="0" borderId="44" xfId="3" quotePrefix="1" applyNumberFormat="1" applyFont="1" applyBorder="1" applyAlignment="1">
      <alignment horizontal="right" vertical="center"/>
    </xf>
    <xf numFmtId="176" fontId="8" fillId="0" borderId="60" xfId="3" applyNumberFormat="1" applyFont="1" applyBorder="1" applyAlignment="1">
      <alignment horizontal="right" vertical="center"/>
    </xf>
    <xf numFmtId="176" fontId="8" fillId="0" borderId="61" xfId="3" applyNumberFormat="1" applyFont="1" applyBorder="1" applyAlignment="1">
      <alignment horizontal="right" vertical="center"/>
    </xf>
    <xf numFmtId="176" fontId="7" fillId="0" borderId="62" xfId="3" applyNumberFormat="1" applyFont="1" applyBorder="1" applyAlignment="1">
      <alignment horizontal="right" vertical="center"/>
    </xf>
    <xf numFmtId="176" fontId="7" fillId="0" borderId="63" xfId="3" applyNumberFormat="1" applyFont="1" applyBorder="1" applyAlignment="1">
      <alignment horizontal="right" vertical="center"/>
    </xf>
    <xf numFmtId="176" fontId="7" fillId="0" borderId="52" xfId="3" applyNumberFormat="1" applyFont="1" applyBorder="1" applyAlignment="1">
      <alignment horizontal="right" vertical="center"/>
    </xf>
    <xf numFmtId="176" fontId="7" fillId="0" borderId="61" xfId="3" applyNumberFormat="1" applyFont="1" applyBorder="1" applyAlignment="1">
      <alignment horizontal="right" vertical="center"/>
    </xf>
    <xf numFmtId="176" fontId="7" fillId="0" borderId="64" xfId="3" applyNumberFormat="1" applyFont="1" applyBorder="1" applyAlignment="1">
      <alignment horizontal="right" vertical="center"/>
    </xf>
    <xf numFmtId="176" fontId="7" fillId="0" borderId="65" xfId="3" applyNumberFormat="1" applyFont="1" applyBorder="1" applyAlignment="1">
      <alignment horizontal="right" vertical="center"/>
    </xf>
    <xf numFmtId="176" fontId="7" fillId="0" borderId="66" xfId="3" applyNumberFormat="1" applyFont="1" applyBorder="1" applyAlignment="1">
      <alignment horizontal="right" vertical="center"/>
    </xf>
    <xf numFmtId="176" fontId="7" fillId="0" borderId="0" xfId="3" applyNumberFormat="1" applyFont="1" applyAlignment="1">
      <alignment vertical="center"/>
    </xf>
    <xf numFmtId="176" fontId="7" fillId="0" borderId="67" xfId="3" applyNumberFormat="1" applyFont="1" applyBorder="1" applyAlignment="1">
      <alignment vertical="center"/>
    </xf>
    <xf numFmtId="176" fontId="7" fillId="0" borderId="50" xfId="3" applyNumberFormat="1" applyFont="1" applyBorder="1" applyAlignment="1">
      <alignment vertical="center"/>
    </xf>
    <xf numFmtId="176" fontId="7" fillId="0" borderId="16" xfId="3" applyNumberFormat="1" applyFont="1" applyBorder="1" applyAlignment="1">
      <alignment vertical="center"/>
    </xf>
    <xf numFmtId="176" fontId="7" fillId="0" borderId="68" xfId="3" applyNumberFormat="1" applyFont="1" applyBorder="1" applyAlignment="1">
      <alignment horizontal="right" vertical="center"/>
    </xf>
    <xf numFmtId="176" fontId="7" fillId="0" borderId="69" xfId="3" applyNumberFormat="1" applyFont="1" applyBorder="1" applyAlignment="1">
      <alignment horizontal="right" vertical="center"/>
    </xf>
    <xf numFmtId="49" fontId="7" fillId="0" borderId="68" xfId="3" applyNumberFormat="1" applyFont="1" applyBorder="1" applyAlignment="1">
      <alignment horizontal="center" vertical="center"/>
    </xf>
    <xf numFmtId="176" fontId="8" fillId="0" borderId="58" xfId="3" applyNumberFormat="1" applyFont="1" applyBorder="1" applyAlignment="1">
      <alignment horizontal="right" vertical="center"/>
    </xf>
    <xf numFmtId="176" fontId="7" fillId="0" borderId="2" xfId="3" applyNumberFormat="1" applyFont="1" applyBorder="1" applyAlignment="1">
      <alignment horizontal="right" vertical="center"/>
    </xf>
    <xf numFmtId="176" fontId="7" fillId="0" borderId="70" xfId="3" applyNumberFormat="1" applyFont="1" applyBorder="1" applyAlignment="1">
      <alignment horizontal="right" vertical="center"/>
    </xf>
    <xf numFmtId="0" fontId="7" fillId="0" borderId="21" xfId="3" applyFont="1" applyBorder="1" applyAlignment="1">
      <alignment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shrinkToFit="1"/>
    </xf>
    <xf numFmtId="49" fontId="7" fillId="0" borderId="0" xfId="3" applyNumberFormat="1" applyFont="1" applyAlignment="1">
      <alignment horizontal="center" vertical="center" justifyLastLine="1"/>
    </xf>
    <xf numFmtId="0" fontId="7" fillId="0" borderId="0" xfId="3" applyFont="1" applyAlignment="1">
      <alignment horizontal="left"/>
    </xf>
    <xf numFmtId="0" fontId="2" fillId="0" borderId="0" xfId="3" applyAlignment="1">
      <alignment horizontal="left" vertical="center"/>
    </xf>
    <xf numFmtId="58" fontId="7" fillId="0" borderId="0" xfId="3" applyNumberFormat="1" applyFont="1"/>
    <xf numFmtId="58" fontId="7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0" fontId="7" fillId="0" borderId="2" xfId="3" applyFont="1" applyBorder="1" applyAlignment="1">
      <alignment horizontal="right" vertical="center" justifyLastLine="1"/>
    </xf>
    <xf numFmtId="0" fontId="7" fillId="0" borderId="4" xfId="3" applyFont="1" applyBorder="1" applyAlignment="1">
      <alignment horizontal="distributed" vertical="center" justifyLastLine="1"/>
    </xf>
    <xf numFmtId="58" fontId="7" fillId="0" borderId="1" xfId="3" applyNumberFormat="1" applyFont="1" applyBorder="1" applyAlignment="1">
      <alignment horizontal="center" vertical="center" shrinkToFit="1"/>
    </xf>
    <xf numFmtId="0" fontId="7" fillId="0" borderId="17" xfId="3" applyFont="1" applyBorder="1" applyAlignment="1">
      <alignment horizontal="distributed" vertical="center" justifyLastLine="1" shrinkToFit="1"/>
    </xf>
    <xf numFmtId="0" fontId="7" fillId="0" borderId="18" xfId="3" applyFont="1" applyBorder="1" applyAlignment="1">
      <alignment horizontal="distributed" vertical="center" justifyLastLine="1" shrinkToFit="1"/>
    </xf>
    <xf numFmtId="0" fontId="7" fillId="0" borderId="6" xfId="3" applyFont="1" applyBorder="1" applyAlignment="1">
      <alignment horizontal="left" vertical="center" justifyLastLine="1"/>
    </xf>
    <xf numFmtId="49" fontId="7" fillId="0" borderId="17" xfId="3" applyNumberFormat="1" applyFont="1" applyBorder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justifyLastLine="1"/>
    </xf>
    <xf numFmtId="176" fontId="7" fillId="0" borderId="2" xfId="3" applyNumberFormat="1" applyFont="1" applyBorder="1" applyAlignment="1">
      <alignment horizontal="center" vertical="center"/>
    </xf>
    <xf numFmtId="176" fontId="7" fillId="0" borderId="17" xfId="3" applyNumberFormat="1" applyFont="1" applyBorder="1" applyAlignment="1">
      <alignment vertical="center" justifyLastLine="1"/>
    </xf>
    <xf numFmtId="176" fontId="7" fillId="0" borderId="18" xfId="3" applyNumberFormat="1" applyFont="1" applyBorder="1" applyAlignment="1">
      <alignment vertical="center" justifyLastLine="1"/>
    </xf>
    <xf numFmtId="176" fontId="7" fillId="0" borderId="1" xfId="3" applyNumberFormat="1" applyFont="1" applyBorder="1" applyAlignment="1">
      <alignment vertical="center" justifyLastLine="1" shrinkToFit="1"/>
    </xf>
    <xf numFmtId="176" fontId="7" fillId="0" borderId="17" xfId="3" applyNumberFormat="1" applyFont="1" applyBorder="1" applyAlignment="1">
      <alignment vertical="center" justifyLastLine="1" shrinkToFit="1"/>
    </xf>
    <xf numFmtId="176" fontId="7" fillId="0" borderId="18" xfId="3" applyNumberFormat="1" applyFont="1" applyBorder="1" applyAlignment="1">
      <alignment vertical="center" justifyLastLine="1" shrinkToFit="1"/>
    </xf>
    <xf numFmtId="176" fontId="7" fillId="0" borderId="71" xfId="3" applyNumberFormat="1" applyFont="1" applyBorder="1" applyAlignment="1">
      <alignment vertical="center" justifyLastLine="1" shrinkToFit="1"/>
    </xf>
    <xf numFmtId="176" fontId="7" fillId="0" borderId="17" xfId="4" applyNumberFormat="1" applyFont="1" applyBorder="1" applyAlignment="1">
      <alignment vertical="center" justifyLastLine="1"/>
    </xf>
    <xf numFmtId="176" fontId="7" fillId="0" borderId="0" xfId="3" applyNumberFormat="1" applyFont="1"/>
    <xf numFmtId="176" fontId="7" fillId="0" borderId="17" xfId="3" applyNumberFormat="1" applyFont="1" applyBorder="1" applyAlignment="1">
      <alignment vertical="center"/>
    </xf>
    <xf numFmtId="176" fontId="7" fillId="0" borderId="18" xfId="3" applyNumberFormat="1" applyFont="1" applyBorder="1" applyAlignment="1">
      <alignment vertical="center"/>
    </xf>
    <xf numFmtId="176" fontId="7" fillId="0" borderId="1" xfId="3" applyNumberFormat="1" applyFont="1" applyBorder="1" applyAlignment="1">
      <alignment vertical="center"/>
    </xf>
    <xf numFmtId="176" fontId="7" fillId="0" borderId="71" xfId="3" applyNumberFormat="1" applyFont="1" applyBorder="1" applyAlignment="1">
      <alignment vertical="center"/>
    </xf>
    <xf numFmtId="176" fontId="8" fillId="0" borderId="0" xfId="3" applyNumberFormat="1" applyFont="1" applyAlignment="1">
      <alignment vertical="center"/>
    </xf>
    <xf numFmtId="176" fontId="7" fillId="0" borderId="1" xfId="3" applyNumberFormat="1" applyFont="1" applyBorder="1" applyAlignment="1">
      <alignment horizontal="center" vertical="center"/>
    </xf>
    <xf numFmtId="177" fontId="7" fillId="0" borderId="0" xfId="3" applyNumberFormat="1" applyFont="1" applyAlignment="1">
      <alignment vertical="center"/>
    </xf>
    <xf numFmtId="0" fontId="2" fillId="0" borderId="0" xfId="3" applyAlignment="1">
      <alignment horizontal="left"/>
    </xf>
    <xf numFmtId="49" fontId="7" fillId="0" borderId="1" xfId="3" applyNumberFormat="1" applyFont="1" applyBorder="1" applyAlignment="1">
      <alignment horizontal="center" vertical="center"/>
    </xf>
    <xf numFmtId="0" fontId="7" fillId="0" borderId="6" xfId="3" applyFont="1" applyBorder="1" applyAlignment="1">
      <alignment horizontal="left" vertical="center"/>
    </xf>
    <xf numFmtId="49" fontId="7" fillId="0" borderId="26" xfId="3" applyNumberFormat="1" applyFont="1" applyBorder="1" applyAlignment="1">
      <alignment horizontal="distributed" vertical="center" justifyLastLine="1"/>
    </xf>
    <xf numFmtId="0" fontId="7" fillId="0" borderId="71" xfId="3" applyFont="1" applyBorder="1" applyAlignment="1">
      <alignment horizontal="distributed" vertical="center" justifyLastLine="1"/>
    </xf>
    <xf numFmtId="0" fontId="7" fillId="0" borderId="19" xfId="3" applyFont="1" applyBorder="1" applyAlignment="1">
      <alignment horizontal="distributed" vertical="center" justifyLastLine="1" shrinkToFit="1"/>
    </xf>
    <xf numFmtId="49" fontId="7" fillId="0" borderId="25" xfId="3" applyNumberFormat="1" applyFont="1" applyBorder="1" applyAlignment="1">
      <alignment horizontal="distributed" vertical="center" justifyLastLine="1"/>
    </xf>
    <xf numFmtId="176" fontId="7" fillId="0" borderId="26" xfId="3" applyNumberFormat="1" applyFont="1" applyBorder="1" applyAlignment="1">
      <alignment vertical="center" justifyLastLine="1"/>
    </xf>
    <xf numFmtId="176" fontId="7" fillId="0" borderId="28" xfId="3" applyNumberFormat="1" applyFont="1" applyBorder="1" applyAlignment="1">
      <alignment vertical="center" justifyLastLine="1"/>
    </xf>
    <xf numFmtId="176" fontId="7" fillId="0" borderId="19" xfId="3" applyNumberFormat="1" applyFont="1" applyBorder="1" applyAlignment="1">
      <alignment vertical="center" justifyLastLine="1" shrinkToFit="1"/>
    </xf>
    <xf numFmtId="176" fontId="7" fillId="0" borderId="25" xfId="3" applyNumberFormat="1" applyFont="1" applyBorder="1" applyAlignment="1">
      <alignment vertical="center" justifyLastLine="1"/>
    </xf>
    <xf numFmtId="176" fontId="7" fillId="0" borderId="23" xfId="3" applyNumberFormat="1" applyFont="1" applyBorder="1" applyAlignment="1">
      <alignment vertical="center"/>
    </xf>
    <xf numFmtId="176" fontId="7" fillId="0" borderId="19" xfId="3" applyNumberFormat="1" applyFont="1" applyBorder="1" applyAlignment="1">
      <alignment vertical="center"/>
    </xf>
    <xf numFmtId="176" fontId="7" fillId="0" borderId="25" xfId="3" applyNumberFormat="1" applyFont="1" applyBorder="1" applyAlignment="1">
      <alignment vertical="center"/>
    </xf>
    <xf numFmtId="176" fontId="7" fillId="0" borderId="28" xfId="3" applyNumberFormat="1" applyFont="1" applyBorder="1" applyAlignment="1">
      <alignment vertical="center"/>
    </xf>
    <xf numFmtId="0" fontId="7" fillId="0" borderId="1" xfId="3" applyFont="1" applyBorder="1" applyAlignment="1">
      <alignment horizontal="center" vertical="center"/>
    </xf>
    <xf numFmtId="0" fontId="15" fillId="0" borderId="0" xfId="3" applyFont="1"/>
    <xf numFmtId="178" fontId="7" fillId="0" borderId="0" xfId="3" applyNumberFormat="1" applyFont="1" applyAlignment="1">
      <alignment horizontal="center"/>
    </xf>
    <xf numFmtId="0" fontId="7" fillId="0" borderId="26" xfId="3" applyFont="1" applyBorder="1"/>
    <xf numFmtId="0" fontId="7" fillId="0" borderId="26" xfId="3" applyFont="1" applyBorder="1" applyAlignment="1">
      <alignment horizontal="right"/>
    </xf>
    <xf numFmtId="49" fontId="7" fillId="0" borderId="25" xfId="3" applyNumberFormat="1" applyFont="1" applyBorder="1" applyAlignment="1">
      <alignment horizontal="center" vertical="center"/>
    </xf>
    <xf numFmtId="49" fontId="7" fillId="0" borderId="26" xfId="3" applyNumberFormat="1" applyFont="1" applyBorder="1" applyAlignment="1">
      <alignment horizontal="center" vertical="center"/>
    </xf>
    <xf numFmtId="49" fontId="16" fillId="0" borderId="1" xfId="3" applyNumberFormat="1" applyFont="1" applyBorder="1" applyAlignment="1">
      <alignment horizontal="center" vertical="center" wrapText="1" shrinkToFit="1"/>
    </xf>
    <xf numFmtId="0" fontId="7" fillId="0" borderId="4" xfId="3" applyFont="1" applyBorder="1" applyAlignment="1">
      <alignment horizontal="right" vertical="center" justifyLastLine="1"/>
    </xf>
    <xf numFmtId="49" fontId="7" fillId="0" borderId="17" xfId="3" applyNumberFormat="1" applyFont="1" applyBorder="1" applyAlignment="1">
      <alignment horizontal="center" vertical="center" shrinkToFit="1"/>
    </xf>
    <xf numFmtId="0" fontId="7" fillId="0" borderId="71" xfId="3" applyFont="1" applyBorder="1" applyAlignment="1">
      <alignment horizontal="center" vertical="center" shrinkToFit="1"/>
    </xf>
    <xf numFmtId="0" fontId="7" fillId="0" borderId="18" xfId="3" applyFont="1" applyBorder="1" applyAlignment="1">
      <alignment horizontal="center" vertical="center" shrinkToFit="1"/>
    </xf>
    <xf numFmtId="0" fontId="7" fillId="0" borderId="17" xfId="3" applyFont="1" applyBorder="1" applyAlignment="1">
      <alignment horizontal="center" vertical="center" shrinkToFit="1"/>
    </xf>
    <xf numFmtId="49" fontId="7" fillId="0" borderId="17" xfId="3" applyNumberFormat="1" applyFont="1" applyBorder="1" applyAlignment="1">
      <alignment horizontal="center" vertical="center"/>
    </xf>
    <xf numFmtId="49" fontId="7" fillId="0" borderId="18" xfId="3" applyNumberFormat="1" applyFont="1" applyBorder="1" applyAlignment="1">
      <alignment horizontal="center" vertical="center" shrinkToFit="1"/>
    </xf>
    <xf numFmtId="0" fontId="9" fillId="0" borderId="1" xfId="3" applyFont="1" applyBorder="1" applyAlignment="1">
      <alignment horizontal="center" vertical="center" shrinkToFit="1"/>
    </xf>
    <xf numFmtId="176" fontId="9" fillId="0" borderId="11" xfId="3" applyNumberFormat="1" applyFont="1" applyBorder="1" applyAlignment="1">
      <alignment vertical="center" shrinkToFit="1"/>
    </xf>
    <xf numFmtId="176" fontId="9" fillId="0" borderId="28" xfId="3" applyNumberFormat="1" applyFont="1" applyBorder="1" applyAlignment="1">
      <alignment vertical="center" shrinkToFit="1"/>
    </xf>
    <xf numFmtId="176" fontId="9" fillId="0" borderId="18" xfId="3" applyNumberFormat="1" applyFont="1" applyBorder="1" applyAlignment="1">
      <alignment vertical="center" shrinkToFit="1"/>
    </xf>
    <xf numFmtId="176" fontId="9" fillId="0" borderId="6" xfId="3" applyNumberFormat="1" applyFont="1" applyBorder="1" applyAlignment="1">
      <alignment vertical="center" shrinkToFit="1"/>
    </xf>
    <xf numFmtId="176" fontId="9" fillId="0" borderId="11" xfId="3" applyNumberFormat="1" applyFont="1" applyBorder="1" applyAlignment="1">
      <alignment vertical="center"/>
    </xf>
    <xf numFmtId="176" fontId="9" fillId="0" borderId="71" xfId="3" applyNumberFormat="1" applyFont="1" applyBorder="1" applyAlignment="1">
      <alignment vertical="center" shrinkToFit="1"/>
    </xf>
    <xf numFmtId="176" fontId="9" fillId="0" borderId="12" xfId="3" applyNumberFormat="1" applyFont="1" applyBorder="1" applyAlignment="1">
      <alignment vertical="center" shrinkToFit="1"/>
    </xf>
    <xf numFmtId="176" fontId="9" fillId="0" borderId="1" xfId="3" applyNumberFormat="1" applyFont="1" applyBorder="1" applyAlignment="1">
      <alignment vertical="center" shrinkToFit="1"/>
    </xf>
    <xf numFmtId="176" fontId="9" fillId="0" borderId="17" xfId="3" applyNumberFormat="1" applyFont="1" applyBorder="1" applyAlignment="1">
      <alignment vertical="center"/>
    </xf>
    <xf numFmtId="176" fontId="9" fillId="0" borderId="71" xfId="3" applyNumberFormat="1" applyFont="1" applyBorder="1" applyAlignment="1">
      <alignment vertical="center"/>
    </xf>
    <xf numFmtId="176" fontId="9" fillId="0" borderId="18" xfId="3" applyNumberFormat="1" applyFont="1" applyBorder="1" applyAlignment="1">
      <alignment vertical="center"/>
    </xf>
    <xf numFmtId="176" fontId="9" fillId="0" borderId="1" xfId="3" applyNumberFormat="1" applyFont="1" applyBorder="1" applyAlignment="1">
      <alignment vertical="center"/>
    </xf>
    <xf numFmtId="176" fontId="9" fillId="0" borderId="17" xfId="3" applyNumberFormat="1" applyFont="1" applyBorder="1" applyAlignment="1">
      <alignment vertical="center" shrinkToFit="1"/>
    </xf>
    <xf numFmtId="49" fontId="15" fillId="0" borderId="0" xfId="3" applyNumberFormat="1" applyFont="1" applyAlignment="1">
      <alignment horizontal="distributed" vertical="center" shrinkToFit="1"/>
    </xf>
    <xf numFmtId="41" fontId="15" fillId="0" borderId="0" xfId="3" applyNumberFormat="1" applyFont="1" applyAlignment="1">
      <alignment vertical="center"/>
    </xf>
    <xf numFmtId="0" fontId="2" fillId="0" borderId="0" xfId="3"/>
    <xf numFmtId="58" fontId="7" fillId="0" borderId="0" xfId="3" applyNumberFormat="1" applyFont="1" applyAlignment="1">
      <alignment vertical="center"/>
    </xf>
    <xf numFmtId="58" fontId="7" fillId="0" borderId="0" xfId="3" applyNumberFormat="1" applyFont="1" applyAlignment="1">
      <alignment horizontal="center" vertical="center"/>
    </xf>
    <xf numFmtId="49" fontId="7" fillId="0" borderId="0" xfId="3" applyNumberFormat="1" applyFont="1" applyAlignment="1">
      <alignment horizontal="center" vertical="center" shrinkToFit="1"/>
    </xf>
    <xf numFmtId="0" fontId="9" fillId="0" borderId="2" xfId="3" applyFont="1" applyBorder="1" applyAlignment="1">
      <alignment horizontal="right" vertical="center"/>
    </xf>
    <xf numFmtId="0" fontId="7" fillId="0" borderId="4" xfId="3" applyFont="1" applyBorder="1" applyAlignment="1">
      <alignment vertical="center"/>
    </xf>
    <xf numFmtId="0" fontId="9" fillId="0" borderId="6" xfId="3" applyFont="1" applyBorder="1" applyAlignment="1">
      <alignment horizontal="left" vertical="center"/>
    </xf>
    <xf numFmtId="0" fontId="7" fillId="0" borderId="71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 shrinkToFit="1"/>
    </xf>
    <xf numFmtId="0" fontId="7" fillId="0" borderId="26" xfId="3" applyFont="1" applyBorder="1" applyAlignment="1">
      <alignment horizontal="center" vertical="center" shrinkToFit="1"/>
    </xf>
    <xf numFmtId="49" fontId="7" fillId="0" borderId="23" xfId="3" applyNumberFormat="1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 shrinkToFit="1"/>
    </xf>
    <xf numFmtId="49" fontId="7" fillId="0" borderId="1" xfId="3" applyNumberFormat="1" applyFont="1" applyBorder="1" applyAlignment="1">
      <alignment horizontal="center" vertical="center" shrinkToFit="1"/>
    </xf>
    <xf numFmtId="176" fontId="7" fillId="0" borderId="27" xfId="3" applyNumberFormat="1" applyFont="1" applyBorder="1" applyAlignment="1">
      <alignment vertical="center" shrinkToFit="1"/>
    </xf>
    <xf numFmtId="176" fontId="7" fillId="0" borderId="26" xfId="3" applyNumberFormat="1" applyFont="1" applyBorder="1" applyAlignment="1">
      <alignment vertical="center" shrinkToFit="1"/>
    </xf>
    <xf numFmtId="176" fontId="7" fillId="0" borderId="25" xfId="3" applyNumberFormat="1" applyFont="1" applyBorder="1" applyAlignment="1">
      <alignment horizontal="right" vertical="center"/>
    </xf>
    <xf numFmtId="176" fontId="7" fillId="0" borderId="28" xfId="3" applyNumberFormat="1" applyFont="1" applyBorder="1" applyAlignment="1">
      <alignment horizontal="right" vertical="center"/>
    </xf>
    <xf numFmtId="176" fontId="7" fillId="0" borderId="27" xfId="3" applyNumberFormat="1" applyFont="1" applyBorder="1" applyAlignment="1">
      <alignment horizontal="right" vertical="center" shrinkToFit="1"/>
    </xf>
    <xf numFmtId="176" fontId="7" fillId="0" borderId="27" xfId="3" applyNumberFormat="1" applyFont="1" applyBorder="1" applyAlignment="1">
      <alignment horizontal="right" vertical="center"/>
    </xf>
    <xf numFmtId="176" fontId="7" fillId="0" borderId="23" xfId="3" applyNumberFormat="1" applyFont="1" applyBorder="1" applyAlignment="1">
      <alignment horizontal="right" vertical="center"/>
    </xf>
    <xf numFmtId="176" fontId="7" fillId="0" borderId="71" xfId="3" applyNumberFormat="1" applyFont="1" applyBorder="1" applyAlignment="1">
      <alignment horizontal="right" vertical="center"/>
    </xf>
    <xf numFmtId="176" fontId="7" fillId="0" borderId="19" xfId="3" applyNumberFormat="1" applyFont="1" applyBorder="1" applyAlignment="1">
      <alignment horizontal="right" vertical="center" shrinkToFit="1"/>
    </xf>
    <xf numFmtId="176" fontId="7" fillId="0" borderId="25" xfId="3" applyNumberFormat="1" applyFont="1" applyBorder="1" applyAlignment="1">
      <alignment horizontal="right" vertical="center" shrinkToFit="1"/>
    </xf>
    <xf numFmtId="176" fontId="7" fillId="0" borderId="28" xfId="3" applyNumberFormat="1" applyFont="1" applyBorder="1" applyAlignment="1">
      <alignment horizontal="right" vertical="center" shrinkToFit="1"/>
    </xf>
    <xf numFmtId="176" fontId="7" fillId="0" borderId="19" xfId="3" applyNumberFormat="1" applyFont="1" applyBorder="1" applyAlignment="1">
      <alignment horizontal="right" vertical="center"/>
    </xf>
    <xf numFmtId="176" fontId="7" fillId="0" borderId="17" xfId="3" applyNumberFormat="1" applyFont="1" applyBorder="1" applyAlignment="1">
      <alignment horizontal="right" vertical="center"/>
    </xf>
    <xf numFmtId="176" fontId="7" fillId="0" borderId="24" xfId="3" applyNumberFormat="1" applyFont="1" applyBorder="1" applyAlignment="1">
      <alignment horizontal="right" vertical="center"/>
    </xf>
    <xf numFmtId="0" fontId="9" fillId="0" borderId="4" xfId="3" applyFont="1" applyBorder="1" applyAlignment="1">
      <alignment horizontal="right" vertical="center" justifyLastLine="1"/>
    </xf>
    <xf numFmtId="176" fontId="9" fillId="0" borderId="0" xfId="3" applyNumberFormat="1" applyFont="1"/>
    <xf numFmtId="0" fontId="18" fillId="0" borderId="0" xfId="6" applyFont="1">
      <alignment vertical="center"/>
    </xf>
    <xf numFmtId="0" fontId="19" fillId="0" borderId="0" xfId="6" applyFont="1">
      <alignment vertical="center"/>
    </xf>
    <xf numFmtId="0" fontId="20" fillId="0" borderId="1" xfId="6" applyFont="1" applyBorder="1" applyAlignment="1">
      <alignment horizontal="center" vertical="center"/>
    </xf>
    <xf numFmtId="0" fontId="20" fillId="0" borderId="1" xfId="6" applyFont="1" applyBorder="1">
      <alignment vertical="center"/>
    </xf>
    <xf numFmtId="0" fontId="21" fillId="0" borderId="1" xfId="6" applyFont="1" applyBorder="1">
      <alignment vertical="center"/>
    </xf>
    <xf numFmtId="0" fontId="21" fillId="0" borderId="1" xfId="6" applyFont="1" applyBorder="1" applyAlignment="1">
      <alignment horizontal="center"/>
    </xf>
    <xf numFmtId="0" fontId="23" fillId="0" borderId="1" xfId="5" applyFont="1" applyFill="1" applyBorder="1" applyAlignment="1">
      <alignment horizontal="center" vertical="center"/>
    </xf>
    <xf numFmtId="49" fontId="7" fillId="0" borderId="1" xfId="3" applyNumberFormat="1" applyFont="1" applyBorder="1" applyAlignment="1">
      <alignment horizontal="distributed" vertical="center" justifyLastLine="1"/>
    </xf>
    <xf numFmtId="49" fontId="7" fillId="0" borderId="23" xfId="3" applyNumberFormat="1" applyFont="1" applyBorder="1" applyAlignment="1">
      <alignment horizontal="distributed" vertical="center" justifyLastLine="1"/>
    </xf>
    <xf numFmtId="49" fontId="7" fillId="0" borderId="24" xfId="3" applyNumberFormat="1" applyFont="1" applyBorder="1" applyAlignment="1">
      <alignment horizontal="distributed" vertical="center" justifyLastLine="1"/>
    </xf>
    <xf numFmtId="49" fontId="7" fillId="0" borderId="19" xfId="3" applyNumberFormat="1" applyFont="1" applyBorder="1" applyAlignment="1">
      <alignment horizontal="distributed" vertical="center" justifyLastLine="1"/>
    </xf>
    <xf numFmtId="0" fontId="7" fillId="0" borderId="23" xfId="3" applyFont="1" applyBorder="1" applyAlignment="1">
      <alignment horizontal="distributed" vertical="center" justifyLastLine="1"/>
    </xf>
    <xf numFmtId="0" fontId="7" fillId="0" borderId="19" xfId="3" applyFont="1" applyBorder="1" applyAlignment="1">
      <alignment horizontal="distributed" vertical="center" justifyLastLine="1"/>
    </xf>
    <xf numFmtId="58" fontId="7" fillId="0" borderId="1" xfId="3" applyNumberFormat="1" applyFont="1" applyBorder="1" applyAlignment="1">
      <alignment horizontal="center" vertical="center"/>
    </xf>
    <xf numFmtId="58" fontId="7" fillId="0" borderId="1" xfId="3" applyNumberFormat="1" applyFont="1" applyBorder="1" applyAlignment="1">
      <alignment horizontal="distributed" vertical="center" justifyLastLine="1"/>
    </xf>
    <xf numFmtId="0" fontId="7" fillId="0" borderId="17" xfId="3" applyFont="1" applyBorder="1" applyAlignment="1">
      <alignment horizontal="distributed" vertical="center" justifyLastLine="1" shrinkToFit="1"/>
    </xf>
    <xf numFmtId="0" fontId="7" fillId="0" borderId="71" xfId="3" applyFont="1" applyBorder="1" applyAlignment="1">
      <alignment horizontal="distributed" vertical="center" justifyLastLine="1" shrinkToFit="1"/>
    </xf>
    <xf numFmtId="0" fontId="7" fillId="0" borderId="18" xfId="3" applyFont="1" applyBorder="1" applyAlignment="1">
      <alignment horizontal="distributed" vertical="center" justifyLastLine="1" shrinkToFit="1"/>
    </xf>
    <xf numFmtId="0" fontId="7" fillId="0" borderId="1" xfId="3" applyFont="1" applyBorder="1" applyAlignment="1">
      <alignment horizontal="distributed" vertical="center" justifyLastLine="1" shrinkToFit="1"/>
    </xf>
    <xf numFmtId="49" fontId="7" fillId="0" borderId="1" xfId="3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shrinkToFit="1"/>
    </xf>
    <xf numFmtId="49" fontId="7" fillId="0" borderId="35" xfId="3" applyNumberFormat="1" applyFont="1" applyBorder="1" applyAlignment="1">
      <alignment horizontal="distributed" vertical="center" justifyLastLine="1"/>
    </xf>
    <xf numFmtId="49" fontId="7" fillId="0" borderId="0" xfId="3" applyNumberFormat="1" applyFont="1" applyAlignment="1">
      <alignment horizontal="distributed" vertical="center" justifyLastLine="1"/>
    </xf>
    <xf numFmtId="49" fontId="7" fillId="0" borderId="36" xfId="3" applyNumberFormat="1" applyFont="1" applyBorder="1" applyAlignment="1">
      <alignment horizontal="distributed" vertical="center" justifyLastLine="1"/>
    </xf>
    <xf numFmtId="0" fontId="7" fillId="0" borderId="25" xfId="3" applyFont="1" applyBorder="1" applyAlignment="1">
      <alignment horizontal="distributed" vertical="center" justifyLastLine="1"/>
    </xf>
    <xf numFmtId="0" fontId="7" fillId="0" borderId="26" xfId="3" applyFont="1" applyBorder="1" applyAlignment="1">
      <alignment horizontal="distributed" vertical="center" justifyLastLine="1"/>
    </xf>
    <xf numFmtId="0" fontId="7" fillId="0" borderId="27" xfId="3" applyFont="1" applyBorder="1" applyAlignment="1">
      <alignment horizontal="distributed" vertical="center" justifyLastLine="1"/>
    </xf>
    <xf numFmtId="49" fontId="7" fillId="0" borderId="35" xfId="3" applyNumberFormat="1" applyFont="1" applyBorder="1" applyAlignment="1">
      <alignment horizontal="center" vertical="center"/>
    </xf>
    <xf numFmtId="49" fontId="7" fillId="0" borderId="0" xfId="3" applyNumberFormat="1" applyFont="1" applyAlignment="1">
      <alignment horizontal="center" vertical="center"/>
    </xf>
    <xf numFmtId="49" fontId="7" fillId="0" borderId="36" xfId="3" applyNumberFormat="1" applyFont="1" applyBorder="1" applyAlignment="1">
      <alignment horizontal="center" vertical="center"/>
    </xf>
    <xf numFmtId="0" fontId="7" fillId="0" borderId="25" xfId="3" applyFont="1" applyBorder="1" applyAlignment="1">
      <alignment vertical="center"/>
    </xf>
    <xf numFmtId="0" fontId="7" fillId="0" borderId="26" xfId="3" applyFont="1" applyBorder="1" applyAlignment="1">
      <alignment vertical="center"/>
    </xf>
    <xf numFmtId="0" fontId="7" fillId="0" borderId="27" xfId="3" applyFont="1" applyBorder="1" applyAlignment="1">
      <alignment vertical="center"/>
    </xf>
    <xf numFmtId="49" fontId="7" fillId="0" borderId="25" xfId="3" applyNumberFormat="1" applyFont="1" applyBorder="1" applyAlignment="1">
      <alignment horizontal="center" vertical="center"/>
    </xf>
    <xf numFmtId="49" fontId="7" fillId="0" borderId="26" xfId="3" applyNumberFormat="1" applyFont="1" applyBorder="1" applyAlignment="1">
      <alignment horizontal="center" vertical="center"/>
    </xf>
    <xf numFmtId="49" fontId="7" fillId="0" borderId="2" xfId="3" applyNumberFormat="1" applyFont="1" applyBorder="1" applyAlignment="1">
      <alignment horizontal="center" vertical="center" shrinkToFit="1"/>
    </xf>
    <xf numFmtId="49" fontId="7" fillId="0" borderId="6" xfId="3" applyNumberFormat="1" applyFont="1" applyBorder="1" applyAlignment="1">
      <alignment horizontal="center" vertical="center" shrinkToFit="1"/>
    </xf>
    <xf numFmtId="49" fontId="7" fillId="0" borderId="25" xfId="3" applyNumberFormat="1" applyFont="1" applyBorder="1" applyAlignment="1">
      <alignment horizontal="distributed" vertical="center" justifyLastLine="1"/>
    </xf>
    <xf numFmtId="49" fontId="7" fillId="0" borderId="26" xfId="3" applyNumberFormat="1" applyFont="1" applyBorder="1" applyAlignment="1">
      <alignment horizontal="distributed" vertical="center" justifyLastLine="1"/>
    </xf>
    <xf numFmtId="49" fontId="7" fillId="0" borderId="20" xfId="3" applyNumberFormat="1" applyFont="1" applyBorder="1" applyAlignment="1">
      <alignment horizontal="distributed" vertical="center" justifyLastLine="1"/>
    </xf>
    <xf numFmtId="49" fontId="7" fillId="0" borderId="21" xfId="3" applyNumberFormat="1" applyFont="1" applyBorder="1" applyAlignment="1">
      <alignment horizontal="distributed" vertical="center" justifyLastLine="1"/>
    </xf>
    <xf numFmtId="49" fontId="7" fillId="0" borderId="22" xfId="3" applyNumberFormat="1" applyFont="1" applyBorder="1" applyAlignment="1">
      <alignment horizontal="distributed" vertical="center" justifyLastLine="1"/>
    </xf>
    <xf numFmtId="49" fontId="7" fillId="0" borderId="27" xfId="3" applyNumberFormat="1" applyFont="1" applyBorder="1" applyAlignment="1">
      <alignment horizontal="distributed" vertical="center" justifyLastLine="1"/>
    </xf>
    <xf numFmtId="58" fontId="7" fillId="0" borderId="23" xfId="3" applyNumberFormat="1" applyFont="1" applyBorder="1" applyAlignment="1">
      <alignment horizontal="distributed" vertical="center" justifyLastLine="1"/>
    </xf>
    <xf numFmtId="58" fontId="7" fillId="0" borderId="24" xfId="3" applyNumberFormat="1" applyFont="1" applyBorder="1" applyAlignment="1">
      <alignment horizontal="distributed" vertical="center" justifyLastLine="1"/>
    </xf>
    <xf numFmtId="58" fontId="7" fillId="0" borderId="19" xfId="3" applyNumberFormat="1" applyFont="1" applyBorder="1" applyAlignment="1">
      <alignment horizontal="distributed" vertical="center" justifyLastLine="1"/>
    </xf>
    <xf numFmtId="49" fontId="7" fillId="0" borderId="1" xfId="3" applyNumberFormat="1" applyFont="1" applyBorder="1" applyAlignment="1">
      <alignment horizontal="center" vertical="center" justifyLastLine="1"/>
    </xf>
    <xf numFmtId="0" fontId="9" fillId="0" borderId="2" xfId="3" applyFont="1" applyBorder="1" applyAlignment="1">
      <alignment horizontal="right" vertical="center" justifyLastLine="1"/>
    </xf>
    <xf numFmtId="0" fontId="9" fillId="0" borderId="4" xfId="3" applyFont="1" applyBorder="1" applyAlignment="1">
      <alignment horizontal="right" vertical="center" justifyLastLine="1"/>
    </xf>
    <xf numFmtId="49" fontId="7" fillId="0" borderId="20" xfId="3" applyNumberFormat="1" applyFont="1" applyBorder="1" applyAlignment="1">
      <alignment horizontal="distributed" vertical="center" wrapText="1"/>
    </xf>
    <xf numFmtId="49" fontId="7" fillId="0" borderId="22" xfId="3" applyNumberFormat="1" applyFont="1" applyBorder="1" applyAlignment="1">
      <alignment horizontal="distributed" vertical="center" wrapText="1"/>
    </xf>
    <xf numFmtId="49" fontId="7" fillId="0" borderId="35" xfId="3" applyNumberFormat="1" applyFont="1" applyBorder="1" applyAlignment="1">
      <alignment horizontal="distributed" vertical="center" wrapText="1"/>
    </xf>
    <xf numFmtId="49" fontId="7" fillId="0" borderId="36" xfId="3" applyNumberFormat="1" applyFont="1" applyBorder="1" applyAlignment="1">
      <alignment horizontal="distributed" vertical="center" wrapText="1"/>
    </xf>
    <xf numFmtId="49" fontId="7" fillId="0" borderId="25" xfId="3" applyNumberFormat="1" applyFont="1" applyBorder="1" applyAlignment="1">
      <alignment horizontal="distributed" vertical="center" wrapText="1"/>
    </xf>
    <xf numFmtId="49" fontId="7" fillId="0" borderId="27" xfId="3" applyNumberFormat="1" applyFont="1" applyBorder="1" applyAlignment="1">
      <alignment horizontal="distributed" vertical="center" wrapText="1"/>
    </xf>
    <xf numFmtId="49" fontId="9" fillId="0" borderId="20" xfId="3" applyNumberFormat="1" applyFont="1" applyBorder="1" applyAlignment="1">
      <alignment horizontal="distributed" vertical="center" wrapText="1"/>
    </xf>
    <xf numFmtId="49" fontId="9" fillId="0" borderId="22" xfId="3" applyNumberFormat="1" applyFont="1" applyBorder="1" applyAlignment="1">
      <alignment horizontal="distributed" vertical="center" wrapText="1"/>
    </xf>
    <xf numFmtId="49" fontId="9" fillId="0" borderId="35" xfId="3" applyNumberFormat="1" applyFont="1" applyBorder="1" applyAlignment="1">
      <alignment horizontal="distributed" vertical="center" wrapText="1"/>
    </xf>
    <xf numFmtId="49" fontId="9" fillId="0" borderId="36" xfId="3" applyNumberFormat="1" applyFont="1" applyBorder="1" applyAlignment="1">
      <alignment horizontal="distributed" vertical="center" wrapText="1"/>
    </xf>
    <xf numFmtId="49" fontId="9" fillId="0" borderId="25" xfId="3" applyNumberFormat="1" applyFont="1" applyBorder="1" applyAlignment="1">
      <alignment horizontal="distributed" vertical="center" wrapText="1"/>
    </xf>
    <xf numFmtId="49" fontId="9" fillId="0" borderId="27" xfId="3" applyNumberFormat="1" applyFont="1" applyBorder="1" applyAlignment="1">
      <alignment horizontal="distributed" vertical="center" wrapText="1"/>
    </xf>
    <xf numFmtId="0" fontId="9" fillId="0" borderId="4" xfId="3" applyFont="1" applyBorder="1" applyAlignment="1">
      <alignment horizontal="left" vertical="center" justifyLastLine="1"/>
    </xf>
    <xf numFmtId="0" fontId="9" fillId="0" borderId="6" xfId="3" applyFont="1" applyBorder="1" applyAlignment="1">
      <alignment horizontal="left" vertical="center" justifyLastLine="1"/>
    </xf>
    <xf numFmtId="0" fontId="7" fillId="0" borderId="20" xfId="3" applyFont="1" applyBorder="1" applyAlignment="1">
      <alignment horizontal="distributed" vertical="center" justifyLastLine="1" shrinkToFit="1"/>
    </xf>
    <xf numFmtId="0" fontId="7" fillId="0" borderId="21" xfId="3" applyFont="1" applyBorder="1" applyAlignment="1">
      <alignment horizontal="distributed" vertical="center" justifyLastLine="1" shrinkToFit="1"/>
    </xf>
    <xf numFmtId="0" fontId="7" fillId="0" borderId="25" xfId="3" applyFont="1" applyBorder="1" applyAlignment="1">
      <alignment horizontal="distributed" vertical="center" justifyLastLine="1" shrinkToFit="1"/>
    </xf>
    <xf numFmtId="0" fontId="7" fillId="0" borderId="26" xfId="3" applyFont="1" applyBorder="1" applyAlignment="1">
      <alignment horizontal="distributed" vertical="center" justifyLastLine="1" shrinkToFit="1"/>
    </xf>
    <xf numFmtId="49" fontId="7" fillId="0" borderId="72" xfId="3" applyNumberFormat="1" applyFont="1" applyBorder="1" applyAlignment="1">
      <alignment horizontal="distributed" justifyLastLine="1"/>
    </xf>
    <xf numFmtId="49" fontId="7" fillId="0" borderId="73" xfId="3" applyNumberFormat="1" applyFont="1" applyBorder="1" applyAlignment="1">
      <alignment horizontal="distributed" justifyLastLine="1"/>
    </xf>
    <xf numFmtId="0" fontId="9" fillId="0" borderId="19" xfId="3" applyFont="1" applyBorder="1" applyAlignment="1">
      <alignment horizontal="distributed" vertical="center" justifyLastLine="1"/>
    </xf>
    <xf numFmtId="0" fontId="9" fillId="0" borderId="1" xfId="3" applyFont="1" applyBorder="1" applyAlignment="1">
      <alignment horizontal="distributed" vertical="center" justifyLastLine="1"/>
    </xf>
    <xf numFmtId="49" fontId="7" fillId="0" borderId="29" xfId="3" applyNumberFormat="1" applyFont="1" applyBorder="1" applyAlignment="1">
      <alignment horizontal="distributed" vertical="top" justifyLastLine="1"/>
    </xf>
    <xf numFmtId="49" fontId="7" fillId="0" borderId="74" xfId="3" applyNumberFormat="1" applyFont="1" applyBorder="1" applyAlignment="1">
      <alignment horizontal="distributed" vertical="top" justifyLastLine="1"/>
    </xf>
    <xf numFmtId="176" fontId="7" fillId="0" borderId="23" xfId="3" applyNumberFormat="1" applyFont="1" applyBorder="1" applyAlignment="1">
      <alignment vertical="center" justifyLastLine="1"/>
    </xf>
    <xf numFmtId="176" fontId="7" fillId="0" borderId="19" xfId="3" applyNumberFormat="1" applyFont="1" applyBorder="1" applyAlignment="1">
      <alignment vertical="center" justifyLastLine="1"/>
    </xf>
    <xf numFmtId="176" fontId="7" fillId="0" borderId="23" xfId="3" applyNumberFormat="1" applyFont="1" applyBorder="1" applyAlignment="1">
      <alignment vertical="center" justifyLastLine="1" shrinkToFit="1"/>
    </xf>
    <xf numFmtId="176" fontId="7" fillId="0" borderId="24" xfId="3" applyNumberFormat="1" applyFont="1" applyBorder="1" applyAlignment="1">
      <alignment vertical="center" justifyLastLine="1" shrinkToFit="1"/>
    </xf>
    <xf numFmtId="176" fontId="7" fillId="0" borderId="75" xfId="3" applyNumberFormat="1" applyFont="1" applyBorder="1" applyAlignment="1">
      <alignment vertical="center" justifyLastLine="1"/>
    </xf>
    <xf numFmtId="176" fontId="7" fillId="0" borderId="76" xfId="3" applyNumberFormat="1" applyFont="1" applyBorder="1" applyAlignment="1">
      <alignment vertical="center" justifyLastLine="1"/>
    </xf>
    <xf numFmtId="176" fontId="7" fillId="0" borderId="24" xfId="3" applyNumberFormat="1" applyFont="1" applyBorder="1" applyAlignment="1">
      <alignment vertical="center" justifyLastLine="1"/>
    </xf>
    <xf numFmtId="176" fontId="7" fillId="0" borderId="19" xfId="3" applyNumberFormat="1" applyFont="1" applyBorder="1" applyAlignment="1">
      <alignment vertical="center" justifyLastLine="1" shrinkToFit="1"/>
    </xf>
    <xf numFmtId="176" fontId="7" fillId="0" borderId="23" xfId="3" applyNumberFormat="1" applyFont="1" applyBorder="1" applyAlignment="1">
      <alignment horizontal="right" vertical="center"/>
    </xf>
    <xf numFmtId="176" fontId="7" fillId="0" borderId="19" xfId="3" applyNumberFormat="1" applyFont="1" applyBorder="1" applyAlignment="1">
      <alignment horizontal="right" vertical="center"/>
    </xf>
    <xf numFmtId="176" fontId="7" fillId="0" borderId="1" xfId="3" applyNumberFormat="1" applyFont="1" applyBorder="1" applyAlignment="1">
      <alignment vertical="center"/>
    </xf>
    <xf numFmtId="176" fontId="7" fillId="0" borderId="23" xfId="3" applyNumberFormat="1" applyFont="1" applyBorder="1" applyAlignment="1">
      <alignment vertical="center"/>
    </xf>
    <xf numFmtId="176" fontId="7" fillId="0" borderId="18" xfId="3" applyNumberFormat="1" applyFont="1" applyBorder="1" applyAlignment="1">
      <alignment vertical="center"/>
    </xf>
    <xf numFmtId="176" fontId="7" fillId="0" borderId="17" xfId="3" applyNumberFormat="1" applyFont="1" applyBorder="1" applyAlignment="1">
      <alignment vertical="center"/>
    </xf>
    <xf numFmtId="176" fontId="7" fillId="0" borderId="19" xfId="3" applyNumberFormat="1" applyFont="1" applyBorder="1" applyAlignment="1">
      <alignment vertical="center"/>
    </xf>
    <xf numFmtId="176" fontId="7" fillId="0" borderId="75" xfId="3" applyNumberFormat="1" applyFont="1" applyBorder="1" applyAlignment="1">
      <alignment horizontal="right" vertical="center"/>
    </xf>
    <xf numFmtId="176" fontId="7" fillId="0" borderId="76" xfId="3" applyNumberFormat="1" applyFont="1" applyBorder="1" applyAlignment="1">
      <alignment horizontal="right" vertical="center"/>
    </xf>
    <xf numFmtId="176" fontId="7" fillId="0" borderId="1" xfId="3" applyNumberFormat="1" applyFont="1" applyBorder="1" applyAlignment="1">
      <alignment horizontal="right" vertical="center"/>
    </xf>
    <xf numFmtId="0" fontId="8" fillId="0" borderId="2" xfId="3" applyFont="1" applyBorder="1" applyAlignment="1">
      <alignment horizontal="center" vertical="center" shrinkToFit="1"/>
    </xf>
    <xf numFmtId="0" fontId="8" fillId="0" borderId="4" xfId="3" applyFont="1" applyBorder="1" applyAlignment="1">
      <alignment horizontal="center" vertical="center" shrinkToFit="1"/>
    </xf>
    <xf numFmtId="0" fontId="8" fillId="0" borderId="6" xfId="3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 shrinkToFit="1"/>
    </xf>
    <xf numFmtId="0" fontId="7" fillId="0" borderId="4" xfId="3" applyFont="1" applyBorder="1" applyAlignment="1">
      <alignment horizontal="center" vertical="center" shrinkToFit="1"/>
    </xf>
    <xf numFmtId="0" fontId="7" fillId="0" borderId="6" xfId="3" applyFont="1" applyBorder="1" applyAlignment="1">
      <alignment horizontal="center" vertical="center" shrinkToFit="1"/>
    </xf>
    <xf numFmtId="0" fontId="8" fillId="0" borderId="1" xfId="3" applyFont="1" applyBorder="1" applyAlignment="1">
      <alignment horizontal="center" vertical="center" shrinkToFit="1"/>
    </xf>
    <xf numFmtId="49" fontId="7" fillId="0" borderId="9" xfId="3" applyNumberFormat="1" applyFont="1" applyBorder="1" applyAlignment="1">
      <alignment horizontal="distributed" vertical="center" justifyLastLine="1"/>
    </xf>
    <xf numFmtId="49" fontId="7" fillId="0" borderId="10" xfId="3" applyNumberFormat="1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distributed" vertical="center" justifyLastLine="1" shrinkToFit="1"/>
    </xf>
    <xf numFmtId="0" fontId="7" fillId="0" borderId="6" xfId="3" applyFont="1" applyBorder="1" applyAlignment="1">
      <alignment horizontal="distributed" vertical="center" justifyLastLine="1" shrinkToFit="1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49" fontId="7" fillId="0" borderId="2" xfId="3" applyNumberFormat="1" applyFont="1" applyBorder="1" applyAlignment="1">
      <alignment horizontal="distributed" vertical="center" justifyLastLine="1" shrinkToFit="1"/>
    </xf>
    <xf numFmtId="49" fontId="7" fillId="0" borderId="6" xfId="3" applyNumberFormat="1" applyFont="1" applyBorder="1" applyAlignment="1">
      <alignment horizontal="distributed" vertical="center" justifyLastLine="1" shrinkToFit="1"/>
    </xf>
    <xf numFmtId="0" fontId="7" fillId="0" borderId="23" xfId="3" applyFont="1" applyBorder="1" applyAlignment="1">
      <alignment horizontal="center" vertical="center" justifyLastLine="1"/>
    </xf>
    <xf numFmtId="0" fontId="7" fillId="0" borderId="24" xfId="3" applyFont="1" applyBorder="1" applyAlignment="1">
      <alignment horizontal="center" vertical="center" justifyLastLine="1"/>
    </xf>
    <xf numFmtId="0" fontId="7" fillId="0" borderId="19" xfId="3" applyFont="1" applyBorder="1" applyAlignment="1">
      <alignment horizontal="center" vertical="center" justifyLastLine="1"/>
    </xf>
    <xf numFmtId="0" fontId="8" fillId="0" borderId="20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176" fontId="8" fillId="0" borderId="34" xfId="3" applyNumberFormat="1" applyFont="1" applyBorder="1" applyAlignment="1">
      <alignment horizontal="center" vertical="center"/>
    </xf>
    <xf numFmtId="176" fontId="8" fillId="0" borderId="42" xfId="3" applyNumberFormat="1" applyFont="1" applyBorder="1" applyAlignment="1">
      <alignment horizontal="center" vertical="center"/>
    </xf>
    <xf numFmtId="176" fontId="8" fillId="0" borderId="48" xfId="3" applyNumberFormat="1" applyFont="1" applyBorder="1" applyAlignment="1">
      <alignment horizontal="center" vertical="center"/>
    </xf>
    <xf numFmtId="49" fontId="7" fillId="0" borderId="35" xfId="3" applyNumberFormat="1" applyFont="1" applyBorder="1" applyAlignment="1">
      <alignment horizontal="center" vertical="center" justifyLastLine="1"/>
    </xf>
    <xf numFmtId="49" fontId="7" fillId="0" borderId="0" xfId="3" applyNumberFormat="1" applyFont="1" applyAlignment="1">
      <alignment horizontal="center" vertical="center" justifyLastLine="1"/>
    </xf>
    <xf numFmtId="49" fontId="7" fillId="0" borderId="36" xfId="3" applyNumberFormat="1" applyFont="1" applyBorder="1" applyAlignment="1">
      <alignment horizontal="center" vertical="center" justifyLastLine="1"/>
    </xf>
    <xf numFmtId="0" fontId="7" fillId="0" borderId="20" xfId="3" applyFont="1" applyBorder="1" applyAlignment="1">
      <alignment horizontal="center" vertical="center" textRotation="255"/>
    </xf>
    <xf numFmtId="0" fontId="7" fillId="0" borderId="35" xfId="3" applyFont="1" applyBorder="1" applyAlignment="1">
      <alignment horizontal="center" vertical="center" textRotation="255"/>
    </xf>
    <xf numFmtId="0" fontId="7" fillId="0" borderId="25" xfId="3" applyFont="1" applyBorder="1" applyAlignment="1">
      <alignment horizontal="center" vertical="center" textRotation="255"/>
    </xf>
    <xf numFmtId="0" fontId="7" fillId="0" borderId="22" xfId="3" applyFont="1" applyBorder="1" applyAlignment="1">
      <alignment horizontal="distributed" vertical="center" justifyLastLine="1"/>
    </xf>
    <xf numFmtId="0" fontId="7" fillId="0" borderId="49" xfId="3" applyFont="1" applyBorder="1" applyAlignment="1">
      <alignment horizontal="distributed" vertical="center" justifyLastLine="1"/>
    </xf>
    <xf numFmtId="49" fontId="7" fillId="0" borderId="41" xfId="3" applyNumberFormat="1" applyFont="1" applyBorder="1" applyAlignment="1">
      <alignment horizontal="center" vertical="center"/>
    </xf>
    <xf numFmtId="49" fontId="7" fillId="0" borderId="47" xfId="3" applyNumberFormat="1" applyFont="1" applyBorder="1" applyAlignment="1">
      <alignment horizontal="center" vertical="center"/>
    </xf>
    <xf numFmtId="49" fontId="7" fillId="0" borderId="49" xfId="3" applyNumberFormat="1" applyFont="1" applyBorder="1" applyAlignment="1">
      <alignment horizontal="distributed" vertical="center" justifyLastLine="1"/>
    </xf>
    <xf numFmtId="0" fontId="7" fillId="0" borderId="51" xfId="3" applyFont="1" applyBorder="1" applyAlignment="1">
      <alignment horizontal="center" vertical="center" shrinkToFit="1"/>
    </xf>
    <xf numFmtId="0" fontId="7" fillId="0" borderId="52" xfId="3" applyFont="1" applyBorder="1" applyAlignment="1">
      <alignment horizontal="center" vertical="center" shrinkToFit="1"/>
    </xf>
    <xf numFmtId="0" fontId="9" fillId="0" borderId="51" xfId="3" applyFont="1" applyBorder="1" applyAlignment="1">
      <alignment horizontal="center" vertical="center" wrapText="1" shrinkToFit="1"/>
    </xf>
    <xf numFmtId="0" fontId="9" fillId="0" borderId="12" xfId="3" applyFont="1" applyBorder="1" applyAlignment="1">
      <alignment horizontal="center" vertical="center" shrinkToFit="1"/>
    </xf>
    <xf numFmtId="0" fontId="7" fillId="0" borderId="36" xfId="3" applyFont="1" applyBorder="1" applyAlignment="1">
      <alignment horizontal="distributed" vertical="center" justifyLastLine="1"/>
    </xf>
    <xf numFmtId="0" fontId="7" fillId="0" borderId="20" xfId="3" applyFont="1" applyBorder="1" applyAlignment="1">
      <alignment horizontal="left" vertical="center" textRotation="255"/>
    </xf>
    <xf numFmtId="0" fontId="7" fillId="0" borderId="35" xfId="3" applyFont="1" applyBorder="1" applyAlignment="1">
      <alignment horizontal="left" vertical="center" textRotation="255"/>
    </xf>
    <xf numFmtId="0" fontId="7" fillId="0" borderId="25" xfId="3" applyFont="1" applyBorder="1" applyAlignment="1">
      <alignment horizontal="left" vertical="center" textRotation="255"/>
    </xf>
    <xf numFmtId="176" fontId="7" fillId="0" borderId="34" xfId="3" applyNumberFormat="1" applyFont="1" applyBorder="1" applyAlignment="1">
      <alignment horizontal="center" vertical="center"/>
    </xf>
    <xf numFmtId="176" fontId="7" fillId="0" borderId="42" xfId="3" applyNumberFormat="1" applyFont="1" applyBorder="1" applyAlignment="1">
      <alignment horizontal="center" vertical="center"/>
    </xf>
    <xf numFmtId="176" fontId="7" fillId="0" borderId="48" xfId="3" applyNumberFormat="1" applyFont="1" applyBorder="1" applyAlignment="1">
      <alignment horizontal="center" vertical="center"/>
    </xf>
    <xf numFmtId="176" fontId="8" fillId="0" borderId="23" xfId="3" applyNumberFormat="1" applyFont="1" applyBorder="1" applyAlignment="1">
      <alignment vertical="center"/>
    </xf>
    <xf numFmtId="176" fontId="7" fillId="0" borderId="9" xfId="3" applyNumberFormat="1" applyFont="1" applyBorder="1" applyAlignment="1">
      <alignment horizontal="right" vertical="center"/>
    </xf>
  </cellXfs>
  <cellStyles count="8">
    <cellStyle name="ハイパーリンク" xfId="5" builtinId="8"/>
    <cellStyle name="ハイパーリンク 2" xfId="7" xr:uid="{9FEDEFB6-B8A5-4710-AE97-687F55A55424}"/>
    <cellStyle name="桁区切り 2" xfId="4" xr:uid="{D3F5A7E2-BF20-432E-A4CB-89BD390DE0F8}"/>
    <cellStyle name="標準" xfId="0" builtinId="0"/>
    <cellStyle name="標準 2" xfId="1" xr:uid="{00000000-0005-0000-0000-000001000000}"/>
    <cellStyle name="標準 2 2" xfId="2" xr:uid="{00000000-0005-0000-0000-000002000000}"/>
    <cellStyle name="標準 2 2 2" xfId="3" xr:uid="{F81C8589-AB9E-49D6-B13F-68744085836E}"/>
    <cellStyle name="標準 3" xfId="6" xr:uid="{497E363E-95DA-4E11-A1BE-7B25B2FBC6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5110</xdr:colOff>
      <xdr:row>3</xdr:row>
      <xdr:rowOff>9757</xdr:rowOff>
    </xdr:from>
    <xdr:to>
      <xdr:col>2</xdr:col>
      <xdr:colOff>4646</xdr:colOff>
      <xdr:row>6</xdr:row>
      <xdr:rowOff>9292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39011C1-8A09-460C-875D-09121BC33A2F}"/>
            </a:ext>
          </a:extLst>
        </xdr:cNvPr>
        <xdr:cNvSpPr>
          <a:spLocks noChangeShapeType="1"/>
        </xdr:cNvSpPr>
      </xdr:nvSpPr>
      <xdr:spPr bwMode="auto">
        <a:xfrm>
          <a:off x="128935" y="771757"/>
          <a:ext cx="580561" cy="7139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19050</xdr:rowOff>
    </xdr:from>
    <xdr:to>
      <xdr:col>2</xdr:col>
      <xdr:colOff>0</xdr:colOff>
      <xdr:row>4</xdr:row>
      <xdr:rowOff>180975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8B5E9BE-36BD-4023-9C0E-A8253389E6C0}"/>
            </a:ext>
          </a:extLst>
        </xdr:cNvPr>
        <xdr:cNvSpPr>
          <a:spLocks noChangeShapeType="1"/>
        </xdr:cNvSpPr>
      </xdr:nvSpPr>
      <xdr:spPr bwMode="auto">
        <a:xfrm>
          <a:off x="142875" y="781050"/>
          <a:ext cx="71437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</xdr:row>
      <xdr:rowOff>19050</xdr:rowOff>
    </xdr:from>
    <xdr:to>
      <xdr:col>2</xdr:col>
      <xdr:colOff>8282</xdr:colOff>
      <xdr:row>6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29D5E847-608E-414D-9D58-BA5D18EF8EE2}"/>
            </a:ext>
          </a:extLst>
        </xdr:cNvPr>
        <xdr:cNvSpPr>
          <a:spLocks noChangeShapeType="1"/>
        </xdr:cNvSpPr>
      </xdr:nvSpPr>
      <xdr:spPr bwMode="auto">
        <a:xfrm>
          <a:off x="142874" y="781050"/>
          <a:ext cx="532158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19050</xdr:rowOff>
    </xdr:from>
    <xdr:to>
      <xdr:col>2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B3E40B8-D88E-4614-9247-6DDE0516A49B}"/>
            </a:ext>
          </a:extLst>
        </xdr:cNvPr>
        <xdr:cNvSpPr>
          <a:spLocks noChangeShapeType="1"/>
        </xdr:cNvSpPr>
      </xdr:nvSpPr>
      <xdr:spPr bwMode="auto">
        <a:xfrm>
          <a:off x="142875" y="781050"/>
          <a:ext cx="54292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33</xdr:row>
      <xdr:rowOff>19050</xdr:rowOff>
    </xdr:from>
    <xdr:to>
      <xdr:col>2</xdr:col>
      <xdr:colOff>0</xdr:colOff>
      <xdr:row>37</xdr:row>
      <xdr:rowOff>180975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C7E7921-2BB9-4408-9D5F-B4852500E767}"/>
            </a:ext>
          </a:extLst>
        </xdr:cNvPr>
        <xdr:cNvSpPr>
          <a:spLocks noChangeShapeType="1"/>
        </xdr:cNvSpPr>
      </xdr:nvSpPr>
      <xdr:spPr bwMode="auto">
        <a:xfrm>
          <a:off x="142875" y="5781675"/>
          <a:ext cx="542925" cy="73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B3848-3347-40BF-BFD2-574F042831CA}">
  <dimension ref="A1:D10"/>
  <sheetViews>
    <sheetView tabSelected="1" workbookViewId="0">
      <selection activeCell="D4" sqref="D4"/>
    </sheetView>
  </sheetViews>
  <sheetFormatPr defaultRowHeight="18.75" x14ac:dyDescent="0.15"/>
  <cols>
    <col min="1" max="1" width="9.140625" style="262"/>
    <col min="2" max="2" width="4.85546875" style="262" customWidth="1"/>
    <col min="3" max="3" width="46.42578125" style="262" customWidth="1"/>
    <col min="4" max="4" width="12.140625" style="262" customWidth="1"/>
    <col min="5" max="16384" width="9.140625" style="262"/>
  </cols>
  <sheetData>
    <row r="1" spans="1:4" ht="21" x14ac:dyDescent="0.15">
      <c r="A1" s="261" t="s">
        <v>223</v>
      </c>
      <c r="B1" s="261"/>
      <c r="C1" s="261"/>
    </row>
    <row r="2" spans="1:4" ht="21" x14ac:dyDescent="0.15">
      <c r="A2" s="261" t="s">
        <v>208</v>
      </c>
      <c r="B2" s="261"/>
      <c r="C2" s="261"/>
    </row>
    <row r="4" spans="1:4" x14ac:dyDescent="0.15">
      <c r="A4" s="263" t="s">
        <v>209</v>
      </c>
      <c r="B4" s="264" t="s">
        <v>210</v>
      </c>
      <c r="C4" s="265"/>
      <c r="D4" s="267" t="s">
        <v>209</v>
      </c>
    </row>
    <row r="5" spans="1:4" x14ac:dyDescent="0.15">
      <c r="A5" s="263" t="s">
        <v>211</v>
      </c>
      <c r="B5" s="264" t="s">
        <v>212</v>
      </c>
      <c r="C5" s="264"/>
      <c r="D5" s="267" t="s">
        <v>211</v>
      </c>
    </row>
    <row r="6" spans="1:4" x14ac:dyDescent="0.15">
      <c r="A6" s="263" t="s">
        <v>213</v>
      </c>
      <c r="B6" s="264" t="s">
        <v>214</v>
      </c>
      <c r="C6" s="264"/>
      <c r="D6" s="267" t="s">
        <v>213</v>
      </c>
    </row>
    <row r="7" spans="1:4" x14ac:dyDescent="0.15">
      <c r="A7" s="263" t="s">
        <v>215</v>
      </c>
      <c r="B7" s="264" t="s">
        <v>216</v>
      </c>
      <c r="C7" s="264"/>
      <c r="D7" s="267" t="s">
        <v>215</v>
      </c>
    </row>
    <row r="8" spans="1:4" x14ac:dyDescent="0.15">
      <c r="A8" s="266" t="s">
        <v>217</v>
      </c>
      <c r="B8" s="264" t="s">
        <v>218</v>
      </c>
      <c r="C8" s="264"/>
      <c r="D8" s="267" t="s">
        <v>217</v>
      </c>
    </row>
    <row r="9" spans="1:4" x14ac:dyDescent="0.15">
      <c r="A9" s="266" t="s">
        <v>219</v>
      </c>
      <c r="B9" s="264" t="s">
        <v>220</v>
      </c>
      <c r="C9" s="264"/>
      <c r="D9" s="267" t="s">
        <v>219</v>
      </c>
    </row>
    <row r="10" spans="1:4" x14ac:dyDescent="0.15">
      <c r="A10" s="266" t="s">
        <v>221</v>
      </c>
      <c r="B10" s="264" t="s">
        <v>222</v>
      </c>
      <c r="C10" s="264"/>
      <c r="D10" s="267" t="s">
        <v>221</v>
      </c>
    </row>
  </sheetData>
  <phoneticPr fontId="3"/>
  <hyperlinks>
    <hyperlink ref="D4" location="'Q-1'!A1" display="Q-1" xr:uid="{05F2BF5C-FFFC-4F84-A791-285E972F9BB4}"/>
    <hyperlink ref="D5" location="'Q-2'!A1" display="Q-2" xr:uid="{F2ECA635-E626-4A2A-898D-2AB05AF544D3}"/>
    <hyperlink ref="D6" location="'Q-3'!A1" display="Q-3" xr:uid="{D642006A-F6C0-4D9E-AA73-5DA25FF5B21F}"/>
    <hyperlink ref="D7" location="'Q-4'!A1" display="Q-4" xr:uid="{B48DD0E4-5BB7-494D-A15B-AA9582A26441}"/>
    <hyperlink ref="D8" location="'Q-5'!A1" display="Q-5" xr:uid="{CA8B9D09-D5DB-4402-9875-4A73FA566FC5}"/>
    <hyperlink ref="D9" location="'Q-6'!A1" display="Q-6" xr:uid="{3B06F85E-BA29-49F4-AA20-ED905C627371}"/>
    <hyperlink ref="D10" location="'Q-7'!A1" display="Q-7" xr:uid="{D0BA8753-96E7-4DB9-89A1-4835F7C806F4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9DB5C-5D74-4228-BCDB-EF5B0211F877}">
  <sheetPr>
    <pageSetUpPr fitToPage="1"/>
  </sheetPr>
  <dimension ref="A1:O37"/>
  <sheetViews>
    <sheetView showGridLines="0" zoomScaleNormal="100" zoomScaleSheetLayoutView="100" workbookViewId="0"/>
  </sheetViews>
  <sheetFormatPr defaultColWidth="9.140625" defaultRowHeight="11.25" x14ac:dyDescent="0.15"/>
  <cols>
    <col min="1" max="1" width="1.85546875" style="3" customWidth="1"/>
    <col min="2" max="2" width="8.7109375" style="3" customWidth="1"/>
    <col min="3" max="4" width="7.140625" style="161" bestFit="1" customWidth="1"/>
    <col min="5" max="5" width="10.7109375" style="161" customWidth="1"/>
    <col min="6" max="7" width="6.7109375" style="161" customWidth="1"/>
    <col min="8" max="9" width="8.140625" style="161" customWidth="1"/>
    <col min="10" max="10" width="8.7109375" style="161" customWidth="1"/>
    <col min="11" max="11" width="7.5703125" style="161" customWidth="1"/>
    <col min="12" max="13" width="7.85546875" style="161" customWidth="1"/>
    <col min="14" max="14" width="8.7109375" style="161" customWidth="1"/>
    <col min="15" max="15" width="9.28515625" style="3" customWidth="1"/>
    <col min="16" max="16384" width="9.140625" style="3"/>
  </cols>
  <sheetData>
    <row r="1" spans="1:15" ht="30" customHeight="1" x14ac:dyDescent="0.15">
      <c r="A1" s="1" t="s">
        <v>116</v>
      </c>
      <c r="C1" s="3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5" ht="7.5" customHeight="1" x14ac:dyDescent="0.15">
      <c r="A2" s="1"/>
      <c r="C2" s="3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</row>
    <row r="3" spans="1:15" ht="22.5" customHeight="1" x14ac:dyDescent="0.15">
      <c r="B3" s="158" t="s">
        <v>117</v>
      </c>
      <c r="C3" s="159"/>
      <c r="D3" s="159"/>
      <c r="E3" s="159"/>
      <c r="F3" s="159"/>
      <c r="G3" s="160"/>
      <c r="H3" s="160"/>
      <c r="I3" s="160"/>
      <c r="J3" s="160"/>
      <c r="K3" s="160"/>
      <c r="L3" s="159"/>
      <c r="M3" s="159"/>
    </row>
    <row r="4" spans="1:15" ht="18.75" customHeight="1" x14ac:dyDescent="0.15">
      <c r="B4" s="162" t="s">
        <v>118</v>
      </c>
      <c r="C4" s="268" t="s">
        <v>119</v>
      </c>
      <c r="D4" s="268"/>
      <c r="E4" s="268"/>
      <c r="F4" s="268"/>
      <c r="G4" s="268"/>
      <c r="H4" s="268"/>
      <c r="I4" s="268"/>
      <c r="J4" s="269" t="s">
        <v>120</v>
      </c>
      <c r="K4" s="270"/>
      <c r="L4" s="270"/>
      <c r="M4" s="270"/>
      <c r="N4" s="271"/>
    </row>
    <row r="5" spans="1:15" ht="18.75" customHeight="1" x14ac:dyDescent="0.15">
      <c r="B5" s="163"/>
      <c r="C5" s="272" t="s">
        <v>121</v>
      </c>
      <c r="D5" s="273"/>
      <c r="E5" s="164" t="s">
        <v>122</v>
      </c>
      <c r="F5" s="274" t="s">
        <v>123</v>
      </c>
      <c r="G5" s="274"/>
      <c r="H5" s="275" t="s">
        <v>124</v>
      </c>
      <c r="I5" s="275"/>
      <c r="J5" s="276" t="s">
        <v>125</v>
      </c>
      <c r="K5" s="277" t="s">
        <v>126</v>
      </c>
      <c r="L5" s="277" t="s">
        <v>127</v>
      </c>
      <c r="M5" s="278" t="s">
        <v>128</v>
      </c>
      <c r="N5" s="279" t="s">
        <v>129</v>
      </c>
    </row>
    <row r="6" spans="1:15" ht="18.75" customHeight="1" x14ac:dyDescent="0.15">
      <c r="B6" s="167" t="s">
        <v>130</v>
      </c>
      <c r="C6" s="168" t="s">
        <v>131</v>
      </c>
      <c r="D6" s="169" t="s">
        <v>132</v>
      </c>
      <c r="E6" s="6" t="s">
        <v>131</v>
      </c>
      <c r="F6" s="165" t="s">
        <v>131</v>
      </c>
      <c r="G6" s="166" t="s">
        <v>132</v>
      </c>
      <c r="H6" s="6" t="s">
        <v>131</v>
      </c>
      <c r="I6" s="6" t="s">
        <v>132</v>
      </c>
      <c r="J6" s="276"/>
      <c r="K6" s="277"/>
      <c r="L6" s="277"/>
      <c r="M6" s="278"/>
      <c r="N6" s="279"/>
    </row>
    <row r="7" spans="1:15" ht="18.75" customHeight="1" x14ac:dyDescent="0.15">
      <c r="B7" s="170" t="s">
        <v>133</v>
      </c>
      <c r="C7" s="171">
        <v>149983</v>
      </c>
      <c r="D7" s="172">
        <v>327943</v>
      </c>
      <c r="E7" s="173">
        <v>16950</v>
      </c>
      <c r="F7" s="174">
        <v>152</v>
      </c>
      <c r="G7" s="175">
        <v>216</v>
      </c>
      <c r="H7" s="173">
        <f t="shared" ref="H7:H14" si="0">+C7+E7+F7</f>
        <v>167085</v>
      </c>
      <c r="I7" s="173">
        <f t="shared" ref="I7:I14" si="1">+D7+G7</f>
        <v>328159</v>
      </c>
      <c r="J7" s="174">
        <v>1586688</v>
      </c>
      <c r="K7" s="176">
        <v>15730</v>
      </c>
      <c r="L7" s="176">
        <v>252999</v>
      </c>
      <c r="M7" s="175">
        <v>1549548</v>
      </c>
      <c r="N7" s="173">
        <f>SUM(J7:M7)</f>
        <v>3404965</v>
      </c>
    </row>
    <row r="8" spans="1:15" ht="18.75" customHeight="1" x14ac:dyDescent="0.15">
      <c r="B8" s="170" t="s">
        <v>134</v>
      </c>
      <c r="C8" s="171">
        <v>127007</v>
      </c>
      <c r="D8" s="172">
        <v>307895</v>
      </c>
      <c r="E8" s="173">
        <v>16500</v>
      </c>
      <c r="F8" s="174">
        <v>131</v>
      </c>
      <c r="G8" s="175">
        <v>164</v>
      </c>
      <c r="H8" s="173">
        <f t="shared" si="0"/>
        <v>143638</v>
      </c>
      <c r="I8" s="173">
        <f t="shared" si="1"/>
        <v>308059</v>
      </c>
      <c r="J8" s="174">
        <v>1485052</v>
      </c>
      <c r="K8" s="176">
        <v>14719</v>
      </c>
      <c r="L8" s="176">
        <v>226656</v>
      </c>
      <c r="M8" s="175">
        <v>1325053</v>
      </c>
      <c r="N8" s="173">
        <f>SUM(J8:M8)</f>
        <v>3051480</v>
      </c>
    </row>
    <row r="9" spans="1:15" ht="18.75" customHeight="1" x14ac:dyDescent="0.15">
      <c r="B9" s="170" t="s">
        <v>135</v>
      </c>
      <c r="C9" s="177">
        <v>113862</v>
      </c>
      <c r="D9" s="172">
        <v>268146</v>
      </c>
      <c r="E9" s="173">
        <v>14616</v>
      </c>
      <c r="F9" s="174">
        <v>131</v>
      </c>
      <c r="G9" s="175">
        <v>204</v>
      </c>
      <c r="H9" s="173">
        <f t="shared" si="0"/>
        <v>128609</v>
      </c>
      <c r="I9" s="173">
        <f t="shared" si="1"/>
        <v>268350</v>
      </c>
      <c r="J9" s="174">
        <v>1446393</v>
      </c>
      <c r="K9" s="176">
        <v>14494</v>
      </c>
      <c r="L9" s="176">
        <v>235530</v>
      </c>
      <c r="M9" s="175">
        <v>725320</v>
      </c>
      <c r="N9" s="173">
        <v>2421737</v>
      </c>
      <c r="O9" s="178"/>
    </row>
    <row r="10" spans="1:15" ht="18.75" customHeight="1" x14ac:dyDescent="0.15">
      <c r="B10" s="170" t="s">
        <v>136</v>
      </c>
      <c r="C10" s="179">
        <v>131649</v>
      </c>
      <c r="D10" s="180">
        <v>285997</v>
      </c>
      <c r="E10" s="181">
        <v>15176</v>
      </c>
      <c r="F10" s="179">
        <v>75</v>
      </c>
      <c r="G10" s="180">
        <v>105</v>
      </c>
      <c r="H10" s="173">
        <f t="shared" si="0"/>
        <v>146900</v>
      </c>
      <c r="I10" s="173">
        <f t="shared" si="1"/>
        <v>286102</v>
      </c>
      <c r="J10" s="179">
        <v>1464335</v>
      </c>
      <c r="K10" s="182">
        <v>12723</v>
      </c>
      <c r="L10" s="182">
        <v>156116</v>
      </c>
      <c r="M10" s="180">
        <v>892359</v>
      </c>
      <c r="N10" s="181">
        <v>2525533</v>
      </c>
    </row>
    <row r="11" spans="1:15" s="143" customFormat="1" ht="18.75" customHeight="1" x14ac:dyDescent="0.15">
      <c r="B11" s="170" t="s">
        <v>137</v>
      </c>
      <c r="C11" s="179">
        <v>106927</v>
      </c>
      <c r="D11" s="180">
        <v>266035</v>
      </c>
      <c r="E11" s="181">
        <v>15649</v>
      </c>
      <c r="F11" s="179">
        <v>106</v>
      </c>
      <c r="G11" s="180">
        <v>130</v>
      </c>
      <c r="H11" s="173">
        <f t="shared" si="0"/>
        <v>122682</v>
      </c>
      <c r="I11" s="173">
        <f t="shared" si="1"/>
        <v>266165</v>
      </c>
      <c r="J11" s="179">
        <v>1284628</v>
      </c>
      <c r="K11" s="182">
        <v>11889</v>
      </c>
      <c r="L11" s="182">
        <v>155775</v>
      </c>
      <c r="M11" s="180">
        <v>911517</v>
      </c>
      <c r="N11" s="181">
        <v>2363809</v>
      </c>
    </row>
    <row r="12" spans="1:15" s="143" customFormat="1" ht="18.75" customHeight="1" x14ac:dyDescent="0.15">
      <c r="B12" s="170" t="s">
        <v>138</v>
      </c>
      <c r="C12" s="179">
        <v>110669</v>
      </c>
      <c r="D12" s="180">
        <v>263952</v>
      </c>
      <c r="E12" s="181">
        <v>15261</v>
      </c>
      <c r="F12" s="179">
        <v>141</v>
      </c>
      <c r="G12" s="180">
        <v>222</v>
      </c>
      <c r="H12" s="173">
        <f t="shared" si="0"/>
        <v>126071</v>
      </c>
      <c r="I12" s="173">
        <f t="shared" si="1"/>
        <v>264174</v>
      </c>
      <c r="J12" s="179">
        <v>1172411</v>
      </c>
      <c r="K12" s="182">
        <v>16937</v>
      </c>
      <c r="L12" s="182">
        <v>164736</v>
      </c>
      <c r="M12" s="180">
        <v>772253</v>
      </c>
      <c r="N12" s="181">
        <v>2126337</v>
      </c>
    </row>
    <row r="13" spans="1:15" s="183" customFormat="1" ht="18.75" customHeight="1" x14ac:dyDescent="0.15">
      <c r="B13" s="184" t="s">
        <v>139</v>
      </c>
      <c r="C13" s="179">
        <v>99745</v>
      </c>
      <c r="D13" s="180">
        <v>383525</v>
      </c>
      <c r="E13" s="181">
        <v>14755</v>
      </c>
      <c r="F13" s="179">
        <v>87</v>
      </c>
      <c r="G13" s="180">
        <v>108</v>
      </c>
      <c r="H13" s="173">
        <f t="shared" si="0"/>
        <v>114587</v>
      </c>
      <c r="I13" s="173">
        <f t="shared" si="1"/>
        <v>383633</v>
      </c>
      <c r="J13" s="179">
        <v>1086588</v>
      </c>
      <c r="K13" s="182">
        <v>17141</v>
      </c>
      <c r="L13" s="182">
        <v>168502</v>
      </c>
      <c r="M13" s="180">
        <v>735378</v>
      </c>
      <c r="N13" s="181">
        <v>2007609</v>
      </c>
    </row>
    <row r="14" spans="1:15" s="183" customFormat="1" ht="18.75" customHeight="1" x14ac:dyDescent="0.15">
      <c r="B14" s="184" t="s">
        <v>140</v>
      </c>
      <c r="C14" s="179">
        <v>87740</v>
      </c>
      <c r="D14" s="180">
        <v>601896</v>
      </c>
      <c r="E14" s="181">
        <v>14118</v>
      </c>
      <c r="F14" s="179">
        <v>62</v>
      </c>
      <c r="G14" s="180">
        <v>107</v>
      </c>
      <c r="H14" s="173">
        <f t="shared" si="0"/>
        <v>101920</v>
      </c>
      <c r="I14" s="173">
        <f t="shared" si="1"/>
        <v>602003</v>
      </c>
      <c r="J14" s="179">
        <v>1052635</v>
      </c>
      <c r="K14" s="182">
        <v>19450</v>
      </c>
      <c r="L14" s="182">
        <v>180661</v>
      </c>
      <c r="M14" s="180">
        <v>851994</v>
      </c>
      <c r="N14" s="181">
        <v>2104740</v>
      </c>
    </row>
    <row r="15" spans="1:15" s="183" customFormat="1" ht="18.75" customHeight="1" x14ac:dyDescent="0.15">
      <c r="B15" s="184" t="s">
        <v>141</v>
      </c>
      <c r="C15" s="179">
        <v>84319</v>
      </c>
      <c r="D15" s="180">
        <v>729523</v>
      </c>
      <c r="E15" s="181">
        <v>15002</v>
      </c>
      <c r="F15" s="179">
        <v>47</v>
      </c>
      <c r="G15" s="180">
        <v>53</v>
      </c>
      <c r="H15" s="173">
        <v>99368</v>
      </c>
      <c r="I15" s="173">
        <v>729576</v>
      </c>
      <c r="J15" s="179">
        <v>1055441</v>
      </c>
      <c r="K15" s="182">
        <v>18574</v>
      </c>
      <c r="L15" s="182">
        <v>194769</v>
      </c>
      <c r="M15" s="180">
        <v>605138</v>
      </c>
      <c r="N15" s="181">
        <v>1873922</v>
      </c>
    </row>
    <row r="16" spans="1:15" s="183" customFormat="1" ht="18.75" customHeight="1" x14ac:dyDescent="0.15">
      <c r="B16" s="184" t="s">
        <v>142</v>
      </c>
      <c r="C16" s="179">
        <v>75343</v>
      </c>
      <c r="D16" s="180">
        <v>204930</v>
      </c>
      <c r="E16" s="181">
        <v>13361</v>
      </c>
      <c r="F16" s="179">
        <v>39</v>
      </c>
      <c r="G16" s="180">
        <v>48</v>
      </c>
      <c r="H16" s="173">
        <v>88743</v>
      </c>
      <c r="I16" s="173">
        <v>204978</v>
      </c>
      <c r="J16" s="179">
        <v>970912</v>
      </c>
      <c r="K16" s="182">
        <v>16185</v>
      </c>
      <c r="L16" s="182">
        <v>189387</v>
      </c>
      <c r="M16" s="180">
        <v>662122</v>
      </c>
      <c r="N16" s="181">
        <v>1838606</v>
      </c>
    </row>
    <row r="17" spans="2:14" s="183" customFormat="1" ht="18.75" customHeight="1" x14ac:dyDescent="0.15">
      <c r="B17" s="184" t="s">
        <v>143</v>
      </c>
      <c r="C17" s="179">
        <v>74443</v>
      </c>
      <c r="D17" s="180">
        <v>201974</v>
      </c>
      <c r="E17" s="181">
        <v>11438</v>
      </c>
      <c r="F17" s="179">
        <v>35</v>
      </c>
      <c r="G17" s="180">
        <v>56</v>
      </c>
      <c r="H17" s="173">
        <v>85916</v>
      </c>
      <c r="I17" s="173">
        <v>202030</v>
      </c>
      <c r="J17" s="179">
        <v>946898</v>
      </c>
      <c r="K17" s="182">
        <v>17191</v>
      </c>
      <c r="L17" s="182">
        <v>177729</v>
      </c>
      <c r="M17" s="180">
        <v>528219</v>
      </c>
      <c r="N17" s="181">
        <v>1670037</v>
      </c>
    </row>
    <row r="18" spans="2:14" s="183" customFormat="1" ht="18.75" customHeight="1" x14ac:dyDescent="0.15">
      <c r="B18" s="184" t="s">
        <v>144</v>
      </c>
      <c r="C18" s="179">
        <v>68160</v>
      </c>
      <c r="D18" s="180">
        <v>191764</v>
      </c>
      <c r="E18" s="181">
        <v>10604</v>
      </c>
      <c r="F18" s="179">
        <v>70</v>
      </c>
      <c r="G18" s="180">
        <v>89</v>
      </c>
      <c r="H18" s="173">
        <v>78834</v>
      </c>
      <c r="I18" s="173">
        <v>191853</v>
      </c>
      <c r="J18" s="179">
        <v>843358</v>
      </c>
      <c r="K18" s="182">
        <v>14281</v>
      </c>
      <c r="L18" s="182">
        <v>191192</v>
      </c>
      <c r="M18" s="180">
        <v>540964</v>
      </c>
      <c r="N18" s="181">
        <v>1589795</v>
      </c>
    </row>
    <row r="19" spans="2:14" s="183" customFormat="1" ht="18.75" customHeight="1" x14ac:dyDescent="0.15">
      <c r="B19" s="184" t="s">
        <v>145</v>
      </c>
      <c r="C19" s="179">
        <v>66534</v>
      </c>
      <c r="D19" s="180">
        <v>188322</v>
      </c>
      <c r="E19" s="181">
        <v>9682</v>
      </c>
      <c r="F19" s="179">
        <v>46</v>
      </c>
      <c r="G19" s="180">
        <v>50</v>
      </c>
      <c r="H19" s="173">
        <v>76262</v>
      </c>
      <c r="I19" s="173">
        <v>188372</v>
      </c>
      <c r="J19" s="179">
        <v>709397</v>
      </c>
      <c r="K19" s="182">
        <v>14907</v>
      </c>
      <c r="L19" s="182">
        <v>195041</v>
      </c>
      <c r="M19" s="180">
        <v>678254</v>
      </c>
      <c r="N19" s="181">
        <v>1597599</v>
      </c>
    </row>
    <row r="20" spans="2:14" s="183" customFormat="1" ht="18.75" customHeight="1" x14ac:dyDescent="0.15">
      <c r="B20" s="184" t="s">
        <v>146</v>
      </c>
      <c r="C20" s="179">
        <v>64383</v>
      </c>
      <c r="D20" s="180">
        <v>176682</v>
      </c>
      <c r="E20" s="181">
        <v>9588</v>
      </c>
      <c r="F20" s="179">
        <v>56</v>
      </c>
      <c r="G20" s="180">
        <v>247</v>
      </c>
      <c r="H20" s="173">
        <v>74027</v>
      </c>
      <c r="I20" s="173">
        <v>176929</v>
      </c>
      <c r="J20" s="179">
        <v>576084</v>
      </c>
      <c r="K20" s="182">
        <v>13187</v>
      </c>
      <c r="L20" s="182">
        <v>186596</v>
      </c>
      <c r="M20" s="180">
        <v>637081</v>
      </c>
      <c r="N20" s="181">
        <v>1412948</v>
      </c>
    </row>
    <row r="21" spans="2:14" s="183" customFormat="1" ht="18.75" customHeight="1" x14ac:dyDescent="0.15">
      <c r="B21" s="184" t="s">
        <v>147</v>
      </c>
      <c r="C21" s="179">
        <v>72137</v>
      </c>
      <c r="D21" s="180">
        <v>194297</v>
      </c>
      <c r="E21" s="181">
        <v>9902</v>
      </c>
      <c r="F21" s="179">
        <v>25</v>
      </c>
      <c r="G21" s="180">
        <v>25</v>
      </c>
      <c r="H21" s="173">
        <v>82064</v>
      </c>
      <c r="I21" s="173">
        <v>194322</v>
      </c>
      <c r="J21" s="179">
        <v>570576</v>
      </c>
      <c r="K21" s="182">
        <v>12026</v>
      </c>
      <c r="L21" s="182">
        <v>173829</v>
      </c>
      <c r="M21" s="180">
        <v>718017</v>
      </c>
      <c r="N21" s="181">
        <v>1474448</v>
      </c>
    </row>
    <row r="22" spans="2:14" s="183" customFormat="1" ht="18.75" customHeight="1" x14ac:dyDescent="0.15">
      <c r="B22" s="184" t="s">
        <v>148</v>
      </c>
      <c r="C22" s="179">
        <v>73402</v>
      </c>
      <c r="D22" s="180">
        <v>198366</v>
      </c>
      <c r="E22" s="181">
        <v>9794</v>
      </c>
      <c r="F22" s="179">
        <v>59</v>
      </c>
      <c r="G22" s="180">
        <v>71</v>
      </c>
      <c r="H22" s="173">
        <v>83255</v>
      </c>
      <c r="I22" s="173">
        <v>198437</v>
      </c>
      <c r="J22" s="179">
        <v>587856</v>
      </c>
      <c r="K22" s="182">
        <v>11293</v>
      </c>
      <c r="L22" s="182">
        <v>158196</v>
      </c>
      <c r="M22" s="180">
        <v>758511</v>
      </c>
      <c r="N22" s="181">
        <v>1515856</v>
      </c>
    </row>
    <row r="23" spans="2:14" s="183" customFormat="1" ht="18.75" customHeight="1" x14ac:dyDescent="0.15">
      <c r="B23" s="184" t="s">
        <v>149</v>
      </c>
      <c r="C23" s="179">
        <v>69213</v>
      </c>
      <c r="D23" s="180">
        <v>208852</v>
      </c>
      <c r="E23" s="181">
        <v>8864</v>
      </c>
      <c r="F23" s="179">
        <v>24</v>
      </c>
      <c r="G23" s="180">
        <v>28</v>
      </c>
      <c r="H23" s="173">
        <v>78101</v>
      </c>
      <c r="I23" s="173">
        <v>208880</v>
      </c>
      <c r="J23" s="179">
        <v>533396</v>
      </c>
      <c r="K23" s="182">
        <v>11354</v>
      </c>
      <c r="L23" s="182">
        <v>152448</v>
      </c>
      <c r="M23" s="180">
        <v>752045</v>
      </c>
      <c r="N23" s="181">
        <v>1449243</v>
      </c>
    </row>
    <row r="24" spans="2:14" s="183" customFormat="1" ht="18.75" customHeight="1" x14ac:dyDescent="0.15">
      <c r="B24" s="184" t="s">
        <v>150</v>
      </c>
      <c r="C24" s="179">
        <v>65192</v>
      </c>
      <c r="D24" s="180">
        <v>173760</v>
      </c>
      <c r="E24" s="181">
        <v>11173</v>
      </c>
      <c r="F24" s="179">
        <v>15</v>
      </c>
      <c r="G24" s="180">
        <v>15</v>
      </c>
      <c r="H24" s="173">
        <v>76380</v>
      </c>
      <c r="I24" s="173">
        <v>173775</v>
      </c>
      <c r="J24" s="179">
        <v>544151</v>
      </c>
      <c r="K24" s="182">
        <v>10388</v>
      </c>
      <c r="L24" s="182">
        <v>148155</v>
      </c>
      <c r="M24" s="180">
        <v>785809</v>
      </c>
      <c r="N24" s="181">
        <v>1488503</v>
      </c>
    </row>
    <row r="25" spans="2:14" s="183" customFormat="1" ht="18.75" customHeight="1" x14ac:dyDescent="0.15">
      <c r="B25" s="184" t="s">
        <v>151</v>
      </c>
      <c r="C25" s="179">
        <v>64189</v>
      </c>
      <c r="D25" s="180">
        <v>189493</v>
      </c>
      <c r="E25" s="181">
        <v>9664</v>
      </c>
      <c r="F25" s="179">
        <v>28</v>
      </c>
      <c r="G25" s="180">
        <v>31</v>
      </c>
      <c r="H25" s="173">
        <v>73881</v>
      </c>
      <c r="I25" s="173">
        <v>189524</v>
      </c>
      <c r="J25" s="179">
        <v>570129</v>
      </c>
      <c r="K25" s="182">
        <v>8939</v>
      </c>
      <c r="L25" s="182">
        <v>143334</v>
      </c>
      <c r="M25" s="180">
        <v>894788</v>
      </c>
      <c r="N25" s="181">
        <v>1617190</v>
      </c>
    </row>
    <row r="26" spans="2:14" s="183" customFormat="1" ht="18.75" customHeight="1" x14ac:dyDescent="0.15">
      <c r="B26" s="184" t="s">
        <v>152</v>
      </c>
      <c r="C26" s="179">
        <v>70830</v>
      </c>
      <c r="D26" s="180">
        <v>185997</v>
      </c>
      <c r="E26" s="181">
        <v>9636</v>
      </c>
      <c r="F26" s="179">
        <v>15</v>
      </c>
      <c r="G26" s="180">
        <v>16</v>
      </c>
      <c r="H26" s="173">
        <v>80481</v>
      </c>
      <c r="I26" s="173">
        <v>186013</v>
      </c>
      <c r="J26" s="179">
        <v>530625</v>
      </c>
      <c r="K26" s="182">
        <v>7888</v>
      </c>
      <c r="L26" s="182">
        <v>142272</v>
      </c>
      <c r="M26" s="180">
        <v>930429</v>
      </c>
      <c r="N26" s="181">
        <v>1611214</v>
      </c>
    </row>
    <row r="27" spans="2:14" s="183" customFormat="1" ht="18.75" customHeight="1" x14ac:dyDescent="0.15">
      <c r="B27" s="184" t="s">
        <v>153</v>
      </c>
      <c r="C27" s="179">
        <v>64291</v>
      </c>
      <c r="D27" s="180">
        <v>173647</v>
      </c>
      <c r="E27" s="181">
        <v>8903</v>
      </c>
      <c r="F27" s="179">
        <v>41</v>
      </c>
      <c r="G27" s="180">
        <v>42</v>
      </c>
      <c r="H27" s="173">
        <v>73235</v>
      </c>
      <c r="I27" s="173">
        <v>173689</v>
      </c>
      <c r="J27" s="179">
        <v>494796</v>
      </c>
      <c r="K27" s="182">
        <v>6999</v>
      </c>
      <c r="L27" s="182">
        <v>141448</v>
      </c>
      <c r="M27" s="180">
        <v>904245</v>
      </c>
      <c r="N27" s="181">
        <v>1547488</v>
      </c>
    </row>
    <row r="28" spans="2:14" s="183" customFormat="1" ht="18.75" customHeight="1" x14ac:dyDescent="0.15">
      <c r="B28" s="184" t="s">
        <v>154</v>
      </c>
      <c r="C28" s="179">
        <v>66138</v>
      </c>
      <c r="D28" s="180">
        <v>200900</v>
      </c>
      <c r="E28" s="181">
        <v>9751</v>
      </c>
      <c r="F28" s="179">
        <v>14</v>
      </c>
      <c r="G28" s="180">
        <v>16</v>
      </c>
      <c r="H28" s="173">
        <v>75903</v>
      </c>
      <c r="I28" s="173">
        <v>200916</v>
      </c>
      <c r="J28" s="179">
        <v>481747</v>
      </c>
      <c r="K28" s="182">
        <v>10781</v>
      </c>
      <c r="L28" s="182">
        <v>131541</v>
      </c>
      <c r="M28" s="180">
        <v>908206</v>
      </c>
      <c r="N28" s="181">
        <v>1532275</v>
      </c>
    </row>
    <row r="29" spans="2:14" s="183" customFormat="1" ht="18.75" customHeight="1" x14ac:dyDescent="0.15">
      <c r="B29" s="184" t="s">
        <v>155</v>
      </c>
      <c r="C29" s="179">
        <v>62911</v>
      </c>
      <c r="D29" s="180">
        <v>186517</v>
      </c>
      <c r="E29" s="181">
        <v>9123</v>
      </c>
      <c r="F29" s="179">
        <v>16</v>
      </c>
      <c r="G29" s="180">
        <v>16</v>
      </c>
      <c r="H29" s="173">
        <v>72050</v>
      </c>
      <c r="I29" s="173">
        <v>186533</v>
      </c>
      <c r="J29" s="179">
        <v>476443</v>
      </c>
      <c r="K29" s="182">
        <v>5954</v>
      </c>
      <c r="L29" s="182">
        <v>126225</v>
      </c>
      <c r="M29" s="180">
        <v>833374</v>
      </c>
      <c r="N29" s="181">
        <v>1441996</v>
      </c>
    </row>
    <row r="30" spans="2:14" s="183" customFormat="1" ht="18.75" customHeight="1" x14ac:dyDescent="0.15">
      <c r="B30" s="184" t="s">
        <v>156</v>
      </c>
      <c r="C30" s="179">
        <v>64713</v>
      </c>
      <c r="D30" s="180">
        <v>182055</v>
      </c>
      <c r="E30" s="181">
        <v>9320</v>
      </c>
      <c r="F30" s="179">
        <v>22</v>
      </c>
      <c r="G30" s="180">
        <v>25</v>
      </c>
      <c r="H30" s="173">
        <v>74055</v>
      </c>
      <c r="I30" s="173">
        <v>182080</v>
      </c>
      <c r="J30" s="179">
        <v>452656</v>
      </c>
      <c r="K30" s="182">
        <v>4929</v>
      </c>
      <c r="L30" s="182">
        <v>125543</v>
      </c>
      <c r="M30" s="180">
        <v>888739</v>
      </c>
      <c r="N30" s="181">
        <f>SUM(J30:M30)</f>
        <v>1471867</v>
      </c>
    </row>
    <row r="31" spans="2:14" s="183" customFormat="1" ht="18.75" customHeight="1" x14ac:dyDescent="0.15">
      <c r="B31" s="184" t="s">
        <v>157</v>
      </c>
      <c r="C31" s="179">
        <v>74247</v>
      </c>
      <c r="D31" s="180">
        <v>201978</v>
      </c>
      <c r="E31" s="181">
        <v>9127</v>
      </c>
      <c r="F31" s="179">
        <v>23</v>
      </c>
      <c r="G31" s="180">
        <v>23</v>
      </c>
      <c r="H31" s="173">
        <v>83397</v>
      </c>
      <c r="I31" s="173">
        <v>202001</v>
      </c>
      <c r="J31" s="179">
        <v>439171</v>
      </c>
      <c r="K31" s="182">
        <v>4589</v>
      </c>
      <c r="L31" s="182">
        <v>118404</v>
      </c>
      <c r="M31" s="180">
        <v>853137</v>
      </c>
      <c r="N31" s="181">
        <f>SUM(J31:M31)</f>
        <v>1415301</v>
      </c>
    </row>
    <row r="32" spans="2:14" s="183" customFormat="1" ht="18.75" customHeight="1" x14ac:dyDescent="0.15">
      <c r="B32" s="184" t="s">
        <v>224</v>
      </c>
      <c r="C32" s="179">
        <v>65787</v>
      </c>
      <c r="D32" s="180">
        <v>187842</v>
      </c>
      <c r="E32" s="181">
        <v>9186</v>
      </c>
      <c r="F32" s="179">
        <v>11</v>
      </c>
      <c r="G32" s="180">
        <v>11</v>
      </c>
      <c r="H32" s="173">
        <f>C32+E32+F32</f>
        <v>74984</v>
      </c>
      <c r="I32" s="173">
        <f>D32+G32</f>
        <v>187853</v>
      </c>
      <c r="J32" s="179">
        <v>422127</v>
      </c>
      <c r="K32" s="182">
        <v>5307</v>
      </c>
      <c r="L32" s="182">
        <v>115783</v>
      </c>
      <c r="M32" s="180">
        <v>821457</v>
      </c>
      <c r="N32" s="181">
        <f>SUM(J32:M32)</f>
        <v>1364674</v>
      </c>
    </row>
    <row r="33" spans="2:14" s="5" customFormat="1" ht="15" customHeight="1" x14ac:dyDescent="0.15">
      <c r="B33" s="5" t="s">
        <v>225</v>
      </c>
      <c r="J33" s="185"/>
      <c r="K33" s="185"/>
      <c r="L33" s="185"/>
      <c r="M33" s="185"/>
      <c r="N33" s="27"/>
    </row>
    <row r="34" spans="2:14" s="5" customFormat="1" ht="15" customHeight="1" x14ac:dyDescent="0.15">
      <c r="B34" s="5" t="s">
        <v>226</v>
      </c>
      <c r="J34" s="185"/>
      <c r="K34" s="185"/>
      <c r="L34" s="185"/>
      <c r="M34" s="185"/>
      <c r="N34" s="27"/>
    </row>
    <row r="35" spans="2:14" s="5" customFormat="1" ht="15" customHeight="1" x14ac:dyDescent="0.15">
      <c r="B35" s="5" t="s">
        <v>158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</row>
    <row r="36" spans="2:14" ht="15" customHeight="1" x14ac:dyDescent="0.15">
      <c r="B36" s="5" t="s">
        <v>159</v>
      </c>
    </row>
    <row r="37" spans="2:14" ht="15" customHeight="1" x14ac:dyDescent="0.15">
      <c r="B37" s="26" t="s">
        <v>160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</sheetData>
  <mergeCells count="10">
    <mergeCell ref="C4:I4"/>
    <mergeCell ref="J4:N4"/>
    <mergeCell ref="C5:D5"/>
    <mergeCell ref="F5:G5"/>
    <mergeCell ref="H5:I5"/>
    <mergeCell ref="J5:J6"/>
    <mergeCell ref="K5:K6"/>
    <mergeCell ref="L5:L6"/>
    <mergeCell ref="M5:M6"/>
    <mergeCell ref="N5:N6"/>
  </mergeCells>
  <phoneticPr fontId="3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&amp;R&amp;"ＭＳ Ｐゴシック,標準"17.法務・警察</oddHeader>
    <oddFooter>&amp;C&amp;"ＭＳ Ｐゴシック,標準"-116-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482D9-655B-4101-A5A1-09BD4D4DB29F}">
  <sheetPr>
    <pageSetUpPr fitToPage="1"/>
  </sheetPr>
  <dimension ref="A1:K36"/>
  <sheetViews>
    <sheetView showGridLines="0" zoomScaleNormal="100" zoomScaleSheetLayoutView="100" workbookViewId="0">
      <selection activeCell="F25" sqref="F25"/>
    </sheetView>
  </sheetViews>
  <sheetFormatPr defaultColWidth="9.140625" defaultRowHeight="11.25" x14ac:dyDescent="0.15"/>
  <cols>
    <col min="1" max="1" width="1.85546875" style="3" customWidth="1"/>
    <col min="2" max="2" width="11" style="3" customWidth="1"/>
    <col min="3" max="11" width="10" style="161" customWidth="1"/>
    <col min="12" max="16384" width="9.140625" style="3"/>
  </cols>
  <sheetData>
    <row r="1" spans="1:11" ht="30" customHeight="1" x14ac:dyDescent="0.15">
      <c r="A1" s="1" t="s">
        <v>161</v>
      </c>
      <c r="C1" s="3"/>
      <c r="D1" s="157"/>
      <c r="E1" s="157"/>
      <c r="F1" s="157"/>
      <c r="G1" s="157"/>
      <c r="H1" s="157"/>
      <c r="I1" s="157"/>
      <c r="J1" s="157"/>
      <c r="K1" s="157"/>
    </row>
    <row r="2" spans="1:11" ht="7.5" customHeight="1" x14ac:dyDescent="0.15">
      <c r="A2" s="1"/>
      <c r="C2" s="3"/>
      <c r="D2" s="157"/>
      <c r="E2" s="157"/>
      <c r="F2" s="157"/>
      <c r="G2" s="157"/>
      <c r="H2" s="157"/>
      <c r="I2" s="157"/>
      <c r="J2" s="157"/>
      <c r="K2" s="157"/>
    </row>
    <row r="3" spans="1:11" ht="22.5" customHeight="1" x14ac:dyDescent="0.15">
      <c r="B3" s="186" t="s">
        <v>162</v>
      </c>
      <c r="C3" s="3"/>
      <c r="D3" s="3"/>
      <c r="E3" s="3"/>
      <c r="F3" s="3"/>
      <c r="G3" s="3"/>
      <c r="H3" s="3"/>
      <c r="I3" s="3"/>
      <c r="J3" s="3"/>
    </row>
    <row r="4" spans="1:11" s="5" customFormat="1" ht="18.75" customHeight="1" x14ac:dyDescent="0.15">
      <c r="B4" s="24" t="s">
        <v>163</v>
      </c>
      <c r="C4" s="268" t="s">
        <v>49</v>
      </c>
      <c r="D4" s="268"/>
      <c r="E4" s="268"/>
      <c r="F4" s="280" t="s">
        <v>164</v>
      </c>
      <c r="G4" s="280"/>
      <c r="H4" s="280"/>
      <c r="I4" s="280" t="s">
        <v>165</v>
      </c>
      <c r="J4" s="280"/>
      <c r="K4" s="280"/>
    </row>
    <row r="5" spans="1:11" s="5" customFormat="1" ht="18.75" customHeight="1" x14ac:dyDescent="0.15">
      <c r="B5" s="188" t="s">
        <v>48</v>
      </c>
      <c r="C5" s="189" t="s">
        <v>166</v>
      </c>
      <c r="D5" s="190" t="s">
        <v>167</v>
      </c>
      <c r="E5" s="191" t="s">
        <v>168</v>
      </c>
      <c r="F5" s="192" t="s">
        <v>166</v>
      </c>
      <c r="G5" s="190" t="s">
        <v>167</v>
      </c>
      <c r="H5" s="191" t="s">
        <v>168</v>
      </c>
      <c r="I5" s="192" t="s">
        <v>166</v>
      </c>
      <c r="J5" s="190" t="s">
        <v>167</v>
      </c>
      <c r="K5" s="191" t="s">
        <v>168</v>
      </c>
    </row>
    <row r="6" spans="1:11" s="5" customFormat="1" ht="18.75" customHeight="1" x14ac:dyDescent="0.15">
      <c r="B6" s="187" t="s">
        <v>9</v>
      </c>
      <c r="C6" s="193">
        <v>10022</v>
      </c>
      <c r="D6" s="194">
        <v>9962</v>
      </c>
      <c r="E6" s="195">
        <v>195</v>
      </c>
      <c r="F6" s="196">
        <v>579</v>
      </c>
      <c r="G6" s="194">
        <v>561</v>
      </c>
      <c r="H6" s="195">
        <v>121</v>
      </c>
      <c r="I6" s="196">
        <v>6784</v>
      </c>
      <c r="J6" s="194">
        <v>6743</v>
      </c>
      <c r="K6" s="195">
        <v>73</v>
      </c>
    </row>
    <row r="7" spans="1:11" s="5" customFormat="1" ht="18.75" customHeight="1" x14ac:dyDescent="0.15">
      <c r="B7" s="187" t="s">
        <v>14</v>
      </c>
      <c r="C7" s="193">
        <v>9503</v>
      </c>
      <c r="D7" s="194">
        <v>9520</v>
      </c>
      <c r="E7" s="195">
        <v>178</v>
      </c>
      <c r="F7" s="196">
        <v>548</v>
      </c>
      <c r="G7" s="194">
        <v>540</v>
      </c>
      <c r="H7" s="195">
        <v>129</v>
      </c>
      <c r="I7" s="196">
        <v>6533</v>
      </c>
      <c r="J7" s="194">
        <v>6565</v>
      </c>
      <c r="K7" s="195">
        <v>41</v>
      </c>
    </row>
    <row r="8" spans="1:11" s="5" customFormat="1" ht="18.75" customHeight="1" x14ac:dyDescent="0.15">
      <c r="B8" s="187" t="s">
        <v>15</v>
      </c>
      <c r="C8" s="197">
        <f>+F8+I8+2391</f>
        <v>10352</v>
      </c>
      <c r="D8" s="182">
        <f>+G8+J8+2395</f>
        <v>10262</v>
      </c>
      <c r="E8" s="198">
        <f>+H8+K8+4</f>
        <v>268</v>
      </c>
      <c r="F8" s="199">
        <v>502</v>
      </c>
      <c r="G8" s="200">
        <v>474</v>
      </c>
      <c r="H8" s="198">
        <v>157</v>
      </c>
      <c r="I8" s="199">
        <v>7459</v>
      </c>
      <c r="J8" s="200">
        <v>7393</v>
      </c>
      <c r="K8" s="198">
        <v>107</v>
      </c>
    </row>
    <row r="9" spans="1:11" s="5" customFormat="1" ht="18.75" customHeight="1" x14ac:dyDescent="0.15">
      <c r="B9" s="187" t="s">
        <v>16</v>
      </c>
      <c r="C9" s="197">
        <v>9977</v>
      </c>
      <c r="D9" s="182">
        <v>9982</v>
      </c>
      <c r="E9" s="198">
        <v>263</v>
      </c>
      <c r="F9" s="197">
        <v>604</v>
      </c>
      <c r="G9" s="182">
        <v>566</v>
      </c>
      <c r="H9" s="198">
        <v>195</v>
      </c>
      <c r="I9" s="197">
        <v>6863</v>
      </c>
      <c r="J9" s="182">
        <v>6902</v>
      </c>
      <c r="K9" s="198">
        <v>68</v>
      </c>
    </row>
    <row r="10" spans="1:11" s="5" customFormat="1" ht="18.75" customHeight="1" x14ac:dyDescent="0.15">
      <c r="B10" s="201" t="s">
        <v>17</v>
      </c>
      <c r="C10" s="197">
        <v>9538</v>
      </c>
      <c r="D10" s="182">
        <v>9519</v>
      </c>
      <c r="E10" s="198">
        <v>282</v>
      </c>
      <c r="F10" s="197">
        <v>704</v>
      </c>
      <c r="G10" s="182">
        <v>672</v>
      </c>
      <c r="H10" s="198">
        <v>227</v>
      </c>
      <c r="I10" s="197">
        <v>6061</v>
      </c>
      <c r="J10" s="182">
        <v>6076</v>
      </c>
      <c r="K10" s="198">
        <v>53</v>
      </c>
    </row>
    <row r="11" spans="1:11" s="5" customFormat="1" ht="18.75" customHeight="1" x14ac:dyDescent="0.15">
      <c r="B11" s="201" t="s">
        <v>18</v>
      </c>
      <c r="C11" s="197">
        <v>8484</v>
      </c>
      <c r="D11" s="182">
        <v>8563</v>
      </c>
      <c r="E11" s="198">
        <v>203</v>
      </c>
      <c r="F11" s="197">
        <v>687</v>
      </c>
      <c r="G11" s="182">
        <v>778</v>
      </c>
      <c r="H11" s="198">
        <v>136</v>
      </c>
      <c r="I11" s="197">
        <v>4990</v>
      </c>
      <c r="J11" s="182">
        <v>4981</v>
      </c>
      <c r="K11" s="198">
        <v>62</v>
      </c>
    </row>
    <row r="12" spans="1:11" s="5" customFormat="1" ht="18.75" customHeight="1" x14ac:dyDescent="0.15">
      <c r="B12" s="201" t="s">
        <v>19</v>
      </c>
      <c r="C12" s="197">
        <v>7549</v>
      </c>
      <c r="D12" s="182">
        <v>7581</v>
      </c>
      <c r="E12" s="198">
        <v>171</v>
      </c>
      <c r="F12" s="197">
        <v>513</v>
      </c>
      <c r="G12" s="182">
        <v>524</v>
      </c>
      <c r="H12" s="198">
        <v>125</v>
      </c>
      <c r="I12" s="197">
        <v>4441</v>
      </c>
      <c r="J12" s="182">
        <v>4460</v>
      </c>
      <c r="K12" s="198">
        <v>43</v>
      </c>
    </row>
    <row r="13" spans="1:11" s="5" customFormat="1" ht="18.75" customHeight="1" x14ac:dyDescent="0.15">
      <c r="B13" s="201" t="s">
        <v>22</v>
      </c>
      <c r="C13" s="197">
        <f>+F13+I13+2347</f>
        <v>6625</v>
      </c>
      <c r="D13" s="182">
        <f>+G13+J13+2350</f>
        <v>6633</v>
      </c>
      <c r="E13" s="198">
        <f>+H13+K13+0</f>
        <v>163</v>
      </c>
      <c r="F13" s="197">
        <v>474</v>
      </c>
      <c r="G13" s="182">
        <v>494</v>
      </c>
      <c r="H13" s="198">
        <v>105</v>
      </c>
      <c r="I13" s="197">
        <v>3804</v>
      </c>
      <c r="J13" s="182">
        <v>3789</v>
      </c>
      <c r="K13" s="198">
        <v>58</v>
      </c>
    </row>
    <row r="14" spans="1:11" s="5" customFormat="1" ht="18.75" customHeight="1" x14ac:dyDescent="0.15">
      <c r="B14" s="201" t="s">
        <v>23</v>
      </c>
      <c r="C14" s="197">
        <v>6841</v>
      </c>
      <c r="D14" s="182">
        <v>6893</v>
      </c>
      <c r="E14" s="198">
        <v>111</v>
      </c>
      <c r="F14" s="197">
        <v>524</v>
      </c>
      <c r="G14" s="182">
        <v>554</v>
      </c>
      <c r="H14" s="198">
        <v>75</v>
      </c>
      <c r="I14" s="197">
        <v>3721</v>
      </c>
      <c r="J14" s="182">
        <v>3746</v>
      </c>
      <c r="K14" s="198">
        <v>33</v>
      </c>
    </row>
    <row r="15" spans="1:11" s="5" customFormat="1" ht="18.75" customHeight="1" x14ac:dyDescent="0.15">
      <c r="B15" s="201" t="s">
        <v>27</v>
      </c>
      <c r="C15" s="197">
        <v>5820</v>
      </c>
      <c r="D15" s="182">
        <v>5826</v>
      </c>
      <c r="E15" s="198">
        <v>105</v>
      </c>
      <c r="F15" s="197">
        <v>397</v>
      </c>
      <c r="G15" s="182">
        <v>401</v>
      </c>
      <c r="H15" s="198">
        <v>71</v>
      </c>
      <c r="I15" s="197">
        <v>3052</v>
      </c>
      <c r="J15" s="182">
        <v>3054</v>
      </c>
      <c r="K15" s="198">
        <v>31</v>
      </c>
    </row>
    <row r="16" spans="1:11" s="5" customFormat="1" ht="18.75" customHeight="1" x14ac:dyDescent="0.15">
      <c r="B16" s="201" t="s">
        <v>28</v>
      </c>
      <c r="C16" s="197">
        <v>5130</v>
      </c>
      <c r="D16" s="182">
        <v>5112</v>
      </c>
      <c r="E16" s="198">
        <v>123</v>
      </c>
      <c r="F16" s="197">
        <v>373</v>
      </c>
      <c r="G16" s="182">
        <v>370</v>
      </c>
      <c r="H16" s="198">
        <v>74</v>
      </c>
      <c r="I16" s="197">
        <v>2353</v>
      </c>
      <c r="J16" s="182">
        <v>2337</v>
      </c>
      <c r="K16" s="198">
        <v>47</v>
      </c>
    </row>
    <row r="17" spans="2:11" s="5" customFormat="1" ht="18.75" customHeight="1" x14ac:dyDescent="0.15">
      <c r="B17" s="201" t="s">
        <v>29</v>
      </c>
      <c r="C17" s="197">
        <v>5407</v>
      </c>
      <c r="D17" s="182">
        <v>5360</v>
      </c>
      <c r="E17" s="198">
        <v>170</v>
      </c>
      <c r="F17" s="197">
        <v>443</v>
      </c>
      <c r="G17" s="182">
        <v>383</v>
      </c>
      <c r="H17" s="198">
        <v>134</v>
      </c>
      <c r="I17" s="197">
        <v>2531</v>
      </c>
      <c r="J17" s="182">
        <v>2544</v>
      </c>
      <c r="K17" s="198">
        <v>34</v>
      </c>
    </row>
    <row r="18" spans="2:11" s="5" customFormat="1" ht="18.75" customHeight="1" x14ac:dyDescent="0.15">
      <c r="B18" s="201" t="s">
        <v>30</v>
      </c>
      <c r="C18" s="197">
        <v>5455</v>
      </c>
      <c r="D18" s="182">
        <v>5493</v>
      </c>
      <c r="E18" s="198">
        <v>132</v>
      </c>
      <c r="F18" s="197">
        <v>428</v>
      </c>
      <c r="G18" s="182">
        <v>469</v>
      </c>
      <c r="H18" s="198">
        <v>93</v>
      </c>
      <c r="I18" s="197">
        <v>2561</v>
      </c>
      <c r="J18" s="182">
        <v>2558</v>
      </c>
      <c r="K18" s="198">
        <v>37</v>
      </c>
    </row>
    <row r="19" spans="2:11" s="5" customFormat="1" ht="18.75" customHeight="1" x14ac:dyDescent="0.15">
      <c r="B19" s="201" t="s">
        <v>31</v>
      </c>
      <c r="C19" s="197">
        <v>5769</v>
      </c>
      <c r="D19" s="182">
        <v>5763</v>
      </c>
      <c r="E19" s="198">
        <v>138</v>
      </c>
      <c r="F19" s="197">
        <v>418</v>
      </c>
      <c r="G19" s="182">
        <v>418</v>
      </c>
      <c r="H19" s="198">
        <v>93</v>
      </c>
      <c r="I19" s="197">
        <v>2553</v>
      </c>
      <c r="J19" s="182">
        <v>2545</v>
      </c>
      <c r="K19" s="198">
        <v>45</v>
      </c>
    </row>
    <row r="20" spans="2:11" s="5" customFormat="1" ht="18.75" customHeight="1" x14ac:dyDescent="0.15">
      <c r="B20" s="201" t="s">
        <v>32</v>
      </c>
      <c r="C20" s="197">
        <v>5773</v>
      </c>
      <c r="D20" s="182">
        <v>5788</v>
      </c>
      <c r="E20" s="198">
        <v>123</v>
      </c>
      <c r="F20" s="197">
        <v>426</v>
      </c>
      <c r="G20" s="182">
        <v>426</v>
      </c>
      <c r="H20" s="198">
        <v>93</v>
      </c>
      <c r="I20" s="197">
        <v>2472</v>
      </c>
      <c r="J20" s="182">
        <v>2495</v>
      </c>
      <c r="K20" s="198">
        <v>22</v>
      </c>
    </row>
    <row r="21" spans="2:11" s="5" customFormat="1" ht="18.75" customHeight="1" x14ac:dyDescent="0.15">
      <c r="B21" s="201" t="s">
        <v>33</v>
      </c>
      <c r="C21" s="197">
        <v>5589</v>
      </c>
      <c r="D21" s="182">
        <v>5542</v>
      </c>
      <c r="E21" s="198">
        <v>170</v>
      </c>
      <c r="F21" s="197">
        <v>464</v>
      </c>
      <c r="G21" s="182">
        <v>442</v>
      </c>
      <c r="H21" s="198">
        <v>115</v>
      </c>
      <c r="I21" s="197">
        <v>2105</v>
      </c>
      <c r="J21" s="182">
        <v>2072</v>
      </c>
      <c r="K21" s="198">
        <v>55</v>
      </c>
    </row>
    <row r="22" spans="2:11" s="5" customFormat="1" ht="18.75" customHeight="1" x14ac:dyDescent="0.15">
      <c r="B22" s="201" t="s">
        <v>34</v>
      </c>
      <c r="C22" s="197">
        <v>6357</v>
      </c>
      <c r="D22" s="182">
        <v>6286</v>
      </c>
      <c r="E22" s="198">
        <v>241</v>
      </c>
      <c r="F22" s="197">
        <v>578</v>
      </c>
      <c r="G22" s="182">
        <v>526</v>
      </c>
      <c r="H22" s="198">
        <v>167</v>
      </c>
      <c r="I22" s="197">
        <v>2116</v>
      </c>
      <c r="J22" s="182">
        <v>2103</v>
      </c>
      <c r="K22" s="198">
        <v>68</v>
      </c>
    </row>
    <row r="23" spans="2:11" s="5" customFormat="1" ht="18.75" customHeight="1" x14ac:dyDescent="0.15">
      <c r="B23" s="201" t="s">
        <v>35</v>
      </c>
      <c r="C23" s="197">
        <v>6394</v>
      </c>
      <c r="D23" s="182">
        <v>6410</v>
      </c>
      <c r="E23" s="198">
        <v>225</v>
      </c>
      <c r="F23" s="197">
        <v>526</v>
      </c>
      <c r="G23" s="182">
        <v>522</v>
      </c>
      <c r="H23" s="198">
        <v>171</v>
      </c>
      <c r="I23" s="197">
        <v>1909</v>
      </c>
      <c r="J23" s="182">
        <v>1925</v>
      </c>
      <c r="K23" s="198">
        <v>52</v>
      </c>
    </row>
    <row r="24" spans="2:11" s="5" customFormat="1" ht="18.75" customHeight="1" x14ac:dyDescent="0.15">
      <c r="B24" s="201" t="s">
        <v>36</v>
      </c>
      <c r="C24" s="197">
        <v>6024</v>
      </c>
      <c r="D24" s="182">
        <v>6090</v>
      </c>
      <c r="E24" s="198">
        <v>159</v>
      </c>
      <c r="F24" s="197">
        <v>371</v>
      </c>
      <c r="G24" s="182">
        <v>398</v>
      </c>
      <c r="H24" s="198">
        <v>144</v>
      </c>
      <c r="I24" s="197">
        <v>1943</v>
      </c>
      <c r="J24" s="182">
        <v>1981</v>
      </c>
      <c r="K24" s="198">
        <v>14</v>
      </c>
    </row>
    <row r="25" spans="2:11" s="5" customFormat="1" ht="18.75" customHeight="1" x14ac:dyDescent="0.15">
      <c r="B25" s="201" t="s">
        <v>37</v>
      </c>
      <c r="C25" s="197">
        <v>6039</v>
      </c>
      <c r="D25" s="182">
        <v>6029</v>
      </c>
      <c r="E25" s="198">
        <v>169</v>
      </c>
      <c r="F25" s="197">
        <v>381</v>
      </c>
      <c r="G25" s="182">
        <v>392</v>
      </c>
      <c r="H25" s="198">
        <v>133</v>
      </c>
      <c r="I25" s="197">
        <v>1884</v>
      </c>
      <c r="J25" s="182">
        <v>1868</v>
      </c>
      <c r="K25" s="198">
        <v>30</v>
      </c>
    </row>
    <row r="26" spans="2:11" s="5" customFormat="1" ht="18.75" customHeight="1" x14ac:dyDescent="0.15">
      <c r="B26" s="201" t="s">
        <v>38</v>
      </c>
      <c r="C26" s="197">
        <v>5886</v>
      </c>
      <c r="D26" s="182">
        <v>5929</v>
      </c>
      <c r="E26" s="198">
        <v>126</v>
      </c>
      <c r="F26" s="197">
        <v>324</v>
      </c>
      <c r="G26" s="182">
        <v>373</v>
      </c>
      <c r="H26" s="198">
        <v>84</v>
      </c>
      <c r="I26" s="197">
        <v>1883</v>
      </c>
      <c r="J26" s="182">
        <v>1821</v>
      </c>
      <c r="K26" s="198">
        <v>42</v>
      </c>
    </row>
    <row r="27" spans="2:11" s="5" customFormat="1" ht="18.75" customHeight="1" x14ac:dyDescent="0.15">
      <c r="B27" s="201" t="s">
        <v>154</v>
      </c>
      <c r="C27" s="197">
        <v>5510</v>
      </c>
      <c r="D27" s="182">
        <v>5517</v>
      </c>
      <c r="E27" s="198">
        <v>119</v>
      </c>
      <c r="F27" s="197">
        <v>301</v>
      </c>
      <c r="G27" s="182">
        <v>312</v>
      </c>
      <c r="H27" s="198">
        <v>73</v>
      </c>
      <c r="I27" s="197">
        <v>1620</v>
      </c>
      <c r="J27" s="182">
        <v>1616</v>
      </c>
      <c r="K27" s="198">
        <v>46</v>
      </c>
    </row>
    <row r="28" spans="2:11" s="5" customFormat="1" ht="18.75" customHeight="1" x14ac:dyDescent="0.15">
      <c r="B28" s="201" t="s">
        <v>155</v>
      </c>
      <c r="C28" s="197">
        <v>5457</v>
      </c>
      <c r="D28" s="182">
        <v>5422</v>
      </c>
      <c r="E28" s="198">
        <v>154</v>
      </c>
      <c r="F28" s="197">
        <v>386</v>
      </c>
      <c r="G28" s="182">
        <v>343</v>
      </c>
      <c r="H28" s="198">
        <v>116</v>
      </c>
      <c r="I28" s="197">
        <v>1486</v>
      </c>
      <c r="J28" s="182">
        <v>1500</v>
      </c>
      <c r="K28" s="198">
        <v>32</v>
      </c>
    </row>
    <row r="29" spans="2:11" s="5" customFormat="1" ht="18.75" customHeight="1" x14ac:dyDescent="0.15">
      <c r="B29" s="201" t="s">
        <v>156</v>
      </c>
      <c r="C29" s="197">
        <v>5435</v>
      </c>
      <c r="D29" s="182">
        <v>5434</v>
      </c>
      <c r="E29" s="198">
        <v>155</v>
      </c>
      <c r="F29" s="197">
        <v>352</v>
      </c>
      <c r="G29" s="182">
        <v>355</v>
      </c>
      <c r="H29" s="198">
        <v>113</v>
      </c>
      <c r="I29" s="197">
        <v>1360</v>
      </c>
      <c r="J29" s="182">
        <v>1353</v>
      </c>
      <c r="K29" s="198">
        <v>39</v>
      </c>
    </row>
    <row r="30" spans="2:11" s="5" customFormat="1" ht="18.75" customHeight="1" x14ac:dyDescent="0.15">
      <c r="B30" s="201" t="s">
        <v>157</v>
      </c>
      <c r="C30" s="197">
        <v>4607</v>
      </c>
      <c r="D30" s="182">
        <v>4620</v>
      </c>
      <c r="E30" s="198">
        <v>142</v>
      </c>
      <c r="F30" s="197">
        <v>286</v>
      </c>
      <c r="G30" s="182">
        <v>293</v>
      </c>
      <c r="H30" s="198">
        <v>106</v>
      </c>
      <c r="I30" s="197">
        <v>1097</v>
      </c>
      <c r="J30" s="182">
        <v>1101</v>
      </c>
      <c r="K30" s="198">
        <v>35</v>
      </c>
    </row>
    <row r="31" spans="2:11" s="5" customFormat="1" ht="18.75" customHeight="1" x14ac:dyDescent="0.15">
      <c r="B31" s="201" t="s">
        <v>224</v>
      </c>
      <c r="C31" s="197">
        <v>5163</v>
      </c>
      <c r="D31" s="182">
        <v>5131</v>
      </c>
      <c r="E31" s="198">
        <v>174</v>
      </c>
      <c r="F31" s="197">
        <v>371</v>
      </c>
      <c r="G31" s="182">
        <v>341</v>
      </c>
      <c r="H31" s="198">
        <v>136</v>
      </c>
      <c r="I31" s="197">
        <v>1253</v>
      </c>
      <c r="J31" s="182">
        <v>1256</v>
      </c>
      <c r="K31" s="198">
        <v>32</v>
      </c>
    </row>
    <row r="32" spans="2:11" ht="15" customHeight="1" x14ac:dyDescent="0.15">
      <c r="B32" s="26" t="s">
        <v>160</v>
      </c>
      <c r="C32" s="3"/>
      <c r="D32" s="3"/>
      <c r="E32" s="157"/>
      <c r="F32" s="157"/>
      <c r="G32" s="157"/>
      <c r="H32" s="157"/>
      <c r="I32" s="157"/>
      <c r="J32" s="157"/>
      <c r="K32" s="27"/>
    </row>
    <row r="33" spans="3:11" ht="15" customHeight="1" x14ac:dyDescent="0.15">
      <c r="K33" s="27"/>
    </row>
    <row r="35" spans="3:11" s="202" customFormat="1" ht="15" customHeight="1" x14ac:dyDescent="0.15"/>
    <row r="36" spans="3:11" x14ac:dyDescent="0.15">
      <c r="C36" s="203"/>
      <c r="D36" s="203"/>
      <c r="E36" s="203"/>
      <c r="F36" s="203"/>
      <c r="G36" s="203"/>
      <c r="H36" s="203"/>
      <c r="I36" s="203"/>
      <c r="J36" s="203"/>
      <c r="K36" s="203"/>
    </row>
  </sheetData>
  <mergeCells count="3">
    <mergeCell ref="C4:E4"/>
    <mergeCell ref="F4:H4"/>
    <mergeCell ref="I4:K4"/>
  </mergeCells>
  <phoneticPr fontId="3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&amp;R&amp;"ＭＳ Ｐゴシック,標準"17.法務・警察</oddHeader>
    <oddFooter>&amp;C&amp;"ＭＳ Ｐゴシック,標準"-117-</oddFooter>
  </headerFooter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F7E4A-DC2D-40FC-9F1E-C421D9256892}">
  <sheetPr>
    <pageSetUpPr fitToPage="1"/>
  </sheetPr>
  <dimension ref="A1:S37"/>
  <sheetViews>
    <sheetView showGridLines="0" zoomScaleNormal="100" zoomScaleSheetLayoutView="100" workbookViewId="0">
      <selection activeCell="B32" sqref="B32:S32"/>
    </sheetView>
  </sheetViews>
  <sheetFormatPr defaultColWidth="9.140625" defaultRowHeight="11.25" x14ac:dyDescent="0.15"/>
  <cols>
    <col min="1" max="1" width="1.85546875" style="3" customWidth="1"/>
    <col min="2" max="2" width="8.140625" style="3" customWidth="1"/>
    <col min="3" max="11" width="5.7109375" style="161" customWidth="1"/>
    <col min="12" max="19" width="5.7109375" style="3" customWidth="1"/>
    <col min="20" max="16384" width="9.140625" style="3"/>
  </cols>
  <sheetData>
    <row r="1" spans="1:19" ht="30" customHeight="1" x14ac:dyDescent="0.15">
      <c r="A1" s="1" t="s">
        <v>169</v>
      </c>
      <c r="C1" s="3"/>
      <c r="D1" s="157"/>
      <c r="E1" s="157"/>
      <c r="F1" s="157"/>
      <c r="G1" s="157"/>
      <c r="H1" s="157"/>
      <c r="I1" s="157"/>
      <c r="J1" s="157"/>
      <c r="K1" s="157"/>
    </row>
    <row r="2" spans="1:19" ht="7.5" customHeight="1" x14ac:dyDescent="0.15">
      <c r="A2" s="1"/>
      <c r="C2" s="3"/>
      <c r="D2" s="157"/>
      <c r="E2" s="157"/>
      <c r="F2" s="157"/>
      <c r="G2" s="157"/>
      <c r="H2" s="157"/>
      <c r="I2" s="157"/>
      <c r="J2" s="157"/>
      <c r="K2" s="157"/>
    </row>
    <row r="3" spans="1:19" ht="22.5" customHeight="1" x14ac:dyDescent="0.15">
      <c r="B3" s="186" t="s">
        <v>162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5" t="s">
        <v>170</v>
      </c>
    </row>
    <row r="4" spans="1:19" s="5" customFormat="1" ht="30" customHeight="1" x14ac:dyDescent="0.15">
      <c r="B4" s="162" t="s">
        <v>171</v>
      </c>
      <c r="C4" s="282" t="s">
        <v>49</v>
      </c>
      <c r="D4" s="283"/>
      <c r="E4" s="284"/>
      <c r="F4" s="288" t="s">
        <v>172</v>
      </c>
      <c r="G4" s="289"/>
      <c r="H4" s="290"/>
      <c r="I4" s="288" t="s">
        <v>173</v>
      </c>
      <c r="J4" s="289"/>
      <c r="K4" s="290"/>
      <c r="L4" s="294" t="s">
        <v>174</v>
      </c>
      <c r="M4" s="295"/>
      <c r="N4" s="295"/>
      <c r="O4" s="295"/>
      <c r="P4" s="295"/>
      <c r="Q4" s="295"/>
      <c r="R4" s="295"/>
      <c r="S4" s="208" t="s">
        <v>175</v>
      </c>
    </row>
    <row r="5" spans="1:19" s="5" customFormat="1" ht="19.5" customHeight="1" x14ac:dyDescent="0.15">
      <c r="B5" s="209"/>
      <c r="C5" s="285"/>
      <c r="D5" s="286"/>
      <c r="E5" s="287"/>
      <c r="F5" s="291"/>
      <c r="G5" s="292"/>
      <c r="H5" s="293"/>
      <c r="I5" s="291"/>
      <c r="J5" s="292"/>
      <c r="K5" s="293"/>
      <c r="L5" s="296" t="s">
        <v>176</v>
      </c>
      <c r="M5" s="272" t="s">
        <v>177</v>
      </c>
      <c r="N5" s="273"/>
      <c r="O5" s="298" t="s">
        <v>178</v>
      </c>
      <c r="P5" s="299"/>
      <c r="Q5" s="299"/>
      <c r="R5" s="299"/>
      <c r="S5" s="281" t="s">
        <v>176</v>
      </c>
    </row>
    <row r="6" spans="1:19" s="5" customFormat="1" ht="19.5" customHeight="1" x14ac:dyDescent="0.15">
      <c r="B6" s="167" t="s">
        <v>179</v>
      </c>
      <c r="C6" s="210" t="s">
        <v>176</v>
      </c>
      <c r="D6" s="211" t="s">
        <v>180</v>
      </c>
      <c r="E6" s="212" t="s">
        <v>181</v>
      </c>
      <c r="F6" s="210" t="s">
        <v>176</v>
      </c>
      <c r="G6" s="211" t="s">
        <v>180</v>
      </c>
      <c r="H6" s="212" t="s">
        <v>181</v>
      </c>
      <c r="I6" s="210" t="s">
        <v>176</v>
      </c>
      <c r="J6" s="211" t="s">
        <v>180</v>
      </c>
      <c r="K6" s="212" t="s">
        <v>181</v>
      </c>
      <c r="L6" s="297"/>
      <c r="M6" s="213" t="s">
        <v>182</v>
      </c>
      <c r="N6" s="212" t="s">
        <v>183</v>
      </c>
      <c r="O6" s="214" t="s">
        <v>184</v>
      </c>
      <c r="P6" s="211" t="s">
        <v>185</v>
      </c>
      <c r="Q6" s="211" t="s">
        <v>186</v>
      </c>
      <c r="R6" s="215" t="s">
        <v>55</v>
      </c>
      <c r="S6" s="281"/>
    </row>
    <row r="7" spans="1:19" s="5" customFormat="1" ht="18.75" customHeight="1" x14ac:dyDescent="0.15">
      <c r="B7" s="216" t="s">
        <v>9</v>
      </c>
      <c r="C7" s="217">
        <v>10729</v>
      </c>
      <c r="D7" s="218">
        <v>10216</v>
      </c>
      <c r="E7" s="219">
        <v>2884</v>
      </c>
      <c r="F7" s="217">
        <v>1419</v>
      </c>
      <c r="G7" s="218">
        <v>1449</v>
      </c>
      <c r="H7" s="219">
        <v>526</v>
      </c>
      <c r="I7" s="217">
        <v>1945</v>
      </c>
      <c r="J7" s="218">
        <v>1967</v>
      </c>
      <c r="K7" s="219">
        <v>224</v>
      </c>
      <c r="L7" s="220">
        <v>1168</v>
      </c>
      <c r="M7" s="217">
        <v>447</v>
      </c>
      <c r="N7" s="219">
        <v>721</v>
      </c>
      <c r="O7" s="221">
        <v>1038</v>
      </c>
      <c r="P7" s="218">
        <v>34</v>
      </c>
      <c r="Q7" s="222">
        <v>68</v>
      </c>
      <c r="R7" s="223">
        <v>28</v>
      </c>
      <c r="S7" s="224">
        <v>16</v>
      </c>
    </row>
    <row r="8" spans="1:19" s="5" customFormat="1" ht="18.75" customHeight="1" x14ac:dyDescent="0.15">
      <c r="B8" s="216" t="s">
        <v>14</v>
      </c>
      <c r="C8" s="217">
        <v>10370</v>
      </c>
      <c r="D8" s="218">
        <v>10046</v>
      </c>
      <c r="E8" s="219">
        <v>3208</v>
      </c>
      <c r="F8" s="217">
        <v>1469</v>
      </c>
      <c r="G8" s="218">
        <v>1437</v>
      </c>
      <c r="H8" s="219">
        <v>536</v>
      </c>
      <c r="I8" s="217">
        <v>1536</v>
      </c>
      <c r="J8" s="218">
        <v>1469</v>
      </c>
      <c r="K8" s="219">
        <v>291</v>
      </c>
      <c r="L8" s="220">
        <v>1281</v>
      </c>
      <c r="M8" s="217">
        <v>475</v>
      </c>
      <c r="N8" s="219">
        <v>806</v>
      </c>
      <c r="O8" s="221">
        <v>1152</v>
      </c>
      <c r="P8" s="218">
        <v>40</v>
      </c>
      <c r="Q8" s="222">
        <v>57</v>
      </c>
      <c r="R8" s="223">
        <v>32</v>
      </c>
      <c r="S8" s="224">
        <v>19</v>
      </c>
    </row>
    <row r="9" spans="1:19" s="5" customFormat="1" ht="18.75" customHeight="1" x14ac:dyDescent="0.15">
      <c r="B9" s="216" t="s">
        <v>15</v>
      </c>
      <c r="C9" s="217">
        <v>11962</v>
      </c>
      <c r="D9" s="218">
        <v>11552</v>
      </c>
      <c r="E9" s="219">
        <v>3618</v>
      </c>
      <c r="F9" s="217">
        <v>1572</v>
      </c>
      <c r="G9" s="218">
        <v>1513</v>
      </c>
      <c r="H9" s="219">
        <v>618</v>
      </c>
      <c r="I9" s="217">
        <v>2039</v>
      </c>
      <c r="J9" s="218">
        <v>1900</v>
      </c>
      <c r="K9" s="219">
        <v>430</v>
      </c>
      <c r="L9" s="220">
        <v>1284</v>
      </c>
      <c r="M9" s="217">
        <v>515</v>
      </c>
      <c r="N9" s="219">
        <v>769</v>
      </c>
      <c r="O9" s="221">
        <v>1137</v>
      </c>
      <c r="P9" s="218">
        <v>50</v>
      </c>
      <c r="Q9" s="222">
        <v>70</v>
      </c>
      <c r="R9" s="223">
        <v>27</v>
      </c>
      <c r="S9" s="224">
        <v>13</v>
      </c>
    </row>
    <row r="10" spans="1:19" s="5" customFormat="1" ht="18.75" customHeight="1" x14ac:dyDescent="0.15">
      <c r="B10" s="216" t="s">
        <v>16</v>
      </c>
      <c r="C10" s="225">
        <v>13234</v>
      </c>
      <c r="D10" s="226">
        <v>13041</v>
      </c>
      <c r="E10" s="227">
        <v>3811</v>
      </c>
      <c r="F10" s="225">
        <v>1668</v>
      </c>
      <c r="G10" s="226">
        <v>1696</v>
      </c>
      <c r="H10" s="227">
        <v>590</v>
      </c>
      <c r="I10" s="225">
        <v>2363</v>
      </c>
      <c r="J10" s="226">
        <v>2350</v>
      </c>
      <c r="K10" s="227">
        <v>443</v>
      </c>
      <c r="L10" s="228">
        <v>1394</v>
      </c>
      <c r="M10" s="225">
        <v>478</v>
      </c>
      <c r="N10" s="227">
        <v>916</v>
      </c>
      <c r="O10" s="225">
        <v>1212</v>
      </c>
      <c r="P10" s="226">
        <v>44</v>
      </c>
      <c r="Q10" s="226">
        <v>58</v>
      </c>
      <c r="R10" s="227">
        <v>80</v>
      </c>
      <c r="S10" s="228">
        <v>13</v>
      </c>
    </row>
    <row r="11" spans="1:19" s="33" customFormat="1" ht="18.75" customHeight="1" x14ac:dyDescent="0.15">
      <c r="B11" s="216" t="s">
        <v>17</v>
      </c>
      <c r="C11" s="229">
        <v>15634</v>
      </c>
      <c r="D11" s="222">
        <v>15295</v>
      </c>
      <c r="E11" s="219">
        <v>4150</v>
      </c>
      <c r="F11" s="229">
        <v>2165</v>
      </c>
      <c r="G11" s="222">
        <v>2071</v>
      </c>
      <c r="H11" s="219">
        <v>684</v>
      </c>
      <c r="I11" s="229">
        <v>3280</v>
      </c>
      <c r="J11" s="222">
        <v>3230</v>
      </c>
      <c r="K11" s="219">
        <v>493</v>
      </c>
      <c r="L11" s="224">
        <v>1838</v>
      </c>
      <c r="M11" s="229">
        <v>488</v>
      </c>
      <c r="N11" s="219">
        <v>1350</v>
      </c>
      <c r="O11" s="229">
        <v>1694</v>
      </c>
      <c r="P11" s="222">
        <v>43</v>
      </c>
      <c r="Q11" s="222">
        <v>56</v>
      </c>
      <c r="R11" s="219">
        <v>45</v>
      </c>
      <c r="S11" s="224">
        <v>11</v>
      </c>
    </row>
    <row r="12" spans="1:19" s="33" customFormat="1" ht="18.75" customHeight="1" x14ac:dyDescent="0.15">
      <c r="B12" s="216" t="s">
        <v>18</v>
      </c>
      <c r="C12" s="229">
        <v>15700</v>
      </c>
      <c r="D12" s="222">
        <v>15687</v>
      </c>
      <c r="E12" s="219">
        <v>4163</v>
      </c>
      <c r="F12" s="229">
        <v>2149</v>
      </c>
      <c r="G12" s="222">
        <v>2149</v>
      </c>
      <c r="H12" s="219">
        <v>684</v>
      </c>
      <c r="I12" s="229">
        <v>3285</v>
      </c>
      <c r="J12" s="222">
        <v>3402</v>
      </c>
      <c r="K12" s="219">
        <v>376</v>
      </c>
      <c r="L12" s="224">
        <v>1848</v>
      </c>
      <c r="M12" s="229">
        <v>537</v>
      </c>
      <c r="N12" s="219">
        <v>1311</v>
      </c>
      <c r="O12" s="229">
        <v>1700</v>
      </c>
      <c r="P12" s="222">
        <v>46</v>
      </c>
      <c r="Q12" s="222">
        <v>68</v>
      </c>
      <c r="R12" s="219">
        <v>34</v>
      </c>
      <c r="S12" s="224">
        <v>18</v>
      </c>
    </row>
    <row r="13" spans="1:19" s="33" customFormat="1" ht="18.75" customHeight="1" x14ac:dyDescent="0.15">
      <c r="B13" s="216" t="s">
        <v>19</v>
      </c>
      <c r="C13" s="229">
        <v>14197</v>
      </c>
      <c r="D13" s="222">
        <v>14766</v>
      </c>
      <c r="E13" s="219">
        <v>3594</v>
      </c>
      <c r="F13" s="229">
        <v>1864</v>
      </c>
      <c r="G13" s="222">
        <v>1995</v>
      </c>
      <c r="H13" s="219">
        <v>553</v>
      </c>
      <c r="I13" s="229">
        <v>2517</v>
      </c>
      <c r="J13" s="222">
        <v>2565</v>
      </c>
      <c r="K13" s="219">
        <v>328</v>
      </c>
      <c r="L13" s="224">
        <v>1635</v>
      </c>
      <c r="M13" s="229">
        <v>470</v>
      </c>
      <c r="N13" s="219">
        <v>1165</v>
      </c>
      <c r="O13" s="229">
        <v>1493</v>
      </c>
      <c r="P13" s="222">
        <v>61</v>
      </c>
      <c r="Q13" s="222">
        <v>44</v>
      </c>
      <c r="R13" s="219">
        <v>37</v>
      </c>
      <c r="S13" s="224">
        <v>12</v>
      </c>
    </row>
    <row r="14" spans="1:19" s="33" customFormat="1" ht="18.75" customHeight="1" x14ac:dyDescent="0.15">
      <c r="B14" s="216" t="s">
        <v>22</v>
      </c>
      <c r="C14" s="229">
        <v>11897</v>
      </c>
      <c r="D14" s="222">
        <v>12912</v>
      </c>
      <c r="E14" s="219">
        <v>2579</v>
      </c>
      <c r="F14" s="229">
        <v>1818</v>
      </c>
      <c r="G14" s="222">
        <v>1820</v>
      </c>
      <c r="H14" s="219">
        <v>551</v>
      </c>
      <c r="I14" s="229">
        <v>1855</v>
      </c>
      <c r="J14" s="222">
        <v>1943</v>
      </c>
      <c r="K14" s="219">
        <v>240</v>
      </c>
      <c r="L14" s="224">
        <v>1633</v>
      </c>
      <c r="M14" s="229">
        <v>448</v>
      </c>
      <c r="N14" s="219">
        <v>1185</v>
      </c>
      <c r="O14" s="229">
        <v>1480</v>
      </c>
      <c r="P14" s="222">
        <v>70</v>
      </c>
      <c r="Q14" s="222">
        <v>60</v>
      </c>
      <c r="R14" s="219">
        <v>23</v>
      </c>
      <c r="S14" s="224">
        <v>7</v>
      </c>
    </row>
    <row r="15" spans="1:19" s="33" customFormat="1" ht="18.75" customHeight="1" x14ac:dyDescent="0.15">
      <c r="B15" s="216" t="s">
        <v>23</v>
      </c>
      <c r="C15" s="229">
        <v>11652</v>
      </c>
      <c r="D15" s="222">
        <v>11759</v>
      </c>
      <c r="E15" s="219">
        <v>2472</v>
      </c>
      <c r="F15" s="229">
        <v>2307</v>
      </c>
      <c r="G15" s="222">
        <v>2202</v>
      </c>
      <c r="H15" s="219">
        <v>656</v>
      </c>
      <c r="I15" s="229">
        <v>1531</v>
      </c>
      <c r="J15" s="222">
        <v>1578</v>
      </c>
      <c r="K15" s="219">
        <v>193</v>
      </c>
      <c r="L15" s="224">
        <v>2086</v>
      </c>
      <c r="M15" s="229">
        <v>550</v>
      </c>
      <c r="N15" s="219">
        <v>1536</v>
      </c>
      <c r="O15" s="229">
        <v>1920</v>
      </c>
      <c r="P15" s="222">
        <v>80</v>
      </c>
      <c r="Q15" s="222">
        <v>61</v>
      </c>
      <c r="R15" s="219">
        <v>25</v>
      </c>
      <c r="S15" s="224">
        <v>22</v>
      </c>
    </row>
    <row r="16" spans="1:19" s="33" customFormat="1" ht="18.75" customHeight="1" x14ac:dyDescent="0.15">
      <c r="B16" s="216" t="s">
        <v>27</v>
      </c>
      <c r="C16" s="229">
        <v>10402</v>
      </c>
      <c r="D16" s="222">
        <v>10123</v>
      </c>
      <c r="E16" s="219">
        <v>2751</v>
      </c>
      <c r="F16" s="229">
        <v>2844</v>
      </c>
      <c r="G16" s="222">
        <v>2514</v>
      </c>
      <c r="H16" s="219">
        <v>986</v>
      </c>
      <c r="I16" s="229">
        <v>1417</v>
      </c>
      <c r="J16" s="222">
        <v>1455</v>
      </c>
      <c r="K16" s="219">
        <v>155</v>
      </c>
      <c r="L16" s="224">
        <v>2662</v>
      </c>
      <c r="M16" s="229">
        <v>895</v>
      </c>
      <c r="N16" s="219">
        <v>1767</v>
      </c>
      <c r="O16" s="229">
        <v>2485</v>
      </c>
      <c r="P16" s="222">
        <v>72</v>
      </c>
      <c r="Q16" s="222">
        <v>65</v>
      </c>
      <c r="R16" s="219">
        <v>40</v>
      </c>
      <c r="S16" s="224">
        <v>17</v>
      </c>
    </row>
    <row r="17" spans="2:19" s="33" customFormat="1" ht="18.75" customHeight="1" x14ac:dyDescent="0.15">
      <c r="B17" s="216" t="s">
        <v>28</v>
      </c>
      <c r="C17" s="229">
        <v>12286</v>
      </c>
      <c r="D17" s="222">
        <v>12032</v>
      </c>
      <c r="E17" s="219">
        <v>3005</v>
      </c>
      <c r="F17" s="229">
        <v>3637</v>
      </c>
      <c r="G17" s="222">
        <v>3431</v>
      </c>
      <c r="H17" s="219">
        <v>1192</v>
      </c>
      <c r="I17" s="229">
        <v>1038</v>
      </c>
      <c r="J17" s="222">
        <v>1068</v>
      </c>
      <c r="K17" s="219">
        <v>125</v>
      </c>
      <c r="L17" s="224">
        <v>3423</v>
      </c>
      <c r="M17" s="229">
        <v>950</v>
      </c>
      <c r="N17" s="219">
        <v>2473</v>
      </c>
      <c r="O17" s="229">
        <v>3225</v>
      </c>
      <c r="P17" s="222">
        <v>103</v>
      </c>
      <c r="Q17" s="222">
        <v>65</v>
      </c>
      <c r="R17" s="219">
        <v>30</v>
      </c>
      <c r="S17" s="224">
        <v>16</v>
      </c>
    </row>
    <row r="18" spans="2:19" s="33" customFormat="1" ht="18.75" customHeight="1" x14ac:dyDescent="0.15">
      <c r="B18" s="216" t="s">
        <v>29</v>
      </c>
      <c r="C18" s="229">
        <v>12352</v>
      </c>
      <c r="D18" s="222">
        <v>12042</v>
      </c>
      <c r="E18" s="219">
        <v>3315</v>
      </c>
      <c r="F18" s="229">
        <v>4450</v>
      </c>
      <c r="G18" s="222">
        <v>4163</v>
      </c>
      <c r="H18" s="219">
        <v>1464</v>
      </c>
      <c r="I18" s="229">
        <v>677</v>
      </c>
      <c r="J18" s="222">
        <v>705</v>
      </c>
      <c r="K18" s="219">
        <v>97</v>
      </c>
      <c r="L18" s="224">
        <v>4274</v>
      </c>
      <c r="M18" s="229">
        <v>1189</v>
      </c>
      <c r="N18" s="219">
        <v>3085</v>
      </c>
      <c r="O18" s="229">
        <v>4086</v>
      </c>
      <c r="P18" s="222">
        <v>111</v>
      </c>
      <c r="Q18" s="222">
        <v>42</v>
      </c>
      <c r="R18" s="219">
        <v>35</v>
      </c>
      <c r="S18" s="224">
        <v>13</v>
      </c>
    </row>
    <row r="19" spans="2:19" s="33" customFormat="1" ht="18.75" customHeight="1" x14ac:dyDescent="0.15">
      <c r="B19" s="216" t="s">
        <v>30</v>
      </c>
      <c r="C19" s="229">
        <v>10513</v>
      </c>
      <c r="D19" s="222">
        <v>10951</v>
      </c>
      <c r="E19" s="219">
        <v>2877</v>
      </c>
      <c r="F19" s="229">
        <v>3564</v>
      </c>
      <c r="G19" s="222">
        <v>3781</v>
      </c>
      <c r="H19" s="219">
        <v>1266</v>
      </c>
      <c r="I19" s="229">
        <v>617</v>
      </c>
      <c r="J19" s="222">
        <v>614</v>
      </c>
      <c r="K19" s="219">
        <v>100</v>
      </c>
      <c r="L19" s="224">
        <v>3166</v>
      </c>
      <c r="M19" s="229">
        <v>909</v>
      </c>
      <c r="N19" s="219">
        <v>2257</v>
      </c>
      <c r="O19" s="229">
        <v>2974</v>
      </c>
      <c r="P19" s="222">
        <v>78</v>
      </c>
      <c r="Q19" s="222">
        <v>59</v>
      </c>
      <c r="R19" s="219">
        <v>55</v>
      </c>
      <c r="S19" s="224">
        <v>16</v>
      </c>
    </row>
    <row r="20" spans="2:19" s="33" customFormat="1" ht="18.75" customHeight="1" x14ac:dyDescent="0.15">
      <c r="B20" s="216" t="s">
        <v>31</v>
      </c>
      <c r="C20" s="229">
        <v>9195</v>
      </c>
      <c r="D20" s="222">
        <v>9698</v>
      </c>
      <c r="E20" s="219">
        <v>2374</v>
      </c>
      <c r="F20" s="229">
        <v>3114</v>
      </c>
      <c r="G20" s="222">
        <v>3366</v>
      </c>
      <c r="H20" s="219">
        <v>1014</v>
      </c>
      <c r="I20" s="229">
        <v>512</v>
      </c>
      <c r="J20" s="222">
        <v>537</v>
      </c>
      <c r="K20" s="219">
        <v>75</v>
      </c>
      <c r="L20" s="224">
        <v>2765</v>
      </c>
      <c r="M20" s="229">
        <v>843</v>
      </c>
      <c r="N20" s="219">
        <v>1922</v>
      </c>
      <c r="O20" s="229">
        <v>2592</v>
      </c>
      <c r="P20" s="222">
        <v>84</v>
      </c>
      <c r="Q20" s="222">
        <v>58</v>
      </c>
      <c r="R20" s="219">
        <v>31</v>
      </c>
      <c r="S20" s="224">
        <v>8</v>
      </c>
    </row>
    <row r="21" spans="2:19" s="33" customFormat="1" ht="18.75" customHeight="1" x14ac:dyDescent="0.15">
      <c r="B21" s="216" t="s">
        <v>32</v>
      </c>
      <c r="C21" s="229">
        <v>7010</v>
      </c>
      <c r="D21" s="222">
        <v>7502</v>
      </c>
      <c r="E21" s="219">
        <v>1882</v>
      </c>
      <c r="F21" s="229">
        <v>2217</v>
      </c>
      <c r="G21" s="222">
        <v>2514</v>
      </c>
      <c r="H21" s="219">
        <v>717</v>
      </c>
      <c r="I21" s="229">
        <v>331</v>
      </c>
      <c r="J21" s="222">
        <v>351</v>
      </c>
      <c r="K21" s="219">
        <v>55</v>
      </c>
      <c r="L21" s="224">
        <v>1932</v>
      </c>
      <c r="M21" s="229">
        <v>631</v>
      </c>
      <c r="N21" s="219">
        <v>1301</v>
      </c>
      <c r="O21" s="229">
        <v>1742</v>
      </c>
      <c r="P21" s="222">
        <v>62</v>
      </c>
      <c r="Q21" s="222">
        <v>59</v>
      </c>
      <c r="R21" s="219">
        <v>69</v>
      </c>
      <c r="S21" s="224">
        <v>7</v>
      </c>
    </row>
    <row r="22" spans="2:19" s="33" customFormat="1" ht="18.75" customHeight="1" x14ac:dyDescent="0.15">
      <c r="B22" s="216" t="s">
        <v>33</v>
      </c>
      <c r="C22" s="229">
        <v>6166</v>
      </c>
      <c r="D22" s="222">
        <v>6171</v>
      </c>
      <c r="E22" s="219">
        <v>1877</v>
      </c>
      <c r="F22" s="229">
        <v>1734</v>
      </c>
      <c r="G22" s="222">
        <v>1753</v>
      </c>
      <c r="H22" s="219">
        <v>698</v>
      </c>
      <c r="I22" s="229">
        <v>215</v>
      </c>
      <c r="J22" s="222">
        <v>219</v>
      </c>
      <c r="K22" s="219">
        <v>51</v>
      </c>
      <c r="L22" s="224">
        <v>1494</v>
      </c>
      <c r="M22" s="229">
        <v>582</v>
      </c>
      <c r="N22" s="219">
        <v>912</v>
      </c>
      <c r="O22" s="229">
        <v>1359</v>
      </c>
      <c r="P22" s="222">
        <v>56</v>
      </c>
      <c r="Q22" s="222">
        <v>45</v>
      </c>
      <c r="R22" s="219">
        <v>33</v>
      </c>
      <c r="S22" s="224">
        <v>8</v>
      </c>
    </row>
    <row r="23" spans="2:19" s="33" customFormat="1" ht="18.75" customHeight="1" x14ac:dyDescent="0.15">
      <c r="B23" s="216" t="s">
        <v>34</v>
      </c>
      <c r="C23" s="229">
        <v>5856</v>
      </c>
      <c r="D23" s="222">
        <v>5875</v>
      </c>
      <c r="E23" s="219">
        <v>1858</v>
      </c>
      <c r="F23" s="229">
        <v>1683</v>
      </c>
      <c r="G23" s="222">
        <v>1754</v>
      </c>
      <c r="H23" s="219">
        <v>627</v>
      </c>
      <c r="I23" s="229">
        <v>251</v>
      </c>
      <c r="J23" s="222">
        <v>248</v>
      </c>
      <c r="K23" s="219">
        <v>54</v>
      </c>
      <c r="L23" s="224">
        <v>1471</v>
      </c>
      <c r="M23" s="229">
        <v>550</v>
      </c>
      <c r="N23" s="219">
        <v>921</v>
      </c>
      <c r="O23" s="229">
        <v>1336</v>
      </c>
      <c r="P23" s="222">
        <v>37</v>
      </c>
      <c r="Q23" s="222">
        <v>59</v>
      </c>
      <c r="R23" s="219">
        <v>39</v>
      </c>
      <c r="S23" s="224">
        <v>5</v>
      </c>
    </row>
    <row r="24" spans="2:19" s="33" customFormat="1" ht="18.75" customHeight="1" x14ac:dyDescent="0.15">
      <c r="B24" s="216" t="s">
        <v>35</v>
      </c>
      <c r="C24" s="229">
        <v>5367</v>
      </c>
      <c r="D24" s="222">
        <v>5491</v>
      </c>
      <c r="E24" s="219">
        <v>1734</v>
      </c>
      <c r="F24" s="229">
        <v>1506</v>
      </c>
      <c r="G24" s="222">
        <v>1479</v>
      </c>
      <c r="H24" s="219">
        <v>654</v>
      </c>
      <c r="I24" s="229">
        <v>268</v>
      </c>
      <c r="J24" s="222">
        <v>272</v>
      </c>
      <c r="K24" s="219">
        <v>50</v>
      </c>
      <c r="L24" s="224">
        <v>1356</v>
      </c>
      <c r="M24" s="229">
        <v>529</v>
      </c>
      <c r="N24" s="219">
        <v>827</v>
      </c>
      <c r="O24" s="229">
        <v>1195</v>
      </c>
      <c r="P24" s="222">
        <v>49</v>
      </c>
      <c r="Q24" s="222">
        <v>56</v>
      </c>
      <c r="R24" s="219">
        <v>56</v>
      </c>
      <c r="S24" s="224">
        <v>6</v>
      </c>
    </row>
    <row r="25" spans="2:19" s="33" customFormat="1" ht="18.75" customHeight="1" x14ac:dyDescent="0.15">
      <c r="B25" s="216" t="s">
        <v>36</v>
      </c>
      <c r="C25" s="229">
        <v>5357</v>
      </c>
      <c r="D25" s="222">
        <v>5424</v>
      </c>
      <c r="E25" s="219">
        <v>1667</v>
      </c>
      <c r="F25" s="229">
        <v>1633</v>
      </c>
      <c r="G25" s="222">
        <v>1708</v>
      </c>
      <c r="H25" s="219">
        <v>579</v>
      </c>
      <c r="I25" s="229">
        <v>250</v>
      </c>
      <c r="J25" s="222">
        <v>250</v>
      </c>
      <c r="K25" s="219">
        <v>50</v>
      </c>
      <c r="L25" s="224">
        <v>1474</v>
      </c>
      <c r="M25" s="229">
        <v>516</v>
      </c>
      <c r="N25" s="219">
        <v>958</v>
      </c>
      <c r="O25" s="229">
        <v>1305</v>
      </c>
      <c r="P25" s="222">
        <v>36</v>
      </c>
      <c r="Q25" s="222">
        <v>54</v>
      </c>
      <c r="R25" s="219">
        <v>79</v>
      </c>
      <c r="S25" s="224">
        <v>5</v>
      </c>
    </row>
    <row r="26" spans="2:19" s="33" customFormat="1" ht="18.75" customHeight="1" x14ac:dyDescent="0.15">
      <c r="B26" s="216" t="s">
        <v>37</v>
      </c>
      <c r="C26" s="229">
        <v>5285</v>
      </c>
      <c r="D26" s="222">
        <v>5374</v>
      </c>
      <c r="E26" s="219">
        <v>1578</v>
      </c>
      <c r="F26" s="229">
        <v>1600</v>
      </c>
      <c r="G26" s="222">
        <v>1625</v>
      </c>
      <c r="H26" s="219">
        <v>554</v>
      </c>
      <c r="I26" s="229">
        <v>248</v>
      </c>
      <c r="J26" s="222">
        <v>234</v>
      </c>
      <c r="K26" s="219">
        <v>64</v>
      </c>
      <c r="L26" s="224">
        <v>1457</v>
      </c>
      <c r="M26" s="229">
        <v>470</v>
      </c>
      <c r="N26" s="219">
        <v>987</v>
      </c>
      <c r="O26" s="229">
        <v>1302</v>
      </c>
      <c r="P26" s="222">
        <v>35</v>
      </c>
      <c r="Q26" s="222">
        <v>57</v>
      </c>
      <c r="R26" s="219">
        <v>63</v>
      </c>
      <c r="S26" s="224">
        <v>9</v>
      </c>
    </row>
    <row r="27" spans="2:19" s="33" customFormat="1" ht="18.75" customHeight="1" x14ac:dyDescent="0.15">
      <c r="B27" s="216" t="s">
        <v>38</v>
      </c>
      <c r="C27" s="229">
        <v>5079</v>
      </c>
      <c r="D27" s="222">
        <v>5033</v>
      </c>
      <c r="E27" s="219">
        <v>1624</v>
      </c>
      <c r="F27" s="229">
        <v>1362</v>
      </c>
      <c r="G27" s="222">
        <v>1356</v>
      </c>
      <c r="H27" s="219">
        <v>560</v>
      </c>
      <c r="I27" s="229">
        <v>219</v>
      </c>
      <c r="J27" s="222">
        <v>224</v>
      </c>
      <c r="K27" s="219">
        <v>59</v>
      </c>
      <c r="L27" s="224">
        <v>1232</v>
      </c>
      <c r="M27" s="229">
        <v>438</v>
      </c>
      <c r="N27" s="219">
        <v>794</v>
      </c>
      <c r="O27" s="229">
        <v>1078</v>
      </c>
      <c r="P27" s="222">
        <v>36</v>
      </c>
      <c r="Q27" s="222">
        <v>42</v>
      </c>
      <c r="R27" s="219">
        <v>76</v>
      </c>
      <c r="S27" s="224">
        <v>6</v>
      </c>
    </row>
    <row r="28" spans="2:19" s="33" customFormat="1" ht="18.75" customHeight="1" x14ac:dyDescent="0.15">
      <c r="B28" s="216" t="s">
        <v>154</v>
      </c>
      <c r="C28" s="229">
        <v>5493</v>
      </c>
      <c r="D28" s="222">
        <v>5257</v>
      </c>
      <c r="E28" s="219">
        <v>1860</v>
      </c>
      <c r="F28" s="229">
        <v>1528</v>
      </c>
      <c r="G28" s="222">
        <v>1465</v>
      </c>
      <c r="H28" s="219">
        <v>623</v>
      </c>
      <c r="I28" s="229">
        <v>219</v>
      </c>
      <c r="J28" s="222">
        <v>231</v>
      </c>
      <c r="K28" s="219">
        <v>47</v>
      </c>
      <c r="L28" s="224">
        <v>1404</v>
      </c>
      <c r="M28" s="229">
        <v>442</v>
      </c>
      <c r="N28" s="219">
        <v>962</v>
      </c>
      <c r="O28" s="229">
        <v>1272</v>
      </c>
      <c r="P28" s="222">
        <v>34</v>
      </c>
      <c r="Q28" s="222">
        <v>48</v>
      </c>
      <c r="R28" s="219">
        <v>50</v>
      </c>
      <c r="S28" s="224">
        <v>1</v>
      </c>
    </row>
    <row r="29" spans="2:19" s="33" customFormat="1" ht="18.75" customHeight="1" x14ac:dyDescent="0.15">
      <c r="B29" s="216" t="s">
        <v>155</v>
      </c>
      <c r="C29" s="229">
        <v>4984</v>
      </c>
      <c r="D29" s="222">
        <v>5097</v>
      </c>
      <c r="E29" s="219">
        <v>1748</v>
      </c>
      <c r="F29" s="229">
        <v>1331</v>
      </c>
      <c r="G29" s="222">
        <v>1366</v>
      </c>
      <c r="H29" s="219">
        <v>588</v>
      </c>
      <c r="I29" s="229">
        <v>210</v>
      </c>
      <c r="J29" s="222">
        <v>218</v>
      </c>
      <c r="K29" s="219">
        <v>39</v>
      </c>
      <c r="L29" s="224">
        <v>1233</v>
      </c>
      <c r="M29" s="229">
        <v>420</v>
      </c>
      <c r="N29" s="219">
        <v>813</v>
      </c>
      <c r="O29" s="229">
        <v>1111</v>
      </c>
      <c r="P29" s="222">
        <v>39</v>
      </c>
      <c r="Q29" s="222">
        <v>46</v>
      </c>
      <c r="R29" s="219">
        <v>37</v>
      </c>
      <c r="S29" s="224">
        <v>1</v>
      </c>
    </row>
    <row r="30" spans="2:19" s="33" customFormat="1" ht="18.75" customHeight="1" x14ac:dyDescent="0.15">
      <c r="B30" s="216" t="s">
        <v>156</v>
      </c>
      <c r="C30" s="229">
        <v>4510</v>
      </c>
      <c r="D30" s="222">
        <v>4629</v>
      </c>
      <c r="E30" s="219">
        <v>1629</v>
      </c>
      <c r="F30" s="229">
        <v>1145</v>
      </c>
      <c r="G30" s="222">
        <v>1215</v>
      </c>
      <c r="H30" s="219">
        <v>518</v>
      </c>
      <c r="I30" s="229">
        <v>228</v>
      </c>
      <c r="J30" s="222">
        <v>222</v>
      </c>
      <c r="K30" s="219">
        <v>45</v>
      </c>
      <c r="L30" s="224">
        <v>1042</v>
      </c>
      <c r="M30" s="229">
        <v>423</v>
      </c>
      <c r="N30" s="219">
        <v>619</v>
      </c>
      <c r="O30" s="229">
        <v>913</v>
      </c>
      <c r="P30" s="222">
        <v>37</v>
      </c>
      <c r="Q30" s="222">
        <v>59</v>
      </c>
      <c r="R30" s="219">
        <v>33</v>
      </c>
      <c r="S30" s="224">
        <v>7</v>
      </c>
    </row>
    <row r="31" spans="2:19" s="33" customFormat="1" ht="18.75" customHeight="1" x14ac:dyDescent="0.15">
      <c r="B31" s="216" t="s">
        <v>157</v>
      </c>
      <c r="C31" s="229">
        <v>4506</v>
      </c>
      <c r="D31" s="222">
        <v>4609</v>
      </c>
      <c r="E31" s="219">
        <v>1526</v>
      </c>
      <c r="F31" s="229">
        <v>1039</v>
      </c>
      <c r="G31" s="222">
        <v>1068</v>
      </c>
      <c r="H31" s="219">
        <v>489</v>
      </c>
      <c r="I31" s="229">
        <v>234</v>
      </c>
      <c r="J31" s="222">
        <v>237</v>
      </c>
      <c r="K31" s="219">
        <v>42</v>
      </c>
      <c r="L31" s="224">
        <v>964</v>
      </c>
      <c r="M31" s="229">
        <v>398</v>
      </c>
      <c r="N31" s="219">
        <v>566</v>
      </c>
      <c r="O31" s="229">
        <v>849</v>
      </c>
      <c r="P31" s="222">
        <v>32</v>
      </c>
      <c r="Q31" s="222">
        <v>54</v>
      </c>
      <c r="R31" s="219">
        <v>29</v>
      </c>
      <c r="S31" s="224">
        <v>4</v>
      </c>
    </row>
    <row r="32" spans="2:19" s="33" customFormat="1" ht="18.75" customHeight="1" x14ac:dyDescent="0.15">
      <c r="B32" s="216" t="s">
        <v>224</v>
      </c>
      <c r="C32" s="229">
        <v>4639</v>
      </c>
      <c r="D32" s="222">
        <v>4540</v>
      </c>
      <c r="E32" s="219">
        <v>1625</v>
      </c>
      <c r="F32" s="229">
        <v>1061</v>
      </c>
      <c r="G32" s="222">
        <v>975</v>
      </c>
      <c r="H32" s="219">
        <v>575</v>
      </c>
      <c r="I32" s="229">
        <v>154</v>
      </c>
      <c r="J32" s="222">
        <v>151</v>
      </c>
      <c r="K32" s="219">
        <v>45</v>
      </c>
      <c r="L32" s="224">
        <v>994</v>
      </c>
      <c r="M32" s="229">
        <v>410</v>
      </c>
      <c r="N32" s="219">
        <v>584</v>
      </c>
      <c r="O32" s="229">
        <v>882</v>
      </c>
      <c r="P32" s="222">
        <v>42</v>
      </c>
      <c r="Q32" s="222">
        <v>46</v>
      </c>
      <c r="R32" s="219">
        <v>24</v>
      </c>
      <c r="S32" s="224">
        <v>6</v>
      </c>
    </row>
    <row r="33" spans="1:19" ht="18.75" customHeight="1" x14ac:dyDescent="0.15">
      <c r="B33" s="26" t="s">
        <v>160</v>
      </c>
      <c r="C33" s="3"/>
      <c r="D33" s="3"/>
      <c r="E33" s="157"/>
      <c r="F33" s="157"/>
      <c r="G33" s="157"/>
      <c r="H33" s="157"/>
      <c r="I33" s="157"/>
      <c r="J33" s="157"/>
      <c r="S33" s="27"/>
    </row>
    <row r="34" spans="1:19" s="202" customFormat="1" ht="15" customHeight="1" x14ac:dyDescent="0.15">
      <c r="A34" s="230"/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7"/>
    </row>
    <row r="36" spans="1:19" s="232" customFormat="1" ht="15" customHeight="1" x14ac:dyDescent="0.15"/>
    <row r="37" spans="1:19" x14ac:dyDescent="0.15">
      <c r="C37" s="203"/>
      <c r="D37" s="203"/>
      <c r="E37" s="203"/>
      <c r="F37" s="203"/>
      <c r="G37" s="203"/>
      <c r="H37" s="203"/>
      <c r="I37" s="203"/>
      <c r="J37" s="203"/>
      <c r="K37" s="203"/>
    </row>
  </sheetData>
  <mergeCells count="8">
    <mergeCell ref="S5:S6"/>
    <mergeCell ref="C4:E5"/>
    <mergeCell ref="F4:H5"/>
    <mergeCell ref="I4:K5"/>
    <mergeCell ref="L4:R4"/>
    <mergeCell ref="L5:L6"/>
    <mergeCell ref="M5:N5"/>
    <mergeCell ref="O5:R5"/>
  </mergeCells>
  <phoneticPr fontId="3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&amp;R&amp;"ＭＳ Ｐゴシック,標準"17.法務・警察</oddHeader>
    <oddFooter>&amp;C&amp;"ＭＳ Ｐゴシック,標準"-118-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8AD08-0D89-4C5D-A66B-541D51BC7EF4}">
  <sheetPr>
    <pageSetUpPr fitToPage="1"/>
  </sheetPr>
  <dimension ref="A1:V66"/>
  <sheetViews>
    <sheetView showGridLines="0" view="pageBreakPreview" zoomScaleNormal="100" zoomScaleSheetLayoutView="100" workbookViewId="0">
      <selection activeCell="I38" sqref="I38:J38"/>
    </sheetView>
  </sheetViews>
  <sheetFormatPr defaultColWidth="9.85546875" defaultRowHeight="11.25" x14ac:dyDescent="0.15"/>
  <cols>
    <col min="1" max="1" width="1.85546875" style="3" customWidth="1"/>
    <col min="2" max="2" width="8.42578125" style="5" customWidth="1"/>
    <col min="3" max="20" width="5.7109375" style="161" customWidth="1"/>
    <col min="21" max="16384" width="9.85546875" style="3"/>
  </cols>
  <sheetData>
    <row r="1" spans="1:22" s="5" customFormat="1" ht="30" customHeight="1" x14ac:dyDescent="0.15">
      <c r="A1" s="1" t="s">
        <v>187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2" s="5" customFormat="1" ht="7.5" customHeight="1" x14ac:dyDescent="0.15">
      <c r="A2" s="1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2" s="5" customFormat="1" ht="22.5" customHeight="1" x14ac:dyDescent="0.15">
      <c r="B3" s="186" t="s">
        <v>162</v>
      </c>
      <c r="C3" s="233"/>
      <c r="D3" s="233"/>
      <c r="E3" s="233"/>
      <c r="F3" s="234"/>
      <c r="G3" s="234"/>
      <c r="H3" s="234"/>
      <c r="I3" s="234"/>
      <c r="J3" s="234"/>
      <c r="K3" s="234"/>
      <c r="L3" s="235"/>
      <c r="M3" s="235"/>
      <c r="N3" s="235"/>
      <c r="O3" s="156"/>
      <c r="P3" s="156"/>
      <c r="Q3" s="156"/>
      <c r="R3" s="234"/>
      <c r="S3" s="234"/>
      <c r="T3" s="28" t="s">
        <v>170</v>
      </c>
    </row>
    <row r="4" spans="1:22" s="5" customFormat="1" ht="18.75" customHeight="1" x14ac:dyDescent="0.15">
      <c r="B4" s="236" t="s">
        <v>188</v>
      </c>
      <c r="C4" s="300" t="s">
        <v>49</v>
      </c>
      <c r="D4" s="301"/>
      <c r="E4" s="302"/>
      <c r="F4" s="304" t="s">
        <v>189</v>
      </c>
      <c r="G4" s="305"/>
      <c r="H4" s="305"/>
      <c r="I4" s="305"/>
      <c r="J4" s="305"/>
      <c r="K4" s="306"/>
      <c r="L4" s="300" t="s">
        <v>190</v>
      </c>
      <c r="M4" s="301"/>
      <c r="N4" s="302"/>
      <c r="O4" s="300" t="s">
        <v>191</v>
      </c>
      <c r="P4" s="301"/>
      <c r="Q4" s="302"/>
      <c r="R4" s="300" t="s">
        <v>55</v>
      </c>
      <c r="S4" s="301"/>
      <c r="T4" s="302"/>
    </row>
    <row r="5" spans="1:22" s="5" customFormat="1" ht="18.75" customHeight="1" x14ac:dyDescent="0.15">
      <c r="B5" s="237"/>
      <c r="C5" s="298"/>
      <c r="D5" s="299"/>
      <c r="E5" s="303"/>
      <c r="F5" s="268" t="s">
        <v>192</v>
      </c>
      <c r="G5" s="268"/>
      <c r="H5" s="268"/>
      <c r="I5" s="307" t="s">
        <v>193</v>
      </c>
      <c r="J5" s="307"/>
      <c r="K5" s="307"/>
      <c r="L5" s="298"/>
      <c r="M5" s="299"/>
      <c r="N5" s="303"/>
      <c r="O5" s="298"/>
      <c r="P5" s="299"/>
      <c r="Q5" s="303"/>
      <c r="R5" s="298"/>
      <c r="S5" s="299"/>
      <c r="T5" s="303"/>
    </row>
    <row r="6" spans="1:22" s="5" customFormat="1" ht="18.75" customHeight="1" x14ac:dyDescent="0.15">
      <c r="B6" s="238" t="s">
        <v>48</v>
      </c>
      <c r="C6" s="207" t="s">
        <v>176</v>
      </c>
      <c r="D6" s="239" t="s">
        <v>180</v>
      </c>
      <c r="E6" s="240" t="s">
        <v>181</v>
      </c>
      <c r="F6" s="206" t="s">
        <v>176</v>
      </c>
      <c r="G6" s="239" t="s">
        <v>180</v>
      </c>
      <c r="H6" s="240" t="s">
        <v>181</v>
      </c>
      <c r="I6" s="206" t="s">
        <v>176</v>
      </c>
      <c r="J6" s="239" t="s">
        <v>180</v>
      </c>
      <c r="K6" s="241" t="s">
        <v>181</v>
      </c>
      <c r="L6" s="206" t="s">
        <v>176</v>
      </c>
      <c r="M6" s="239" t="s">
        <v>180</v>
      </c>
      <c r="N6" s="240" t="s">
        <v>181</v>
      </c>
      <c r="O6" s="206" t="s">
        <v>176</v>
      </c>
      <c r="P6" s="239" t="s">
        <v>180</v>
      </c>
      <c r="Q6" s="240" t="s">
        <v>181</v>
      </c>
      <c r="R6" s="242" t="s">
        <v>176</v>
      </c>
      <c r="S6" s="239" t="s">
        <v>180</v>
      </c>
      <c r="T6" s="243" t="s">
        <v>181</v>
      </c>
    </row>
    <row r="7" spans="1:22" s="5" customFormat="1" ht="18" hidden="1" customHeight="1" x14ac:dyDescent="0.15">
      <c r="B7" s="244" t="s">
        <v>9</v>
      </c>
      <c r="C7" s="199">
        <v>2209</v>
      </c>
      <c r="D7" s="200">
        <v>2128</v>
      </c>
      <c r="E7" s="245">
        <v>399</v>
      </c>
      <c r="F7" s="199">
        <v>1581</v>
      </c>
      <c r="G7" s="200">
        <v>1513</v>
      </c>
      <c r="H7" s="245">
        <v>318</v>
      </c>
      <c r="I7" s="199">
        <v>628</v>
      </c>
      <c r="J7" s="200">
        <v>615</v>
      </c>
      <c r="K7" s="246">
        <v>81</v>
      </c>
      <c r="L7" s="247" t="s">
        <v>11</v>
      </c>
      <c r="M7" s="248" t="s">
        <v>11</v>
      </c>
      <c r="N7" s="249" t="s">
        <v>11</v>
      </c>
      <c r="O7" s="247" t="s">
        <v>11</v>
      </c>
      <c r="P7" s="248" t="s">
        <v>11</v>
      </c>
      <c r="Q7" s="250" t="s">
        <v>11</v>
      </c>
      <c r="R7" s="247" t="s">
        <v>11</v>
      </c>
      <c r="S7" s="248" t="s">
        <v>11</v>
      </c>
      <c r="T7" s="250" t="s">
        <v>11</v>
      </c>
      <c r="V7" s="143"/>
    </row>
    <row r="8" spans="1:22" s="5" customFormat="1" ht="18" hidden="1" customHeight="1" x14ac:dyDescent="0.15">
      <c r="B8" s="244" t="s">
        <v>14</v>
      </c>
      <c r="C8" s="199">
        <v>1899</v>
      </c>
      <c r="D8" s="200">
        <v>2074</v>
      </c>
      <c r="E8" s="245">
        <v>224</v>
      </c>
      <c r="F8" s="199">
        <v>1314</v>
      </c>
      <c r="G8" s="200">
        <v>1470</v>
      </c>
      <c r="H8" s="245">
        <v>162</v>
      </c>
      <c r="I8" s="199">
        <v>578</v>
      </c>
      <c r="J8" s="200">
        <v>597</v>
      </c>
      <c r="K8" s="246">
        <v>62</v>
      </c>
      <c r="L8" s="247">
        <v>2</v>
      </c>
      <c r="M8" s="248">
        <v>2</v>
      </c>
      <c r="N8" s="249" t="s">
        <v>11</v>
      </c>
      <c r="O8" s="247">
        <v>2</v>
      </c>
      <c r="P8" s="248">
        <v>2</v>
      </c>
      <c r="Q8" s="249" t="s">
        <v>11</v>
      </c>
      <c r="R8" s="251">
        <v>3</v>
      </c>
      <c r="S8" s="252">
        <v>3</v>
      </c>
      <c r="T8" s="253" t="s">
        <v>11</v>
      </c>
      <c r="V8" s="143"/>
    </row>
    <row r="9" spans="1:22" s="5" customFormat="1" ht="15" hidden="1" customHeight="1" x14ac:dyDescent="0.15">
      <c r="B9" s="244" t="s">
        <v>15</v>
      </c>
      <c r="C9" s="199">
        <v>1999</v>
      </c>
      <c r="D9" s="200">
        <v>1989</v>
      </c>
      <c r="E9" s="245">
        <v>234</v>
      </c>
      <c r="F9" s="199">
        <v>1401</v>
      </c>
      <c r="G9" s="200">
        <v>1379</v>
      </c>
      <c r="H9" s="245">
        <v>184</v>
      </c>
      <c r="I9" s="199">
        <v>598</v>
      </c>
      <c r="J9" s="200">
        <v>610</v>
      </c>
      <c r="K9" s="246">
        <v>50</v>
      </c>
      <c r="L9" s="247">
        <v>4</v>
      </c>
      <c r="M9" s="248">
        <v>4</v>
      </c>
      <c r="N9" s="249" t="s">
        <v>11</v>
      </c>
      <c r="O9" s="247" t="s">
        <v>11</v>
      </c>
      <c r="P9" s="248" t="s">
        <v>11</v>
      </c>
      <c r="Q9" s="249" t="s">
        <v>11</v>
      </c>
      <c r="R9" s="251" t="s">
        <v>11</v>
      </c>
      <c r="S9" s="252" t="s">
        <v>11</v>
      </c>
      <c r="T9" s="253" t="s">
        <v>11</v>
      </c>
      <c r="V9" s="143"/>
    </row>
    <row r="10" spans="1:22" s="33" customFormat="1" ht="15" hidden="1" customHeight="1" x14ac:dyDescent="0.15">
      <c r="B10" s="244" t="s">
        <v>16</v>
      </c>
      <c r="C10" s="197">
        <v>1852</v>
      </c>
      <c r="D10" s="182">
        <v>1916</v>
      </c>
      <c r="E10" s="198">
        <v>170</v>
      </c>
      <c r="F10" s="197">
        <v>1363</v>
      </c>
      <c r="G10" s="182">
        <v>1416</v>
      </c>
      <c r="H10" s="198">
        <v>131</v>
      </c>
      <c r="I10" s="197">
        <v>482</v>
      </c>
      <c r="J10" s="182">
        <v>499</v>
      </c>
      <c r="K10" s="198">
        <v>33</v>
      </c>
      <c r="L10" s="254" t="s">
        <v>11</v>
      </c>
      <c r="M10" s="255" t="s">
        <v>11</v>
      </c>
      <c r="N10" s="249" t="s">
        <v>11</v>
      </c>
      <c r="O10" s="251">
        <v>6</v>
      </c>
      <c r="P10" s="252" t="s">
        <v>194</v>
      </c>
      <c r="Q10" s="256">
        <v>6</v>
      </c>
      <c r="R10" s="251">
        <v>1</v>
      </c>
      <c r="S10" s="252">
        <v>1</v>
      </c>
      <c r="T10" s="250" t="s">
        <v>11</v>
      </c>
      <c r="V10" s="143"/>
    </row>
    <row r="11" spans="1:22" s="33" customFormat="1" ht="15" hidden="1" customHeight="1" x14ac:dyDescent="0.15">
      <c r="B11" s="244" t="s">
        <v>17</v>
      </c>
      <c r="C11" s="197">
        <v>2013</v>
      </c>
      <c r="D11" s="182">
        <v>1931</v>
      </c>
      <c r="E11" s="198">
        <v>252</v>
      </c>
      <c r="F11" s="197">
        <v>1507</v>
      </c>
      <c r="G11" s="182">
        <v>1434</v>
      </c>
      <c r="H11" s="198">
        <v>204</v>
      </c>
      <c r="I11" s="197">
        <v>498</v>
      </c>
      <c r="J11" s="182">
        <v>483</v>
      </c>
      <c r="K11" s="198">
        <v>48</v>
      </c>
      <c r="L11" s="251">
        <v>4</v>
      </c>
      <c r="M11" s="252">
        <v>4</v>
      </c>
      <c r="N11" s="249" t="s">
        <v>11</v>
      </c>
      <c r="O11" s="251">
        <v>4</v>
      </c>
      <c r="P11" s="252">
        <v>10</v>
      </c>
      <c r="Q11" s="249" t="s">
        <v>11</v>
      </c>
      <c r="R11" s="254" t="s">
        <v>11</v>
      </c>
      <c r="S11" s="255" t="s">
        <v>11</v>
      </c>
      <c r="T11" s="253" t="s">
        <v>11</v>
      </c>
      <c r="V11" s="143"/>
    </row>
    <row r="12" spans="1:22" s="33" customFormat="1" ht="15" customHeight="1" x14ac:dyDescent="0.15">
      <c r="B12" s="244" t="s">
        <v>18</v>
      </c>
      <c r="C12" s="197">
        <v>1744</v>
      </c>
      <c r="D12" s="182">
        <v>1780</v>
      </c>
      <c r="E12" s="198">
        <v>216</v>
      </c>
      <c r="F12" s="197">
        <v>1350</v>
      </c>
      <c r="G12" s="182">
        <v>1373</v>
      </c>
      <c r="H12" s="198">
        <v>181</v>
      </c>
      <c r="I12" s="197">
        <v>383</v>
      </c>
      <c r="J12" s="182">
        <v>396</v>
      </c>
      <c r="K12" s="198">
        <v>35</v>
      </c>
      <c r="L12" s="251">
        <v>4</v>
      </c>
      <c r="M12" s="252">
        <v>4</v>
      </c>
      <c r="N12" s="249" t="s">
        <v>11</v>
      </c>
      <c r="O12" s="251">
        <v>6</v>
      </c>
      <c r="P12" s="252">
        <v>6</v>
      </c>
      <c r="Q12" s="249" t="s">
        <v>11</v>
      </c>
      <c r="R12" s="251">
        <v>1</v>
      </c>
      <c r="S12" s="252">
        <v>1</v>
      </c>
      <c r="T12" s="253" t="s">
        <v>11</v>
      </c>
      <c r="V12" s="143"/>
    </row>
    <row r="13" spans="1:22" s="33" customFormat="1" ht="15" customHeight="1" x14ac:dyDescent="0.15">
      <c r="B13" s="244" t="s">
        <v>19</v>
      </c>
      <c r="C13" s="197">
        <v>1436</v>
      </c>
      <c r="D13" s="182">
        <v>1530</v>
      </c>
      <c r="E13" s="198">
        <v>122</v>
      </c>
      <c r="F13" s="197">
        <v>1075</v>
      </c>
      <c r="G13" s="182">
        <v>1151</v>
      </c>
      <c r="H13" s="198">
        <v>105</v>
      </c>
      <c r="I13" s="197">
        <v>350</v>
      </c>
      <c r="J13" s="182">
        <v>370</v>
      </c>
      <c r="K13" s="198">
        <v>15</v>
      </c>
      <c r="L13" s="251">
        <v>1</v>
      </c>
      <c r="M13" s="252">
        <v>1</v>
      </c>
      <c r="N13" s="256" t="s">
        <v>11</v>
      </c>
      <c r="O13" s="251">
        <v>5</v>
      </c>
      <c r="P13" s="252">
        <v>3</v>
      </c>
      <c r="Q13" s="256">
        <v>2</v>
      </c>
      <c r="R13" s="251">
        <v>5</v>
      </c>
      <c r="S13" s="252">
        <v>5</v>
      </c>
      <c r="T13" s="250" t="s">
        <v>11</v>
      </c>
      <c r="V13" s="143"/>
    </row>
    <row r="14" spans="1:22" s="33" customFormat="1" ht="15" customHeight="1" x14ac:dyDescent="0.15">
      <c r="B14" s="244" t="s">
        <v>22</v>
      </c>
      <c r="C14" s="197">
        <v>1233</v>
      </c>
      <c r="D14" s="182">
        <v>1214</v>
      </c>
      <c r="E14" s="198">
        <v>141</v>
      </c>
      <c r="F14" s="197">
        <v>978</v>
      </c>
      <c r="G14" s="182">
        <v>959</v>
      </c>
      <c r="H14" s="198">
        <v>124</v>
      </c>
      <c r="I14" s="197">
        <v>250</v>
      </c>
      <c r="J14" s="182">
        <v>248</v>
      </c>
      <c r="K14" s="198">
        <v>17</v>
      </c>
      <c r="L14" s="197">
        <v>4</v>
      </c>
      <c r="M14" s="182">
        <v>4</v>
      </c>
      <c r="N14" s="256" t="s">
        <v>11</v>
      </c>
      <c r="O14" s="251" t="s">
        <v>11</v>
      </c>
      <c r="P14" s="182">
        <v>2</v>
      </c>
      <c r="Q14" s="249" t="s">
        <v>11</v>
      </c>
      <c r="R14" s="197">
        <v>1</v>
      </c>
      <c r="S14" s="182">
        <v>1</v>
      </c>
      <c r="T14" s="253" t="s">
        <v>11</v>
      </c>
      <c r="V14" s="143"/>
    </row>
    <row r="15" spans="1:22" s="33" customFormat="1" ht="15" customHeight="1" x14ac:dyDescent="0.15">
      <c r="B15" s="244" t="s">
        <v>23</v>
      </c>
      <c r="C15" s="197">
        <v>1207</v>
      </c>
      <c r="D15" s="182">
        <v>1252</v>
      </c>
      <c r="E15" s="198">
        <v>96</v>
      </c>
      <c r="F15" s="197">
        <v>925</v>
      </c>
      <c r="G15" s="182">
        <v>969</v>
      </c>
      <c r="H15" s="198">
        <v>80</v>
      </c>
      <c r="I15" s="197">
        <v>279</v>
      </c>
      <c r="J15" s="182">
        <v>280</v>
      </c>
      <c r="K15" s="198">
        <v>16</v>
      </c>
      <c r="L15" s="251" t="s">
        <v>20</v>
      </c>
      <c r="M15" s="252" t="s">
        <v>20</v>
      </c>
      <c r="N15" s="256" t="s">
        <v>20</v>
      </c>
      <c r="O15" s="251" t="s">
        <v>20</v>
      </c>
      <c r="P15" s="252" t="s">
        <v>20</v>
      </c>
      <c r="Q15" s="249" t="s">
        <v>20</v>
      </c>
      <c r="R15" s="197">
        <v>3</v>
      </c>
      <c r="S15" s="182">
        <v>3</v>
      </c>
      <c r="T15" s="253" t="s">
        <v>11</v>
      </c>
      <c r="V15" s="143"/>
    </row>
    <row r="16" spans="1:22" s="33" customFormat="1" ht="15" customHeight="1" x14ac:dyDescent="0.15">
      <c r="B16" s="244" t="s">
        <v>27</v>
      </c>
      <c r="C16" s="197">
        <v>1042</v>
      </c>
      <c r="D16" s="182">
        <v>1037</v>
      </c>
      <c r="E16" s="198">
        <v>101</v>
      </c>
      <c r="F16" s="197">
        <v>830</v>
      </c>
      <c r="G16" s="182">
        <v>828</v>
      </c>
      <c r="H16" s="198">
        <v>82</v>
      </c>
      <c r="I16" s="197">
        <v>202</v>
      </c>
      <c r="J16" s="182">
        <v>199</v>
      </c>
      <c r="K16" s="198">
        <v>19</v>
      </c>
      <c r="L16" s="251">
        <v>2</v>
      </c>
      <c r="M16" s="252">
        <v>2</v>
      </c>
      <c r="N16" s="256" t="s">
        <v>20</v>
      </c>
      <c r="O16" s="251">
        <v>4</v>
      </c>
      <c r="P16" s="252">
        <v>4</v>
      </c>
      <c r="Q16" s="249" t="s">
        <v>20</v>
      </c>
      <c r="R16" s="197">
        <v>4</v>
      </c>
      <c r="S16" s="182">
        <v>4</v>
      </c>
      <c r="T16" s="253" t="s">
        <v>11</v>
      </c>
      <c r="V16" s="143"/>
    </row>
    <row r="17" spans="2:22" s="33" customFormat="1" ht="15" customHeight="1" x14ac:dyDescent="0.15">
      <c r="B17" s="244" t="s">
        <v>28</v>
      </c>
      <c r="C17" s="197">
        <v>942</v>
      </c>
      <c r="D17" s="182">
        <v>912</v>
      </c>
      <c r="E17" s="198">
        <v>131</v>
      </c>
      <c r="F17" s="197">
        <v>806</v>
      </c>
      <c r="G17" s="182">
        <v>782</v>
      </c>
      <c r="H17" s="198">
        <v>106</v>
      </c>
      <c r="I17" s="197">
        <v>133</v>
      </c>
      <c r="J17" s="182">
        <v>127</v>
      </c>
      <c r="K17" s="198">
        <v>25</v>
      </c>
      <c r="L17" s="251">
        <v>3</v>
      </c>
      <c r="M17" s="252">
        <v>3</v>
      </c>
      <c r="N17" s="256" t="s">
        <v>20</v>
      </c>
      <c r="O17" s="251" t="s">
        <v>20</v>
      </c>
      <c r="P17" s="252" t="s">
        <v>20</v>
      </c>
      <c r="Q17" s="256" t="s">
        <v>20</v>
      </c>
      <c r="R17" s="251" t="s">
        <v>20</v>
      </c>
      <c r="S17" s="252" t="s">
        <v>20</v>
      </c>
      <c r="T17" s="256" t="s">
        <v>20</v>
      </c>
      <c r="V17" s="143"/>
    </row>
    <row r="18" spans="2:22" s="33" customFormat="1" ht="15" customHeight="1" x14ac:dyDescent="0.15">
      <c r="B18" s="244" t="s">
        <v>29</v>
      </c>
      <c r="C18" s="197">
        <v>888</v>
      </c>
      <c r="D18" s="182">
        <v>857</v>
      </c>
      <c r="E18" s="198">
        <v>162</v>
      </c>
      <c r="F18" s="197">
        <v>692</v>
      </c>
      <c r="G18" s="182">
        <v>663</v>
      </c>
      <c r="H18" s="198">
        <v>135</v>
      </c>
      <c r="I18" s="197">
        <v>193</v>
      </c>
      <c r="J18" s="182">
        <v>191</v>
      </c>
      <c r="K18" s="198">
        <v>27</v>
      </c>
      <c r="L18" s="251">
        <v>3</v>
      </c>
      <c r="M18" s="252">
        <v>3</v>
      </c>
      <c r="N18" s="256" t="s">
        <v>20</v>
      </c>
      <c r="O18" s="251" t="s">
        <v>20</v>
      </c>
      <c r="P18" s="252" t="s">
        <v>20</v>
      </c>
      <c r="Q18" s="256" t="s">
        <v>20</v>
      </c>
      <c r="R18" s="251" t="s">
        <v>20</v>
      </c>
      <c r="S18" s="252" t="s">
        <v>20</v>
      </c>
      <c r="T18" s="256" t="s">
        <v>20</v>
      </c>
      <c r="V18" s="143"/>
    </row>
    <row r="19" spans="2:22" s="33" customFormat="1" ht="15" customHeight="1" x14ac:dyDescent="0.15">
      <c r="B19" s="244" t="s">
        <v>30</v>
      </c>
      <c r="C19" s="197">
        <v>840</v>
      </c>
      <c r="D19" s="182">
        <v>870</v>
      </c>
      <c r="E19" s="198">
        <v>132</v>
      </c>
      <c r="F19" s="197">
        <v>639</v>
      </c>
      <c r="G19" s="182">
        <v>658</v>
      </c>
      <c r="H19" s="198">
        <v>116</v>
      </c>
      <c r="I19" s="197">
        <v>197</v>
      </c>
      <c r="J19" s="182">
        <v>208</v>
      </c>
      <c r="K19" s="198">
        <v>16</v>
      </c>
      <c r="L19" s="251" t="s">
        <v>20</v>
      </c>
      <c r="M19" s="252" t="s">
        <v>20</v>
      </c>
      <c r="N19" s="256" t="s">
        <v>20</v>
      </c>
      <c r="O19" s="251" t="s">
        <v>20</v>
      </c>
      <c r="P19" s="252" t="s">
        <v>20</v>
      </c>
      <c r="Q19" s="256" t="s">
        <v>20</v>
      </c>
      <c r="R19" s="251">
        <v>4</v>
      </c>
      <c r="S19" s="252">
        <v>4</v>
      </c>
      <c r="T19" s="256" t="s">
        <v>20</v>
      </c>
      <c r="V19" s="143"/>
    </row>
    <row r="20" spans="2:22" s="33" customFormat="1" ht="15" customHeight="1" x14ac:dyDescent="0.15">
      <c r="B20" s="244" t="s">
        <v>31</v>
      </c>
      <c r="C20" s="197">
        <v>861</v>
      </c>
      <c r="D20" s="182">
        <v>811</v>
      </c>
      <c r="E20" s="198">
        <v>182</v>
      </c>
      <c r="F20" s="197">
        <v>695</v>
      </c>
      <c r="G20" s="182">
        <v>648</v>
      </c>
      <c r="H20" s="198">
        <v>163</v>
      </c>
      <c r="I20" s="197">
        <v>164</v>
      </c>
      <c r="J20" s="182">
        <v>161</v>
      </c>
      <c r="K20" s="198">
        <v>19</v>
      </c>
      <c r="L20" s="251">
        <v>2</v>
      </c>
      <c r="M20" s="252">
        <v>2</v>
      </c>
      <c r="N20" s="256" t="s">
        <v>11</v>
      </c>
      <c r="O20" s="251" t="s">
        <v>11</v>
      </c>
      <c r="P20" s="252" t="s">
        <v>11</v>
      </c>
      <c r="Q20" s="256" t="s">
        <v>11</v>
      </c>
      <c r="R20" s="251" t="s">
        <v>11</v>
      </c>
      <c r="S20" s="252" t="s">
        <v>11</v>
      </c>
      <c r="T20" s="256" t="s">
        <v>11</v>
      </c>
      <c r="V20" s="143"/>
    </row>
    <row r="21" spans="2:22" s="33" customFormat="1" ht="15" customHeight="1" x14ac:dyDescent="0.15">
      <c r="B21" s="244" t="s">
        <v>32</v>
      </c>
      <c r="C21" s="197">
        <v>742</v>
      </c>
      <c r="D21" s="182">
        <v>805</v>
      </c>
      <c r="E21" s="198">
        <v>119</v>
      </c>
      <c r="F21" s="197">
        <v>599</v>
      </c>
      <c r="G21" s="182">
        <v>658</v>
      </c>
      <c r="H21" s="198">
        <v>104</v>
      </c>
      <c r="I21" s="197">
        <v>140</v>
      </c>
      <c r="J21" s="182">
        <v>144</v>
      </c>
      <c r="K21" s="198">
        <v>15</v>
      </c>
      <c r="L21" s="251" t="s">
        <v>20</v>
      </c>
      <c r="M21" s="252" t="s">
        <v>20</v>
      </c>
      <c r="N21" s="256" t="s">
        <v>20</v>
      </c>
      <c r="O21" s="251" t="s">
        <v>11</v>
      </c>
      <c r="P21" s="252" t="s">
        <v>11</v>
      </c>
      <c r="Q21" s="256" t="s">
        <v>11</v>
      </c>
      <c r="R21" s="251">
        <v>3</v>
      </c>
      <c r="S21" s="252">
        <v>3</v>
      </c>
      <c r="T21" s="256" t="s">
        <v>11</v>
      </c>
      <c r="V21" s="143"/>
    </row>
    <row r="22" spans="2:22" s="33" customFormat="1" ht="15" customHeight="1" x14ac:dyDescent="0.15">
      <c r="B22" s="244" t="s">
        <v>33</v>
      </c>
      <c r="C22" s="197">
        <v>686</v>
      </c>
      <c r="D22" s="182">
        <v>709</v>
      </c>
      <c r="E22" s="198">
        <v>96</v>
      </c>
      <c r="F22" s="197">
        <v>515</v>
      </c>
      <c r="G22" s="182">
        <v>540</v>
      </c>
      <c r="H22" s="198">
        <v>79</v>
      </c>
      <c r="I22" s="197">
        <v>166</v>
      </c>
      <c r="J22" s="182">
        <v>164</v>
      </c>
      <c r="K22" s="198">
        <v>17</v>
      </c>
      <c r="L22" s="251">
        <v>3</v>
      </c>
      <c r="M22" s="252">
        <v>3</v>
      </c>
      <c r="N22" s="256" t="s">
        <v>11</v>
      </c>
      <c r="O22" s="251" t="s">
        <v>11</v>
      </c>
      <c r="P22" s="252" t="s">
        <v>11</v>
      </c>
      <c r="Q22" s="256" t="s">
        <v>11</v>
      </c>
      <c r="R22" s="251">
        <v>2</v>
      </c>
      <c r="S22" s="252">
        <v>2</v>
      </c>
      <c r="T22" s="256" t="s">
        <v>11</v>
      </c>
      <c r="V22" s="143"/>
    </row>
    <row r="23" spans="2:22" s="33" customFormat="1" ht="15" customHeight="1" x14ac:dyDescent="0.15">
      <c r="B23" s="244" t="s">
        <v>34</v>
      </c>
      <c r="C23" s="197">
        <v>526</v>
      </c>
      <c r="D23" s="182">
        <v>565</v>
      </c>
      <c r="E23" s="198">
        <v>57</v>
      </c>
      <c r="F23" s="197">
        <v>414</v>
      </c>
      <c r="G23" s="182">
        <v>444</v>
      </c>
      <c r="H23" s="198">
        <v>49</v>
      </c>
      <c r="I23" s="197">
        <v>104</v>
      </c>
      <c r="J23" s="182">
        <v>114</v>
      </c>
      <c r="K23" s="198">
        <v>7</v>
      </c>
      <c r="L23" s="251">
        <v>5</v>
      </c>
      <c r="M23" s="252">
        <v>4</v>
      </c>
      <c r="N23" s="256">
        <v>1</v>
      </c>
      <c r="O23" s="251" t="s">
        <v>11</v>
      </c>
      <c r="P23" s="252" t="s">
        <v>11</v>
      </c>
      <c r="Q23" s="256" t="s">
        <v>11</v>
      </c>
      <c r="R23" s="251">
        <v>3</v>
      </c>
      <c r="S23" s="252">
        <v>3</v>
      </c>
      <c r="T23" s="256" t="s">
        <v>11</v>
      </c>
      <c r="V23" s="143"/>
    </row>
    <row r="24" spans="2:22" s="33" customFormat="1" ht="15" customHeight="1" x14ac:dyDescent="0.15">
      <c r="B24" s="244" t="s">
        <v>35</v>
      </c>
      <c r="C24" s="197">
        <v>420</v>
      </c>
      <c r="D24" s="182">
        <v>417</v>
      </c>
      <c r="E24" s="198">
        <v>60</v>
      </c>
      <c r="F24" s="197">
        <v>339</v>
      </c>
      <c r="G24" s="182">
        <v>335</v>
      </c>
      <c r="H24" s="198">
        <v>53</v>
      </c>
      <c r="I24" s="197">
        <v>77</v>
      </c>
      <c r="J24" s="182">
        <v>77</v>
      </c>
      <c r="K24" s="198">
        <v>7</v>
      </c>
      <c r="L24" s="251">
        <v>4</v>
      </c>
      <c r="M24" s="252">
        <v>5</v>
      </c>
      <c r="N24" s="256" t="s">
        <v>11</v>
      </c>
      <c r="O24" s="251" t="s">
        <v>11</v>
      </c>
      <c r="P24" s="252" t="s">
        <v>11</v>
      </c>
      <c r="Q24" s="256" t="s">
        <v>11</v>
      </c>
      <c r="R24" s="251" t="s">
        <v>11</v>
      </c>
      <c r="S24" s="252" t="s">
        <v>11</v>
      </c>
      <c r="T24" s="256" t="s">
        <v>11</v>
      </c>
      <c r="V24" s="143"/>
    </row>
    <row r="25" spans="2:22" s="33" customFormat="1" ht="15" customHeight="1" x14ac:dyDescent="0.15">
      <c r="B25" s="244" t="s">
        <v>36</v>
      </c>
      <c r="C25" s="197">
        <v>358</v>
      </c>
      <c r="D25" s="182">
        <v>374</v>
      </c>
      <c r="E25" s="198">
        <v>44</v>
      </c>
      <c r="F25" s="197">
        <v>259</v>
      </c>
      <c r="G25" s="182">
        <v>278</v>
      </c>
      <c r="H25" s="198">
        <v>34</v>
      </c>
      <c r="I25" s="197">
        <v>96</v>
      </c>
      <c r="J25" s="182">
        <v>93</v>
      </c>
      <c r="K25" s="198">
        <v>10</v>
      </c>
      <c r="L25" s="251">
        <v>1</v>
      </c>
      <c r="M25" s="252">
        <v>1</v>
      </c>
      <c r="N25" s="256" t="s">
        <v>195</v>
      </c>
      <c r="O25" s="251" t="s">
        <v>195</v>
      </c>
      <c r="P25" s="252" t="s">
        <v>195</v>
      </c>
      <c r="Q25" s="256" t="s">
        <v>195</v>
      </c>
      <c r="R25" s="251">
        <v>2</v>
      </c>
      <c r="S25" s="252">
        <v>2</v>
      </c>
      <c r="T25" s="256" t="s">
        <v>195</v>
      </c>
      <c r="V25" s="143"/>
    </row>
    <row r="26" spans="2:22" s="5" customFormat="1" ht="15" customHeight="1" x14ac:dyDescent="0.15">
      <c r="B26" s="244" t="s">
        <v>37</v>
      </c>
      <c r="C26" s="197">
        <v>269</v>
      </c>
      <c r="D26" s="182">
        <v>269</v>
      </c>
      <c r="E26" s="198">
        <v>44</v>
      </c>
      <c r="F26" s="197">
        <v>186</v>
      </c>
      <c r="G26" s="182">
        <v>186</v>
      </c>
      <c r="H26" s="198">
        <v>34</v>
      </c>
      <c r="I26" s="197">
        <v>81</v>
      </c>
      <c r="J26" s="182">
        <v>81</v>
      </c>
      <c r="K26" s="198">
        <v>10</v>
      </c>
      <c r="L26" s="251">
        <v>1</v>
      </c>
      <c r="M26" s="252">
        <v>1</v>
      </c>
      <c r="N26" s="256" t="s">
        <v>195</v>
      </c>
      <c r="O26" s="251" t="s">
        <v>195</v>
      </c>
      <c r="P26" s="252" t="s">
        <v>195</v>
      </c>
      <c r="Q26" s="256" t="s">
        <v>195</v>
      </c>
      <c r="R26" s="251">
        <v>1</v>
      </c>
      <c r="S26" s="252">
        <v>1</v>
      </c>
      <c r="T26" s="256" t="s">
        <v>195</v>
      </c>
      <c r="U26" s="27"/>
      <c r="V26" s="27"/>
    </row>
    <row r="27" spans="2:22" s="5" customFormat="1" ht="15" customHeight="1" x14ac:dyDescent="0.15">
      <c r="B27" s="244" t="s">
        <v>38</v>
      </c>
      <c r="C27" s="197">
        <v>263</v>
      </c>
      <c r="D27" s="182">
        <v>257</v>
      </c>
      <c r="E27" s="198">
        <v>50</v>
      </c>
      <c r="F27" s="197">
        <v>183</v>
      </c>
      <c r="G27" s="182">
        <v>179</v>
      </c>
      <c r="H27" s="198">
        <v>38</v>
      </c>
      <c r="I27" s="197">
        <v>78</v>
      </c>
      <c r="J27" s="182">
        <v>76</v>
      </c>
      <c r="K27" s="198">
        <v>12</v>
      </c>
      <c r="L27" s="251">
        <v>2</v>
      </c>
      <c r="M27" s="252">
        <v>2</v>
      </c>
      <c r="N27" s="256" t="s">
        <v>195</v>
      </c>
      <c r="O27" s="251" t="s">
        <v>195</v>
      </c>
      <c r="P27" s="252" t="s">
        <v>195</v>
      </c>
      <c r="Q27" s="256" t="s">
        <v>195</v>
      </c>
      <c r="R27" s="251" t="s">
        <v>195</v>
      </c>
      <c r="S27" s="252" t="s">
        <v>195</v>
      </c>
      <c r="T27" s="256" t="s">
        <v>195</v>
      </c>
      <c r="U27" s="27"/>
      <c r="V27" s="27"/>
    </row>
    <row r="28" spans="2:22" s="5" customFormat="1" ht="15" customHeight="1" x14ac:dyDescent="0.15">
      <c r="B28" s="244" t="s">
        <v>154</v>
      </c>
      <c r="C28" s="197">
        <v>241</v>
      </c>
      <c r="D28" s="182">
        <v>249</v>
      </c>
      <c r="E28" s="198">
        <v>42</v>
      </c>
      <c r="F28" s="197">
        <v>179</v>
      </c>
      <c r="G28" s="182">
        <v>188</v>
      </c>
      <c r="H28" s="198">
        <v>29</v>
      </c>
      <c r="I28" s="197">
        <v>60</v>
      </c>
      <c r="J28" s="182">
        <v>59</v>
      </c>
      <c r="K28" s="198">
        <v>13</v>
      </c>
      <c r="L28" s="257" t="s">
        <v>195</v>
      </c>
      <c r="M28" s="252" t="s">
        <v>195</v>
      </c>
      <c r="N28" s="258" t="s">
        <v>195</v>
      </c>
      <c r="O28" s="257" t="s">
        <v>195</v>
      </c>
      <c r="P28" s="252" t="s">
        <v>195</v>
      </c>
      <c r="Q28" s="258" t="s">
        <v>195</v>
      </c>
      <c r="R28" s="251">
        <v>2</v>
      </c>
      <c r="S28" s="252">
        <v>2</v>
      </c>
      <c r="T28" s="256" t="s">
        <v>195</v>
      </c>
      <c r="U28" s="27"/>
      <c r="V28" s="27"/>
    </row>
    <row r="29" spans="2:22" s="5" customFormat="1" ht="15" customHeight="1" x14ac:dyDescent="0.15">
      <c r="B29" s="244" t="s">
        <v>155</v>
      </c>
      <c r="C29" s="197">
        <v>236</v>
      </c>
      <c r="D29" s="182">
        <v>231</v>
      </c>
      <c r="E29" s="198">
        <v>47</v>
      </c>
      <c r="F29" s="197">
        <v>167</v>
      </c>
      <c r="G29" s="182">
        <v>162</v>
      </c>
      <c r="H29" s="198">
        <v>34</v>
      </c>
      <c r="I29" s="197">
        <v>68</v>
      </c>
      <c r="J29" s="182">
        <v>68</v>
      </c>
      <c r="K29" s="198">
        <v>13</v>
      </c>
      <c r="L29" s="257">
        <v>1</v>
      </c>
      <c r="M29" s="252">
        <v>1</v>
      </c>
      <c r="N29" s="258" t="s">
        <v>20</v>
      </c>
      <c r="O29" s="257" t="s">
        <v>20</v>
      </c>
      <c r="P29" s="252" t="s">
        <v>20</v>
      </c>
      <c r="Q29" s="258" t="s">
        <v>20</v>
      </c>
      <c r="R29" s="251" t="s">
        <v>20</v>
      </c>
      <c r="S29" s="252" t="s">
        <v>20</v>
      </c>
      <c r="T29" s="256" t="s">
        <v>20</v>
      </c>
      <c r="U29" s="27"/>
      <c r="V29" s="27"/>
    </row>
    <row r="30" spans="2:22" s="5" customFormat="1" ht="15" customHeight="1" x14ac:dyDescent="0.15">
      <c r="B30" s="244" t="s">
        <v>156</v>
      </c>
      <c r="C30" s="197">
        <v>159</v>
      </c>
      <c r="D30" s="182">
        <v>173</v>
      </c>
      <c r="E30" s="198">
        <v>33</v>
      </c>
      <c r="F30" s="197">
        <v>107</v>
      </c>
      <c r="G30" s="182">
        <v>117</v>
      </c>
      <c r="H30" s="198">
        <v>24</v>
      </c>
      <c r="I30" s="197">
        <v>51</v>
      </c>
      <c r="J30" s="182">
        <v>55</v>
      </c>
      <c r="K30" s="198">
        <v>9</v>
      </c>
      <c r="L30" s="257" t="s">
        <v>20</v>
      </c>
      <c r="M30" s="252" t="s">
        <v>20</v>
      </c>
      <c r="N30" s="258" t="s">
        <v>20</v>
      </c>
      <c r="O30" s="257" t="s">
        <v>20</v>
      </c>
      <c r="P30" s="252" t="s">
        <v>20</v>
      </c>
      <c r="Q30" s="258" t="s">
        <v>20</v>
      </c>
      <c r="R30" s="251">
        <v>1</v>
      </c>
      <c r="S30" s="252">
        <v>1</v>
      </c>
      <c r="T30" s="256" t="s">
        <v>20</v>
      </c>
      <c r="U30" s="27"/>
      <c r="V30" s="27"/>
    </row>
    <row r="31" spans="2:22" s="5" customFormat="1" ht="15" customHeight="1" x14ac:dyDescent="0.15">
      <c r="B31" s="244" t="s">
        <v>157</v>
      </c>
      <c r="C31" s="197">
        <v>170</v>
      </c>
      <c r="D31" s="182">
        <v>163</v>
      </c>
      <c r="E31" s="198">
        <v>40</v>
      </c>
      <c r="F31" s="197">
        <v>126</v>
      </c>
      <c r="G31" s="182">
        <v>117</v>
      </c>
      <c r="H31" s="198">
        <v>33</v>
      </c>
      <c r="I31" s="197">
        <v>42</v>
      </c>
      <c r="J31" s="182">
        <v>44</v>
      </c>
      <c r="K31" s="198">
        <v>7</v>
      </c>
      <c r="L31" s="257">
        <v>1</v>
      </c>
      <c r="M31" s="252">
        <v>1</v>
      </c>
      <c r="N31" s="258" t="s">
        <v>195</v>
      </c>
      <c r="O31" s="257" t="s">
        <v>195</v>
      </c>
      <c r="P31" s="252" t="s">
        <v>195</v>
      </c>
      <c r="Q31" s="258" t="s">
        <v>195</v>
      </c>
      <c r="R31" s="251">
        <v>1</v>
      </c>
      <c r="S31" s="252">
        <v>1</v>
      </c>
      <c r="T31" s="256" t="s">
        <v>195</v>
      </c>
      <c r="U31" s="27"/>
      <c r="V31" s="27"/>
    </row>
    <row r="32" spans="2:22" s="5" customFormat="1" ht="15" customHeight="1" x14ac:dyDescent="0.15">
      <c r="B32" s="244" t="s">
        <v>224</v>
      </c>
      <c r="C32" s="197">
        <v>270</v>
      </c>
      <c r="D32" s="182">
        <v>253</v>
      </c>
      <c r="E32" s="198">
        <v>57</v>
      </c>
      <c r="F32" s="197">
        <v>229</v>
      </c>
      <c r="G32" s="182">
        <v>212</v>
      </c>
      <c r="H32" s="198">
        <v>50</v>
      </c>
      <c r="I32" s="197">
        <v>39</v>
      </c>
      <c r="J32" s="182">
        <v>39</v>
      </c>
      <c r="K32" s="198">
        <v>7</v>
      </c>
      <c r="L32" s="257" t="s">
        <v>20</v>
      </c>
      <c r="M32" s="252" t="s">
        <v>20</v>
      </c>
      <c r="N32" s="258" t="s">
        <v>20</v>
      </c>
      <c r="O32" s="257" t="s">
        <v>195</v>
      </c>
      <c r="P32" s="252" t="s">
        <v>195</v>
      </c>
      <c r="Q32" s="258" t="s">
        <v>195</v>
      </c>
      <c r="R32" s="251">
        <v>2</v>
      </c>
      <c r="S32" s="252">
        <v>2</v>
      </c>
      <c r="T32" s="256" t="s">
        <v>195</v>
      </c>
      <c r="U32" s="27"/>
      <c r="V32" s="27"/>
    </row>
    <row r="33" spans="2:20" ht="22.5" customHeight="1" x14ac:dyDescent="0.15">
      <c r="T33" s="28" t="s">
        <v>170</v>
      </c>
    </row>
    <row r="34" spans="2:20" ht="15" customHeight="1" x14ac:dyDescent="0.15">
      <c r="B34" s="308" t="s">
        <v>188</v>
      </c>
      <c r="C34" s="269" t="s">
        <v>196</v>
      </c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1"/>
    </row>
    <row r="35" spans="2:20" ht="7.5" customHeight="1" x14ac:dyDescent="0.15">
      <c r="B35" s="309"/>
      <c r="C35" s="268" t="s">
        <v>197</v>
      </c>
      <c r="D35" s="268"/>
      <c r="E35" s="310" t="s">
        <v>198</v>
      </c>
      <c r="F35" s="311"/>
      <c r="G35" s="268" t="s">
        <v>199</v>
      </c>
      <c r="H35" s="268"/>
      <c r="I35" s="268"/>
      <c r="J35" s="268"/>
      <c r="K35" s="268"/>
      <c r="L35" s="268"/>
      <c r="M35" s="316" t="s">
        <v>200</v>
      </c>
      <c r="N35" s="317"/>
      <c r="O35" s="310" t="s">
        <v>201</v>
      </c>
      <c r="P35" s="311"/>
      <c r="Q35" s="300" t="s">
        <v>202</v>
      </c>
      <c r="R35" s="302"/>
      <c r="S35" s="300" t="s">
        <v>55</v>
      </c>
      <c r="T35" s="302"/>
    </row>
    <row r="36" spans="2:20" ht="7.5" customHeight="1" x14ac:dyDescent="0.15">
      <c r="B36" s="259"/>
      <c r="C36" s="268"/>
      <c r="D36" s="268"/>
      <c r="E36" s="312"/>
      <c r="F36" s="313"/>
      <c r="G36" s="268"/>
      <c r="H36" s="268"/>
      <c r="I36" s="268"/>
      <c r="J36" s="268"/>
      <c r="K36" s="268"/>
      <c r="L36" s="268"/>
      <c r="M36" s="318"/>
      <c r="N36" s="319"/>
      <c r="O36" s="312"/>
      <c r="P36" s="313"/>
      <c r="Q36" s="282"/>
      <c r="R36" s="284"/>
      <c r="S36" s="282"/>
      <c r="T36" s="284"/>
    </row>
    <row r="37" spans="2:20" ht="15" customHeight="1" x14ac:dyDescent="0.15">
      <c r="B37" s="322" t="s">
        <v>48</v>
      </c>
      <c r="C37" s="268"/>
      <c r="D37" s="268"/>
      <c r="E37" s="312"/>
      <c r="F37" s="313"/>
      <c r="G37" s="324" t="s">
        <v>203</v>
      </c>
      <c r="H37" s="325"/>
      <c r="I37" s="328" t="s">
        <v>204</v>
      </c>
      <c r="J37" s="329"/>
      <c r="K37" s="330" t="s">
        <v>205</v>
      </c>
      <c r="L37" s="331"/>
      <c r="M37" s="318"/>
      <c r="N37" s="319"/>
      <c r="O37" s="312"/>
      <c r="P37" s="313"/>
      <c r="Q37" s="282"/>
      <c r="R37" s="284"/>
      <c r="S37" s="282"/>
      <c r="T37" s="284"/>
    </row>
    <row r="38" spans="2:20" ht="15" customHeight="1" x14ac:dyDescent="0.15">
      <c r="B38" s="323"/>
      <c r="C38" s="268"/>
      <c r="D38" s="268"/>
      <c r="E38" s="314"/>
      <c r="F38" s="315"/>
      <c r="G38" s="326"/>
      <c r="H38" s="327"/>
      <c r="I38" s="332" t="s">
        <v>206</v>
      </c>
      <c r="J38" s="333"/>
      <c r="K38" s="330"/>
      <c r="L38" s="331"/>
      <c r="M38" s="320"/>
      <c r="N38" s="321"/>
      <c r="O38" s="314"/>
      <c r="P38" s="315"/>
      <c r="Q38" s="298"/>
      <c r="R38" s="303"/>
      <c r="S38" s="298"/>
      <c r="T38" s="303"/>
    </row>
    <row r="39" spans="2:20" ht="18" hidden="1" customHeight="1" x14ac:dyDescent="0.15">
      <c r="B39" s="244" t="s">
        <v>9</v>
      </c>
      <c r="C39" s="334">
        <v>2128</v>
      </c>
      <c r="D39" s="335"/>
      <c r="E39" s="334">
        <v>100</v>
      </c>
      <c r="F39" s="335"/>
      <c r="G39" s="336">
        <v>424</v>
      </c>
      <c r="H39" s="337"/>
      <c r="I39" s="338">
        <v>3</v>
      </c>
      <c r="J39" s="339"/>
      <c r="K39" s="340">
        <v>17</v>
      </c>
      <c r="L39" s="335"/>
      <c r="M39" s="336">
        <v>1</v>
      </c>
      <c r="N39" s="341"/>
      <c r="O39" s="336">
        <v>813</v>
      </c>
      <c r="P39" s="341"/>
      <c r="Q39" s="334">
        <v>501</v>
      </c>
      <c r="R39" s="335"/>
      <c r="S39" s="334">
        <v>269</v>
      </c>
      <c r="T39" s="335"/>
    </row>
    <row r="40" spans="2:20" ht="18" hidden="1" customHeight="1" x14ac:dyDescent="0.15">
      <c r="B40" s="244" t="s">
        <v>14</v>
      </c>
      <c r="C40" s="334">
        <v>2067</v>
      </c>
      <c r="D40" s="335"/>
      <c r="E40" s="334">
        <v>96</v>
      </c>
      <c r="F40" s="335"/>
      <c r="G40" s="336">
        <v>399</v>
      </c>
      <c r="H40" s="337"/>
      <c r="I40" s="338">
        <v>5</v>
      </c>
      <c r="J40" s="339"/>
      <c r="K40" s="340">
        <v>23</v>
      </c>
      <c r="L40" s="335"/>
      <c r="M40" s="336">
        <v>2</v>
      </c>
      <c r="N40" s="341"/>
      <c r="O40" s="336">
        <v>797</v>
      </c>
      <c r="P40" s="341"/>
      <c r="Q40" s="334">
        <v>499</v>
      </c>
      <c r="R40" s="335"/>
      <c r="S40" s="334">
        <v>246</v>
      </c>
      <c r="T40" s="335"/>
    </row>
    <row r="41" spans="2:20" ht="15" hidden="1" customHeight="1" x14ac:dyDescent="0.15">
      <c r="B41" s="244" t="s">
        <v>15</v>
      </c>
      <c r="C41" s="334">
        <v>1989</v>
      </c>
      <c r="D41" s="335"/>
      <c r="E41" s="334">
        <v>96</v>
      </c>
      <c r="F41" s="335"/>
      <c r="G41" s="334">
        <v>432</v>
      </c>
      <c r="H41" s="340"/>
      <c r="I41" s="338">
        <v>2</v>
      </c>
      <c r="J41" s="339"/>
      <c r="K41" s="340">
        <v>28</v>
      </c>
      <c r="L41" s="335"/>
      <c r="M41" s="342" t="s">
        <v>11</v>
      </c>
      <c r="N41" s="343"/>
      <c r="O41" s="334">
        <v>788</v>
      </c>
      <c r="P41" s="335"/>
      <c r="Q41" s="334">
        <v>424</v>
      </c>
      <c r="R41" s="335"/>
      <c r="S41" s="334">
        <v>219</v>
      </c>
      <c r="T41" s="335"/>
    </row>
    <row r="42" spans="2:20" ht="15" hidden="1" customHeight="1" x14ac:dyDescent="0.15">
      <c r="B42" s="244" t="s">
        <v>16</v>
      </c>
      <c r="C42" s="344">
        <v>1915</v>
      </c>
      <c r="D42" s="344"/>
      <c r="E42" s="344">
        <v>100</v>
      </c>
      <c r="F42" s="344"/>
      <c r="G42" s="344">
        <v>366</v>
      </c>
      <c r="H42" s="345"/>
      <c r="I42" s="346">
        <v>4</v>
      </c>
      <c r="J42" s="347"/>
      <c r="K42" s="348">
        <v>44</v>
      </c>
      <c r="L42" s="344"/>
      <c r="M42" s="344">
        <v>2</v>
      </c>
      <c r="N42" s="344"/>
      <c r="O42" s="344">
        <v>773</v>
      </c>
      <c r="P42" s="344"/>
      <c r="Q42" s="344">
        <v>427</v>
      </c>
      <c r="R42" s="344"/>
      <c r="S42" s="344">
        <v>199</v>
      </c>
      <c r="T42" s="344"/>
    </row>
    <row r="43" spans="2:20" ht="15" hidden="1" customHeight="1" x14ac:dyDescent="0.15">
      <c r="B43" s="244" t="s">
        <v>17</v>
      </c>
      <c r="C43" s="344">
        <v>1917</v>
      </c>
      <c r="D43" s="344"/>
      <c r="E43" s="344">
        <v>62</v>
      </c>
      <c r="F43" s="344"/>
      <c r="G43" s="344">
        <v>370</v>
      </c>
      <c r="H43" s="345"/>
      <c r="I43" s="346">
        <v>2</v>
      </c>
      <c r="J43" s="347"/>
      <c r="K43" s="348">
        <v>35</v>
      </c>
      <c r="L43" s="344"/>
      <c r="M43" s="344">
        <v>1</v>
      </c>
      <c r="N43" s="344"/>
      <c r="O43" s="344">
        <v>797</v>
      </c>
      <c r="P43" s="344"/>
      <c r="Q43" s="344">
        <v>431</v>
      </c>
      <c r="R43" s="344"/>
      <c r="S43" s="344">
        <v>219</v>
      </c>
      <c r="T43" s="344"/>
    </row>
    <row r="44" spans="2:20" ht="15" customHeight="1" x14ac:dyDescent="0.15">
      <c r="B44" s="244" t="s">
        <v>18</v>
      </c>
      <c r="C44" s="344">
        <v>1769</v>
      </c>
      <c r="D44" s="344"/>
      <c r="E44" s="344">
        <v>61</v>
      </c>
      <c r="F44" s="344"/>
      <c r="G44" s="344">
        <v>340</v>
      </c>
      <c r="H44" s="345"/>
      <c r="I44" s="346">
        <v>1</v>
      </c>
      <c r="J44" s="347"/>
      <c r="K44" s="348">
        <v>25</v>
      </c>
      <c r="L44" s="344"/>
      <c r="M44" s="344">
        <v>1</v>
      </c>
      <c r="N44" s="344"/>
      <c r="O44" s="344">
        <v>705</v>
      </c>
      <c r="P44" s="344"/>
      <c r="Q44" s="344">
        <v>405</v>
      </c>
      <c r="R44" s="344"/>
      <c r="S44" s="344">
        <v>231</v>
      </c>
      <c r="T44" s="344"/>
    </row>
    <row r="45" spans="2:20" s="260" customFormat="1" ht="15" customHeight="1" x14ac:dyDescent="0.15">
      <c r="B45" s="244" t="s">
        <v>19</v>
      </c>
      <c r="C45" s="344">
        <v>1521</v>
      </c>
      <c r="D45" s="344"/>
      <c r="E45" s="344">
        <v>63</v>
      </c>
      <c r="F45" s="344"/>
      <c r="G45" s="344">
        <v>280</v>
      </c>
      <c r="H45" s="345"/>
      <c r="I45" s="346">
        <v>1</v>
      </c>
      <c r="J45" s="347"/>
      <c r="K45" s="348">
        <v>14</v>
      </c>
      <c r="L45" s="344"/>
      <c r="M45" s="342" t="s">
        <v>11</v>
      </c>
      <c r="N45" s="343"/>
      <c r="O45" s="344">
        <v>613</v>
      </c>
      <c r="P45" s="344"/>
      <c r="Q45" s="344">
        <v>348</v>
      </c>
      <c r="R45" s="344"/>
      <c r="S45" s="344">
        <v>202</v>
      </c>
      <c r="T45" s="344"/>
    </row>
    <row r="46" spans="2:20" ht="15" customHeight="1" x14ac:dyDescent="0.15">
      <c r="B46" s="244" t="s">
        <v>22</v>
      </c>
      <c r="C46" s="344">
        <v>1207</v>
      </c>
      <c r="D46" s="344"/>
      <c r="E46" s="344">
        <v>66</v>
      </c>
      <c r="F46" s="344"/>
      <c r="G46" s="344">
        <v>199</v>
      </c>
      <c r="H46" s="345"/>
      <c r="I46" s="349" t="s">
        <v>11</v>
      </c>
      <c r="J46" s="350"/>
      <c r="K46" s="348">
        <v>11</v>
      </c>
      <c r="L46" s="344"/>
      <c r="M46" s="342" t="s">
        <v>11</v>
      </c>
      <c r="N46" s="343"/>
      <c r="O46" s="344">
        <v>555</v>
      </c>
      <c r="P46" s="344"/>
      <c r="Q46" s="344">
        <v>259</v>
      </c>
      <c r="R46" s="344"/>
      <c r="S46" s="344">
        <v>117</v>
      </c>
      <c r="T46" s="344"/>
    </row>
    <row r="47" spans="2:20" ht="15" customHeight="1" x14ac:dyDescent="0.15">
      <c r="B47" s="244" t="s">
        <v>23</v>
      </c>
      <c r="C47" s="344">
        <v>1249</v>
      </c>
      <c r="D47" s="344"/>
      <c r="E47" s="344">
        <v>52</v>
      </c>
      <c r="F47" s="344"/>
      <c r="G47" s="344">
        <v>218</v>
      </c>
      <c r="H47" s="345"/>
      <c r="I47" s="349" t="s">
        <v>11</v>
      </c>
      <c r="J47" s="350"/>
      <c r="K47" s="348">
        <v>25</v>
      </c>
      <c r="L47" s="344"/>
      <c r="M47" s="342" t="s">
        <v>11</v>
      </c>
      <c r="N47" s="343"/>
      <c r="O47" s="344">
        <v>595</v>
      </c>
      <c r="P47" s="344"/>
      <c r="Q47" s="344">
        <v>206</v>
      </c>
      <c r="R47" s="344"/>
      <c r="S47" s="344">
        <v>153</v>
      </c>
      <c r="T47" s="344"/>
    </row>
    <row r="48" spans="2:20" ht="15" customHeight="1" x14ac:dyDescent="0.15">
      <c r="B48" s="244" t="s">
        <v>27</v>
      </c>
      <c r="C48" s="344">
        <v>1027</v>
      </c>
      <c r="D48" s="344"/>
      <c r="E48" s="344">
        <v>48</v>
      </c>
      <c r="F48" s="344"/>
      <c r="G48" s="344">
        <v>161</v>
      </c>
      <c r="H48" s="345"/>
      <c r="I48" s="349">
        <v>1</v>
      </c>
      <c r="J48" s="350"/>
      <c r="K48" s="348">
        <v>14</v>
      </c>
      <c r="L48" s="344"/>
      <c r="M48" s="342" t="s">
        <v>11</v>
      </c>
      <c r="N48" s="343"/>
      <c r="O48" s="344">
        <v>527</v>
      </c>
      <c r="P48" s="344"/>
      <c r="Q48" s="344">
        <v>179</v>
      </c>
      <c r="R48" s="344"/>
      <c r="S48" s="344">
        <v>97</v>
      </c>
      <c r="T48" s="344"/>
    </row>
    <row r="49" spans="2:21" ht="15" customHeight="1" x14ac:dyDescent="0.15">
      <c r="B49" s="244" t="s">
        <v>28</v>
      </c>
      <c r="C49" s="344">
        <v>909</v>
      </c>
      <c r="D49" s="344"/>
      <c r="E49" s="344">
        <v>29</v>
      </c>
      <c r="F49" s="344"/>
      <c r="G49" s="344">
        <v>166</v>
      </c>
      <c r="H49" s="345"/>
      <c r="I49" s="349">
        <v>1</v>
      </c>
      <c r="J49" s="350"/>
      <c r="K49" s="348">
        <v>13</v>
      </c>
      <c r="L49" s="344"/>
      <c r="M49" s="342" t="s">
        <v>11</v>
      </c>
      <c r="N49" s="343"/>
      <c r="O49" s="344">
        <v>466</v>
      </c>
      <c r="P49" s="344"/>
      <c r="Q49" s="344">
        <v>174</v>
      </c>
      <c r="R49" s="344"/>
      <c r="S49" s="344">
        <v>60</v>
      </c>
      <c r="T49" s="344"/>
    </row>
    <row r="50" spans="2:21" ht="15" customHeight="1" x14ac:dyDescent="0.15">
      <c r="B50" s="244" t="s">
        <v>29</v>
      </c>
      <c r="C50" s="344">
        <v>854</v>
      </c>
      <c r="D50" s="344"/>
      <c r="E50" s="344">
        <v>55</v>
      </c>
      <c r="F50" s="344"/>
      <c r="G50" s="344">
        <v>146</v>
      </c>
      <c r="H50" s="345"/>
      <c r="I50" s="349">
        <v>1</v>
      </c>
      <c r="J50" s="350"/>
      <c r="K50" s="348">
        <v>9</v>
      </c>
      <c r="L50" s="344"/>
      <c r="M50" s="342">
        <v>1</v>
      </c>
      <c r="N50" s="343"/>
      <c r="O50" s="344">
        <v>358</v>
      </c>
      <c r="P50" s="344"/>
      <c r="Q50" s="344">
        <v>169</v>
      </c>
      <c r="R50" s="344"/>
      <c r="S50" s="344">
        <v>115</v>
      </c>
      <c r="T50" s="344"/>
    </row>
    <row r="51" spans="2:21" ht="15" customHeight="1" x14ac:dyDescent="0.15">
      <c r="B51" s="244" t="s">
        <v>30</v>
      </c>
      <c r="C51" s="344">
        <v>866</v>
      </c>
      <c r="D51" s="344"/>
      <c r="E51" s="344">
        <v>71</v>
      </c>
      <c r="F51" s="344"/>
      <c r="G51" s="344">
        <v>136</v>
      </c>
      <c r="H51" s="345"/>
      <c r="I51" s="349">
        <v>1</v>
      </c>
      <c r="J51" s="350"/>
      <c r="K51" s="348">
        <v>11</v>
      </c>
      <c r="L51" s="344"/>
      <c r="M51" s="342" t="s">
        <v>11</v>
      </c>
      <c r="N51" s="343"/>
      <c r="O51" s="344">
        <v>366</v>
      </c>
      <c r="P51" s="344"/>
      <c r="Q51" s="344">
        <v>158</v>
      </c>
      <c r="R51" s="344"/>
      <c r="S51" s="344">
        <v>123</v>
      </c>
      <c r="T51" s="344"/>
    </row>
    <row r="52" spans="2:21" ht="15" customHeight="1" x14ac:dyDescent="0.15">
      <c r="B52" s="244" t="s">
        <v>31</v>
      </c>
      <c r="C52" s="344">
        <v>809</v>
      </c>
      <c r="D52" s="344"/>
      <c r="E52" s="344">
        <v>53</v>
      </c>
      <c r="F52" s="344"/>
      <c r="G52" s="344">
        <v>142</v>
      </c>
      <c r="H52" s="345"/>
      <c r="I52" s="349">
        <v>1</v>
      </c>
      <c r="J52" s="350"/>
      <c r="K52" s="348">
        <v>19</v>
      </c>
      <c r="L52" s="344"/>
      <c r="M52" s="342" t="s">
        <v>11</v>
      </c>
      <c r="N52" s="343"/>
      <c r="O52" s="344">
        <v>372</v>
      </c>
      <c r="P52" s="344"/>
      <c r="Q52" s="344">
        <v>119</v>
      </c>
      <c r="R52" s="344"/>
      <c r="S52" s="344">
        <v>103</v>
      </c>
      <c r="T52" s="344"/>
    </row>
    <row r="53" spans="2:21" ht="15" customHeight="1" x14ac:dyDescent="0.15">
      <c r="B53" s="244" t="s">
        <v>32</v>
      </c>
      <c r="C53" s="344">
        <v>802</v>
      </c>
      <c r="D53" s="344"/>
      <c r="E53" s="344">
        <v>44</v>
      </c>
      <c r="F53" s="344"/>
      <c r="G53" s="344">
        <v>136</v>
      </c>
      <c r="H53" s="345"/>
      <c r="I53" s="349">
        <v>1</v>
      </c>
      <c r="J53" s="350"/>
      <c r="K53" s="348">
        <v>12</v>
      </c>
      <c r="L53" s="344"/>
      <c r="M53" s="342">
        <v>1</v>
      </c>
      <c r="N53" s="343"/>
      <c r="O53" s="344">
        <v>308</v>
      </c>
      <c r="P53" s="344"/>
      <c r="Q53" s="344">
        <v>154</v>
      </c>
      <c r="R53" s="344"/>
      <c r="S53" s="344">
        <v>146</v>
      </c>
      <c r="T53" s="344"/>
    </row>
    <row r="54" spans="2:21" ht="15" customHeight="1" x14ac:dyDescent="0.15">
      <c r="B54" s="244" t="s">
        <v>33</v>
      </c>
      <c r="C54" s="344">
        <v>704</v>
      </c>
      <c r="D54" s="344"/>
      <c r="E54" s="344">
        <v>57</v>
      </c>
      <c r="F54" s="344"/>
      <c r="G54" s="344">
        <v>135</v>
      </c>
      <c r="H54" s="345"/>
      <c r="I54" s="349">
        <v>1</v>
      </c>
      <c r="J54" s="350"/>
      <c r="K54" s="348">
        <v>16</v>
      </c>
      <c r="L54" s="344"/>
      <c r="M54" s="342" t="s">
        <v>11</v>
      </c>
      <c r="N54" s="343"/>
      <c r="O54" s="344">
        <v>237</v>
      </c>
      <c r="P54" s="344"/>
      <c r="Q54" s="344">
        <v>148</v>
      </c>
      <c r="R54" s="344"/>
      <c r="S54" s="344">
        <v>110</v>
      </c>
      <c r="T54" s="344"/>
      <c r="U54" s="178"/>
    </row>
    <row r="55" spans="2:21" ht="15" customHeight="1" x14ac:dyDescent="0.15">
      <c r="B55" s="244" t="s">
        <v>34</v>
      </c>
      <c r="C55" s="344">
        <v>558</v>
      </c>
      <c r="D55" s="344"/>
      <c r="E55" s="344">
        <v>45</v>
      </c>
      <c r="F55" s="344"/>
      <c r="G55" s="344">
        <v>97</v>
      </c>
      <c r="H55" s="345"/>
      <c r="I55" s="349" t="s">
        <v>11</v>
      </c>
      <c r="J55" s="350"/>
      <c r="K55" s="348">
        <v>14</v>
      </c>
      <c r="L55" s="344"/>
      <c r="M55" s="342">
        <v>3</v>
      </c>
      <c r="N55" s="343"/>
      <c r="O55" s="344">
        <v>204</v>
      </c>
      <c r="P55" s="344"/>
      <c r="Q55" s="344">
        <v>129</v>
      </c>
      <c r="R55" s="344"/>
      <c r="S55" s="344">
        <v>66</v>
      </c>
      <c r="T55" s="344"/>
      <c r="U55" s="178"/>
    </row>
    <row r="56" spans="2:21" ht="15" customHeight="1" x14ac:dyDescent="0.15">
      <c r="B56" s="244" t="s">
        <v>35</v>
      </c>
      <c r="C56" s="344">
        <v>412</v>
      </c>
      <c r="D56" s="344"/>
      <c r="E56" s="344">
        <v>15</v>
      </c>
      <c r="F56" s="344"/>
      <c r="G56" s="344">
        <v>98</v>
      </c>
      <c r="H56" s="345"/>
      <c r="I56" s="349">
        <v>1</v>
      </c>
      <c r="J56" s="350"/>
      <c r="K56" s="348">
        <v>14</v>
      </c>
      <c r="L56" s="344"/>
      <c r="M56" s="342">
        <v>0</v>
      </c>
      <c r="N56" s="343"/>
      <c r="O56" s="344">
        <v>103</v>
      </c>
      <c r="P56" s="344"/>
      <c r="Q56" s="344">
        <v>107</v>
      </c>
      <c r="R56" s="344"/>
      <c r="S56" s="344">
        <v>74</v>
      </c>
      <c r="T56" s="344"/>
      <c r="U56" s="178"/>
    </row>
    <row r="57" spans="2:21" ht="15" customHeight="1" x14ac:dyDescent="0.15">
      <c r="B57" s="244" t="s">
        <v>36</v>
      </c>
      <c r="C57" s="344">
        <v>371</v>
      </c>
      <c r="D57" s="344"/>
      <c r="E57" s="344">
        <v>18</v>
      </c>
      <c r="F57" s="344"/>
      <c r="G57" s="344">
        <v>119</v>
      </c>
      <c r="H57" s="345"/>
      <c r="I57" s="349">
        <v>1</v>
      </c>
      <c r="J57" s="350"/>
      <c r="K57" s="348">
        <v>3</v>
      </c>
      <c r="L57" s="344"/>
      <c r="M57" s="342" t="s">
        <v>195</v>
      </c>
      <c r="N57" s="343"/>
      <c r="O57" s="344">
        <v>64</v>
      </c>
      <c r="P57" s="344"/>
      <c r="Q57" s="344">
        <v>89</v>
      </c>
      <c r="R57" s="344"/>
      <c r="S57" s="344">
        <v>77</v>
      </c>
      <c r="T57" s="344"/>
      <c r="U57" s="178"/>
    </row>
    <row r="58" spans="2:21" ht="15" customHeight="1" x14ac:dyDescent="0.15">
      <c r="B58" s="244" t="s">
        <v>37</v>
      </c>
      <c r="C58" s="344">
        <v>267</v>
      </c>
      <c r="D58" s="344"/>
      <c r="E58" s="344">
        <v>13</v>
      </c>
      <c r="F58" s="344"/>
      <c r="G58" s="344">
        <v>84</v>
      </c>
      <c r="H58" s="345"/>
      <c r="I58" s="349">
        <v>2</v>
      </c>
      <c r="J58" s="350"/>
      <c r="K58" s="348">
        <v>3</v>
      </c>
      <c r="L58" s="344"/>
      <c r="M58" s="342" t="s">
        <v>195</v>
      </c>
      <c r="N58" s="343"/>
      <c r="O58" s="344">
        <v>65</v>
      </c>
      <c r="P58" s="344"/>
      <c r="Q58" s="344">
        <v>63</v>
      </c>
      <c r="R58" s="344"/>
      <c r="S58" s="344">
        <v>37</v>
      </c>
      <c r="T58" s="344"/>
      <c r="U58" s="178"/>
    </row>
    <row r="59" spans="2:21" ht="15" customHeight="1" x14ac:dyDescent="0.15">
      <c r="B59" s="244" t="s">
        <v>38</v>
      </c>
      <c r="C59" s="344">
        <v>255</v>
      </c>
      <c r="D59" s="344"/>
      <c r="E59" s="344">
        <v>20</v>
      </c>
      <c r="F59" s="344"/>
      <c r="G59" s="344">
        <v>90</v>
      </c>
      <c r="H59" s="345"/>
      <c r="I59" s="349">
        <v>1</v>
      </c>
      <c r="J59" s="350"/>
      <c r="K59" s="348">
        <v>1</v>
      </c>
      <c r="L59" s="344"/>
      <c r="M59" s="342" t="s">
        <v>195</v>
      </c>
      <c r="N59" s="343"/>
      <c r="O59" s="344">
        <v>59</v>
      </c>
      <c r="P59" s="344"/>
      <c r="Q59" s="344">
        <v>59</v>
      </c>
      <c r="R59" s="344"/>
      <c r="S59" s="344">
        <v>25</v>
      </c>
      <c r="T59" s="344"/>
      <c r="U59" s="178"/>
    </row>
    <row r="60" spans="2:21" ht="15" customHeight="1" x14ac:dyDescent="0.15">
      <c r="B60" s="244" t="s">
        <v>154</v>
      </c>
      <c r="C60" s="344">
        <v>247</v>
      </c>
      <c r="D60" s="344"/>
      <c r="E60" s="344">
        <v>15</v>
      </c>
      <c r="F60" s="344"/>
      <c r="G60" s="344">
        <v>79</v>
      </c>
      <c r="H60" s="345"/>
      <c r="I60" s="349" t="s">
        <v>195</v>
      </c>
      <c r="J60" s="350"/>
      <c r="K60" s="348">
        <v>6</v>
      </c>
      <c r="L60" s="344"/>
      <c r="M60" s="342" t="s">
        <v>195</v>
      </c>
      <c r="N60" s="343"/>
      <c r="O60" s="344">
        <v>64</v>
      </c>
      <c r="P60" s="344"/>
      <c r="Q60" s="344">
        <v>55</v>
      </c>
      <c r="R60" s="344"/>
      <c r="S60" s="344">
        <v>28</v>
      </c>
      <c r="T60" s="344"/>
      <c r="U60" s="178"/>
    </row>
    <row r="61" spans="2:21" ht="15" customHeight="1" x14ac:dyDescent="0.15">
      <c r="B61" s="244" t="s">
        <v>155</v>
      </c>
      <c r="C61" s="344">
        <v>230</v>
      </c>
      <c r="D61" s="344"/>
      <c r="E61" s="344">
        <v>11</v>
      </c>
      <c r="F61" s="344"/>
      <c r="G61" s="344">
        <v>91</v>
      </c>
      <c r="H61" s="345"/>
      <c r="I61" s="349">
        <v>1</v>
      </c>
      <c r="J61" s="350"/>
      <c r="K61" s="348">
        <v>1</v>
      </c>
      <c r="L61" s="344"/>
      <c r="M61" s="342">
        <v>1</v>
      </c>
      <c r="N61" s="343"/>
      <c r="O61" s="344">
        <v>58</v>
      </c>
      <c r="P61" s="344"/>
      <c r="Q61" s="344">
        <v>48</v>
      </c>
      <c r="R61" s="344"/>
      <c r="S61" s="344">
        <v>19</v>
      </c>
      <c r="T61" s="344"/>
      <c r="U61" s="178"/>
    </row>
    <row r="62" spans="2:21" ht="15" customHeight="1" x14ac:dyDescent="0.15">
      <c r="B62" s="244" t="s">
        <v>156</v>
      </c>
      <c r="C62" s="344">
        <v>117</v>
      </c>
      <c r="D62" s="344"/>
      <c r="E62" s="344">
        <v>3</v>
      </c>
      <c r="F62" s="344"/>
      <c r="G62" s="344">
        <v>25</v>
      </c>
      <c r="H62" s="345"/>
      <c r="I62" s="349">
        <v>1</v>
      </c>
      <c r="J62" s="350"/>
      <c r="K62" s="348">
        <v>1</v>
      </c>
      <c r="L62" s="344"/>
      <c r="M62" s="342" t="s">
        <v>20</v>
      </c>
      <c r="N62" s="343"/>
      <c r="O62" s="351" t="s">
        <v>20</v>
      </c>
      <c r="P62" s="351"/>
      <c r="Q62" s="344">
        <v>24</v>
      </c>
      <c r="R62" s="344"/>
      <c r="S62" s="344">
        <v>63</v>
      </c>
      <c r="T62" s="344"/>
      <c r="U62" s="178"/>
    </row>
    <row r="63" spans="2:21" ht="15" customHeight="1" x14ac:dyDescent="0.15">
      <c r="B63" s="244" t="s">
        <v>157</v>
      </c>
      <c r="C63" s="344">
        <v>161</v>
      </c>
      <c r="D63" s="344"/>
      <c r="E63" s="344">
        <v>9</v>
      </c>
      <c r="F63" s="344"/>
      <c r="G63" s="344">
        <v>48</v>
      </c>
      <c r="H63" s="345"/>
      <c r="I63" s="349">
        <v>1</v>
      </c>
      <c r="J63" s="350"/>
      <c r="K63" s="348">
        <v>4</v>
      </c>
      <c r="L63" s="344"/>
      <c r="M63" s="342" t="s">
        <v>195</v>
      </c>
      <c r="N63" s="343"/>
      <c r="O63" s="351">
        <v>43</v>
      </c>
      <c r="P63" s="351"/>
      <c r="Q63" s="344">
        <v>38</v>
      </c>
      <c r="R63" s="344"/>
      <c r="S63" s="344">
        <v>16</v>
      </c>
      <c r="T63" s="344"/>
      <c r="U63" s="178"/>
    </row>
    <row r="64" spans="2:21" ht="15" customHeight="1" x14ac:dyDescent="0.15">
      <c r="B64" s="244" t="s">
        <v>224</v>
      </c>
      <c r="C64" s="344">
        <v>251</v>
      </c>
      <c r="D64" s="344"/>
      <c r="E64" s="344">
        <v>9</v>
      </c>
      <c r="F64" s="344"/>
      <c r="G64" s="344">
        <v>73</v>
      </c>
      <c r="H64" s="345"/>
      <c r="I64" s="349">
        <v>1</v>
      </c>
      <c r="J64" s="350"/>
      <c r="K64" s="348">
        <v>5</v>
      </c>
      <c r="L64" s="344"/>
      <c r="M64" s="342">
        <v>1</v>
      </c>
      <c r="N64" s="343"/>
      <c r="O64" s="351">
        <v>94</v>
      </c>
      <c r="P64" s="351"/>
      <c r="Q64" s="344">
        <v>34</v>
      </c>
      <c r="R64" s="344"/>
      <c r="S64" s="344">
        <v>34</v>
      </c>
      <c r="T64" s="344"/>
      <c r="U64" s="178"/>
    </row>
    <row r="65" spans="2:20" ht="15" customHeight="1" x14ac:dyDescent="0.15">
      <c r="B65" s="5" t="s">
        <v>207</v>
      </c>
      <c r="T65" s="27"/>
    </row>
    <row r="66" spans="2:20" x14ac:dyDescent="0.15">
      <c r="T66" s="27"/>
    </row>
  </sheetData>
  <mergeCells count="255">
    <mergeCell ref="O64:P64"/>
    <mergeCell ref="Q64:R64"/>
    <mergeCell ref="S64:T64"/>
    <mergeCell ref="C64:D64"/>
    <mergeCell ref="E64:F64"/>
    <mergeCell ref="G64:H64"/>
    <mergeCell ref="I64:J64"/>
    <mergeCell ref="K64:L64"/>
    <mergeCell ref="M64:N64"/>
    <mergeCell ref="S62:T62"/>
    <mergeCell ref="C63:D63"/>
    <mergeCell ref="E63:F63"/>
    <mergeCell ref="G63:H63"/>
    <mergeCell ref="I63:J63"/>
    <mergeCell ref="K63:L63"/>
    <mergeCell ref="M63:N63"/>
    <mergeCell ref="O63:P63"/>
    <mergeCell ref="Q63:R63"/>
    <mergeCell ref="S63:T63"/>
    <mergeCell ref="Q61:R61"/>
    <mergeCell ref="S61:T61"/>
    <mergeCell ref="C62:D62"/>
    <mergeCell ref="E62:F62"/>
    <mergeCell ref="G62:H62"/>
    <mergeCell ref="I62:J62"/>
    <mergeCell ref="K62:L62"/>
    <mergeCell ref="M62:N62"/>
    <mergeCell ref="O62:P62"/>
    <mergeCell ref="Q62:R62"/>
    <mergeCell ref="O60:P60"/>
    <mergeCell ref="Q60:R60"/>
    <mergeCell ref="S60:T60"/>
    <mergeCell ref="C61:D61"/>
    <mergeCell ref="E61:F61"/>
    <mergeCell ref="G61:H61"/>
    <mergeCell ref="I61:J61"/>
    <mergeCell ref="K61:L61"/>
    <mergeCell ref="M61:N61"/>
    <mergeCell ref="O61:P61"/>
    <mergeCell ref="C60:D60"/>
    <mergeCell ref="E60:F60"/>
    <mergeCell ref="G60:H60"/>
    <mergeCell ref="I60:J60"/>
    <mergeCell ref="K60:L60"/>
    <mergeCell ref="M60:N60"/>
    <mergeCell ref="S58:T58"/>
    <mergeCell ref="C59:D59"/>
    <mergeCell ref="E59:F59"/>
    <mergeCell ref="G59:H59"/>
    <mergeCell ref="I59:J59"/>
    <mergeCell ref="K59:L59"/>
    <mergeCell ref="M59:N59"/>
    <mergeCell ref="O59:P59"/>
    <mergeCell ref="Q59:R59"/>
    <mergeCell ref="S59:T59"/>
    <mergeCell ref="Q57:R57"/>
    <mergeCell ref="S57:T57"/>
    <mergeCell ref="C58:D58"/>
    <mergeCell ref="E58:F58"/>
    <mergeCell ref="G58:H58"/>
    <mergeCell ref="I58:J58"/>
    <mergeCell ref="K58:L58"/>
    <mergeCell ref="M58:N58"/>
    <mergeCell ref="O58:P58"/>
    <mergeCell ref="Q58:R58"/>
    <mergeCell ref="O56:P56"/>
    <mergeCell ref="Q56:R56"/>
    <mergeCell ref="S56:T56"/>
    <mergeCell ref="C57:D57"/>
    <mergeCell ref="E57:F57"/>
    <mergeCell ref="G57:H57"/>
    <mergeCell ref="I57:J57"/>
    <mergeCell ref="K57:L57"/>
    <mergeCell ref="M57:N57"/>
    <mergeCell ref="O57:P57"/>
    <mergeCell ref="C56:D56"/>
    <mergeCell ref="E56:F56"/>
    <mergeCell ref="G56:H56"/>
    <mergeCell ref="I56:J56"/>
    <mergeCell ref="K56:L56"/>
    <mergeCell ref="M56:N56"/>
    <mergeCell ref="S54:T54"/>
    <mergeCell ref="C55:D55"/>
    <mergeCell ref="E55:F55"/>
    <mergeCell ref="G55:H55"/>
    <mergeCell ref="I55:J55"/>
    <mergeCell ref="K55:L55"/>
    <mergeCell ref="M55:N55"/>
    <mergeCell ref="O55:P55"/>
    <mergeCell ref="Q55:R55"/>
    <mergeCell ref="S55:T55"/>
    <mergeCell ref="Q53:R53"/>
    <mergeCell ref="S53:T53"/>
    <mergeCell ref="C54:D54"/>
    <mergeCell ref="E54:F54"/>
    <mergeCell ref="G54:H54"/>
    <mergeCell ref="I54:J54"/>
    <mergeCell ref="K54:L54"/>
    <mergeCell ref="M54:N54"/>
    <mergeCell ref="O54:P54"/>
    <mergeCell ref="Q54:R54"/>
    <mergeCell ref="O52:P52"/>
    <mergeCell ref="Q52:R52"/>
    <mergeCell ref="S52:T52"/>
    <mergeCell ref="C53:D53"/>
    <mergeCell ref="E53:F53"/>
    <mergeCell ref="G53:H53"/>
    <mergeCell ref="I53:J53"/>
    <mergeCell ref="K53:L53"/>
    <mergeCell ref="M53:N53"/>
    <mergeCell ref="O53:P53"/>
    <mergeCell ref="C52:D52"/>
    <mergeCell ref="E52:F52"/>
    <mergeCell ref="G52:H52"/>
    <mergeCell ref="I52:J52"/>
    <mergeCell ref="K52:L52"/>
    <mergeCell ref="M52:N52"/>
    <mergeCell ref="S50:T50"/>
    <mergeCell ref="C51:D51"/>
    <mergeCell ref="E51:F51"/>
    <mergeCell ref="G51:H51"/>
    <mergeCell ref="I51:J51"/>
    <mergeCell ref="K51:L51"/>
    <mergeCell ref="M51:N51"/>
    <mergeCell ref="O51:P51"/>
    <mergeCell ref="Q51:R51"/>
    <mergeCell ref="S51:T51"/>
    <mergeCell ref="Q49:R49"/>
    <mergeCell ref="S49:T49"/>
    <mergeCell ref="C50:D50"/>
    <mergeCell ref="E50:F50"/>
    <mergeCell ref="G50:H50"/>
    <mergeCell ref="I50:J50"/>
    <mergeCell ref="K50:L50"/>
    <mergeCell ref="M50:N50"/>
    <mergeCell ref="O50:P50"/>
    <mergeCell ref="Q50:R50"/>
    <mergeCell ref="O48:P48"/>
    <mergeCell ref="Q48:R48"/>
    <mergeCell ref="S48:T48"/>
    <mergeCell ref="C49:D49"/>
    <mergeCell ref="E49:F49"/>
    <mergeCell ref="G49:H49"/>
    <mergeCell ref="I49:J49"/>
    <mergeCell ref="K49:L49"/>
    <mergeCell ref="M49:N49"/>
    <mergeCell ref="O49:P49"/>
    <mergeCell ref="C48:D48"/>
    <mergeCell ref="E48:F48"/>
    <mergeCell ref="G48:H48"/>
    <mergeCell ref="I48:J48"/>
    <mergeCell ref="K48:L48"/>
    <mergeCell ref="M48:N48"/>
    <mergeCell ref="S46:T46"/>
    <mergeCell ref="C47:D47"/>
    <mergeCell ref="E47:F47"/>
    <mergeCell ref="G47:H47"/>
    <mergeCell ref="I47:J47"/>
    <mergeCell ref="K47:L47"/>
    <mergeCell ref="M47:N47"/>
    <mergeCell ref="O47:P47"/>
    <mergeCell ref="Q47:R47"/>
    <mergeCell ref="S47:T47"/>
    <mergeCell ref="Q45:R45"/>
    <mergeCell ref="S45:T45"/>
    <mergeCell ref="C46:D46"/>
    <mergeCell ref="E46:F46"/>
    <mergeCell ref="G46:H46"/>
    <mergeCell ref="I46:J46"/>
    <mergeCell ref="K46:L46"/>
    <mergeCell ref="M46:N46"/>
    <mergeCell ref="O46:P46"/>
    <mergeCell ref="Q46:R46"/>
    <mergeCell ref="O44:P44"/>
    <mergeCell ref="Q44:R44"/>
    <mergeCell ref="S44:T44"/>
    <mergeCell ref="C45:D45"/>
    <mergeCell ref="E45:F45"/>
    <mergeCell ref="G45:H45"/>
    <mergeCell ref="I45:J45"/>
    <mergeCell ref="K45:L45"/>
    <mergeCell ref="M45:N45"/>
    <mergeCell ref="O45:P45"/>
    <mergeCell ref="C44:D44"/>
    <mergeCell ref="E44:F44"/>
    <mergeCell ref="G44:H44"/>
    <mergeCell ref="I44:J44"/>
    <mergeCell ref="K44:L44"/>
    <mergeCell ref="M44:N44"/>
    <mergeCell ref="S42:T42"/>
    <mergeCell ref="C43:D43"/>
    <mergeCell ref="E43:F43"/>
    <mergeCell ref="G43:H43"/>
    <mergeCell ref="I43:J43"/>
    <mergeCell ref="K43:L43"/>
    <mergeCell ref="M43:N43"/>
    <mergeCell ref="O43:P43"/>
    <mergeCell ref="Q43:R43"/>
    <mergeCell ref="S43:T43"/>
    <mergeCell ref="Q41:R41"/>
    <mergeCell ref="S41:T41"/>
    <mergeCell ref="C42:D42"/>
    <mergeCell ref="E42:F42"/>
    <mergeCell ref="G42:H42"/>
    <mergeCell ref="I42:J42"/>
    <mergeCell ref="K42:L42"/>
    <mergeCell ref="M42:N42"/>
    <mergeCell ref="O42:P42"/>
    <mergeCell ref="Q42:R42"/>
    <mergeCell ref="O40:P40"/>
    <mergeCell ref="Q40:R40"/>
    <mergeCell ref="S40:T40"/>
    <mergeCell ref="C41:D41"/>
    <mergeCell ref="E41:F41"/>
    <mergeCell ref="G41:H41"/>
    <mergeCell ref="I41:J41"/>
    <mergeCell ref="K41:L41"/>
    <mergeCell ref="M41:N41"/>
    <mergeCell ref="O41:P41"/>
    <mergeCell ref="M39:N39"/>
    <mergeCell ref="O39:P39"/>
    <mergeCell ref="Q39:R39"/>
    <mergeCell ref="S39:T39"/>
    <mergeCell ref="C40:D40"/>
    <mergeCell ref="E40:F40"/>
    <mergeCell ref="G40:H40"/>
    <mergeCell ref="I40:J40"/>
    <mergeCell ref="K40:L40"/>
    <mergeCell ref="M40:N40"/>
    <mergeCell ref="G37:H38"/>
    <mergeCell ref="I37:J37"/>
    <mergeCell ref="K37:L38"/>
    <mergeCell ref="I38:J38"/>
    <mergeCell ref="C39:D39"/>
    <mergeCell ref="E39:F39"/>
    <mergeCell ref="G39:H39"/>
    <mergeCell ref="I39:J39"/>
    <mergeCell ref="K39:L39"/>
    <mergeCell ref="B34:B35"/>
    <mergeCell ref="C34:T34"/>
    <mergeCell ref="C35:D38"/>
    <mergeCell ref="E35:F38"/>
    <mergeCell ref="G35:L36"/>
    <mergeCell ref="M35:N38"/>
    <mergeCell ref="O35:P38"/>
    <mergeCell ref="Q35:R38"/>
    <mergeCell ref="S35:T38"/>
    <mergeCell ref="B37:B38"/>
    <mergeCell ref="C4:E5"/>
    <mergeCell ref="F4:K4"/>
    <mergeCell ref="L4:N5"/>
    <mergeCell ref="O4:Q5"/>
    <mergeCell ref="R4:T5"/>
    <mergeCell ref="F5:H5"/>
    <mergeCell ref="I5:K5"/>
  </mergeCells>
  <phoneticPr fontId="3"/>
  <pageMargins left="0.59055118110236227" right="0.59055118110236227" top="0.78740157480314965" bottom="0.78740157480314965" header="0.39370078740157483" footer="0.39370078740157483"/>
  <pageSetup paperSize="9" scale="89" orientation="portrait" r:id="rId1"/>
  <headerFooter alignWithMargins="0">
    <oddHeader>&amp;R&amp;"ＭＳ Ｐゴシック,標準"17.法務・警察</oddHeader>
    <oddFooter>&amp;C&amp;"ＭＳ Ｐゴシック,標準"-119-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0D97F-C9C2-4C97-B5AE-BDADEEACFE6D}">
  <sheetPr>
    <pageSetUpPr fitToPage="1"/>
  </sheetPr>
  <dimension ref="A1:H98"/>
  <sheetViews>
    <sheetView showGridLines="0" zoomScaleNormal="100" zoomScaleSheetLayoutView="100" workbookViewId="0"/>
  </sheetViews>
  <sheetFormatPr defaultColWidth="9.140625" defaultRowHeight="11.25" x14ac:dyDescent="0.15"/>
  <cols>
    <col min="1" max="1" width="1.85546875" style="3" customWidth="1"/>
    <col min="2" max="3" width="14.42578125" style="2" customWidth="1"/>
    <col min="4" max="8" width="14.42578125" style="3" customWidth="1"/>
    <col min="9" max="16384" width="9.140625" style="3"/>
  </cols>
  <sheetData>
    <row r="1" spans="1:8" ht="30" customHeight="1" x14ac:dyDescent="0.15">
      <c r="A1" s="1" t="s">
        <v>0</v>
      </c>
    </row>
    <row r="2" spans="1:8" ht="7.5" customHeight="1" x14ac:dyDescent="0.15">
      <c r="A2" s="1"/>
    </row>
    <row r="3" spans="1:8" ht="22.5" customHeight="1" x14ac:dyDescent="0.15">
      <c r="B3" s="4" t="s">
        <v>1</v>
      </c>
    </row>
    <row r="4" spans="1:8" s="5" customFormat="1" ht="18.75" customHeight="1" x14ac:dyDescent="0.15">
      <c r="B4" s="6" t="s">
        <v>2</v>
      </c>
      <c r="C4" s="6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5" customFormat="1" ht="14.1" hidden="1" customHeight="1" x14ac:dyDescent="0.15">
      <c r="B5" s="355" t="s">
        <v>9</v>
      </c>
      <c r="C5" s="8" t="s">
        <v>10</v>
      </c>
      <c r="D5" s="9">
        <v>1</v>
      </c>
      <c r="E5" s="10" t="s">
        <v>11</v>
      </c>
      <c r="F5" s="10" t="s">
        <v>11</v>
      </c>
      <c r="G5" s="10">
        <v>4</v>
      </c>
      <c r="H5" s="10" t="s">
        <v>11</v>
      </c>
    </row>
    <row r="6" spans="1:8" s="5" customFormat="1" ht="14.1" hidden="1" customHeight="1" x14ac:dyDescent="0.15">
      <c r="B6" s="356"/>
      <c r="C6" s="11" t="s">
        <v>12</v>
      </c>
      <c r="D6" s="12">
        <v>1</v>
      </c>
      <c r="E6" s="13">
        <v>2</v>
      </c>
      <c r="F6" s="13" t="s">
        <v>11</v>
      </c>
      <c r="G6" s="13">
        <v>4</v>
      </c>
      <c r="H6" s="13">
        <v>1</v>
      </c>
    </row>
    <row r="7" spans="1:8" s="5" customFormat="1" ht="14.1" hidden="1" customHeight="1" x14ac:dyDescent="0.15">
      <c r="B7" s="357"/>
      <c r="C7" s="14" t="s">
        <v>13</v>
      </c>
      <c r="D7" s="15">
        <v>1</v>
      </c>
      <c r="E7" s="15">
        <v>2</v>
      </c>
      <c r="F7" s="15">
        <v>1</v>
      </c>
      <c r="G7" s="15">
        <v>6</v>
      </c>
      <c r="H7" s="16" t="s">
        <v>11</v>
      </c>
    </row>
    <row r="8" spans="1:8" ht="13.5" hidden="1" customHeight="1" x14ac:dyDescent="0.15">
      <c r="B8" s="355" t="s">
        <v>14</v>
      </c>
      <c r="C8" s="8" t="s">
        <v>10</v>
      </c>
      <c r="D8" s="9">
        <v>1</v>
      </c>
      <c r="E8" s="10" t="s">
        <v>11</v>
      </c>
      <c r="F8" s="10" t="s">
        <v>11</v>
      </c>
      <c r="G8" s="10">
        <v>4</v>
      </c>
      <c r="H8" s="10" t="s">
        <v>11</v>
      </c>
    </row>
    <row r="9" spans="1:8" ht="14.1" hidden="1" customHeight="1" x14ac:dyDescent="0.15">
      <c r="B9" s="356"/>
      <c r="C9" s="11" t="s">
        <v>12</v>
      </c>
      <c r="D9" s="12">
        <v>1</v>
      </c>
      <c r="E9" s="13">
        <v>2</v>
      </c>
      <c r="F9" s="13" t="s">
        <v>11</v>
      </c>
      <c r="G9" s="13">
        <v>4</v>
      </c>
      <c r="H9" s="13">
        <v>1</v>
      </c>
    </row>
    <row r="10" spans="1:8" ht="14.1" hidden="1" customHeight="1" x14ac:dyDescent="0.15">
      <c r="B10" s="357"/>
      <c r="C10" s="14" t="s">
        <v>13</v>
      </c>
      <c r="D10" s="15">
        <v>1</v>
      </c>
      <c r="E10" s="15">
        <v>2</v>
      </c>
      <c r="F10" s="16">
        <v>1</v>
      </c>
      <c r="G10" s="15">
        <v>6</v>
      </c>
      <c r="H10" s="16" t="s">
        <v>11</v>
      </c>
    </row>
    <row r="11" spans="1:8" ht="14.1" hidden="1" customHeight="1" x14ac:dyDescent="0.15">
      <c r="B11" s="355" t="s">
        <v>15</v>
      </c>
      <c r="C11" s="8" t="s">
        <v>10</v>
      </c>
      <c r="D11" s="10">
        <v>1</v>
      </c>
      <c r="E11" s="10" t="s">
        <v>11</v>
      </c>
      <c r="F11" s="10" t="s">
        <v>11</v>
      </c>
      <c r="G11" s="10">
        <v>4</v>
      </c>
      <c r="H11" s="10" t="s">
        <v>11</v>
      </c>
    </row>
    <row r="12" spans="1:8" ht="14.1" hidden="1" customHeight="1" x14ac:dyDescent="0.15">
      <c r="B12" s="356"/>
      <c r="C12" s="11" t="s">
        <v>12</v>
      </c>
      <c r="D12" s="13">
        <v>1</v>
      </c>
      <c r="E12" s="13">
        <v>2</v>
      </c>
      <c r="F12" s="13" t="s">
        <v>11</v>
      </c>
      <c r="G12" s="13">
        <v>4</v>
      </c>
      <c r="H12" s="13">
        <v>1</v>
      </c>
    </row>
    <row r="13" spans="1:8" ht="14.1" hidden="1" customHeight="1" x14ac:dyDescent="0.15">
      <c r="B13" s="357"/>
      <c r="C13" s="14" t="s">
        <v>13</v>
      </c>
      <c r="D13" s="16">
        <v>1</v>
      </c>
      <c r="E13" s="16">
        <v>2</v>
      </c>
      <c r="F13" s="16">
        <v>1</v>
      </c>
      <c r="G13" s="16">
        <v>6</v>
      </c>
      <c r="H13" s="16" t="s">
        <v>11</v>
      </c>
    </row>
    <row r="14" spans="1:8" ht="15" hidden="1" customHeight="1" x14ac:dyDescent="0.15">
      <c r="B14" s="355" t="s">
        <v>16</v>
      </c>
      <c r="C14" s="8" t="s">
        <v>10</v>
      </c>
      <c r="D14" s="9">
        <v>1</v>
      </c>
      <c r="E14" s="10" t="s">
        <v>11</v>
      </c>
      <c r="F14" s="10" t="s">
        <v>11</v>
      </c>
      <c r="G14" s="10">
        <v>4</v>
      </c>
      <c r="H14" s="10" t="s">
        <v>11</v>
      </c>
    </row>
    <row r="15" spans="1:8" ht="15" hidden="1" customHeight="1" x14ac:dyDescent="0.15">
      <c r="B15" s="356"/>
      <c r="C15" s="11" t="s">
        <v>12</v>
      </c>
      <c r="D15" s="12">
        <v>1</v>
      </c>
      <c r="E15" s="13">
        <v>2</v>
      </c>
      <c r="F15" s="13" t="s">
        <v>11</v>
      </c>
      <c r="G15" s="13">
        <v>4</v>
      </c>
      <c r="H15" s="13">
        <v>1</v>
      </c>
    </row>
    <row r="16" spans="1:8" ht="15" hidden="1" customHeight="1" x14ac:dyDescent="0.15">
      <c r="B16" s="357"/>
      <c r="C16" s="14" t="s">
        <v>13</v>
      </c>
      <c r="D16" s="15">
        <v>1</v>
      </c>
      <c r="E16" s="16">
        <v>2</v>
      </c>
      <c r="F16" s="16">
        <v>1</v>
      </c>
      <c r="G16" s="16">
        <v>6</v>
      </c>
      <c r="H16" s="16" t="s">
        <v>11</v>
      </c>
    </row>
    <row r="17" spans="2:8" ht="15" hidden="1" customHeight="1" x14ac:dyDescent="0.15">
      <c r="B17" s="355" t="s">
        <v>17</v>
      </c>
      <c r="C17" s="8" t="s">
        <v>10</v>
      </c>
      <c r="D17" s="10">
        <v>1</v>
      </c>
      <c r="E17" s="10" t="s">
        <v>11</v>
      </c>
      <c r="F17" s="10" t="s">
        <v>11</v>
      </c>
      <c r="G17" s="10">
        <v>4</v>
      </c>
      <c r="H17" s="10" t="s">
        <v>11</v>
      </c>
    </row>
    <row r="18" spans="2:8" ht="15" hidden="1" customHeight="1" x14ac:dyDescent="0.15">
      <c r="B18" s="356"/>
      <c r="C18" s="11" t="s">
        <v>12</v>
      </c>
      <c r="D18" s="13">
        <v>1</v>
      </c>
      <c r="E18" s="13">
        <v>2</v>
      </c>
      <c r="F18" s="13" t="s">
        <v>11</v>
      </c>
      <c r="G18" s="13">
        <v>4</v>
      </c>
      <c r="H18" s="13">
        <v>1</v>
      </c>
    </row>
    <row r="19" spans="2:8" ht="15" hidden="1" customHeight="1" x14ac:dyDescent="0.15">
      <c r="B19" s="357"/>
      <c r="C19" s="14" t="s">
        <v>13</v>
      </c>
      <c r="D19" s="16">
        <v>1</v>
      </c>
      <c r="E19" s="16">
        <v>2</v>
      </c>
      <c r="F19" s="16">
        <v>1</v>
      </c>
      <c r="G19" s="16">
        <v>6</v>
      </c>
      <c r="H19" s="16" t="s">
        <v>11</v>
      </c>
    </row>
    <row r="20" spans="2:8" ht="13.5" hidden="1" customHeight="1" x14ac:dyDescent="0.15">
      <c r="B20" s="352" t="s">
        <v>18</v>
      </c>
      <c r="C20" s="8" t="s">
        <v>10</v>
      </c>
      <c r="D20" s="10">
        <v>1</v>
      </c>
      <c r="E20" s="10" t="s">
        <v>11</v>
      </c>
      <c r="F20" s="10" t="s">
        <v>11</v>
      </c>
      <c r="G20" s="10">
        <v>4</v>
      </c>
      <c r="H20" s="10" t="s">
        <v>11</v>
      </c>
    </row>
    <row r="21" spans="2:8" ht="13.5" hidden="1" customHeight="1" x14ac:dyDescent="0.15">
      <c r="B21" s="353"/>
      <c r="C21" s="11" t="s">
        <v>12</v>
      </c>
      <c r="D21" s="13">
        <v>1</v>
      </c>
      <c r="E21" s="13">
        <v>2</v>
      </c>
      <c r="F21" s="13" t="s">
        <v>11</v>
      </c>
      <c r="G21" s="13">
        <v>4</v>
      </c>
      <c r="H21" s="13">
        <v>1</v>
      </c>
    </row>
    <row r="22" spans="2:8" ht="13.5" hidden="1" customHeight="1" x14ac:dyDescent="0.15">
      <c r="B22" s="354"/>
      <c r="C22" s="14" t="s">
        <v>13</v>
      </c>
      <c r="D22" s="16">
        <v>1</v>
      </c>
      <c r="E22" s="16">
        <v>2</v>
      </c>
      <c r="F22" s="16">
        <v>1</v>
      </c>
      <c r="G22" s="16">
        <v>6</v>
      </c>
      <c r="H22" s="16" t="s">
        <v>11</v>
      </c>
    </row>
    <row r="23" spans="2:8" ht="13.5" hidden="1" customHeight="1" x14ac:dyDescent="0.15">
      <c r="B23" s="352" t="s">
        <v>19</v>
      </c>
      <c r="C23" s="8" t="s">
        <v>10</v>
      </c>
      <c r="D23" s="10">
        <v>1</v>
      </c>
      <c r="E23" s="10" t="s">
        <v>20</v>
      </c>
      <c r="F23" s="10" t="s">
        <v>20</v>
      </c>
      <c r="G23" s="10">
        <v>4</v>
      </c>
      <c r="H23" s="10" t="s">
        <v>20</v>
      </c>
    </row>
    <row r="24" spans="2:8" ht="13.5" hidden="1" customHeight="1" x14ac:dyDescent="0.15">
      <c r="B24" s="353"/>
      <c r="C24" s="11" t="s">
        <v>12</v>
      </c>
      <c r="D24" s="13">
        <v>1</v>
      </c>
      <c r="E24" s="13">
        <v>2</v>
      </c>
      <c r="F24" s="13" t="s">
        <v>20</v>
      </c>
      <c r="G24" s="13">
        <v>4</v>
      </c>
      <c r="H24" s="13">
        <v>1</v>
      </c>
    </row>
    <row r="25" spans="2:8" ht="13.5" hidden="1" customHeight="1" x14ac:dyDescent="0.15">
      <c r="B25" s="354"/>
      <c r="C25" s="14" t="s">
        <v>21</v>
      </c>
      <c r="D25" s="16">
        <v>1</v>
      </c>
      <c r="E25" s="16">
        <v>2</v>
      </c>
      <c r="F25" s="16">
        <v>1</v>
      </c>
      <c r="G25" s="16">
        <v>6</v>
      </c>
      <c r="H25" s="16" t="s">
        <v>20</v>
      </c>
    </row>
    <row r="26" spans="2:8" ht="13.5" hidden="1" customHeight="1" x14ac:dyDescent="0.15">
      <c r="B26" s="358" t="s">
        <v>22</v>
      </c>
      <c r="C26" s="8" t="s">
        <v>10</v>
      </c>
      <c r="D26" s="10">
        <v>1</v>
      </c>
      <c r="E26" s="10" t="s">
        <v>11</v>
      </c>
      <c r="F26" s="10" t="s">
        <v>11</v>
      </c>
      <c r="G26" s="10">
        <v>4</v>
      </c>
      <c r="H26" s="10" t="s">
        <v>11</v>
      </c>
    </row>
    <row r="27" spans="2:8" ht="13.5" hidden="1" customHeight="1" x14ac:dyDescent="0.15">
      <c r="B27" s="358"/>
      <c r="C27" s="11" t="s">
        <v>12</v>
      </c>
      <c r="D27" s="13">
        <v>1</v>
      </c>
      <c r="E27" s="13">
        <v>2</v>
      </c>
      <c r="F27" s="20" t="s">
        <v>11</v>
      </c>
      <c r="G27" s="20">
        <v>4</v>
      </c>
      <c r="H27" s="20">
        <v>1</v>
      </c>
    </row>
    <row r="28" spans="2:8" ht="13.5" hidden="1" customHeight="1" x14ac:dyDescent="0.15">
      <c r="B28" s="358"/>
      <c r="C28" s="14" t="s">
        <v>21</v>
      </c>
      <c r="D28" s="16">
        <v>1</v>
      </c>
      <c r="E28" s="16">
        <v>2</v>
      </c>
      <c r="F28" s="16">
        <v>1</v>
      </c>
      <c r="G28" s="16">
        <v>6</v>
      </c>
      <c r="H28" s="16" t="s">
        <v>11</v>
      </c>
    </row>
    <row r="29" spans="2:8" ht="13.5" hidden="1" customHeight="1" x14ac:dyDescent="0.15">
      <c r="B29" s="352" t="s">
        <v>23</v>
      </c>
      <c r="C29" s="18" t="s">
        <v>24</v>
      </c>
      <c r="D29" s="21">
        <f>SUM(D30:D31)</f>
        <v>2</v>
      </c>
      <c r="E29" s="21">
        <f>SUM(E30:E31)</f>
        <v>3</v>
      </c>
      <c r="F29" s="21">
        <f>SUM(F30:F31)</f>
        <v>0</v>
      </c>
      <c r="G29" s="21">
        <f>SUM(G30:G31)</f>
        <v>9</v>
      </c>
      <c r="H29" s="21">
        <f>SUM(H30:H31)</f>
        <v>1</v>
      </c>
    </row>
    <row r="30" spans="2:8" ht="13.5" hidden="1" customHeight="1" x14ac:dyDescent="0.15">
      <c r="B30" s="353"/>
      <c r="C30" s="8" t="s">
        <v>25</v>
      </c>
      <c r="D30" s="10">
        <v>1</v>
      </c>
      <c r="E30" s="10">
        <v>3</v>
      </c>
      <c r="F30" s="10" t="s">
        <v>11</v>
      </c>
      <c r="G30" s="10">
        <v>5</v>
      </c>
      <c r="H30" s="10">
        <v>1</v>
      </c>
    </row>
    <row r="31" spans="2:8" ht="13.5" hidden="1" customHeight="1" x14ac:dyDescent="0.15">
      <c r="B31" s="354"/>
      <c r="C31" s="14" t="s">
        <v>26</v>
      </c>
      <c r="D31" s="16">
        <v>1</v>
      </c>
      <c r="E31" s="16" t="s">
        <v>11</v>
      </c>
      <c r="F31" s="16" t="s">
        <v>11</v>
      </c>
      <c r="G31" s="16">
        <v>4</v>
      </c>
      <c r="H31" s="16" t="s">
        <v>20</v>
      </c>
    </row>
    <row r="32" spans="2:8" ht="13.5" hidden="1" customHeight="1" x14ac:dyDescent="0.15">
      <c r="B32" s="352" t="s">
        <v>27</v>
      </c>
      <c r="C32" s="18" t="s">
        <v>24</v>
      </c>
      <c r="D32" s="21">
        <f>SUM(D33:D34)</f>
        <v>2</v>
      </c>
      <c r="E32" s="21">
        <f>SUM(E33:E34)</f>
        <v>3</v>
      </c>
      <c r="F32" s="21">
        <f>SUM(F33:F34)</f>
        <v>0</v>
      </c>
      <c r="G32" s="21">
        <f>SUM(G33:G34)</f>
        <v>9</v>
      </c>
      <c r="H32" s="21">
        <f>SUM(H33:H34)</f>
        <v>1</v>
      </c>
    </row>
    <row r="33" spans="2:8" ht="13.5" hidden="1" customHeight="1" x14ac:dyDescent="0.15">
      <c r="B33" s="353"/>
      <c r="C33" s="8" t="s">
        <v>25</v>
      </c>
      <c r="D33" s="10">
        <v>1</v>
      </c>
      <c r="E33" s="10">
        <v>3</v>
      </c>
      <c r="F33" s="10" t="s">
        <v>11</v>
      </c>
      <c r="G33" s="10">
        <v>5</v>
      </c>
      <c r="H33" s="10">
        <v>1</v>
      </c>
    </row>
    <row r="34" spans="2:8" ht="13.5" hidden="1" customHeight="1" x14ac:dyDescent="0.15">
      <c r="B34" s="354"/>
      <c r="C34" s="14" t="s">
        <v>26</v>
      </c>
      <c r="D34" s="16">
        <v>1</v>
      </c>
      <c r="E34" s="16" t="s">
        <v>11</v>
      </c>
      <c r="F34" s="16" t="s">
        <v>11</v>
      </c>
      <c r="G34" s="16">
        <v>4</v>
      </c>
      <c r="H34" s="16" t="s">
        <v>20</v>
      </c>
    </row>
    <row r="35" spans="2:8" ht="13.5" customHeight="1" x14ac:dyDescent="0.15">
      <c r="B35" s="352" t="s">
        <v>28</v>
      </c>
      <c r="C35" s="18" t="s">
        <v>24</v>
      </c>
      <c r="D35" s="21">
        <f>SUM(D36:D37)</f>
        <v>2</v>
      </c>
      <c r="E35" s="21">
        <f>SUM(E36:E37)</f>
        <v>3</v>
      </c>
      <c r="F35" s="21">
        <f>SUM(F36:F37)</f>
        <v>0</v>
      </c>
      <c r="G35" s="21">
        <f>SUM(G36:G37)</f>
        <v>9</v>
      </c>
      <c r="H35" s="21">
        <f>SUM(H36:H37)</f>
        <v>1</v>
      </c>
    </row>
    <row r="36" spans="2:8" ht="13.5" customHeight="1" x14ac:dyDescent="0.15">
      <c r="B36" s="353"/>
      <c r="C36" s="8" t="s">
        <v>25</v>
      </c>
      <c r="D36" s="10">
        <v>1</v>
      </c>
      <c r="E36" s="10">
        <v>3</v>
      </c>
      <c r="F36" s="10" t="s">
        <v>11</v>
      </c>
      <c r="G36" s="10">
        <v>5</v>
      </c>
      <c r="H36" s="10">
        <v>1</v>
      </c>
    </row>
    <row r="37" spans="2:8" ht="13.5" customHeight="1" x14ac:dyDescent="0.15">
      <c r="B37" s="354"/>
      <c r="C37" s="14" t="s">
        <v>26</v>
      </c>
      <c r="D37" s="16">
        <v>1</v>
      </c>
      <c r="E37" s="16" t="s">
        <v>11</v>
      </c>
      <c r="F37" s="16" t="s">
        <v>11</v>
      </c>
      <c r="G37" s="16">
        <v>4</v>
      </c>
      <c r="H37" s="16" t="s">
        <v>20</v>
      </c>
    </row>
    <row r="38" spans="2:8" ht="13.5" customHeight="1" x14ac:dyDescent="0.15">
      <c r="B38" s="352" t="s">
        <v>29</v>
      </c>
      <c r="C38" s="18" t="s">
        <v>24</v>
      </c>
      <c r="D38" s="21">
        <f>SUM(D39:D40)</f>
        <v>2</v>
      </c>
      <c r="E38" s="21">
        <f>SUM(E39:E40)</f>
        <v>3</v>
      </c>
      <c r="F38" s="21">
        <f>SUM(F39:F40)</f>
        <v>0</v>
      </c>
      <c r="G38" s="21">
        <f>SUM(G39:G40)</f>
        <v>9</v>
      </c>
      <c r="H38" s="21">
        <f>SUM(H39:H40)</f>
        <v>1</v>
      </c>
    </row>
    <row r="39" spans="2:8" ht="13.5" customHeight="1" x14ac:dyDescent="0.15">
      <c r="B39" s="353"/>
      <c r="C39" s="8" t="s">
        <v>25</v>
      </c>
      <c r="D39" s="10">
        <v>1</v>
      </c>
      <c r="E39" s="10">
        <v>3</v>
      </c>
      <c r="F39" s="10" t="s">
        <v>11</v>
      </c>
      <c r="G39" s="10">
        <v>5</v>
      </c>
      <c r="H39" s="10">
        <v>1</v>
      </c>
    </row>
    <row r="40" spans="2:8" ht="13.5" customHeight="1" x14ac:dyDescent="0.15">
      <c r="B40" s="354"/>
      <c r="C40" s="14" t="s">
        <v>26</v>
      </c>
      <c r="D40" s="16">
        <v>1</v>
      </c>
      <c r="E40" s="16" t="s">
        <v>11</v>
      </c>
      <c r="F40" s="16" t="s">
        <v>11</v>
      </c>
      <c r="G40" s="16">
        <v>4</v>
      </c>
      <c r="H40" s="16" t="s">
        <v>20</v>
      </c>
    </row>
    <row r="41" spans="2:8" ht="13.5" customHeight="1" x14ac:dyDescent="0.15">
      <c r="B41" s="352" t="s">
        <v>30</v>
      </c>
      <c r="C41" s="18" t="s">
        <v>24</v>
      </c>
      <c r="D41" s="21">
        <f>SUM(D42:D43)</f>
        <v>2</v>
      </c>
      <c r="E41" s="21">
        <f>SUM(E42:E43)</f>
        <v>3</v>
      </c>
      <c r="F41" s="21">
        <f>SUM(F42:F43)</f>
        <v>0</v>
      </c>
      <c r="G41" s="21">
        <f>SUM(G42:G43)</f>
        <v>9</v>
      </c>
      <c r="H41" s="21">
        <f>SUM(H42:H43)</f>
        <v>1</v>
      </c>
    </row>
    <row r="42" spans="2:8" ht="13.5" customHeight="1" x14ac:dyDescent="0.15">
      <c r="B42" s="353"/>
      <c r="C42" s="8" t="s">
        <v>25</v>
      </c>
      <c r="D42" s="10">
        <v>1</v>
      </c>
      <c r="E42" s="10">
        <v>3</v>
      </c>
      <c r="F42" s="10" t="s">
        <v>11</v>
      </c>
      <c r="G42" s="10">
        <v>5</v>
      </c>
      <c r="H42" s="10">
        <v>1</v>
      </c>
    </row>
    <row r="43" spans="2:8" ht="13.5" customHeight="1" x14ac:dyDescent="0.15">
      <c r="B43" s="354"/>
      <c r="C43" s="14" t="s">
        <v>26</v>
      </c>
      <c r="D43" s="16">
        <v>1</v>
      </c>
      <c r="E43" s="16" t="s">
        <v>11</v>
      </c>
      <c r="F43" s="16" t="s">
        <v>11</v>
      </c>
      <c r="G43" s="16">
        <v>4</v>
      </c>
      <c r="H43" s="16" t="s">
        <v>11</v>
      </c>
    </row>
    <row r="44" spans="2:8" ht="13.5" customHeight="1" x14ac:dyDescent="0.15">
      <c r="B44" s="352" t="s">
        <v>31</v>
      </c>
      <c r="C44" s="18" t="s">
        <v>24</v>
      </c>
      <c r="D44" s="21">
        <f>SUM(D45:D46)</f>
        <v>2</v>
      </c>
      <c r="E44" s="21">
        <f>SUM(E45:E46)</f>
        <v>3</v>
      </c>
      <c r="F44" s="21">
        <f>SUM(F45:F46)</f>
        <v>0</v>
      </c>
      <c r="G44" s="21">
        <f>SUM(G45:G46)</f>
        <v>9</v>
      </c>
      <c r="H44" s="21">
        <f>SUM(H45:H46)</f>
        <v>1</v>
      </c>
    </row>
    <row r="45" spans="2:8" ht="13.5" customHeight="1" x14ac:dyDescent="0.15">
      <c r="B45" s="353"/>
      <c r="C45" s="8" t="s">
        <v>25</v>
      </c>
      <c r="D45" s="10">
        <v>1</v>
      </c>
      <c r="E45" s="10">
        <v>3</v>
      </c>
      <c r="F45" s="10" t="s">
        <v>11</v>
      </c>
      <c r="G45" s="10">
        <v>5</v>
      </c>
      <c r="H45" s="10">
        <v>1</v>
      </c>
    </row>
    <row r="46" spans="2:8" ht="13.5" customHeight="1" x14ac:dyDescent="0.15">
      <c r="B46" s="354"/>
      <c r="C46" s="14" t="s">
        <v>26</v>
      </c>
      <c r="D46" s="16">
        <v>1</v>
      </c>
      <c r="E46" s="16" t="s">
        <v>11</v>
      </c>
      <c r="F46" s="16" t="s">
        <v>11</v>
      </c>
      <c r="G46" s="16">
        <v>4</v>
      </c>
      <c r="H46" s="16" t="s">
        <v>11</v>
      </c>
    </row>
    <row r="47" spans="2:8" ht="13.5" customHeight="1" x14ac:dyDescent="0.15">
      <c r="B47" s="352" t="s">
        <v>32</v>
      </c>
      <c r="C47" s="18" t="s">
        <v>24</v>
      </c>
      <c r="D47" s="21">
        <v>2</v>
      </c>
      <c r="E47" s="21">
        <v>3</v>
      </c>
      <c r="F47" s="22">
        <f>SUM(F48:F49)</f>
        <v>0</v>
      </c>
      <c r="G47" s="21">
        <f>SUM(G48:G49)</f>
        <v>9</v>
      </c>
      <c r="H47" s="21">
        <v>1</v>
      </c>
    </row>
    <row r="48" spans="2:8" ht="13.5" customHeight="1" x14ac:dyDescent="0.15">
      <c r="B48" s="353"/>
      <c r="C48" s="8" t="s">
        <v>25</v>
      </c>
      <c r="D48" s="10">
        <v>1</v>
      </c>
      <c r="E48" s="10">
        <v>3</v>
      </c>
      <c r="F48" s="10" t="s">
        <v>11</v>
      </c>
      <c r="G48" s="10">
        <v>5</v>
      </c>
      <c r="H48" s="10">
        <v>1</v>
      </c>
    </row>
    <row r="49" spans="2:8" ht="13.5" customHeight="1" x14ac:dyDescent="0.15">
      <c r="B49" s="354"/>
      <c r="C49" s="14" t="s">
        <v>26</v>
      </c>
      <c r="D49" s="16">
        <v>1</v>
      </c>
      <c r="E49" s="16" t="s">
        <v>11</v>
      </c>
      <c r="F49" s="23" t="s">
        <v>11</v>
      </c>
      <c r="G49" s="16">
        <v>4</v>
      </c>
      <c r="H49" s="16" t="s">
        <v>11</v>
      </c>
    </row>
    <row r="50" spans="2:8" ht="13.5" customHeight="1" x14ac:dyDescent="0.15">
      <c r="B50" s="352" t="s">
        <v>33</v>
      </c>
      <c r="C50" s="18" t="s">
        <v>24</v>
      </c>
      <c r="D50" s="21">
        <v>2</v>
      </c>
      <c r="E50" s="21">
        <v>3</v>
      </c>
      <c r="F50" s="22">
        <v>0</v>
      </c>
      <c r="G50" s="21">
        <v>9</v>
      </c>
      <c r="H50" s="21">
        <v>1</v>
      </c>
    </row>
    <row r="51" spans="2:8" ht="13.5" customHeight="1" x14ac:dyDescent="0.15">
      <c r="B51" s="353"/>
      <c r="C51" s="8" t="s">
        <v>25</v>
      </c>
      <c r="D51" s="10">
        <v>1</v>
      </c>
      <c r="E51" s="10">
        <v>3</v>
      </c>
      <c r="F51" s="10" t="s">
        <v>11</v>
      </c>
      <c r="G51" s="10">
        <v>5</v>
      </c>
      <c r="H51" s="10">
        <v>1</v>
      </c>
    </row>
    <row r="52" spans="2:8" ht="13.5" customHeight="1" x14ac:dyDescent="0.15">
      <c r="B52" s="354"/>
      <c r="C52" s="14" t="s">
        <v>26</v>
      </c>
      <c r="D52" s="16">
        <v>1</v>
      </c>
      <c r="E52" s="23" t="s">
        <v>11</v>
      </c>
      <c r="F52" s="23" t="s">
        <v>11</v>
      </c>
      <c r="G52" s="16">
        <v>4</v>
      </c>
      <c r="H52" s="16" t="s">
        <v>11</v>
      </c>
    </row>
    <row r="53" spans="2:8" ht="13.5" customHeight="1" x14ac:dyDescent="0.15">
      <c r="B53" s="352" t="s">
        <v>34</v>
      </c>
      <c r="C53" s="18" t="s">
        <v>24</v>
      </c>
      <c r="D53" s="21">
        <v>2</v>
      </c>
      <c r="E53" s="21">
        <v>3</v>
      </c>
      <c r="F53" s="22">
        <v>0</v>
      </c>
      <c r="G53" s="21">
        <v>9</v>
      </c>
      <c r="H53" s="21">
        <v>1</v>
      </c>
    </row>
    <row r="54" spans="2:8" ht="13.5" customHeight="1" x14ac:dyDescent="0.15">
      <c r="B54" s="353"/>
      <c r="C54" s="8" t="s">
        <v>25</v>
      </c>
      <c r="D54" s="10">
        <v>1</v>
      </c>
      <c r="E54" s="10">
        <v>3</v>
      </c>
      <c r="F54" s="10" t="s">
        <v>11</v>
      </c>
      <c r="G54" s="10">
        <v>5</v>
      </c>
      <c r="H54" s="10">
        <v>1</v>
      </c>
    </row>
    <row r="55" spans="2:8" ht="13.5" customHeight="1" x14ac:dyDescent="0.15">
      <c r="B55" s="354"/>
      <c r="C55" s="14" t="s">
        <v>26</v>
      </c>
      <c r="D55" s="16">
        <v>1</v>
      </c>
      <c r="E55" s="23" t="s">
        <v>11</v>
      </c>
      <c r="F55" s="23" t="s">
        <v>11</v>
      </c>
      <c r="G55" s="16">
        <v>4</v>
      </c>
      <c r="H55" s="16" t="s">
        <v>11</v>
      </c>
    </row>
    <row r="56" spans="2:8" ht="13.5" customHeight="1" x14ac:dyDescent="0.15">
      <c r="B56" s="352" t="s">
        <v>35</v>
      </c>
      <c r="C56" s="18" t="s">
        <v>24</v>
      </c>
      <c r="D56" s="21">
        <v>2</v>
      </c>
      <c r="E56" s="21">
        <v>3</v>
      </c>
      <c r="F56" s="22">
        <v>0</v>
      </c>
      <c r="G56" s="21">
        <v>9</v>
      </c>
      <c r="H56" s="21">
        <v>0</v>
      </c>
    </row>
    <row r="57" spans="2:8" ht="13.5" customHeight="1" x14ac:dyDescent="0.15">
      <c r="B57" s="353"/>
      <c r="C57" s="8" t="s">
        <v>25</v>
      </c>
      <c r="D57" s="10">
        <v>1</v>
      </c>
      <c r="E57" s="10">
        <v>3</v>
      </c>
      <c r="F57" s="10" t="s">
        <v>11</v>
      </c>
      <c r="G57" s="10">
        <v>5</v>
      </c>
      <c r="H57" s="10" t="s">
        <v>11</v>
      </c>
    </row>
    <row r="58" spans="2:8" ht="13.5" customHeight="1" x14ac:dyDescent="0.15">
      <c r="B58" s="354"/>
      <c r="C58" s="14" t="s">
        <v>26</v>
      </c>
      <c r="D58" s="16">
        <v>1</v>
      </c>
      <c r="E58" s="23" t="s">
        <v>11</v>
      </c>
      <c r="F58" s="23" t="s">
        <v>11</v>
      </c>
      <c r="G58" s="16">
        <v>4</v>
      </c>
      <c r="H58" s="16" t="s">
        <v>11</v>
      </c>
    </row>
    <row r="59" spans="2:8" ht="13.5" customHeight="1" x14ac:dyDescent="0.15">
      <c r="B59" s="352" t="s">
        <v>36</v>
      </c>
      <c r="C59" s="18" t="s">
        <v>24</v>
      </c>
      <c r="D59" s="21">
        <v>2</v>
      </c>
      <c r="E59" s="21">
        <v>3</v>
      </c>
      <c r="F59" s="22">
        <v>0</v>
      </c>
      <c r="G59" s="21">
        <v>9</v>
      </c>
      <c r="H59" s="21">
        <v>0</v>
      </c>
    </row>
    <row r="60" spans="2:8" ht="13.5" customHeight="1" x14ac:dyDescent="0.15">
      <c r="B60" s="353"/>
      <c r="C60" s="8" t="s">
        <v>25</v>
      </c>
      <c r="D60" s="10">
        <v>1</v>
      </c>
      <c r="E60" s="10">
        <v>3</v>
      </c>
      <c r="F60" s="10" t="s">
        <v>11</v>
      </c>
      <c r="G60" s="10">
        <v>5</v>
      </c>
      <c r="H60" s="10" t="s">
        <v>11</v>
      </c>
    </row>
    <row r="61" spans="2:8" ht="13.5" customHeight="1" x14ac:dyDescent="0.15">
      <c r="B61" s="354"/>
      <c r="C61" s="14" t="s">
        <v>26</v>
      </c>
      <c r="D61" s="16">
        <v>1</v>
      </c>
      <c r="E61" s="23" t="s">
        <v>11</v>
      </c>
      <c r="F61" s="23" t="s">
        <v>11</v>
      </c>
      <c r="G61" s="16">
        <v>4</v>
      </c>
      <c r="H61" s="16" t="s">
        <v>11</v>
      </c>
    </row>
    <row r="62" spans="2:8" ht="13.5" customHeight="1" x14ac:dyDescent="0.15">
      <c r="B62" s="352" t="s">
        <v>37</v>
      </c>
      <c r="C62" s="18" t="s">
        <v>24</v>
      </c>
      <c r="D62" s="21">
        <v>2</v>
      </c>
      <c r="E62" s="21">
        <v>3</v>
      </c>
      <c r="F62" s="22">
        <v>0</v>
      </c>
      <c r="G62" s="21">
        <v>9</v>
      </c>
      <c r="H62" s="21">
        <v>0</v>
      </c>
    </row>
    <row r="63" spans="2:8" ht="13.5" customHeight="1" x14ac:dyDescent="0.15">
      <c r="B63" s="353"/>
      <c r="C63" s="8" t="s">
        <v>25</v>
      </c>
      <c r="D63" s="10">
        <v>1</v>
      </c>
      <c r="E63" s="10">
        <v>3</v>
      </c>
      <c r="F63" s="10" t="s">
        <v>11</v>
      </c>
      <c r="G63" s="10">
        <v>5</v>
      </c>
      <c r="H63" s="10" t="s">
        <v>11</v>
      </c>
    </row>
    <row r="64" spans="2:8" ht="13.5" customHeight="1" x14ac:dyDescent="0.15">
      <c r="B64" s="354"/>
      <c r="C64" s="14" t="s">
        <v>26</v>
      </c>
      <c r="D64" s="16">
        <v>1</v>
      </c>
      <c r="E64" s="23" t="s">
        <v>11</v>
      </c>
      <c r="F64" s="23" t="s">
        <v>11</v>
      </c>
      <c r="G64" s="16">
        <v>4</v>
      </c>
      <c r="H64" s="16" t="s">
        <v>11</v>
      </c>
    </row>
    <row r="65" spans="2:8" ht="13.5" customHeight="1" x14ac:dyDescent="0.15">
      <c r="B65" s="352" t="s">
        <v>38</v>
      </c>
      <c r="C65" s="18" t="s">
        <v>24</v>
      </c>
      <c r="D65" s="21">
        <v>2</v>
      </c>
      <c r="E65" s="21">
        <v>3</v>
      </c>
      <c r="F65" s="22">
        <v>0</v>
      </c>
      <c r="G65" s="21">
        <v>9</v>
      </c>
      <c r="H65" s="21">
        <v>0</v>
      </c>
    </row>
    <row r="66" spans="2:8" ht="13.5" customHeight="1" x14ac:dyDescent="0.15">
      <c r="B66" s="353"/>
      <c r="C66" s="8" t="s">
        <v>25</v>
      </c>
      <c r="D66" s="10">
        <v>1</v>
      </c>
      <c r="E66" s="10">
        <v>3</v>
      </c>
      <c r="F66" s="10" t="s">
        <v>20</v>
      </c>
      <c r="G66" s="10">
        <v>5</v>
      </c>
      <c r="H66" s="10" t="s">
        <v>20</v>
      </c>
    </row>
    <row r="67" spans="2:8" ht="13.5" customHeight="1" x14ac:dyDescent="0.15">
      <c r="B67" s="354"/>
      <c r="C67" s="14" t="s">
        <v>26</v>
      </c>
      <c r="D67" s="16">
        <v>1</v>
      </c>
      <c r="E67" s="23" t="s">
        <v>20</v>
      </c>
      <c r="F67" s="23" t="s">
        <v>20</v>
      </c>
      <c r="G67" s="16">
        <v>4</v>
      </c>
      <c r="H67" s="16" t="s">
        <v>20</v>
      </c>
    </row>
    <row r="68" spans="2:8" ht="13.5" customHeight="1" x14ac:dyDescent="0.15">
      <c r="B68" s="352" t="s">
        <v>39</v>
      </c>
      <c r="C68" s="18" t="s">
        <v>24</v>
      </c>
      <c r="D68" s="21">
        <v>2</v>
      </c>
      <c r="E68" s="21">
        <v>3</v>
      </c>
      <c r="F68" s="22">
        <v>0</v>
      </c>
      <c r="G68" s="21">
        <v>9</v>
      </c>
      <c r="H68" s="21">
        <v>0</v>
      </c>
    </row>
    <row r="69" spans="2:8" ht="13.5" customHeight="1" x14ac:dyDescent="0.15">
      <c r="B69" s="353"/>
      <c r="C69" s="8" t="s">
        <v>25</v>
      </c>
      <c r="D69" s="24">
        <v>1</v>
      </c>
      <c r="E69" s="24">
        <v>3</v>
      </c>
      <c r="F69" s="25" t="s">
        <v>20</v>
      </c>
      <c r="G69" s="24">
        <v>5</v>
      </c>
      <c r="H69" s="24" t="s">
        <v>20</v>
      </c>
    </row>
    <row r="70" spans="2:8" ht="13.5" customHeight="1" x14ac:dyDescent="0.15">
      <c r="B70" s="354"/>
      <c r="C70" s="14" t="s">
        <v>26</v>
      </c>
      <c r="D70" s="16">
        <v>1</v>
      </c>
      <c r="E70" s="16" t="s">
        <v>20</v>
      </c>
      <c r="F70" s="16" t="s">
        <v>20</v>
      </c>
      <c r="G70" s="16">
        <v>4</v>
      </c>
      <c r="H70" s="16" t="s">
        <v>20</v>
      </c>
    </row>
    <row r="71" spans="2:8" ht="13.5" customHeight="1" x14ac:dyDescent="0.15">
      <c r="B71" s="352" t="s">
        <v>40</v>
      </c>
      <c r="C71" s="18" t="s">
        <v>24</v>
      </c>
      <c r="D71" s="21">
        <v>2</v>
      </c>
      <c r="E71" s="21">
        <v>3</v>
      </c>
      <c r="F71" s="22">
        <v>0</v>
      </c>
      <c r="G71" s="21">
        <v>9</v>
      </c>
      <c r="H71" s="21">
        <v>0</v>
      </c>
    </row>
    <row r="72" spans="2:8" ht="13.5" customHeight="1" x14ac:dyDescent="0.15">
      <c r="B72" s="353"/>
      <c r="C72" s="8" t="s">
        <v>25</v>
      </c>
      <c r="D72" s="24">
        <v>1</v>
      </c>
      <c r="E72" s="24">
        <v>3</v>
      </c>
      <c r="F72" s="25" t="s">
        <v>20</v>
      </c>
      <c r="G72" s="24">
        <v>5</v>
      </c>
      <c r="H72" s="24" t="s">
        <v>20</v>
      </c>
    </row>
    <row r="73" spans="2:8" ht="13.5" customHeight="1" x14ac:dyDescent="0.15">
      <c r="B73" s="354"/>
      <c r="C73" s="14" t="s">
        <v>26</v>
      </c>
      <c r="D73" s="16">
        <v>1</v>
      </c>
      <c r="E73" s="16" t="s">
        <v>20</v>
      </c>
      <c r="F73" s="16" t="s">
        <v>20</v>
      </c>
      <c r="G73" s="16">
        <v>4</v>
      </c>
      <c r="H73" s="16" t="s">
        <v>20</v>
      </c>
    </row>
    <row r="74" spans="2:8" ht="13.5" customHeight="1" x14ac:dyDescent="0.15">
      <c r="B74" s="352" t="s">
        <v>41</v>
      </c>
      <c r="C74" s="18" t="s">
        <v>24</v>
      </c>
      <c r="D74" s="21">
        <v>2</v>
      </c>
      <c r="E74" s="21">
        <v>3</v>
      </c>
      <c r="F74" s="22">
        <v>0</v>
      </c>
      <c r="G74" s="21">
        <v>9</v>
      </c>
      <c r="H74" s="21">
        <v>0</v>
      </c>
    </row>
    <row r="75" spans="2:8" ht="13.5" customHeight="1" x14ac:dyDescent="0.15">
      <c r="B75" s="353"/>
      <c r="C75" s="8" t="s">
        <v>25</v>
      </c>
      <c r="D75" s="24">
        <v>1</v>
      </c>
      <c r="E75" s="24">
        <v>3</v>
      </c>
      <c r="F75" s="25" t="s">
        <v>20</v>
      </c>
      <c r="G75" s="24">
        <v>5</v>
      </c>
      <c r="H75" s="24" t="s">
        <v>20</v>
      </c>
    </row>
    <row r="76" spans="2:8" ht="13.5" customHeight="1" x14ac:dyDescent="0.15">
      <c r="B76" s="354"/>
      <c r="C76" s="14" t="s">
        <v>26</v>
      </c>
      <c r="D76" s="16">
        <v>1</v>
      </c>
      <c r="E76" s="16" t="s">
        <v>20</v>
      </c>
      <c r="F76" s="16" t="s">
        <v>20</v>
      </c>
      <c r="G76" s="16">
        <v>4</v>
      </c>
      <c r="H76" s="16" t="s">
        <v>20</v>
      </c>
    </row>
    <row r="77" spans="2:8" ht="13.5" customHeight="1" x14ac:dyDescent="0.15">
      <c r="B77" s="352" t="s">
        <v>42</v>
      </c>
      <c r="C77" s="18" t="s">
        <v>24</v>
      </c>
      <c r="D77" s="21">
        <v>2</v>
      </c>
      <c r="E77" s="21">
        <v>3</v>
      </c>
      <c r="F77" s="22">
        <v>0</v>
      </c>
      <c r="G77" s="21">
        <v>9</v>
      </c>
      <c r="H77" s="21">
        <v>0</v>
      </c>
    </row>
    <row r="78" spans="2:8" ht="13.5" customHeight="1" x14ac:dyDescent="0.15">
      <c r="B78" s="353"/>
      <c r="C78" s="8" t="s">
        <v>25</v>
      </c>
      <c r="D78" s="24">
        <v>1</v>
      </c>
      <c r="E78" s="24">
        <v>3</v>
      </c>
      <c r="F78" s="25" t="s">
        <v>20</v>
      </c>
      <c r="G78" s="24">
        <v>5</v>
      </c>
      <c r="H78" s="24" t="s">
        <v>20</v>
      </c>
    </row>
    <row r="79" spans="2:8" ht="13.5" customHeight="1" x14ac:dyDescent="0.15">
      <c r="B79" s="354"/>
      <c r="C79" s="14" t="s">
        <v>26</v>
      </c>
      <c r="D79" s="16">
        <v>1</v>
      </c>
      <c r="E79" s="16" t="s">
        <v>20</v>
      </c>
      <c r="F79" s="16" t="s">
        <v>20</v>
      </c>
      <c r="G79" s="16">
        <v>4</v>
      </c>
      <c r="H79" s="16" t="s">
        <v>20</v>
      </c>
    </row>
    <row r="80" spans="2:8" ht="13.5" customHeight="1" x14ac:dyDescent="0.15">
      <c r="B80" s="352" t="s">
        <v>43</v>
      </c>
      <c r="C80" s="18" t="s">
        <v>24</v>
      </c>
      <c r="D80" s="21">
        <v>2</v>
      </c>
      <c r="E80" s="21">
        <v>3</v>
      </c>
      <c r="F80" s="22">
        <v>0</v>
      </c>
      <c r="G80" s="21">
        <v>9</v>
      </c>
      <c r="H80" s="21">
        <v>0</v>
      </c>
    </row>
    <row r="81" spans="2:8" ht="13.5" customHeight="1" x14ac:dyDescent="0.15">
      <c r="B81" s="353"/>
      <c r="C81" s="8" t="s">
        <v>25</v>
      </c>
      <c r="D81" s="24">
        <v>1</v>
      </c>
      <c r="E81" s="24">
        <v>3</v>
      </c>
      <c r="F81" s="25" t="s">
        <v>11</v>
      </c>
      <c r="G81" s="24">
        <v>5</v>
      </c>
      <c r="H81" s="24" t="s">
        <v>11</v>
      </c>
    </row>
    <row r="82" spans="2:8" ht="13.5" customHeight="1" x14ac:dyDescent="0.15">
      <c r="B82" s="354"/>
      <c r="C82" s="14" t="s">
        <v>26</v>
      </c>
      <c r="D82" s="16">
        <v>1</v>
      </c>
      <c r="E82" s="16" t="s">
        <v>11</v>
      </c>
      <c r="F82" s="16" t="s">
        <v>11</v>
      </c>
      <c r="G82" s="16">
        <v>4</v>
      </c>
      <c r="H82" s="16" t="s">
        <v>11</v>
      </c>
    </row>
    <row r="83" spans="2:8" ht="13.5" customHeight="1" x14ac:dyDescent="0.15">
      <c r="B83" s="352" t="s">
        <v>227</v>
      </c>
      <c r="C83" s="18" t="s">
        <v>24</v>
      </c>
      <c r="D83" s="21">
        <v>2</v>
      </c>
      <c r="E83" s="21">
        <v>3</v>
      </c>
      <c r="F83" s="22">
        <v>0</v>
      </c>
      <c r="G83" s="21">
        <v>9</v>
      </c>
      <c r="H83" s="21">
        <v>0</v>
      </c>
    </row>
    <row r="84" spans="2:8" ht="13.5" customHeight="1" x14ac:dyDescent="0.15">
      <c r="B84" s="353"/>
      <c r="C84" s="8" t="s">
        <v>25</v>
      </c>
      <c r="D84" s="24">
        <v>1</v>
      </c>
      <c r="E84" s="24">
        <v>3</v>
      </c>
      <c r="F84" s="25" t="s">
        <v>11</v>
      </c>
      <c r="G84" s="24">
        <v>5</v>
      </c>
      <c r="H84" s="24" t="s">
        <v>11</v>
      </c>
    </row>
    <row r="85" spans="2:8" ht="13.5" customHeight="1" x14ac:dyDescent="0.15">
      <c r="B85" s="354"/>
      <c r="C85" s="14" t="s">
        <v>26</v>
      </c>
      <c r="D85" s="16">
        <v>1</v>
      </c>
      <c r="E85" s="16" t="s">
        <v>11</v>
      </c>
      <c r="F85" s="16" t="s">
        <v>11</v>
      </c>
      <c r="G85" s="16">
        <v>4</v>
      </c>
      <c r="H85" s="16" t="s">
        <v>11</v>
      </c>
    </row>
    <row r="86" spans="2:8" ht="13.5" customHeight="1" x14ac:dyDescent="0.15">
      <c r="B86" s="26" t="s">
        <v>44</v>
      </c>
      <c r="H86" s="27"/>
    </row>
    <row r="87" spans="2:8" ht="15" customHeight="1" x14ac:dyDescent="0.15"/>
    <row r="88" spans="2:8" ht="15" customHeight="1" x14ac:dyDescent="0.15"/>
    <row r="89" spans="2:8" ht="15" customHeight="1" x14ac:dyDescent="0.15"/>
    <row r="90" spans="2:8" ht="15" customHeight="1" x14ac:dyDescent="0.15"/>
    <row r="91" spans="2:8" ht="15" customHeight="1" x14ac:dyDescent="0.15"/>
    <row r="92" spans="2:8" ht="15" customHeight="1" x14ac:dyDescent="0.15"/>
    <row r="93" spans="2:8" ht="15" customHeight="1" x14ac:dyDescent="0.15"/>
    <row r="94" spans="2:8" ht="15" customHeight="1" x14ac:dyDescent="0.15"/>
    <row r="95" spans="2:8" ht="15" customHeight="1" x14ac:dyDescent="0.15"/>
    <row r="96" spans="2:8" ht="15" customHeight="1" x14ac:dyDescent="0.15"/>
    <row r="97" ht="15" customHeight="1" x14ac:dyDescent="0.15"/>
    <row r="98" ht="15" customHeight="1" x14ac:dyDescent="0.15"/>
  </sheetData>
  <mergeCells count="27">
    <mergeCell ref="B77:B79"/>
    <mergeCell ref="B80:B82"/>
    <mergeCell ref="B83:B85"/>
    <mergeCell ref="B59:B61"/>
    <mergeCell ref="B62:B64"/>
    <mergeCell ref="B65:B67"/>
    <mergeCell ref="B68:B70"/>
    <mergeCell ref="B71:B73"/>
    <mergeCell ref="B74:B76"/>
    <mergeCell ref="B41:B43"/>
    <mergeCell ref="B44:B46"/>
    <mergeCell ref="B47:B49"/>
    <mergeCell ref="B50:B52"/>
    <mergeCell ref="B53:B55"/>
    <mergeCell ref="B56:B58"/>
    <mergeCell ref="B23:B25"/>
    <mergeCell ref="B26:B28"/>
    <mergeCell ref="B29:B31"/>
    <mergeCell ref="B32:B34"/>
    <mergeCell ref="B35:B37"/>
    <mergeCell ref="B38:B40"/>
    <mergeCell ref="B5:B7"/>
    <mergeCell ref="B8:B10"/>
    <mergeCell ref="B11:B13"/>
    <mergeCell ref="B14:B16"/>
    <mergeCell ref="B17:B19"/>
    <mergeCell ref="B20:B22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Ｐゴシック,標準"17.法務・警察</oddHeader>
    <oddFooter>&amp;C&amp;"ＭＳ Ｐゴシック,標準"-120-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2D0C7-8CAE-4BB3-B3BE-176E0C961B10}">
  <sheetPr>
    <pageSetUpPr fitToPage="1"/>
  </sheetPr>
  <dimension ref="A1:P67"/>
  <sheetViews>
    <sheetView showGridLines="0" zoomScaleNormal="100" zoomScaleSheetLayoutView="100" workbookViewId="0">
      <selection activeCell="J60" sqref="J60"/>
    </sheetView>
  </sheetViews>
  <sheetFormatPr defaultColWidth="9.140625" defaultRowHeight="11.25" x14ac:dyDescent="0.15"/>
  <cols>
    <col min="1" max="1" width="1.85546875" style="3" customWidth="1"/>
    <col min="2" max="2" width="9" style="2" customWidth="1"/>
    <col min="3" max="4" width="6.5703125" style="2" customWidth="1"/>
    <col min="5" max="16" width="6.5703125" style="3" customWidth="1"/>
    <col min="17" max="16384" width="9.140625" style="3"/>
  </cols>
  <sheetData>
    <row r="1" spans="1:16" ht="30" customHeight="1" x14ac:dyDescent="0.15">
      <c r="A1" s="1" t="s">
        <v>45</v>
      </c>
    </row>
    <row r="2" spans="1:16" ht="7.5" customHeight="1" x14ac:dyDescent="0.15">
      <c r="A2" s="1"/>
    </row>
    <row r="3" spans="1:16" ht="22.5" customHeight="1" x14ac:dyDescent="0.15">
      <c r="B3" s="4" t="s">
        <v>46</v>
      </c>
      <c r="P3" s="28" t="s">
        <v>47</v>
      </c>
    </row>
    <row r="4" spans="1:16" s="5" customFormat="1" ht="18.75" customHeight="1" x14ac:dyDescent="0.15">
      <c r="B4" s="361" t="s">
        <v>48</v>
      </c>
      <c r="C4" s="359" t="s">
        <v>49</v>
      </c>
      <c r="D4" s="360"/>
      <c r="E4" s="359" t="s">
        <v>50</v>
      </c>
      <c r="F4" s="360"/>
      <c r="G4" s="359" t="s">
        <v>51</v>
      </c>
      <c r="H4" s="360"/>
      <c r="I4" s="359" t="s">
        <v>52</v>
      </c>
      <c r="J4" s="360"/>
      <c r="K4" s="359" t="s">
        <v>53</v>
      </c>
      <c r="L4" s="360"/>
      <c r="M4" s="359" t="s">
        <v>54</v>
      </c>
      <c r="N4" s="360"/>
      <c r="O4" s="359" t="s">
        <v>55</v>
      </c>
      <c r="P4" s="360"/>
    </row>
    <row r="5" spans="1:16" s="5" customFormat="1" ht="18.75" customHeight="1" x14ac:dyDescent="0.15">
      <c r="B5" s="362"/>
      <c r="C5" s="29" t="s">
        <v>56</v>
      </c>
      <c r="D5" s="30" t="s">
        <v>57</v>
      </c>
      <c r="E5" s="31" t="s">
        <v>56</v>
      </c>
      <c r="F5" s="32" t="s">
        <v>57</v>
      </c>
      <c r="G5" s="31" t="s">
        <v>56</v>
      </c>
      <c r="H5" s="32" t="s">
        <v>57</v>
      </c>
      <c r="I5" s="31" t="s">
        <v>56</v>
      </c>
      <c r="J5" s="32" t="s">
        <v>57</v>
      </c>
      <c r="K5" s="31" t="s">
        <v>56</v>
      </c>
      <c r="L5" s="32" t="s">
        <v>57</v>
      </c>
      <c r="M5" s="31" t="s">
        <v>56</v>
      </c>
      <c r="N5" s="32" t="s">
        <v>57</v>
      </c>
      <c r="O5" s="29" t="s">
        <v>56</v>
      </c>
      <c r="P5" s="30" t="s">
        <v>57</v>
      </c>
    </row>
    <row r="6" spans="1:16" s="33" customFormat="1" ht="13.5" hidden="1" customHeight="1" x14ac:dyDescent="0.15">
      <c r="B6" s="17" t="s">
        <v>9</v>
      </c>
      <c r="C6" s="34">
        <f t="shared" ref="C6:P6" si="0">SUM(C7:C10)</f>
        <v>1172</v>
      </c>
      <c r="D6" s="35">
        <f>SUM(D7:D10)</f>
        <v>505</v>
      </c>
      <c r="E6" s="34">
        <f t="shared" si="0"/>
        <v>6</v>
      </c>
      <c r="F6" s="35">
        <f t="shared" si="0"/>
        <v>6</v>
      </c>
      <c r="G6" s="34">
        <f t="shared" si="0"/>
        <v>4</v>
      </c>
      <c r="H6" s="35">
        <f t="shared" si="0"/>
        <v>2</v>
      </c>
      <c r="I6" s="34">
        <f t="shared" si="0"/>
        <v>1050</v>
      </c>
      <c r="J6" s="35">
        <f t="shared" si="0"/>
        <v>403</v>
      </c>
      <c r="K6" s="34">
        <f t="shared" si="0"/>
        <v>52</v>
      </c>
      <c r="L6" s="35">
        <f t="shared" si="0"/>
        <v>52</v>
      </c>
      <c r="M6" s="34">
        <f t="shared" si="0"/>
        <v>1</v>
      </c>
      <c r="N6" s="35">
        <f t="shared" si="0"/>
        <v>1</v>
      </c>
      <c r="O6" s="34">
        <f t="shared" si="0"/>
        <v>59</v>
      </c>
      <c r="P6" s="35">
        <f t="shared" si="0"/>
        <v>41</v>
      </c>
    </row>
    <row r="7" spans="1:16" s="33" customFormat="1" ht="13.5" hidden="1" customHeight="1" x14ac:dyDescent="0.15">
      <c r="B7" s="36" t="s">
        <v>58</v>
      </c>
      <c r="C7" s="37">
        <f>+E7+G7+I7+K7+M7+O7</f>
        <v>194</v>
      </c>
      <c r="D7" s="38">
        <f>+F7+H7+J7+L7+N7+P7</f>
        <v>89</v>
      </c>
      <c r="E7" s="39">
        <v>3</v>
      </c>
      <c r="F7" s="40">
        <v>3</v>
      </c>
      <c r="G7" s="39">
        <v>0</v>
      </c>
      <c r="H7" s="40">
        <v>0</v>
      </c>
      <c r="I7" s="39">
        <v>160</v>
      </c>
      <c r="J7" s="40">
        <v>59</v>
      </c>
      <c r="K7" s="39">
        <v>20</v>
      </c>
      <c r="L7" s="40">
        <v>20</v>
      </c>
      <c r="M7" s="39">
        <v>0</v>
      </c>
      <c r="N7" s="40">
        <v>0</v>
      </c>
      <c r="O7" s="39">
        <v>11</v>
      </c>
      <c r="P7" s="40">
        <v>7</v>
      </c>
    </row>
    <row r="8" spans="1:16" s="33" customFormat="1" ht="13.5" hidden="1" customHeight="1" x14ac:dyDescent="0.15">
      <c r="B8" s="36" t="s">
        <v>59</v>
      </c>
      <c r="C8" s="37">
        <f t="shared" ref="C8:D10" si="1">+E8+G8+I8+K8+M8+O8</f>
        <v>355</v>
      </c>
      <c r="D8" s="38">
        <f t="shared" si="1"/>
        <v>145</v>
      </c>
      <c r="E8" s="39">
        <v>3</v>
      </c>
      <c r="F8" s="40">
        <v>3</v>
      </c>
      <c r="G8" s="39">
        <v>1</v>
      </c>
      <c r="H8" s="40">
        <v>1</v>
      </c>
      <c r="I8" s="39">
        <v>324</v>
      </c>
      <c r="J8" s="40">
        <v>122</v>
      </c>
      <c r="K8" s="39">
        <v>7</v>
      </c>
      <c r="L8" s="40">
        <v>7</v>
      </c>
      <c r="M8" s="39">
        <v>1</v>
      </c>
      <c r="N8" s="40">
        <v>1</v>
      </c>
      <c r="O8" s="39">
        <v>19</v>
      </c>
      <c r="P8" s="40">
        <v>11</v>
      </c>
    </row>
    <row r="9" spans="1:16" s="33" customFormat="1" ht="13.5" hidden="1" customHeight="1" x14ac:dyDescent="0.15">
      <c r="B9" s="36" t="s">
        <v>60</v>
      </c>
      <c r="C9" s="37">
        <f t="shared" si="1"/>
        <v>423</v>
      </c>
      <c r="D9" s="38">
        <f t="shared" si="1"/>
        <v>132</v>
      </c>
      <c r="E9" s="39">
        <v>0</v>
      </c>
      <c r="F9" s="40">
        <v>0</v>
      </c>
      <c r="G9" s="39">
        <v>3</v>
      </c>
      <c r="H9" s="40">
        <v>1</v>
      </c>
      <c r="I9" s="39">
        <v>372</v>
      </c>
      <c r="J9" s="40">
        <v>89</v>
      </c>
      <c r="K9" s="39">
        <v>21</v>
      </c>
      <c r="L9" s="40">
        <v>21</v>
      </c>
      <c r="M9" s="39">
        <v>0</v>
      </c>
      <c r="N9" s="40">
        <v>0</v>
      </c>
      <c r="O9" s="39">
        <v>27</v>
      </c>
      <c r="P9" s="40">
        <v>21</v>
      </c>
    </row>
    <row r="10" spans="1:16" s="33" customFormat="1" ht="13.5" hidden="1" customHeight="1" x14ac:dyDescent="0.15">
      <c r="B10" s="41" t="s">
        <v>61</v>
      </c>
      <c r="C10" s="42">
        <f t="shared" si="1"/>
        <v>200</v>
      </c>
      <c r="D10" s="43">
        <f t="shared" si="1"/>
        <v>139</v>
      </c>
      <c r="E10" s="44">
        <v>0</v>
      </c>
      <c r="F10" s="45">
        <v>0</v>
      </c>
      <c r="G10" s="44">
        <v>0</v>
      </c>
      <c r="H10" s="45">
        <v>0</v>
      </c>
      <c r="I10" s="44">
        <v>194</v>
      </c>
      <c r="J10" s="45">
        <v>133</v>
      </c>
      <c r="K10" s="44">
        <v>4</v>
      </c>
      <c r="L10" s="45">
        <v>4</v>
      </c>
      <c r="M10" s="44">
        <v>0</v>
      </c>
      <c r="N10" s="45">
        <v>0</v>
      </c>
      <c r="O10" s="44">
        <v>2</v>
      </c>
      <c r="P10" s="45">
        <v>2</v>
      </c>
    </row>
    <row r="11" spans="1:16" s="33" customFormat="1" ht="13.5" hidden="1" customHeight="1" x14ac:dyDescent="0.15">
      <c r="B11" s="17" t="s">
        <v>14</v>
      </c>
      <c r="C11" s="34">
        <f t="shared" ref="C11:P11" si="2">SUM(C12:C15)</f>
        <v>1008</v>
      </c>
      <c r="D11" s="35">
        <f t="shared" si="2"/>
        <v>349</v>
      </c>
      <c r="E11" s="34">
        <f t="shared" si="2"/>
        <v>8</v>
      </c>
      <c r="F11" s="35">
        <f t="shared" si="2"/>
        <v>6</v>
      </c>
      <c r="G11" s="34">
        <f t="shared" si="2"/>
        <v>11</v>
      </c>
      <c r="H11" s="35">
        <f t="shared" si="2"/>
        <v>8</v>
      </c>
      <c r="I11" s="34">
        <f t="shared" si="2"/>
        <v>947</v>
      </c>
      <c r="J11" s="35">
        <f t="shared" si="2"/>
        <v>299</v>
      </c>
      <c r="K11" s="34">
        <f t="shared" si="2"/>
        <v>10</v>
      </c>
      <c r="L11" s="35">
        <f t="shared" si="2"/>
        <v>12</v>
      </c>
      <c r="M11" s="34">
        <f t="shared" si="2"/>
        <v>3</v>
      </c>
      <c r="N11" s="35">
        <f t="shared" si="2"/>
        <v>2</v>
      </c>
      <c r="O11" s="34">
        <f t="shared" si="2"/>
        <v>29</v>
      </c>
      <c r="P11" s="35">
        <f t="shared" si="2"/>
        <v>22</v>
      </c>
    </row>
    <row r="12" spans="1:16" s="33" customFormat="1" ht="11.85" hidden="1" customHeight="1" x14ac:dyDescent="0.15">
      <c r="B12" s="36" t="s">
        <v>58</v>
      </c>
      <c r="C12" s="37">
        <f>+E12+G12+I12+K12+M12+O12</f>
        <v>185</v>
      </c>
      <c r="D12" s="38">
        <f>+F12+H12+J12+L12+N12+P12</f>
        <v>80</v>
      </c>
      <c r="E12" s="39">
        <v>3</v>
      </c>
      <c r="F12" s="40">
        <v>3</v>
      </c>
      <c r="G12" s="39">
        <v>2</v>
      </c>
      <c r="H12" s="40">
        <v>2</v>
      </c>
      <c r="I12" s="39">
        <v>171</v>
      </c>
      <c r="J12" s="40">
        <v>67</v>
      </c>
      <c r="K12" s="39">
        <v>0</v>
      </c>
      <c r="L12" s="40">
        <v>2</v>
      </c>
      <c r="M12" s="39">
        <v>0</v>
      </c>
      <c r="N12" s="40">
        <v>0</v>
      </c>
      <c r="O12" s="39">
        <v>9</v>
      </c>
      <c r="P12" s="40">
        <v>6</v>
      </c>
    </row>
    <row r="13" spans="1:16" s="33" customFormat="1" ht="11.85" hidden="1" customHeight="1" x14ac:dyDescent="0.15">
      <c r="B13" s="36" t="s">
        <v>59</v>
      </c>
      <c r="C13" s="37">
        <f t="shared" ref="C13:D15" si="3">+E13+G13+I13+K13+M13+O13</f>
        <v>366</v>
      </c>
      <c r="D13" s="38">
        <f t="shared" si="3"/>
        <v>84</v>
      </c>
      <c r="E13" s="39">
        <v>2</v>
      </c>
      <c r="F13" s="40">
        <v>1</v>
      </c>
      <c r="G13" s="39">
        <v>1</v>
      </c>
      <c r="H13" s="40">
        <v>1</v>
      </c>
      <c r="I13" s="39">
        <v>353</v>
      </c>
      <c r="J13" s="40">
        <v>73</v>
      </c>
      <c r="K13" s="39">
        <v>4</v>
      </c>
      <c r="L13" s="40">
        <v>4</v>
      </c>
      <c r="M13" s="39">
        <v>1</v>
      </c>
      <c r="N13" s="40">
        <v>1</v>
      </c>
      <c r="O13" s="39">
        <v>5</v>
      </c>
      <c r="P13" s="40">
        <v>4</v>
      </c>
    </row>
    <row r="14" spans="1:16" s="33" customFormat="1" ht="11.85" hidden="1" customHeight="1" x14ac:dyDescent="0.15">
      <c r="B14" s="36" t="s">
        <v>60</v>
      </c>
      <c r="C14" s="37">
        <f t="shared" si="3"/>
        <v>288</v>
      </c>
      <c r="D14" s="38">
        <f t="shared" si="3"/>
        <v>93</v>
      </c>
      <c r="E14" s="39">
        <v>3</v>
      </c>
      <c r="F14" s="40">
        <v>2</v>
      </c>
      <c r="G14" s="39">
        <v>7</v>
      </c>
      <c r="H14" s="40">
        <v>4</v>
      </c>
      <c r="I14" s="39">
        <v>261</v>
      </c>
      <c r="J14" s="40">
        <v>73</v>
      </c>
      <c r="K14" s="39">
        <v>2</v>
      </c>
      <c r="L14" s="40">
        <v>2</v>
      </c>
      <c r="M14" s="39">
        <v>2</v>
      </c>
      <c r="N14" s="40">
        <v>1</v>
      </c>
      <c r="O14" s="39">
        <v>13</v>
      </c>
      <c r="P14" s="40">
        <v>11</v>
      </c>
    </row>
    <row r="15" spans="1:16" s="33" customFormat="1" ht="11.85" hidden="1" customHeight="1" x14ac:dyDescent="0.15">
      <c r="B15" s="41" t="s">
        <v>61</v>
      </c>
      <c r="C15" s="42">
        <f t="shared" si="3"/>
        <v>169</v>
      </c>
      <c r="D15" s="43">
        <f t="shared" si="3"/>
        <v>92</v>
      </c>
      <c r="E15" s="44">
        <v>0</v>
      </c>
      <c r="F15" s="45">
        <v>0</v>
      </c>
      <c r="G15" s="44">
        <v>1</v>
      </c>
      <c r="H15" s="45">
        <v>1</v>
      </c>
      <c r="I15" s="44">
        <v>162</v>
      </c>
      <c r="J15" s="45">
        <v>86</v>
      </c>
      <c r="K15" s="44">
        <v>4</v>
      </c>
      <c r="L15" s="45">
        <v>4</v>
      </c>
      <c r="M15" s="44">
        <v>0</v>
      </c>
      <c r="N15" s="45">
        <v>0</v>
      </c>
      <c r="O15" s="44">
        <v>2</v>
      </c>
      <c r="P15" s="45">
        <v>1</v>
      </c>
    </row>
    <row r="16" spans="1:16" s="33" customFormat="1" ht="13.5" customHeight="1" x14ac:dyDescent="0.15">
      <c r="B16" s="17" t="s">
        <v>15</v>
      </c>
      <c r="C16" s="34">
        <f t="shared" ref="C16:P16" si="4">SUM(C17:C20)</f>
        <v>1059</v>
      </c>
      <c r="D16" s="35">
        <f t="shared" si="4"/>
        <v>335</v>
      </c>
      <c r="E16" s="34">
        <f t="shared" si="4"/>
        <v>6</v>
      </c>
      <c r="F16" s="35">
        <f t="shared" si="4"/>
        <v>2</v>
      </c>
      <c r="G16" s="34">
        <f t="shared" si="4"/>
        <v>1</v>
      </c>
      <c r="H16" s="35">
        <f t="shared" si="4"/>
        <v>1</v>
      </c>
      <c r="I16" s="34">
        <f t="shared" si="4"/>
        <v>1012</v>
      </c>
      <c r="J16" s="35">
        <f t="shared" si="4"/>
        <v>306</v>
      </c>
      <c r="K16" s="34">
        <f t="shared" si="4"/>
        <v>7</v>
      </c>
      <c r="L16" s="35">
        <f t="shared" si="4"/>
        <v>4</v>
      </c>
      <c r="M16" s="34">
        <f t="shared" si="4"/>
        <v>1</v>
      </c>
      <c r="N16" s="35">
        <f t="shared" si="4"/>
        <v>0</v>
      </c>
      <c r="O16" s="34">
        <f t="shared" si="4"/>
        <v>32</v>
      </c>
      <c r="P16" s="35">
        <f t="shared" si="4"/>
        <v>22</v>
      </c>
    </row>
    <row r="17" spans="2:16" s="33" customFormat="1" ht="11.85" customHeight="1" x14ac:dyDescent="0.15">
      <c r="B17" s="36" t="s">
        <v>58</v>
      </c>
      <c r="C17" s="37">
        <f>+E17+G17+I17+K17+M17+O17</f>
        <v>175</v>
      </c>
      <c r="D17" s="38">
        <f>+F17+H17+J17+L17+N17+P17</f>
        <v>61</v>
      </c>
      <c r="E17" s="39">
        <v>3</v>
      </c>
      <c r="F17" s="40">
        <v>2</v>
      </c>
      <c r="G17" s="39">
        <v>0</v>
      </c>
      <c r="H17" s="40">
        <v>0</v>
      </c>
      <c r="I17" s="39">
        <v>160</v>
      </c>
      <c r="J17" s="40">
        <v>52</v>
      </c>
      <c r="K17" s="39">
        <v>5</v>
      </c>
      <c r="L17" s="40">
        <v>1</v>
      </c>
      <c r="M17" s="39">
        <v>0</v>
      </c>
      <c r="N17" s="40">
        <v>0</v>
      </c>
      <c r="O17" s="39">
        <v>7</v>
      </c>
      <c r="P17" s="40">
        <v>6</v>
      </c>
    </row>
    <row r="18" spans="2:16" s="33" customFormat="1" ht="11.85" customHeight="1" x14ac:dyDescent="0.15">
      <c r="B18" s="36" t="s">
        <v>59</v>
      </c>
      <c r="C18" s="37">
        <f t="shared" ref="C18:D20" si="5">+E18+G18+I18+K18+M18+O18</f>
        <v>317</v>
      </c>
      <c r="D18" s="38">
        <f t="shared" si="5"/>
        <v>74</v>
      </c>
      <c r="E18" s="39">
        <v>0</v>
      </c>
      <c r="F18" s="40">
        <v>0</v>
      </c>
      <c r="G18" s="39">
        <v>0</v>
      </c>
      <c r="H18" s="40">
        <v>0</v>
      </c>
      <c r="I18" s="39">
        <v>305</v>
      </c>
      <c r="J18" s="40">
        <v>67</v>
      </c>
      <c r="K18" s="39">
        <v>1</v>
      </c>
      <c r="L18" s="40">
        <v>1</v>
      </c>
      <c r="M18" s="39">
        <v>0</v>
      </c>
      <c r="N18" s="40">
        <v>0</v>
      </c>
      <c r="O18" s="39">
        <v>11</v>
      </c>
      <c r="P18" s="40">
        <v>6</v>
      </c>
    </row>
    <row r="19" spans="2:16" s="33" customFormat="1" ht="11.85" customHeight="1" x14ac:dyDescent="0.15">
      <c r="B19" s="36" t="s">
        <v>60</v>
      </c>
      <c r="C19" s="37">
        <f t="shared" si="5"/>
        <v>366</v>
      </c>
      <c r="D19" s="38">
        <f t="shared" si="5"/>
        <v>82</v>
      </c>
      <c r="E19" s="39">
        <v>2</v>
      </c>
      <c r="F19" s="40">
        <v>0</v>
      </c>
      <c r="G19" s="39">
        <v>1</v>
      </c>
      <c r="H19" s="40">
        <v>1</v>
      </c>
      <c r="I19" s="39">
        <v>351</v>
      </c>
      <c r="J19" s="40">
        <v>74</v>
      </c>
      <c r="K19" s="39">
        <v>1</v>
      </c>
      <c r="L19" s="40">
        <v>1</v>
      </c>
      <c r="M19" s="39">
        <v>0</v>
      </c>
      <c r="N19" s="40">
        <v>0</v>
      </c>
      <c r="O19" s="39">
        <v>11</v>
      </c>
      <c r="P19" s="40">
        <v>6</v>
      </c>
    </row>
    <row r="20" spans="2:16" s="33" customFormat="1" ht="11.85" customHeight="1" x14ac:dyDescent="0.15">
      <c r="B20" s="41" t="s">
        <v>61</v>
      </c>
      <c r="C20" s="42">
        <f t="shared" si="5"/>
        <v>201</v>
      </c>
      <c r="D20" s="43">
        <f t="shared" si="5"/>
        <v>118</v>
      </c>
      <c r="E20" s="44">
        <v>1</v>
      </c>
      <c r="F20" s="45">
        <v>0</v>
      </c>
      <c r="G20" s="44">
        <v>0</v>
      </c>
      <c r="H20" s="45">
        <v>0</v>
      </c>
      <c r="I20" s="44">
        <v>196</v>
      </c>
      <c r="J20" s="45">
        <v>113</v>
      </c>
      <c r="K20" s="44">
        <v>0</v>
      </c>
      <c r="L20" s="45">
        <v>1</v>
      </c>
      <c r="M20" s="44">
        <v>1</v>
      </c>
      <c r="N20" s="45">
        <v>0</v>
      </c>
      <c r="O20" s="44">
        <v>3</v>
      </c>
      <c r="P20" s="45">
        <v>4</v>
      </c>
    </row>
    <row r="21" spans="2:16" s="33" customFormat="1" ht="13.5" customHeight="1" x14ac:dyDescent="0.15">
      <c r="B21" s="17" t="s">
        <v>16</v>
      </c>
      <c r="C21" s="34">
        <f t="shared" ref="C21:P21" si="6">SUM(C22:C25)</f>
        <v>1345</v>
      </c>
      <c r="D21" s="35">
        <f t="shared" si="6"/>
        <v>394</v>
      </c>
      <c r="E21" s="34">
        <f t="shared" si="6"/>
        <v>1</v>
      </c>
      <c r="F21" s="35">
        <f t="shared" si="6"/>
        <v>1</v>
      </c>
      <c r="G21" s="34">
        <f t="shared" si="6"/>
        <v>18</v>
      </c>
      <c r="H21" s="35">
        <f t="shared" si="6"/>
        <v>8</v>
      </c>
      <c r="I21" s="34">
        <f t="shared" si="6"/>
        <v>1206</v>
      </c>
      <c r="J21" s="35">
        <f t="shared" si="6"/>
        <v>347</v>
      </c>
      <c r="K21" s="34">
        <f t="shared" si="6"/>
        <v>12</v>
      </c>
      <c r="L21" s="35">
        <f t="shared" si="6"/>
        <v>10</v>
      </c>
      <c r="M21" s="34">
        <f t="shared" si="6"/>
        <v>2</v>
      </c>
      <c r="N21" s="35">
        <f t="shared" si="6"/>
        <v>1</v>
      </c>
      <c r="O21" s="34">
        <f t="shared" si="6"/>
        <v>106</v>
      </c>
      <c r="P21" s="35">
        <f t="shared" si="6"/>
        <v>27</v>
      </c>
    </row>
    <row r="22" spans="2:16" s="33" customFormat="1" ht="11.85" customHeight="1" x14ac:dyDescent="0.15">
      <c r="B22" s="36" t="s">
        <v>58</v>
      </c>
      <c r="C22" s="37">
        <f>+E22+G22+I22+K22+M22+O22</f>
        <v>290</v>
      </c>
      <c r="D22" s="38">
        <f>+F22+H22+J22+L22+N22+P22</f>
        <v>86</v>
      </c>
      <c r="E22" s="39">
        <v>1</v>
      </c>
      <c r="F22" s="40">
        <v>1</v>
      </c>
      <c r="G22" s="39">
        <v>3</v>
      </c>
      <c r="H22" s="40">
        <v>1</v>
      </c>
      <c r="I22" s="39">
        <v>273</v>
      </c>
      <c r="J22" s="40">
        <v>78</v>
      </c>
      <c r="K22" s="39">
        <v>3</v>
      </c>
      <c r="L22" s="40">
        <v>1</v>
      </c>
      <c r="M22" s="39">
        <v>0</v>
      </c>
      <c r="N22" s="40">
        <v>0</v>
      </c>
      <c r="O22" s="39">
        <v>10</v>
      </c>
      <c r="P22" s="40">
        <v>5</v>
      </c>
    </row>
    <row r="23" spans="2:16" s="33" customFormat="1" ht="11.85" customHeight="1" x14ac:dyDescent="0.15">
      <c r="B23" s="36" t="s">
        <v>59</v>
      </c>
      <c r="C23" s="37">
        <f t="shared" ref="C23:D25" si="7">+E23+G23+I23+K23+M23+O23</f>
        <v>384</v>
      </c>
      <c r="D23" s="38">
        <f t="shared" si="7"/>
        <v>68</v>
      </c>
      <c r="E23" s="39">
        <v>0</v>
      </c>
      <c r="F23" s="40">
        <v>0</v>
      </c>
      <c r="G23" s="39">
        <v>6</v>
      </c>
      <c r="H23" s="40">
        <v>5</v>
      </c>
      <c r="I23" s="39">
        <v>340</v>
      </c>
      <c r="J23" s="40">
        <v>56</v>
      </c>
      <c r="K23" s="39">
        <v>4</v>
      </c>
      <c r="L23" s="40">
        <v>4</v>
      </c>
      <c r="M23" s="39">
        <v>2</v>
      </c>
      <c r="N23" s="40">
        <v>1</v>
      </c>
      <c r="O23" s="39">
        <v>32</v>
      </c>
      <c r="P23" s="40">
        <v>2</v>
      </c>
    </row>
    <row r="24" spans="2:16" s="33" customFormat="1" ht="11.85" customHeight="1" x14ac:dyDescent="0.15">
      <c r="B24" s="36" t="s">
        <v>60</v>
      </c>
      <c r="C24" s="37">
        <f t="shared" si="7"/>
        <v>488</v>
      </c>
      <c r="D24" s="38">
        <f t="shared" si="7"/>
        <v>142</v>
      </c>
      <c r="E24" s="39">
        <v>0</v>
      </c>
      <c r="F24" s="40">
        <v>0</v>
      </c>
      <c r="G24" s="39">
        <v>9</v>
      </c>
      <c r="H24" s="40">
        <v>2</v>
      </c>
      <c r="I24" s="39">
        <v>424</v>
      </c>
      <c r="J24" s="40">
        <v>127</v>
      </c>
      <c r="K24" s="39">
        <v>2</v>
      </c>
      <c r="L24" s="40">
        <v>2</v>
      </c>
      <c r="M24" s="39">
        <v>0</v>
      </c>
      <c r="N24" s="40">
        <v>0</v>
      </c>
      <c r="O24" s="39">
        <v>53</v>
      </c>
      <c r="P24" s="40">
        <v>11</v>
      </c>
    </row>
    <row r="25" spans="2:16" s="33" customFormat="1" ht="11.85" customHeight="1" x14ac:dyDescent="0.15">
      <c r="B25" s="41" t="s">
        <v>61</v>
      </c>
      <c r="C25" s="42">
        <f t="shared" si="7"/>
        <v>183</v>
      </c>
      <c r="D25" s="43">
        <f t="shared" si="7"/>
        <v>98</v>
      </c>
      <c r="E25" s="44">
        <v>0</v>
      </c>
      <c r="F25" s="45">
        <v>0</v>
      </c>
      <c r="G25" s="44">
        <v>0</v>
      </c>
      <c r="H25" s="45">
        <v>0</v>
      </c>
      <c r="I25" s="44">
        <v>169</v>
      </c>
      <c r="J25" s="45">
        <v>86</v>
      </c>
      <c r="K25" s="44">
        <v>3</v>
      </c>
      <c r="L25" s="45">
        <v>3</v>
      </c>
      <c r="M25" s="44">
        <v>0</v>
      </c>
      <c r="N25" s="45">
        <v>0</v>
      </c>
      <c r="O25" s="44">
        <v>11</v>
      </c>
      <c r="P25" s="45">
        <v>9</v>
      </c>
    </row>
    <row r="26" spans="2:16" s="33" customFormat="1" ht="13.5" customHeight="1" x14ac:dyDescent="0.15">
      <c r="B26" s="17" t="s">
        <v>17</v>
      </c>
      <c r="C26" s="34">
        <f t="shared" ref="C26:P26" si="8">SUM(C27:C30)</f>
        <v>1304</v>
      </c>
      <c r="D26" s="35">
        <f t="shared" si="8"/>
        <v>543</v>
      </c>
      <c r="E26" s="34">
        <f t="shared" si="8"/>
        <v>7</v>
      </c>
      <c r="F26" s="35">
        <f t="shared" si="8"/>
        <v>4</v>
      </c>
      <c r="G26" s="34">
        <f t="shared" si="8"/>
        <v>20</v>
      </c>
      <c r="H26" s="35">
        <f t="shared" si="8"/>
        <v>15</v>
      </c>
      <c r="I26" s="34">
        <f t="shared" si="8"/>
        <v>1085</v>
      </c>
      <c r="J26" s="35">
        <f t="shared" si="8"/>
        <v>433</v>
      </c>
      <c r="K26" s="34">
        <f t="shared" si="8"/>
        <v>41</v>
      </c>
      <c r="L26" s="35">
        <f t="shared" si="8"/>
        <v>38</v>
      </c>
      <c r="M26" s="34">
        <f t="shared" si="8"/>
        <v>4</v>
      </c>
      <c r="N26" s="35">
        <f t="shared" si="8"/>
        <v>0</v>
      </c>
      <c r="O26" s="34">
        <f t="shared" si="8"/>
        <v>147</v>
      </c>
      <c r="P26" s="35">
        <f t="shared" si="8"/>
        <v>53</v>
      </c>
    </row>
    <row r="27" spans="2:16" s="33" customFormat="1" ht="11.85" customHeight="1" x14ac:dyDescent="0.15">
      <c r="B27" s="36" t="s">
        <v>58</v>
      </c>
      <c r="C27" s="37">
        <f>+E27+G27+I27+K27+M27+O27</f>
        <v>266</v>
      </c>
      <c r="D27" s="38">
        <f>+F27+H27+J27+L27+N27+P27</f>
        <v>133</v>
      </c>
      <c r="E27" s="39">
        <v>0</v>
      </c>
      <c r="F27" s="40">
        <v>0</v>
      </c>
      <c r="G27" s="39">
        <v>6</v>
      </c>
      <c r="H27" s="40">
        <v>5</v>
      </c>
      <c r="I27" s="39">
        <v>240</v>
      </c>
      <c r="J27" s="40">
        <v>109</v>
      </c>
      <c r="K27" s="39">
        <v>5</v>
      </c>
      <c r="L27" s="40">
        <v>6</v>
      </c>
      <c r="M27" s="39">
        <v>0</v>
      </c>
      <c r="N27" s="40">
        <v>0</v>
      </c>
      <c r="O27" s="39">
        <v>15</v>
      </c>
      <c r="P27" s="40">
        <v>13</v>
      </c>
    </row>
    <row r="28" spans="2:16" s="33" customFormat="1" ht="11.85" customHeight="1" x14ac:dyDescent="0.15">
      <c r="B28" s="36" t="s">
        <v>59</v>
      </c>
      <c r="C28" s="37">
        <f t="shared" ref="C28:D30" si="9">+E28+G28+I28+K28+M28+O28</f>
        <v>378</v>
      </c>
      <c r="D28" s="38">
        <f t="shared" si="9"/>
        <v>119</v>
      </c>
      <c r="E28" s="39">
        <v>2</v>
      </c>
      <c r="F28" s="40">
        <v>1</v>
      </c>
      <c r="G28" s="39">
        <v>10</v>
      </c>
      <c r="H28" s="40">
        <v>8</v>
      </c>
      <c r="I28" s="39">
        <v>305</v>
      </c>
      <c r="J28" s="40">
        <v>89</v>
      </c>
      <c r="K28" s="39">
        <v>12</v>
      </c>
      <c r="L28" s="40">
        <v>11</v>
      </c>
      <c r="M28" s="39">
        <v>3</v>
      </c>
      <c r="N28" s="40">
        <v>0</v>
      </c>
      <c r="O28" s="39">
        <v>46</v>
      </c>
      <c r="P28" s="40">
        <v>10</v>
      </c>
    </row>
    <row r="29" spans="2:16" s="33" customFormat="1" ht="11.85" customHeight="1" x14ac:dyDescent="0.15">
      <c r="B29" s="36" t="s">
        <v>60</v>
      </c>
      <c r="C29" s="37">
        <f t="shared" si="9"/>
        <v>426</v>
      </c>
      <c r="D29" s="38">
        <f t="shared" si="9"/>
        <v>171</v>
      </c>
      <c r="E29" s="39">
        <v>3</v>
      </c>
      <c r="F29" s="40">
        <v>1</v>
      </c>
      <c r="G29" s="39">
        <v>4</v>
      </c>
      <c r="H29" s="40">
        <v>2</v>
      </c>
      <c r="I29" s="39">
        <v>328</v>
      </c>
      <c r="J29" s="40">
        <v>128</v>
      </c>
      <c r="K29" s="39">
        <v>15</v>
      </c>
      <c r="L29" s="40">
        <v>12</v>
      </c>
      <c r="M29" s="39">
        <v>1</v>
      </c>
      <c r="N29" s="40">
        <v>0</v>
      </c>
      <c r="O29" s="39">
        <v>75</v>
      </c>
      <c r="P29" s="40">
        <v>28</v>
      </c>
    </row>
    <row r="30" spans="2:16" s="33" customFormat="1" ht="11.85" customHeight="1" x14ac:dyDescent="0.15">
      <c r="B30" s="41" t="s">
        <v>61</v>
      </c>
      <c r="C30" s="42">
        <f t="shared" si="9"/>
        <v>234</v>
      </c>
      <c r="D30" s="43">
        <f t="shared" si="9"/>
        <v>120</v>
      </c>
      <c r="E30" s="44">
        <v>2</v>
      </c>
      <c r="F30" s="45">
        <v>2</v>
      </c>
      <c r="G30" s="44">
        <v>0</v>
      </c>
      <c r="H30" s="45">
        <v>0</v>
      </c>
      <c r="I30" s="44">
        <v>212</v>
      </c>
      <c r="J30" s="45">
        <v>107</v>
      </c>
      <c r="K30" s="44">
        <v>9</v>
      </c>
      <c r="L30" s="45">
        <v>9</v>
      </c>
      <c r="M30" s="44">
        <v>0</v>
      </c>
      <c r="N30" s="45">
        <v>0</v>
      </c>
      <c r="O30" s="44">
        <v>11</v>
      </c>
      <c r="P30" s="45">
        <v>2</v>
      </c>
    </row>
    <row r="31" spans="2:16" s="33" customFormat="1" ht="13.5" customHeight="1" x14ac:dyDescent="0.15">
      <c r="B31" s="17" t="s">
        <v>18</v>
      </c>
      <c r="C31" s="34">
        <f t="shared" ref="C31:P31" si="10">SUM(C32:C35)</f>
        <v>1197</v>
      </c>
      <c r="D31" s="35">
        <f t="shared" si="10"/>
        <v>463</v>
      </c>
      <c r="E31" s="34">
        <f t="shared" si="10"/>
        <v>3</v>
      </c>
      <c r="F31" s="35">
        <f t="shared" si="10"/>
        <v>3</v>
      </c>
      <c r="G31" s="34">
        <f t="shared" si="10"/>
        <v>26</v>
      </c>
      <c r="H31" s="35">
        <f t="shared" si="10"/>
        <v>16</v>
      </c>
      <c r="I31" s="34">
        <f t="shared" si="10"/>
        <v>1007</v>
      </c>
      <c r="J31" s="35">
        <f t="shared" si="10"/>
        <v>376</v>
      </c>
      <c r="K31" s="34">
        <f t="shared" si="10"/>
        <v>17</v>
      </c>
      <c r="L31" s="35">
        <f t="shared" si="10"/>
        <v>11</v>
      </c>
      <c r="M31" s="34">
        <f t="shared" si="10"/>
        <v>2</v>
      </c>
      <c r="N31" s="35">
        <f t="shared" si="10"/>
        <v>1</v>
      </c>
      <c r="O31" s="34">
        <f t="shared" si="10"/>
        <v>142</v>
      </c>
      <c r="P31" s="35">
        <f t="shared" si="10"/>
        <v>56</v>
      </c>
    </row>
    <row r="32" spans="2:16" s="33" customFormat="1" ht="11.85" customHeight="1" x14ac:dyDescent="0.15">
      <c r="B32" s="36" t="s">
        <v>58</v>
      </c>
      <c r="C32" s="37">
        <f>+E32+G32+I32+K32+M32+O32</f>
        <v>281</v>
      </c>
      <c r="D32" s="38">
        <f>+F32+H32+J32+L32+N32+P32</f>
        <v>93</v>
      </c>
      <c r="E32" s="39">
        <v>2</v>
      </c>
      <c r="F32" s="40">
        <v>2</v>
      </c>
      <c r="G32" s="39">
        <v>4</v>
      </c>
      <c r="H32" s="40">
        <v>2</v>
      </c>
      <c r="I32" s="39">
        <v>235</v>
      </c>
      <c r="J32" s="40">
        <v>72</v>
      </c>
      <c r="K32" s="39">
        <v>7</v>
      </c>
      <c r="L32" s="40">
        <v>3</v>
      </c>
      <c r="M32" s="39">
        <v>0</v>
      </c>
      <c r="N32" s="40">
        <v>0</v>
      </c>
      <c r="O32" s="39">
        <v>33</v>
      </c>
      <c r="P32" s="40">
        <v>14</v>
      </c>
    </row>
    <row r="33" spans="1:16" s="33" customFormat="1" ht="11.85" customHeight="1" x14ac:dyDescent="0.15">
      <c r="B33" s="36" t="s">
        <v>59</v>
      </c>
      <c r="C33" s="37">
        <f t="shared" ref="C33:D35" si="11">+E33+G33+I33+K33+M33+O33</f>
        <v>316</v>
      </c>
      <c r="D33" s="38">
        <f t="shared" si="11"/>
        <v>83</v>
      </c>
      <c r="E33" s="39">
        <v>1</v>
      </c>
      <c r="F33" s="40">
        <v>1</v>
      </c>
      <c r="G33" s="39">
        <v>10</v>
      </c>
      <c r="H33" s="40">
        <v>7</v>
      </c>
      <c r="I33" s="39">
        <v>247</v>
      </c>
      <c r="J33" s="40">
        <v>52</v>
      </c>
      <c r="K33" s="39">
        <v>5</v>
      </c>
      <c r="L33" s="40">
        <v>4</v>
      </c>
      <c r="M33" s="39">
        <v>1</v>
      </c>
      <c r="N33" s="40">
        <v>1</v>
      </c>
      <c r="O33" s="39">
        <v>52</v>
      </c>
      <c r="P33" s="40">
        <v>18</v>
      </c>
    </row>
    <row r="34" spans="1:16" s="33" customFormat="1" ht="11.85" customHeight="1" x14ac:dyDescent="0.15">
      <c r="B34" s="36" t="s">
        <v>60</v>
      </c>
      <c r="C34" s="37">
        <f t="shared" si="11"/>
        <v>329</v>
      </c>
      <c r="D34" s="38">
        <f t="shared" si="11"/>
        <v>127</v>
      </c>
      <c r="E34" s="39">
        <v>0</v>
      </c>
      <c r="F34" s="40">
        <v>0</v>
      </c>
      <c r="G34" s="39">
        <v>8</v>
      </c>
      <c r="H34" s="40">
        <v>5</v>
      </c>
      <c r="I34" s="39">
        <v>277</v>
      </c>
      <c r="J34" s="40">
        <v>98</v>
      </c>
      <c r="K34" s="39">
        <v>2</v>
      </c>
      <c r="L34" s="40">
        <v>2</v>
      </c>
      <c r="M34" s="39">
        <v>0</v>
      </c>
      <c r="N34" s="40">
        <v>0</v>
      </c>
      <c r="O34" s="39">
        <v>42</v>
      </c>
      <c r="P34" s="40">
        <v>22</v>
      </c>
    </row>
    <row r="35" spans="1:16" s="33" customFormat="1" ht="11.85" customHeight="1" x14ac:dyDescent="0.15">
      <c r="B35" s="41" t="s">
        <v>61</v>
      </c>
      <c r="C35" s="42">
        <f t="shared" si="11"/>
        <v>271</v>
      </c>
      <c r="D35" s="43">
        <f t="shared" si="11"/>
        <v>160</v>
      </c>
      <c r="E35" s="44">
        <v>0</v>
      </c>
      <c r="F35" s="45">
        <v>0</v>
      </c>
      <c r="G35" s="44">
        <v>4</v>
      </c>
      <c r="H35" s="45">
        <v>2</v>
      </c>
      <c r="I35" s="44">
        <v>248</v>
      </c>
      <c r="J35" s="45">
        <v>154</v>
      </c>
      <c r="K35" s="44">
        <v>3</v>
      </c>
      <c r="L35" s="45">
        <v>2</v>
      </c>
      <c r="M35" s="44">
        <v>1</v>
      </c>
      <c r="N35" s="45">
        <v>0</v>
      </c>
      <c r="O35" s="44">
        <v>15</v>
      </c>
      <c r="P35" s="45">
        <v>2</v>
      </c>
    </row>
    <row r="36" spans="1:16" s="33" customFormat="1" ht="13.5" customHeight="1" x14ac:dyDescent="0.15">
      <c r="B36" s="17" t="s">
        <v>19</v>
      </c>
      <c r="C36" s="34">
        <f t="shared" ref="C36:P36" si="12">SUM(C37:C40)</f>
        <v>962</v>
      </c>
      <c r="D36" s="35">
        <f t="shared" si="12"/>
        <v>359</v>
      </c>
      <c r="E36" s="34">
        <f t="shared" si="12"/>
        <v>6</v>
      </c>
      <c r="F36" s="35">
        <f t="shared" si="12"/>
        <v>4</v>
      </c>
      <c r="G36" s="34">
        <f t="shared" si="12"/>
        <v>12</v>
      </c>
      <c r="H36" s="35">
        <f t="shared" si="12"/>
        <v>6</v>
      </c>
      <c r="I36" s="34">
        <f t="shared" si="12"/>
        <v>806</v>
      </c>
      <c r="J36" s="35">
        <f t="shared" si="12"/>
        <v>310</v>
      </c>
      <c r="K36" s="34">
        <f t="shared" si="12"/>
        <v>20</v>
      </c>
      <c r="L36" s="35">
        <f t="shared" si="12"/>
        <v>6</v>
      </c>
      <c r="M36" s="34">
        <f t="shared" si="12"/>
        <v>4</v>
      </c>
      <c r="N36" s="35">
        <f t="shared" si="12"/>
        <v>3</v>
      </c>
      <c r="O36" s="34">
        <f t="shared" si="12"/>
        <v>114</v>
      </c>
      <c r="P36" s="35">
        <f t="shared" si="12"/>
        <v>30</v>
      </c>
    </row>
    <row r="37" spans="1:16" s="46" customFormat="1" ht="11.85" customHeight="1" x14ac:dyDescent="0.15">
      <c r="B37" s="36" t="s">
        <v>58</v>
      </c>
      <c r="C37" s="37">
        <f>+E37+G37+I37+K37+M37+O37</f>
        <v>164</v>
      </c>
      <c r="D37" s="38">
        <f>+F37+H37+J37+L37+N37+P37</f>
        <v>70</v>
      </c>
      <c r="E37" s="39">
        <v>2</v>
      </c>
      <c r="F37" s="40">
        <v>2</v>
      </c>
      <c r="G37" s="39">
        <v>6</v>
      </c>
      <c r="H37" s="40">
        <v>2</v>
      </c>
      <c r="I37" s="39">
        <v>127</v>
      </c>
      <c r="J37" s="40">
        <v>55</v>
      </c>
      <c r="K37" s="39">
        <v>10</v>
      </c>
      <c r="L37" s="40">
        <v>1</v>
      </c>
      <c r="M37" s="39">
        <v>0</v>
      </c>
      <c r="N37" s="40">
        <v>0</v>
      </c>
      <c r="O37" s="39">
        <v>19</v>
      </c>
      <c r="P37" s="40">
        <v>10</v>
      </c>
    </row>
    <row r="38" spans="1:16" s="33" customFormat="1" ht="11.85" customHeight="1" x14ac:dyDescent="0.15">
      <c r="A38" s="47"/>
      <c r="B38" s="36" t="s">
        <v>59</v>
      </c>
      <c r="C38" s="37">
        <f t="shared" ref="C38:D40" si="13">+E38+G38+I38+K38+M38+O38</f>
        <v>255</v>
      </c>
      <c r="D38" s="38">
        <f t="shared" si="13"/>
        <v>73</v>
      </c>
      <c r="E38" s="39">
        <v>1</v>
      </c>
      <c r="F38" s="40">
        <v>0</v>
      </c>
      <c r="G38" s="39">
        <v>1</v>
      </c>
      <c r="H38" s="40">
        <v>1</v>
      </c>
      <c r="I38" s="39">
        <v>206</v>
      </c>
      <c r="J38" s="40">
        <v>58</v>
      </c>
      <c r="K38" s="39">
        <v>7</v>
      </c>
      <c r="L38" s="40">
        <v>5</v>
      </c>
      <c r="M38" s="39">
        <v>1</v>
      </c>
      <c r="N38" s="40">
        <v>1</v>
      </c>
      <c r="O38" s="39">
        <v>39</v>
      </c>
      <c r="P38" s="40">
        <v>8</v>
      </c>
    </row>
    <row r="39" spans="1:16" s="33" customFormat="1" ht="11.85" customHeight="1" x14ac:dyDescent="0.15">
      <c r="A39" s="47"/>
      <c r="B39" s="36" t="s">
        <v>60</v>
      </c>
      <c r="C39" s="37">
        <f t="shared" si="13"/>
        <v>290</v>
      </c>
      <c r="D39" s="38">
        <f t="shared" si="13"/>
        <v>83</v>
      </c>
      <c r="E39" s="39">
        <v>3</v>
      </c>
      <c r="F39" s="40">
        <v>2</v>
      </c>
      <c r="G39" s="39">
        <v>2</v>
      </c>
      <c r="H39" s="40">
        <v>2</v>
      </c>
      <c r="I39" s="39">
        <v>248</v>
      </c>
      <c r="J39" s="40">
        <v>69</v>
      </c>
      <c r="K39" s="39">
        <v>0</v>
      </c>
      <c r="L39" s="40">
        <v>0</v>
      </c>
      <c r="M39" s="39">
        <v>2</v>
      </c>
      <c r="N39" s="40">
        <v>1</v>
      </c>
      <c r="O39" s="39">
        <v>35</v>
      </c>
      <c r="P39" s="40">
        <v>9</v>
      </c>
    </row>
    <row r="40" spans="1:16" s="33" customFormat="1" ht="11.85" customHeight="1" x14ac:dyDescent="0.15">
      <c r="A40" s="47"/>
      <c r="B40" s="41" t="s">
        <v>61</v>
      </c>
      <c r="C40" s="42">
        <f t="shared" si="13"/>
        <v>253</v>
      </c>
      <c r="D40" s="43">
        <f t="shared" si="13"/>
        <v>133</v>
      </c>
      <c r="E40" s="44">
        <v>0</v>
      </c>
      <c r="F40" s="45">
        <v>0</v>
      </c>
      <c r="G40" s="44">
        <v>3</v>
      </c>
      <c r="H40" s="45">
        <v>1</v>
      </c>
      <c r="I40" s="44">
        <v>225</v>
      </c>
      <c r="J40" s="45">
        <v>128</v>
      </c>
      <c r="K40" s="44">
        <v>3</v>
      </c>
      <c r="L40" s="45">
        <v>0</v>
      </c>
      <c r="M40" s="44">
        <v>1</v>
      </c>
      <c r="N40" s="45">
        <v>1</v>
      </c>
      <c r="O40" s="44">
        <v>21</v>
      </c>
      <c r="P40" s="45">
        <v>3</v>
      </c>
    </row>
    <row r="41" spans="1:16" s="33" customFormat="1" ht="13.5" customHeight="1" x14ac:dyDescent="0.15">
      <c r="A41" s="47"/>
      <c r="B41" s="17" t="s">
        <v>22</v>
      </c>
      <c r="C41" s="34">
        <f t="shared" ref="C41:P41" si="14">SUM(C42:C45)</f>
        <v>896</v>
      </c>
      <c r="D41" s="35">
        <f t="shared" si="14"/>
        <v>513</v>
      </c>
      <c r="E41" s="34">
        <f t="shared" si="14"/>
        <v>5</v>
      </c>
      <c r="F41" s="35">
        <f t="shared" si="14"/>
        <v>3</v>
      </c>
      <c r="G41" s="34">
        <f t="shared" si="14"/>
        <v>10</v>
      </c>
      <c r="H41" s="35">
        <f t="shared" si="14"/>
        <v>8</v>
      </c>
      <c r="I41" s="34">
        <f t="shared" si="14"/>
        <v>739</v>
      </c>
      <c r="J41" s="35">
        <f t="shared" si="14"/>
        <v>440</v>
      </c>
      <c r="K41" s="34">
        <f t="shared" si="14"/>
        <v>25</v>
      </c>
      <c r="L41" s="35">
        <f t="shared" si="14"/>
        <v>20</v>
      </c>
      <c r="M41" s="34">
        <f t="shared" si="14"/>
        <v>3</v>
      </c>
      <c r="N41" s="35">
        <f t="shared" si="14"/>
        <v>3</v>
      </c>
      <c r="O41" s="34">
        <f t="shared" si="14"/>
        <v>114</v>
      </c>
      <c r="P41" s="35">
        <f t="shared" si="14"/>
        <v>39</v>
      </c>
    </row>
    <row r="42" spans="1:16" s="33" customFormat="1" ht="11.85" customHeight="1" x14ac:dyDescent="0.15">
      <c r="A42" s="47"/>
      <c r="B42" s="36" t="s">
        <v>58</v>
      </c>
      <c r="C42" s="37">
        <f>+E42+G42+I42+K42+M42+O42</f>
        <v>143</v>
      </c>
      <c r="D42" s="38">
        <f>+F42+H42+J42+L42+N42+P42</f>
        <v>67</v>
      </c>
      <c r="E42" s="39">
        <v>1</v>
      </c>
      <c r="F42" s="40">
        <v>1</v>
      </c>
      <c r="G42" s="39">
        <v>2</v>
      </c>
      <c r="H42" s="40">
        <v>3</v>
      </c>
      <c r="I42" s="39">
        <v>110</v>
      </c>
      <c r="J42" s="40">
        <v>45</v>
      </c>
      <c r="K42" s="39">
        <v>9</v>
      </c>
      <c r="L42" s="40">
        <v>6</v>
      </c>
      <c r="M42" s="39">
        <v>1</v>
      </c>
      <c r="N42" s="40">
        <v>1</v>
      </c>
      <c r="O42" s="39">
        <v>20</v>
      </c>
      <c r="P42" s="40">
        <v>11</v>
      </c>
    </row>
    <row r="43" spans="1:16" s="33" customFormat="1" ht="11.85" customHeight="1" x14ac:dyDescent="0.15">
      <c r="A43" s="47"/>
      <c r="B43" s="36" t="s">
        <v>59</v>
      </c>
      <c r="C43" s="37">
        <f t="shared" ref="C43:D46" si="15">+E43+G43+I43+K43+M43+O43</f>
        <v>241</v>
      </c>
      <c r="D43" s="38">
        <f t="shared" si="15"/>
        <v>120</v>
      </c>
      <c r="E43" s="39">
        <v>1</v>
      </c>
      <c r="F43" s="40">
        <v>0</v>
      </c>
      <c r="G43" s="39">
        <v>2</v>
      </c>
      <c r="H43" s="40">
        <v>0</v>
      </c>
      <c r="I43" s="39">
        <v>194</v>
      </c>
      <c r="J43" s="40">
        <v>99</v>
      </c>
      <c r="K43" s="39">
        <v>10</v>
      </c>
      <c r="L43" s="40">
        <v>10</v>
      </c>
      <c r="M43" s="39">
        <v>1</v>
      </c>
      <c r="N43" s="40">
        <v>2</v>
      </c>
      <c r="O43" s="39">
        <v>33</v>
      </c>
      <c r="P43" s="40">
        <v>9</v>
      </c>
    </row>
    <row r="44" spans="1:16" s="33" customFormat="1" ht="11.85" customHeight="1" x14ac:dyDescent="0.15">
      <c r="A44" s="47"/>
      <c r="B44" s="36" t="s">
        <v>60</v>
      </c>
      <c r="C44" s="37">
        <f t="shared" si="15"/>
        <v>301</v>
      </c>
      <c r="D44" s="38">
        <f t="shared" si="15"/>
        <v>189</v>
      </c>
      <c r="E44" s="39">
        <v>3</v>
      </c>
      <c r="F44" s="40">
        <v>2</v>
      </c>
      <c r="G44" s="39">
        <v>5</v>
      </c>
      <c r="H44" s="40">
        <v>3</v>
      </c>
      <c r="I44" s="39">
        <v>239</v>
      </c>
      <c r="J44" s="40">
        <v>166</v>
      </c>
      <c r="K44" s="39">
        <v>4</v>
      </c>
      <c r="L44" s="40">
        <v>3</v>
      </c>
      <c r="M44" s="39">
        <v>1</v>
      </c>
      <c r="N44" s="40">
        <v>0</v>
      </c>
      <c r="O44" s="39">
        <v>49</v>
      </c>
      <c r="P44" s="40">
        <v>15</v>
      </c>
    </row>
    <row r="45" spans="1:16" s="33" customFormat="1" ht="11.85" customHeight="1" x14ac:dyDescent="0.15">
      <c r="A45" s="47"/>
      <c r="B45" s="41" t="s">
        <v>61</v>
      </c>
      <c r="C45" s="42">
        <f t="shared" si="15"/>
        <v>211</v>
      </c>
      <c r="D45" s="43">
        <f t="shared" si="15"/>
        <v>137</v>
      </c>
      <c r="E45" s="44">
        <v>0</v>
      </c>
      <c r="F45" s="45">
        <v>0</v>
      </c>
      <c r="G45" s="44">
        <v>1</v>
      </c>
      <c r="H45" s="45">
        <v>2</v>
      </c>
      <c r="I45" s="44">
        <v>196</v>
      </c>
      <c r="J45" s="45">
        <v>130</v>
      </c>
      <c r="K45" s="44">
        <v>2</v>
      </c>
      <c r="L45" s="45">
        <v>1</v>
      </c>
      <c r="M45" s="44">
        <v>0</v>
      </c>
      <c r="N45" s="45">
        <v>0</v>
      </c>
      <c r="O45" s="44">
        <v>12</v>
      </c>
      <c r="P45" s="45">
        <v>4</v>
      </c>
    </row>
    <row r="46" spans="1:16" s="33" customFormat="1" ht="13.5" customHeight="1" x14ac:dyDescent="0.15">
      <c r="A46" s="47"/>
      <c r="B46" s="19" t="s">
        <v>23</v>
      </c>
      <c r="C46" s="48">
        <f t="shared" si="15"/>
        <v>714</v>
      </c>
      <c r="D46" s="49">
        <f t="shared" si="15"/>
        <v>484</v>
      </c>
      <c r="E46" s="48">
        <v>8</v>
      </c>
      <c r="F46" s="49">
        <v>7</v>
      </c>
      <c r="G46" s="48">
        <v>18</v>
      </c>
      <c r="H46" s="49">
        <v>11</v>
      </c>
      <c r="I46" s="48">
        <v>566</v>
      </c>
      <c r="J46" s="49">
        <v>434</v>
      </c>
      <c r="K46" s="48">
        <v>26</v>
      </c>
      <c r="L46" s="49">
        <v>0</v>
      </c>
      <c r="M46" s="48">
        <v>1</v>
      </c>
      <c r="N46" s="49">
        <v>2</v>
      </c>
      <c r="O46" s="48">
        <v>95</v>
      </c>
      <c r="P46" s="49">
        <v>30</v>
      </c>
    </row>
    <row r="47" spans="1:16" s="33" customFormat="1" ht="13.5" customHeight="1" x14ac:dyDescent="0.15">
      <c r="A47" s="47"/>
      <c r="B47" s="19" t="s">
        <v>27</v>
      </c>
      <c r="C47" s="48">
        <v>717</v>
      </c>
      <c r="D47" s="49">
        <v>338</v>
      </c>
      <c r="E47" s="48">
        <v>3</v>
      </c>
      <c r="F47" s="49">
        <v>2</v>
      </c>
      <c r="G47" s="48">
        <v>21</v>
      </c>
      <c r="H47" s="49">
        <v>19</v>
      </c>
      <c r="I47" s="48">
        <v>551</v>
      </c>
      <c r="J47" s="49">
        <v>268</v>
      </c>
      <c r="K47" s="48">
        <v>17</v>
      </c>
      <c r="L47" s="49">
        <v>15</v>
      </c>
      <c r="M47" s="48">
        <v>3</v>
      </c>
      <c r="N47" s="49">
        <v>2</v>
      </c>
      <c r="O47" s="48">
        <v>122</v>
      </c>
      <c r="P47" s="49">
        <v>32</v>
      </c>
    </row>
    <row r="48" spans="1:16" s="33" customFormat="1" ht="13.5" customHeight="1" x14ac:dyDescent="0.15">
      <c r="A48" s="47"/>
      <c r="B48" s="19" t="s">
        <v>28</v>
      </c>
      <c r="C48" s="48">
        <v>653</v>
      </c>
      <c r="D48" s="50">
        <v>204</v>
      </c>
      <c r="E48" s="48">
        <v>2</v>
      </c>
      <c r="F48" s="50">
        <v>1</v>
      </c>
      <c r="G48" s="48">
        <v>13</v>
      </c>
      <c r="H48" s="50">
        <v>13</v>
      </c>
      <c r="I48" s="48">
        <v>539</v>
      </c>
      <c r="J48" s="50">
        <v>166</v>
      </c>
      <c r="K48" s="48">
        <v>11</v>
      </c>
      <c r="L48" s="50">
        <v>4</v>
      </c>
      <c r="M48" s="48">
        <v>1</v>
      </c>
      <c r="N48" s="50">
        <v>1</v>
      </c>
      <c r="O48" s="48">
        <v>87</v>
      </c>
      <c r="P48" s="50">
        <v>19</v>
      </c>
    </row>
    <row r="49" spans="1:16" s="33" customFormat="1" ht="13.5" customHeight="1" x14ac:dyDescent="0.15">
      <c r="A49" s="47"/>
      <c r="B49" s="19" t="s">
        <v>29</v>
      </c>
      <c r="C49" s="48">
        <v>660</v>
      </c>
      <c r="D49" s="50">
        <v>259</v>
      </c>
      <c r="E49" s="48">
        <v>1</v>
      </c>
      <c r="F49" s="50">
        <v>2</v>
      </c>
      <c r="G49" s="48">
        <v>10</v>
      </c>
      <c r="H49" s="50">
        <v>7</v>
      </c>
      <c r="I49" s="48">
        <v>535</v>
      </c>
      <c r="J49" s="50">
        <v>209</v>
      </c>
      <c r="K49" s="48">
        <v>9</v>
      </c>
      <c r="L49" s="50">
        <v>6</v>
      </c>
      <c r="M49" s="48">
        <v>7</v>
      </c>
      <c r="N49" s="50">
        <v>7</v>
      </c>
      <c r="O49" s="48">
        <v>98</v>
      </c>
      <c r="P49" s="50">
        <v>28</v>
      </c>
    </row>
    <row r="50" spans="1:16" s="33" customFormat="1" ht="13.5" customHeight="1" x14ac:dyDescent="0.15">
      <c r="A50" s="47"/>
      <c r="B50" s="19" t="s">
        <v>30</v>
      </c>
      <c r="C50" s="48">
        <v>492</v>
      </c>
      <c r="D50" s="50">
        <v>241</v>
      </c>
      <c r="E50" s="48">
        <v>4</v>
      </c>
      <c r="F50" s="50">
        <v>3</v>
      </c>
      <c r="G50" s="48">
        <v>17</v>
      </c>
      <c r="H50" s="50">
        <v>10</v>
      </c>
      <c r="I50" s="48">
        <v>390</v>
      </c>
      <c r="J50" s="50">
        <v>199</v>
      </c>
      <c r="K50" s="48">
        <v>9</v>
      </c>
      <c r="L50" s="50">
        <v>10</v>
      </c>
      <c r="M50" s="48">
        <v>0</v>
      </c>
      <c r="N50" s="50">
        <v>0</v>
      </c>
      <c r="O50" s="48">
        <v>72</v>
      </c>
      <c r="P50" s="50">
        <v>19</v>
      </c>
    </row>
    <row r="51" spans="1:16" s="33" customFormat="1" ht="13.5" customHeight="1" x14ac:dyDescent="0.15">
      <c r="A51" s="47"/>
      <c r="B51" s="19" t="s">
        <v>31</v>
      </c>
      <c r="C51" s="48">
        <v>530</v>
      </c>
      <c r="D51" s="50">
        <v>175</v>
      </c>
      <c r="E51" s="48">
        <v>3</v>
      </c>
      <c r="F51" s="50">
        <v>2</v>
      </c>
      <c r="G51" s="48">
        <v>14</v>
      </c>
      <c r="H51" s="50">
        <v>15</v>
      </c>
      <c r="I51" s="48">
        <v>423</v>
      </c>
      <c r="J51" s="50">
        <v>129</v>
      </c>
      <c r="K51" s="48">
        <v>15</v>
      </c>
      <c r="L51" s="50">
        <v>9</v>
      </c>
      <c r="M51" s="48">
        <v>1</v>
      </c>
      <c r="N51" s="50">
        <v>1</v>
      </c>
      <c r="O51" s="48">
        <v>74</v>
      </c>
      <c r="P51" s="50">
        <v>19</v>
      </c>
    </row>
    <row r="52" spans="1:16" s="33" customFormat="1" ht="13.5" customHeight="1" x14ac:dyDescent="0.15">
      <c r="A52" s="47"/>
      <c r="B52" s="19" t="s">
        <v>32</v>
      </c>
      <c r="C52" s="48">
        <v>560</v>
      </c>
      <c r="D52" s="50">
        <v>179</v>
      </c>
      <c r="E52" s="48">
        <v>2</v>
      </c>
      <c r="F52" s="50">
        <v>2</v>
      </c>
      <c r="G52" s="48">
        <v>24</v>
      </c>
      <c r="H52" s="50">
        <v>26</v>
      </c>
      <c r="I52" s="48">
        <v>445</v>
      </c>
      <c r="J52" s="50">
        <v>116</v>
      </c>
      <c r="K52" s="48">
        <v>9</v>
      </c>
      <c r="L52" s="50">
        <v>2</v>
      </c>
      <c r="M52" s="48">
        <v>5</v>
      </c>
      <c r="N52" s="50">
        <v>4</v>
      </c>
      <c r="O52" s="48">
        <v>75</v>
      </c>
      <c r="P52" s="50">
        <v>29</v>
      </c>
    </row>
    <row r="53" spans="1:16" s="33" customFormat="1" ht="13.5" customHeight="1" x14ac:dyDescent="0.15">
      <c r="A53" s="47"/>
      <c r="B53" s="19" t="s">
        <v>33</v>
      </c>
      <c r="C53" s="48">
        <v>534</v>
      </c>
      <c r="D53" s="50">
        <v>181</v>
      </c>
      <c r="E53" s="48">
        <v>2</v>
      </c>
      <c r="F53" s="50">
        <v>2</v>
      </c>
      <c r="G53" s="48">
        <v>21</v>
      </c>
      <c r="H53" s="50">
        <v>17</v>
      </c>
      <c r="I53" s="48">
        <v>421</v>
      </c>
      <c r="J53" s="50">
        <v>135</v>
      </c>
      <c r="K53" s="48">
        <v>13</v>
      </c>
      <c r="L53" s="50">
        <v>10</v>
      </c>
      <c r="M53" s="48">
        <v>5</v>
      </c>
      <c r="N53" s="50">
        <v>4</v>
      </c>
      <c r="O53" s="48">
        <v>72</v>
      </c>
      <c r="P53" s="50">
        <v>13</v>
      </c>
    </row>
    <row r="54" spans="1:16" s="33" customFormat="1" ht="13.5" customHeight="1" x14ac:dyDescent="0.15">
      <c r="A54" s="47"/>
      <c r="B54" s="19" t="s">
        <v>34</v>
      </c>
      <c r="C54" s="48">
        <v>511</v>
      </c>
      <c r="D54" s="50">
        <v>236</v>
      </c>
      <c r="E54" s="48">
        <v>1</v>
      </c>
      <c r="F54" s="50">
        <v>1</v>
      </c>
      <c r="G54" s="48">
        <v>23</v>
      </c>
      <c r="H54" s="50">
        <v>23</v>
      </c>
      <c r="I54" s="48">
        <v>392</v>
      </c>
      <c r="J54" s="50">
        <v>182</v>
      </c>
      <c r="K54" s="48">
        <v>14</v>
      </c>
      <c r="L54" s="50">
        <v>5</v>
      </c>
      <c r="M54" s="48">
        <v>2</v>
      </c>
      <c r="N54" s="50">
        <v>2</v>
      </c>
      <c r="O54" s="48">
        <v>79</v>
      </c>
      <c r="P54" s="50">
        <v>23</v>
      </c>
    </row>
    <row r="55" spans="1:16" s="33" customFormat="1" ht="13.5" customHeight="1" x14ac:dyDescent="0.15">
      <c r="A55" s="47"/>
      <c r="B55" s="19" t="s">
        <v>35</v>
      </c>
      <c r="C55" s="48">
        <v>340</v>
      </c>
      <c r="D55" s="50">
        <v>157</v>
      </c>
      <c r="E55" s="48">
        <v>0</v>
      </c>
      <c r="F55" s="50">
        <v>0</v>
      </c>
      <c r="G55" s="48">
        <v>25</v>
      </c>
      <c r="H55" s="50">
        <v>26</v>
      </c>
      <c r="I55" s="48">
        <v>253</v>
      </c>
      <c r="J55" s="50">
        <v>113</v>
      </c>
      <c r="K55" s="48">
        <v>11</v>
      </c>
      <c r="L55" s="50">
        <v>2</v>
      </c>
      <c r="M55" s="48">
        <v>5</v>
      </c>
      <c r="N55" s="50">
        <v>1</v>
      </c>
      <c r="O55" s="48">
        <v>46</v>
      </c>
      <c r="P55" s="50">
        <v>15</v>
      </c>
    </row>
    <row r="56" spans="1:16" s="33" customFormat="1" ht="13.5" customHeight="1" x14ac:dyDescent="0.15">
      <c r="A56" s="47"/>
      <c r="B56" s="19" t="s">
        <v>36</v>
      </c>
      <c r="C56" s="48">
        <v>333</v>
      </c>
      <c r="D56" s="50">
        <v>147</v>
      </c>
      <c r="E56" s="48">
        <v>0</v>
      </c>
      <c r="F56" s="50">
        <v>0</v>
      </c>
      <c r="G56" s="48">
        <v>36</v>
      </c>
      <c r="H56" s="50">
        <v>32</v>
      </c>
      <c r="I56" s="48">
        <v>236</v>
      </c>
      <c r="J56" s="50">
        <v>101</v>
      </c>
      <c r="K56" s="48">
        <v>11</v>
      </c>
      <c r="L56" s="50">
        <v>5</v>
      </c>
      <c r="M56" s="48">
        <v>4</v>
      </c>
      <c r="N56" s="50">
        <v>1</v>
      </c>
      <c r="O56" s="48">
        <v>46</v>
      </c>
      <c r="P56" s="50">
        <v>8</v>
      </c>
    </row>
    <row r="57" spans="1:16" s="33" customFormat="1" ht="13.5" customHeight="1" x14ac:dyDescent="0.15">
      <c r="A57" s="47"/>
      <c r="B57" s="19" t="s">
        <v>37</v>
      </c>
      <c r="C57" s="48">
        <v>306</v>
      </c>
      <c r="D57" s="50">
        <v>144</v>
      </c>
      <c r="E57" s="48">
        <v>0</v>
      </c>
      <c r="F57" s="50">
        <v>0</v>
      </c>
      <c r="G57" s="48">
        <v>40</v>
      </c>
      <c r="H57" s="50">
        <v>39</v>
      </c>
      <c r="I57" s="48">
        <v>207</v>
      </c>
      <c r="J57" s="50">
        <v>87</v>
      </c>
      <c r="K57" s="48">
        <v>23</v>
      </c>
      <c r="L57" s="50">
        <v>8</v>
      </c>
      <c r="M57" s="48">
        <v>4</v>
      </c>
      <c r="N57" s="50">
        <v>3</v>
      </c>
      <c r="O57" s="48">
        <v>32</v>
      </c>
      <c r="P57" s="50">
        <v>7</v>
      </c>
    </row>
    <row r="58" spans="1:16" s="33" customFormat="1" ht="13.5" customHeight="1" x14ac:dyDescent="0.15">
      <c r="A58" s="47"/>
      <c r="B58" s="19" t="s">
        <v>38</v>
      </c>
      <c r="C58" s="48">
        <v>299</v>
      </c>
      <c r="D58" s="50">
        <v>143</v>
      </c>
      <c r="E58" s="48">
        <v>5</v>
      </c>
      <c r="F58" s="50">
        <v>5</v>
      </c>
      <c r="G58" s="48">
        <v>40</v>
      </c>
      <c r="H58" s="50">
        <v>39</v>
      </c>
      <c r="I58" s="48">
        <v>204</v>
      </c>
      <c r="J58" s="50">
        <v>72</v>
      </c>
      <c r="K58" s="48">
        <v>14</v>
      </c>
      <c r="L58" s="50">
        <v>8</v>
      </c>
      <c r="M58" s="48">
        <v>4</v>
      </c>
      <c r="N58" s="50">
        <v>6</v>
      </c>
      <c r="O58" s="48">
        <v>32</v>
      </c>
      <c r="P58" s="50">
        <v>13</v>
      </c>
    </row>
    <row r="59" spans="1:16" s="33" customFormat="1" ht="13.5" customHeight="1" x14ac:dyDescent="0.15">
      <c r="A59" s="47"/>
      <c r="B59" s="19" t="s">
        <v>62</v>
      </c>
      <c r="C59" s="48">
        <v>288</v>
      </c>
      <c r="D59" s="50">
        <v>207</v>
      </c>
      <c r="E59" s="48">
        <v>2</v>
      </c>
      <c r="F59" s="50">
        <v>2</v>
      </c>
      <c r="G59" s="48">
        <v>42</v>
      </c>
      <c r="H59" s="50">
        <v>43</v>
      </c>
      <c r="I59" s="48">
        <v>207</v>
      </c>
      <c r="J59" s="50">
        <v>140</v>
      </c>
      <c r="K59" s="48">
        <v>9</v>
      </c>
      <c r="L59" s="50">
        <v>3</v>
      </c>
      <c r="M59" s="48">
        <v>7</v>
      </c>
      <c r="N59" s="50">
        <v>7</v>
      </c>
      <c r="O59" s="48">
        <v>23</v>
      </c>
      <c r="P59" s="50">
        <v>14</v>
      </c>
    </row>
    <row r="60" spans="1:16" s="33" customFormat="1" ht="13.5" customHeight="1" x14ac:dyDescent="0.15">
      <c r="A60" s="47"/>
      <c r="B60" s="19" t="s">
        <v>40</v>
      </c>
      <c r="C60" s="48">
        <v>268</v>
      </c>
      <c r="D60" s="50">
        <v>178</v>
      </c>
      <c r="E60" s="48">
        <v>1</v>
      </c>
      <c r="F60" s="50">
        <v>1</v>
      </c>
      <c r="G60" s="48">
        <v>46</v>
      </c>
      <c r="H60" s="50">
        <v>43</v>
      </c>
      <c r="I60" s="48">
        <v>171</v>
      </c>
      <c r="J60" s="50">
        <v>115</v>
      </c>
      <c r="K60" s="48">
        <v>6</v>
      </c>
      <c r="L60" s="50">
        <v>2</v>
      </c>
      <c r="M60" s="48">
        <v>1</v>
      </c>
      <c r="N60" s="50">
        <v>2</v>
      </c>
      <c r="O60" s="48">
        <v>43</v>
      </c>
      <c r="P60" s="50">
        <v>15</v>
      </c>
    </row>
    <row r="61" spans="1:16" s="33" customFormat="1" ht="13.5" customHeight="1" x14ac:dyDescent="0.15">
      <c r="A61" s="47"/>
      <c r="B61" s="19" t="s">
        <v>41</v>
      </c>
      <c r="C61" s="48">
        <v>203</v>
      </c>
      <c r="D61" s="50">
        <v>134</v>
      </c>
      <c r="E61" s="48">
        <v>2</v>
      </c>
      <c r="F61" s="50">
        <v>2</v>
      </c>
      <c r="G61" s="48">
        <v>34</v>
      </c>
      <c r="H61" s="50">
        <v>36</v>
      </c>
      <c r="I61" s="48">
        <v>135</v>
      </c>
      <c r="J61" s="50">
        <v>81</v>
      </c>
      <c r="K61" s="48">
        <v>7</v>
      </c>
      <c r="L61" s="50">
        <v>5</v>
      </c>
      <c r="M61" s="48">
        <v>1</v>
      </c>
      <c r="N61" s="50">
        <v>1</v>
      </c>
      <c r="O61" s="48">
        <v>24</v>
      </c>
      <c r="P61" s="50">
        <v>9</v>
      </c>
    </row>
    <row r="62" spans="1:16" s="33" customFormat="1" ht="13.5" customHeight="1" x14ac:dyDescent="0.15">
      <c r="A62" s="47"/>
      <c r="B62" s="19" t="s">
        <v>42</v>
      </c>
      <c r="C62" s="48">
        <v>207</v>
      </c>
      <c r="D62" s="50">
        <v>121</v>
      </c>
      <c r="E62" s="48">
        <v>3</v>
      </c>
      <c r="F62" s="50">
        <v>2</v>
      </c>
      <c r="G62" s="48">
        <v>37</v>
      </c>
      <c r="H62" s="50">
        <v>34</v>
      </c>
      <c r="I62" s="48">
        <v>110</v>
      </c>
      <c r="J62" s="50">
        <v>50</v>
      </c>
      <c r="K62" s="48">
        <v>13</v>
      </c>
      <c r="L62" s="50">
        <v>10</v>
      </c>
      <c r="M62" s="48">
        <v>2</v>
      </c>
      <c r="N62" s="50">
        <v>3</v>
      </c>
      <c r="O62" s="48">
        <v>42</v>
      </c>
      <c r="P62" s="50">
        <v>21</v>
      </c>
    </row>
    <row r="63" spans="1:16" s="33" customFormat="1" ht="13.5" customHeight="1" x14ac:dyDescent="0.15">
      <c r="A63" s="47"/>
      <c r="B63" s="19" t="s">
        <v>43</v>
      </c>
      <c r="C63" s="48">
        <v>292</v>
      </c>
      <c r="D63" s="50">
        <v>183</v>
      </c>
      <c r="E63" s="48">
        <v>2</v>
      </c>
      <c r="F63" s="50">
        <v>2</v>
      </c>
      <c r="G63" s="48">
        <v>26</v>
      </c>
      <c r="H63" s="50">
        <v>29</v>
      </c>
      <c r="I63" s="48">
        <v>209</v>
      </c>
      <c r="J63" s="50">
        <v>124</v>
      </c>
      <c r="K63" s="48">
        <v>16</v>
      </c>
      <c r="L63" s="50">
        <v>10</v>
      </c>
      <c r="M63" s="48">
        <v>7</v>
      </c>
      <c r="N63" s="50">
        <v>7</v>
      </c>
      <c r="O63" s="48">
        <v>32</v>
      </c>
      <c r="P63" s="50">
        <v>11</v>
      </c>
    </row>
    <row r="64" spans="1:16" s="33" customFormat="1" ht="13.5" customHeight="1" x14ac:dyDescent="0.15">
      <c r="A64" s="47"/>
      <c r="B64" s="19" t="s">
        <v>227</v>
      </c>
      <c r="C64" s="402">
        <v>387</v>
      </c>
      <c r="D64" s="49">
        <v>348</v>
      </c>
      <c r="E64" s="48">
        <v>5</v>
      </c>
      <c r="F64" s="50">
        <v>5</v>
      </c>
      <c r="G64" s="48">
        <v>46</v>
      </c>
      <c r="H64" s="50">
        <v>44</v>
      </c>
      <c r="I64" s="48">
        <v>298</v>
      </c>
      <c r="J64" s="50">
        <v>267</v>
      </c>
      <c r="K64" s="48">
        <v>15</v>
      </c>
      <c r="L64" s="50">
        <v>9</v>
      </c>
      <c r="M64" s="48">
        <v>7</v>
      </c>
      <c r="N64" s="50">
        <v>7</v>
      </c>
      <c r="O64" s="48">
        <v>16</v>
      </c>
      <c r="P64" s="50">
        <v>16</v>
      </c>
    </row>
    <row r="65" spans="1:16" ht="13.5" customHeight="1" x14ac:dyDescent="0.15">
      <c r="B65" s="5" t="s">
        <v>63</v>
      </c>
      <c r="O65" s="51"/>
      <c r="P65" s="27"/>
    </row>
    <row r="66" spans="1:16" ht="13.5" customHeight="1" x14ac:dyDescent="0.15">
      <c r="B66" s="5" t="s">
        <v>64</v>
      </c>
    </row>
    <row r="67" spans="1:16" s="2" customFormat="1" x14ac:dyDescent="0.15">
      <c r="A67" s="3"/>
      <c r="B67" s="26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</sheetData>
  <mergeCells count="8">
    <mergeCell ref="M4:N4"/>
    <mergeCell ref="O4:P4"/>
    <mergeCell ref="B4:B5"/>
    <mergeCell ref="C4:D4"/>
    <mergeCell ref="E4:F4"/>
    <mergeCell ref="G4:H4"/>
    <mergeCell ref="I4:J4"/>
    <mergeCell ref="K4:L4"/>
  </mergeCells>
  <phoneticPr fontId="3"/>
  <pageMargins left="0.59055118110236227" right="0.47244094488188981" top="0.78740157480314965" bottom="0.51181102362204722" header="0.39370078740157483" footer="0.39370078740157483"/>
  <pageSetup paperSize="9" fitToHeight="0" orientation="portrait" r:id="rId1"/>
  <headerFooter alignWithMargins="0">
    <oddHeader>&amp;R&amp;"ＭＳ Ｐゴシック,標準"17.法務・警察</oddHeader>
    <oddFooter>&amp;C&amp;"ＭＳ Ｐゴシック,標準"-121-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5D2FC-F66E-4AB1-94CD-7242CB2F5E84}">
  <sheetPr>
    <pageSetUpPr fitToPage="1"/>
  </sheetPr>
  <dimension ref="A1:T385"/>
  <sheetViews>
    <sheetView showGridLines="0" zoomScaleNormal="100" zoomScaleSheetLayoutView="100" zoomScalePageLayoutView="70" workbookViewId="0"/>
  </sheetViews>
  <sheetFormatPr defaultColWidth="9.140625" defaultRowHeight="11.25" x14ac:dyDescent="0.15"/>
  <cols>
    <col min="1" max="2" width="1.85546875" style="5" customWidth="1"/>
    <col min="3" max="3" width="3" style="5" customWidth="1"/>
    <col min="4" max="4" width="5.85546875" style="52" customWidth="1"/>
    <col min="5" max="5" width="3.42578125" style="52" bestFit="1" customWidth="1"/>
    <col min="6" max="20" width="6.140625" style="5" customWidth="1"/>
    <col min="21" max="16384" width="9.140625" style="5"/>
  </cols>
  <sheetData>
    <row r="1" spans="1:20" ht="30" customHeight="1" x14ac:dyDescent="0.15">
      <c r="A1" s="1" t="s">
        <v>65</v>
      </c>
      <c r="B1" s="1"/>
    </row>
    <row r="2" spans="1:20" ht="7.5" customHeight="1" x14ac:dyDescent="0.15">
      <c r="A2" s="1"/>
      <c r="B2" s="1"/>
    </row>
    <row r="3" spans="1:20" ht="22.5" customHeight="1" x14ac:dyDescent="0.15">
      <c r="A3" s="4"/>
      <c r="B3" s="4"/>
      <c r="R3" s="28"/>
      <c r="S3" s="28"/>
      <c r="T3" s="28" t="s">
        <v>66</v>
      </c>
    </row>
    <row r="4" spans="1:20" ht="15" customHeight="1" x14ac:dyDescent="0.15">
      <c r="A4" s="4"/>
      <c r="B4" s="363" t="s">
        <v>67</v>
      </c>
      <c r="C4" s="364"/>
      <c r="D4" s="364"/>
      <c r="E4" s="365"/>
      <c r="F4" s="369" t="s">
        <v>49</v>
      </c>
      <c r="G4" s="371" t="s">
        <v>68</v>
      </c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3"/>
    </row>
    <row r="5" spans="1:20" s="65" customFormat="1" ht="37.5" customHeight="1" x14ac:dyDescent="0.15">
      <c r="A5" s="53"/>
      <c r="B5" s="366"/>
      <c r="C5" s="367"/>
      <c r="D5" s="367"/>
      <c r="E5" s="368"/>
      <c r="F5" s="370"/>
      <c r="G5" s="54" t="s">
        <v>69</v>
      </c>
      <c r="H5" s="55" t="s">
        <v>70</v>
      </c>
      <c r="I5" s="56" t="s">
        <v>71</v>
      </c>
      <c r="J5" s="55" t="s">
        <v>72</v>
      </c>
      <c r="K5" s="57" t="s">
        <v>73</v>
      </c>
      <c r="L5" s="58" t="s">
        <v>74</v>
      </c>
      <c r="M5" s="59" t="s">
        <v>75</v>
      </c>
      <c r="N5" s="58" t="s">
        <v>76</v>
      </c>
      <c r="O5" s="60" t="s">
        <v>77</v>
      </c>
      <c r="P5" s="57" t="s">
        <v>78</v>
      </c>
      <c r="Q5" s="61" t="s">
        <v>79</v>
      </c>
      <c r="R5" s="62" t="s">
        <v>80</v>
      </c>
      <c r="S5" s="63" t="s">
        <v>81</v>
      </c>
      <c r="T5" s="64" t="s">
        <v>82</v>
      </c>
    </row>
    <row r="6" spans="1:20" ht="15" hidden="1" customHeight="1" x14ac:dyDescent="0.15">
      <c r="A6" s="26"/>
      <c r="B6" s="374" t="s">
        <v>83</v>
      </c>
      <c r="C6" s="375"/>
      <c r="D6" s="376"/>
      <c r="E6" s="66" t="s">
        <v>84</v>
      </c>
      <c r="F6" s="67">
        <v>1124</v>
      </c>
      <c r="G6" s="68">
        <v>1</v>
      </c>
      <c r="H6" s="69">
        <v>134</v>
      </c>
      <c r="I6" s="69">
        <v>9</v>
      </c>
      <c r="J6" s="69">
        <v>3</v>
      </c>
      <c r="K6" s="69">
        <v>12</v>
      </c>
      <c r="L6" s="69">
        <v>114</v>
      </c>
      <c r="M6" s="69">
        <v>379</v>
      </c>
      <c r="N6" s="69">
        <v>34</v>
      </c>
      <c r="O6" s="69">
        <v>179</v>
      </c>
      <c r="P6" s="69">
        <v>2</v>
      </c>
      <c r="Q6" s="69">
        <v>23</v>
      </c>
      <c r="R6" s="70">
        <v>234</v>
      </c>
      <c r="S6" s="71" t="s">
        <v>11</v>
      </c>
      <c r="T6" s="377"/>
    </row>
    <row r="7" spans="1:20" ht="12" hidden="1" customHeight="1" x14ac:dyDescent="0.15">
      <c r="A7" s="26"/>
      <c r="B7" s="380" t="s">
        <v>85</v>
      </c>
      <c r="C7" s="381"/>
      <c r="D7" s="382"/>
      <c r="E7" s="72" t="s">
        <v>86</v>
      </c>
      <c r="F7" s="73">
        <v>845</v>
      </c>
      <c r="G7" s="74">
        <v>1</v>
      </c>
      <c r="H7" s="75">
        <v>132</v>
      </c>
      <c r="I7" s="75">
        <v>9</v>
      </c>
      <c r="J7" s="75" t="s">
        <v>11</v>
      </c>
      <c r="K7" s="75">
        <v>11</v>
      </c>
      <c r="L7" s="75">
        <v>89</v>
      </c>
      <c r="M7" s="75">
        <v>275</v>
      </c>
      <c r="N7" s="75">
        <v>24</v>
      </c>
      <c r="O7" s="75">
        <v>120</v>
      </c>
      <c r="P7" s="75" t="s">
        <v>11</v>
      </c>
      <c r="Q7" s="75">
        <v>19</v>
      </c>
      <c r="R7" s="76">
        <v>165</v>
      </c>
      <c r="S7" s="77"/>
      <c r="T7" s="378"/>
    </row>
    <row r="8" spans="1:20" ht="12" hidden="1" customHeight="1" x14ac:dyDescent="0.15">
      <c r="A8" s="26"/>
      <c r="B8" s="78"/>
      <c r="C8" s="79"/>
      <c r="D8" s="80"/>
      <c r="E8" s="81" t="s">
        <v>87</v>
      </c>
      <c r="F8" s="82">
        <v>279</v>
      </c>
      <c r="G8" s="83" t="s">
        <v>11</v>
      </c>
      <c r="H8" s="84">
        <v>2</v>
      </c>
      <c r="I8" s="84" t="s">
        <v>11</v>
      </c>
      <c r="J8" s="84">
        <v>3</v>
      </c>
      <c r="K8" s="84">
        <v>1</v>
      </c>
      <c r="L8" s="84">
        <v>25</v>
      </c>
      <c r="M8" s="84">
        <v>104</v>
      </c>
      <c r="N8" s="84">
        <v>10</v>
      </c>
      <c r="O8" s="84">
        <v>59</v>
      </c>
      <c r="P8" s="84">
        <v>2</v>
      </c>
      <c r="Q8" s="84">
        <v>4</v>
      </c>
      <c r="R8" s="85">
        <v>69</v>
      </c>
      <c r="S8" s="86"/>
      <c r="T8" s="379"/>
    </row>
    <row r="9" spans="1:20" ht="15" hidden="1" customHeight="1" x14ac:dyDescent="0.15">
      <c r="A9" s="26"/>
      <c r="B9" s="78"/>
      <c r="C9" s="384" t="s">
        <v>88</v>
      </c>
      <c r="D9" s="284" t="s">
        <v>89</v>
      </c>
      <c r="E9" s="87" t="s">
        <v>86</v>
      </c>
      <c r="F9" s="88">
        <v>679</v>
      </c>
      <c r="G9" s="89" t="s">
        <v>11</v>
      </c>
      <c r="H9" s="90">
        <v>33</v>
      </c>
      <c r="I9" s="90">
        <v>6</v>
      </c>
      <c r="J9" s="90" t="s">
        <v>11</v>
      </c>
      <c r="K9" s="90">
        <v>9</v>
      </c>
      <c r="L9" s="90">
        <v>54</v>
      </c>
      <c r="M9" s="90">
        <v>257</v>
      </c>
      <c r="N9" s="90">
        <v>24</v>
      </c>
      <c r="O9" s="90">
        <v>120</v>
      </c>
      <c r="P9" s="90" t="s">
        <v>11</v>
      </c>
      <c r="Q9" s="90">
        <v>11</v>
      </c>
      <c r="R9" s="91">
        <v>165</v>
      </c>
      <c r="S9" s="92"/>
    </row>
    <row r="10" spans="1:20" ht="15" hidden="1" customHeight="1" x14ac:dyDescent="0.15">
      <c r="A10" s="26"/>
      <c r="B10" s="78"/>
      <c r="C10" s="384"/>
      <c r="D10" s="390"/>
      <c r="E10" s="93" t="s">
        <v>87</v>
      </c>
      <c r="F10" s="94">
        <v>272</v>
      </c>
      <c r="G10" s="95" t="s">
        <v>11</v>
      </c>
      <c r="H10" s="96" t="s">
        <v>11</v>
      </c>
      <c r="I10" s="96" t="s">
        <v>11</v>
      </c>
      <c r="J10" s="96">
        <v>3</v>
      </c>
      <c r="K10" s="96">
        <v>1</v>
      </c>
      <c r="L10" s="97">
        <v>25</v>
      </c>
      <c r="M10" s="97">
        <v>103</v>
      </c>
      <c r="N10" s="97">
        <v>10</v>
      </c>
      <c r="O10" s="97">
        <v>59</v>
      </c>
      <c r="P10" s="97">
        <v>2</v>
      </c>
      <c r="Q10" s="97">
        <v>4</v>
      </c>
      <c r="R10" s="98">
        <v>65</v>
      </c>
      <c r="S10" s="99"/>
    </row>
    <row r="11" spans="1:20" ht="15" hidden="1" customHeight="1" x14ac:dyDescent="0.15">
      <c r="A11" s="26"/>
      <c r="B11" s="78"/>
      <c r="C11" s="384"/>
      <c r="D11" s="391" t="s">
        <v>90</v>
      </c>
      <c r="E11" s="11" t="s">
        <v>86</v>
      </c>
      <c r="F11" s="100">
        <v>223</v>
      </c>
      <c r="G11" s="101" t="s">
        <v>11</v>
      </c>
      <c r="H11" s="97" t="s">
        <v>11</v>
      </c>
      <c r="I11" s="97">
        <v>3</v>
      </c>
      <c r="J11" s="97" t="s">
        <v>11</v>
      </c>
      <c r="K11" s="97">
        <v>3</v>
      </c>
      <c r="L11" s="102">
        <v>19</v>
      </c>
      <c r="M11" s="102">
        <v>42</v>
      </c>
      <c r="N11" s="102">
        <v>2</v>
      </c>
      <c r="O11" s="102">
        <v>36</v>
      </c>
      <c r="P11" s="102" t="s">
        <v>20</v>
      </c>
      <c r="Q11" s="102" t="s">
        <v>20</v>
      </c>
      <c r="R11" s="103">
        <v>118</v>
      </c>
      <c r="S11" s="104"/>
    </row>
    <row r="12" spans="1:20" ht="15" hidden="1" customHeight="1" x14ac:dyDescent="0.15">
      <c r="A12" s="26"/>
      <c r="B12" s="78"/>
      <c r="C12" s="384"/>
      <c r="D12" s="392"/>
      <c r="E12" s="11" t="s">
        <v>87</v>
      </c>
      <c r="F12" s="100">
        <v>81</v>
      </c>
      <c r="G12" s="101" t="s">
        <v>11</v>
      </c>
      <c r="H12" s="97" t="s">
        <v>11</v>
      </c>
      <c r="I12" s="97" t="s">
        <v>11</v>
      </c>
      <c r="J12" s="97" t="s">
        <v>11</v>
      </c>
      <c r="K12" s="97">
        <v>1</v>
      </c>
      <c r="L12" s="102">
        <v>11</v>
      </c>
      <c r="M12" s="102">
        <v>4</v>
      </c>
      <c r="N12" s="102">
        <v>8</v>
      </c>
      <c r="O12" s="102">
        <v>18</v>
      </c>
      <c r="P12" s="102" t="s">
        <v>20</v>
      </c>
      <c r="Q12" s="102" t="s">
        <v>20</v>
      </c>
      <c r="R12" s="103">
        <v>39</v>
      </c>
      <c r="S12" s="104"/>
    </row>
    <row r="13" spans="1:20" ht="15" hidden="1" customHeight="1" x14ac:dyDescent="0.15">
      <c r="A13" s="26"/>
      <c r="B13" s="78"/>
      <c r="C13" s="384"/>
      <c r="D13" s="391" t="s">
        <v>91</v>
      </c>
      <c r="E13" s="11" t="s">
        <v>86</v>
      </c>
      <c r="F13" s="100">
        <v>209</v>
      </c>
      <c r="G13" s="101" t="s">
        <v>11</v>
      </c>
      <c r="H13" s="97">
        <v>1</v>
      </c>
      <c r="I13" s="97">
        <v>1</v>
      </c>
      <c r="J13" s="97" t="s">
        <v>11</v>
      </c>
      <c r="K13" s="97">
        <v>3</v>
      </c>
      <c r="L13" s="102">
        <v>25</v>
      </c>
      <c r="M13" s="102">
        <v>111</v>
      </c>
      <c r="N13" s="102">
        <v>16</v>
      </c>
      <c r="O13" s="102">
        <v>29</v>
      </c>
      <c r="P13" s="102" t="s">
        <v>20</v>
      </c>
      <c r="Q13" s="102">
        <v>2</v>
      </c>
      <c r="R13" s="103">
        <v>21</v>
      </c>
      <c r="S13" s="104"/>
    </row>
    <row r="14" spans="1:20" ht="15" hidden="1" customHeight="1" x14ac:dyDescent="0.15">
      <c r="A14" s="26"/>
      <c r="B14" s="78"/>
      <c r="C14" s="384"/>
      <c r="D14" s="392"/>
      <c r="E14" s="11" t="s">
        <v>87</v>
      </c>
      <c r="F14" s="100">
        <v>96</v>
      </c>
      <c r="G14" s="101" t="s">
        <v>11</v>
      </c>
      <c r="H14" s="97" t="s">
        <v>11</v>
      </c>
      <c r="I14" s="97" t="s">
        <v>11</v>
      </c>
      <c r="J14" s="97">
        <v>3</v>
      </c>
      <c r="K14" s="97" t="s">
        <v>11</v>
      </c>
      <c r="L14" s="102">
        <v>8</v>
      </c>
      <c r="M14" s="102">
        <v>59</v>
      </c>
      <c r="N14" s="102" t="s">
        <v>11</v>
      </c>
      <c r="O14" s="102">
        <v>17</v>
      </c>
      <c r="P14" s="102" t="s">
        <v>20</v>
      </c>
      <c r="Q14" s="102" t="s">
        <v>20</v>
      </c>
      <c r="R14" s="103">
        <v>9</v>
      </c>
      <c r="S14" s="104"/>
    </row>
    <row r="15" spans="1:20" ht="15" hidden="1" customHeight="1" x14ac:dyDescent="0.15">
      <c r="A15" s="26"/>
      <c r="B15" s="78"/>
      <c r="C15" s="384"/>
      <c r="D15" s="391" t="s">
        <v>92</v>
      </c>
      <c r="E15" s="11" t="s">
        <v>86</v>
      </c>
      <c r="F15" s="100">
        <v>239</v>
      </c>
      <c r="G15" s="101" t="s">
        <v>11</v>
      </c>
      <c r="H15" s="97">
        <v>31</v>
      </c>
      <c r="I15" s="97">
        <v>2</v>
      </c>
      <c r="J15" s="97" t="s">
        <v>11</v>
      </c>
      <c r="K15" s="97">
        <v>3</v>
      </c>
      <c r="L15" s="102">
        <v>10</v>
      </c>
      <c r="M15" s="102">
        <v>103</v>
      </c>
      <c r="N15" s="102">
        <v>6</v>
      </c>
      <c r="O15" s="102">
        <v>55</v>
      </c>
      <c r="P15" s="102" t="s">
        <v>20</v>
      </c>
      <c r="Q15" s="102">
        <v>9</v>
      </c>
      <c r="R15" s="103">
        <v>20</v>
      </c>
      <c r="S15" s="104"/>
    </row>
    <row r="16" spans="1:20" ht="15" hidden="1" customHeight="1" x14ac:dyDescent="0.15">
      <c r="A16" s="26"/>
      <c r="B16" s="78"/>
      <c r="C16" s="384"/>
      <c r="D16" s="392"/>
      <c r="E16" s="11" t="s">
        <v>87</v>
      </c>
      <c r="F16" s="100">
        <v>89</v>
      </c>
      <c r="G16" s="101" t="s">
        <v>11</v>
      </c>
      <c r="H16" s="97" t="s">
        <v>11</v>
      </c>
      <c r="I16" s="97" t="s">
        <v>11</v>
      </c>
      <c r="J16" s="97" t="s">
        <v>11</v>
      </c>
      <c r="K16" s="97" t="s">
        <v>11</v>
      </c>
      <c r="L16" s="102">
        <v>6</v>
      </c>
      <c r="M16" s="102">
        <v>40</v>
      </c>
      <c r="N16" s="102">
        <v>2</v>
      </c>
      <c r="O16" s="102">
        <v>24</v>
      </c>
      <c r="P16" s="102">
        <v>2</v>
      </c>
      <c r="Q16" s="102">
        <v>4</v>
      </c>
      <c r="R16" s="103">
        <v>11</v>
      </c>
      <c r="S16" s="104"/>
    </row>
    <row r="17" spans="1:20" ht="15" hidden="1" customHeight="1" x14ac:dyDescent="0.15">
      <c r="A17" s="26"/>
      <c r="B17" s="78"/>
      <c r="C17" s="384"/>
      <c r="D17" s="391" t="s">
        <v>93</v>
      </c>
      <c r="E17" s="11" t="s">
        <v>86</v>
      </c>
      <c r="F17" s="100">
        <v>3</v>
      </c>
      <c r="G17" s="101" t="s">
        <v>11</v>
      </c>
      <c r="H17" s="97" t="s">
        <v>11</v>
      </c>
      <c r="I17" s="97" t="s">
        <v>11</v>
      </c>
      <c r="J17" s="97" t="s">
        <v>11</v>
      </c>
      <c r="K17" s="97" t="s">
        <v>11</v>
      </c>
      <c r="L17" s="102" t="s">
        <v>11</v>
      </c>
      <c r="M17" s="102" t="s">
        <v>11</v>
      </c>
      <c r="N17" s="102" t="s">
        <v>11</v>
      </c>
      <c r="O17" s="102" t="s">
        <v>20</v>
      </c>
      <c r="P17" s="102" t="s">
        <v>20</v>
      </c>
      <c r="Q17" s="102" t="s">
        <v>20</v>
      </c>
      <c r="R17" s="103">
        <v>3</v>
      </c>
      <c r="S17" s="104"/>
    </row>
    <row r="18" spans="1:20" ht="15" hidden="1" customHeight="1" x14ac:dyDescent="0.15">
      <c r="A18" s="26"/>
      <c r="B18" s="78"/>
      <c r="C18" s="384"/>
      <c r="D18" s="392"/>
      <c r="E18" s="105" t="s">
        <v>87</v>
      </c>
      <c r="F18" s="106" t="s">
        <v>11</v>
      </c>
      <c r="G18" s="107" t="s">
        <v>11</v>
      </c>
      <c r="H18" s="108" t="s">
        <v>11</v>
      </c>
      <c r="I18" s="108" t="s">
        <v>11</v>
      </c>
      <c r="J18" s="108" t="s">
        <v>11</v>
      </c>
      <c r="K18" s="108" t="s">
        <v>11</v>
      </c>
      <c r="L18" s="102" t="s">
        <v>11</v>
      </c>
      <c r="M18" s="102" t="s">
        <v>11</v>
      </c>
      <c r="N18" s="102" t="s">
        <v>11</v>
      </c>
      <c r="O18" s="102" t="s">
        <v>20</v>
      </c>
      <c r="P18" s="102" t="s">
        <v>20</v>
      </c>
      <c r="Q18" s="102" t="s">
        <v>20</v>
      </c>
      <c r="R18" s="103" t="s">
        <v>20</v>
      </c>
      <c r="S18" s="104"/>
    </row>
    <row r="19" spans="1:20" ht="15" hidden="1" customHeight="1" x14ac:dyDescent="0.15">
      <c r="A19" s="26"/>
      <c r="B19" s="78"/>
      <c r="C19" s="384"/>
      <c r="D19" s="393" t="s">
        <v>94</v>
      </c>
      <c r="E19" s="11" t="s">
        <v>86</v>
      </c>
      <c r="F19" s="100">
        <v>5</v>
      </c>
      <c r="G19" s="101" t="s">
        <v>11</v>
      </c>
      <c r="H19" s="97">
        <v>1</v>
      </c>
      <c r="I19" s="97" t="s">
        <v>11</v>
      </c>
      <c r="J19" s="97" t="s">
        <v>11</v>
      </c>
      <c r="K19" s="97" t="s">
        <v>11</v>
      </c>
      <c r="L19" s="102" t="s">
        <v>11</v>
      </c>
      <c r="M19" s="102">
        <v>1</v>
      </c>
      <c r="N19" s="102" t="s">
        <v>11</v>
      </c>
      <c r="O19" s="102" t="s">
        <v>20</v>
      </c>
      <c r="P19" s="102" t="s">
        <v>20</v>
      </c>
      <c r="Q19" s="102" t="s">
        <v>20</v>
      </c>
      <c r="R19" s="103">
        <v>3</v>
      </c>
      <c r="S19" s="104"/>
    </row>
    <row r="20" spans="1:20" ht="15" hidden="1" customHeight="1" x14ac:dyDescent="0.15">
      <c r="A20" s="26"/>
      <c r="B20" s="78"/>
      <c r="C20" s="385"/>
      <c r="D20" s="394"/>
      <c r="E20" s="14" t="s">
        <v>87</v>
      </c>
      <c r="F20" s="109">
        <v>6</v>
      </c>
      <c r="G20" s="110" t="s">
        <v>11</v>
      </c>
      <c r="H20" s="111" t="s">
        <v>11</v>
      </c>
      <c r="I20" s="111" t="s">
        <v>11</v>
      </c>
      <c r="J20" s="111" t="s">
        <v>11</v>
      </c>
      <c r="K20" s="111" t="s">
        <v>11</v>
      </c>
      <c r="L20" s="112" t="s">
        <v>11</v>
      </c>
      <c r="M20" s="112" t="s">
        <v>11</v>
      </c>
      <c r="N20" s="112" t="s">
        <v>11</v>
      </c>
      <c r="O20" s="112" t="s">
        <v>20</v>
      </c>
      <c r="P20" s="112" t="s">
        <v>20</v>
      </c>
      <c r="Q20" s="112" t="s">
        <v>20</v>
      </c>
      <c r="R20" s="113">
        <v>6</v>
      </c>
      <c r="S20" s="114"/>
    </row>
    <row r="21" spans="1:20" ht="15" hidden="1" customHeight="1" x14ac:dyDescent="0.15">
      <c r="A21" s="26"/>
      <c r="B21" s="78"/>
      <c r="C21" s="383" t="s">
        <v>95</v>
      </c>
      <c r="D21" s="386" t="s">
        <v>89</v>
      </c>
      <c r="E21" s="115" t="s">
        <v>86</v>
      </c>
      <c r="F21" s="88">
        <v>166</v>
      </c>
      <c r="G21" s="89">
        <v>1</v>
      </c>
      <c r="H21" s="90">
        <v>99</v>
      </c>
      <c r="I21" s="90">
        <v>3</v>
      </c>
      <c r="J21" s="90" t="s">
        <v>11</v>
      </c>
      <c r="K21" s="90">
        <v>2</v>
      </c>
      <c r="L21" s="90">
        <v>35</v>
      </c>
      <c r="M21" s="90">
        <v>18</v>
      </c>
      <c r="N21" s="90" t="s">
        <v>11</v>
      </c>
      <c r="O21" s="90" t="s">
        <v>11</v>
      </c>
      <c r="P21" s="90" t="s">
        <v>11</v>
      </c>
      <c r="Q21" s="90">
        <v>8</v>
      </c>
      <c r="R21" s="91" t="s">
        <v>11</v>
      </c>
      <c r="S21" s="92"/>
    </row>
    <row r="22" spans="1:20" ht="15" hidden="1" customHeight="1" x14ac:dyDescent="0.15">
      <c r="A22" s="26"/>
      <c r="B22" s="78"/>
      <c r="C22" s="384"/>
      <c r="D22" s="387"/>
      <c r="E22" s="116" t="s">
        <v>87</v>
      </c>
      <c r="F22" s="106">
        <v>7</v>
      </c>
      <c r="G22" s="107" t="s">
        <v>11</v>
      </c>
      <c r="H22" s="108">
        <v>2</v>
      </c>
      <c r="I22" s="108" t="s">
        <v>11</v>
      </c>
      <c r="J22" s="108" t="s">
        <v>11</v>
      </c>
      <c r="K22" s="108" t="s">
        <v>11</v>
      </c>
      <c r="L22" s="97" t="s">
        <v>11</v>
      </c>
      <c r="M22" s="97">
        <v>1</v>
      </c>
      <c r="N22" s="97" t="s">
        <v>11</v>
      </c>
      <c r="O22" s="97" t="s">
        <v>11</v>
      </c>
      <c r="P22" s="97" t="s">
        <v>11</v>
      </c>
      <c r="Q22" s="97" t="s">
        <v>11</v>
      </c>
      <c r="R22" s="98">
        <v>4</v>
      </c>
      <c r="S22" s="99"/>
    </row>
    <row r="23" spans="1:20" ht="15" hidden="1" customHeight="1" x14ac:dyDescent="0.15">
      <c r="A23" s="26"/>
      <c r="B23" s="78"/>
      <c r="C23" s="384"/>
      <c r="D23" s="388" t="s">
        <v>96</v>
      </c>
      <c r="E23" s="117" t="s">
        <v>86</v>
      </c>
      <c r="F23" s="118">
        <v>66</v>
      </c>
      <c r="G23" s="101">
        <v>1</v>
      </c>
      <c r="H23" s="97">
        <v>46</v>
      </c>
      <c r="I23" s="97" t="s">
        <v>20</v>
      </c>
      <c r="J23" s="97" t="s">
        <v>20</v>
      </c>
      <c r="K23" s="97" t="s">
        <v>20</v>
      </c>
      <c r="L23" s="102">
        <v>12</v>
      </c>
      <c r="M23" s="102">
        <v>5</v>
      </c>
      <c r="N23" s="102" t="s">
        <v>20</v>
      </c>
      <c r="O23" s="102" t="s">
        <v>20</v>
      </c>
      <c r="P23" s="102" t="s">
        <v>20</v>
      </c>
      <c r="Q23" s="102">
        <v>2</v>
      </c>
      <c r="R23" s="103" t="s">
        <v>20</v>
      </c>
      <c r="S23" s="104"/>
    </row>
    <row r="24" spans="1:20" ht="15" hidden="1" customHeight="1" x14ac:dyDescent="0.15">
      <c r="A24" s="26"/>
      <c r="B24" s="78"/>
      <c r="C24" s="384"/>
      <c r="D24" s="388"/>
      <c r="E24" s="119" t="s">
        <v>87</v>
      </c>
      <c r="F24" s="100">
        <v>1</v>
      </c>
      <c r="G24" s="101" t="s">
        <v>11</v>
      </c>
      <c r="H24" s="97">
        <v>1</v>
      </c>
      <c r="I24" s="97" t="s">
        <v>20</v>
      </c>
      <c r="J24" s="97" t="s">
        <v>20</v>
      </c>
      <c r="K24" s="97" t="s">
        <v>20</v>
      </c>
      <c r="L24" s="102" t="s">
        <v>20</v>
      </c>
      <c r="M24" s="102" t="s">
        <v>20</v>
      </c>
      <c r="N24" s="102" t="s">
        <v>20</v>
      </c>
      <c r="O24" s="102" t="s">
        <v>20</v>
      </c>
      <c r="P24" s="102" t="s">
        <v>20</v>
      </c>
      <c r="Q24" s="102" t="s">
        <v>20</v>
      </c>
      <c r="R24" s="103" t="s">
        <v>20</v>
      </c>
      <c r="S24" s="104"/>
    </row>
    <row r="25" spans="1:20" ht="15" hidden="1" customHeight="1" x14ac:dyDescent="0.15">
      <c r="A25" s="26"/>
      <c r="B25" s="78"/>
      <c r="C25" s="384"/>
      <c r="D25" s="388" t="s">
        <v>97</v>
      </c>
      <c r="E25" s="119" t="s">
        <v>86</v>
      </c>
      <c r="F25" s="100">
        <v>100</v>
      </c>
      <c r="G25" s="101" t="s">
        <v>11</v>
      </c>
      <c r="H25" s="97">
        <v>53</v>
      </c>
      <c r="I25" s="97">
        <v>3</v>
      </c>
      <c r="J25" s="97" t="s">
        <v>20</v>
      </c>
      <c r="K25" s="97">
        <v>2</v>
      </c>
      <c r="L25" s="102">
        <v>23</v>
      </c>
      <c r="M25" s="102">
        <v>13</v>
      </c>
      <c r="N25" s="102" t="s">
        <v>20</v>
      </c>
      <c r="O25" s="102" t="s">
        <v>20</v>
      </c>
      <c r="P25" s="102" t="s">
        <v>20</v>
      </c>
      <c r="Q25" s="102">
        <v>6</v>
      </c>
      <c r="R25" s="103" t="s">
        <v>20</v>
      </c>
      <c r="S25" s="104"/>
    </row>
    <row r="26" spans="1:20" ht="15" hidden="1" customHeight="1" x14ac:dyDescent="0.15">
      <c r="B26" s="120"/>
      <c r="C26" s="385"/>
      <c r="D26" s="389"/>
      <c r="E26" s="14" t="s">
        <v>87</v>
      </c>
      <c r="F26" s="121">
        <v>6</v>
      </c>
      <c r="G26" s="110" t="s">
        <v>11</v>
      </c>
      <c r="H26" s="111">
        <v>1</v>
      </c>
      <c r="I26" s="111" t="s">
        <v>20</v>
      </c>
      <c r="J26" s="111" t="s">
        <v>20</v>
      </c>
      <c r="K26" s="111" t="s">
        <v>20</v>
      </c>
      <c r="L26" s="112" t="s">
        <v>20</v>
      </c>
      <c r="M26" s="112">
        <v>1</v>
      </c>
      <c r="N26" s="112" t="s">
        <v>20</v>
      </c>
      <c r="O26" s="112" t="s">
        <v>20</v>
      </c>
      <c r="P26" s="112" t="s">
        <v>20</v>
      </c>
      <c r="Q26" s="112" t="s">
        <v>20</v>
      </c>
      <c r="R26" s="113">
        <v>4</v>
      </c>
      <c r="S26" s="114"/>
    </row>
    <row r="27" spans="1:20" ht="15" hidden="1" customHeight="1" x14ac:dyDescent="0.15">
      <c r="A27" s="26"/>
      <c r="B27" s="374" t="s">
        <v>98</v>
      </c>
      <c r="C27" s="375"/>
      <c r="D27" s="376"/>
      <c r="E27" s="66" t="s">
        <v>84</v>
      </c>
      <c r="F27" s="122">
        <f>G27+H27+I27+J27+K27+L27+M27+N27+O27+P27+Q27+R27+S27</f>
        <v>1854</v>
      </c>
      <c r="G27" s="68">
        <v>17</v>
      </c>
      <c r="H27" s="69">
        <v>197</v>
      </c>
      <c r="I27" s="69">
        <v>4</v>
      </c>
      <c r="J27" s="69">
        <v>9</v>
      </c>
      <c r="K27" s="69">
        <v>21</v>
      </c>
      <c r="L27" s="69">
        <v>103</v>
      </c>
      <c r="M27" s="69">
        <v>504</v>
      </c>
      <c r="N27" s="69">
        <v>73</v>
      </c>
      <c r="O27" s="69">
        <v>400</v>
      </c>
      <c r="P27" s="69">
        <v>21</v>
      </c>
      <c r="Q27" s="69">
        <v>72</v>
      </c>
      <c r="R27" s="70">
        <v>433</v>
      </c>
      <c r="S27" s="71">
        <v>0</v>
      </c>
      <c r="T27" s="377"/>
    </row>
    <row r="28" spans="1:20" ht="12" hidden="1" customHeight="1" x14ac:dyDescent="0.15">
      <c r="A28" s="26"/>
      <c r="B28" s="380" t="s">
        <v>85</v>
      </c>
      <c r="C28" s="381"/>
      <c r="D28" s="382"/>
      <c r="E28" s="72" t="s">
        <v>86</v>
      </c>
      <c r="F28" s="123">
        <f>G28+H28+I28+J28+K28+L28+M28+N28+O28+P28+Q28+R28+S28</f>
        <v>1304</v>
      </c>
      <c r="G28" s="74">
        <v>12</v>
      </c>
      <c r="H28" s="75">
        <v>187</v>
      </c>
      <c r="I28" s="75">
        <v>2</v>
      </c>
      <c r="J28" s="75">
        <v>9</v>
      </c>
      <c r="K28" s="75">
        <v>21</v>
      </c>
      <c r="L28" s="75">
        <v>100</v>
      </c>
      <c r="M28" s="75">
        <v>344</v>
      </c>
      <c r="N28" s="75">
        <v>44</v>
      </c>
      <c r="O28" s="75">
        <v>269</v>
      </c>
      <c r="P28" s="75">
        <v>12</v>
      </c>
      <c r="Q28" s="75">
        <v>58</v>
      </c>
      <c r="R28" s="76">
        <v>246</v>
      </c>
      <c r="S28" s="77">
        <v>0</v>
      </c>
      <c r="T28" s="378"/>
    </row>
    <row r="29" spans="1:20" ht="12" hidden="1" customHeight="1" x14ac:dyDescent="0.15">
      <c r="A29" s="26"/>
      <c r="B29" s="78"/>
      <c r="C29" s="79"/>
      <c r="D29" s="80"/>
      <c r="E29" s="81" t="s">
        <v>87</v>
      </c>
      <c r="F29" s="124">
        <f>G29+H29+I29+J29+K29+L29+M29+N29+O29+P29+Q29+R29+S29</f>
        <v>550</v>
      </c>
      <c r="G29" s="83">
        <v>5</v>
      </c>
      <c r="H29" s="84">
        <v>10</v>
      </c>
      <c r="I29" s="84">
        <v>2</v>
      </c>
      <c r="J29" s="75">
        <v>0</v>
      </c>
      <c r="K29" s="75">
        <v>0</v>
      </c>
      <c r="L29" s="84">
        <v>3</v>
      </c>
      <c r="M29" s="84">
        <v>160</v>
      </c>
      <c r="N29" s="84">
        <v>29</v>
      </c>
      <c r="O29" s="84">
        <v>131</v>
      </c>
      <c r="P29" s="84">
        <v>9</v>
      </c>
      <c r="Q29" s="84">
        <v>14</v>
      </c>
      <c r="R29" s="85">
        <v>187</v>
      </c>
      <c r="S29" s="86">
        <v>0</v>
      </c>
      <c r="T29" s="379"/>
    </row>
    <row r="30" spans="1:20" ht="15" hidden="1" customHeight="1" x14ac:dyDescent="0.15">
      <c r="A30" s="26"/>
      <c r="B30" s="78"/>
      <c r="C30" s="383" t="s">
        <v>88</v>
      </c>
      <c r="D30" s="302" t="s">
        <v>89</v>
      </c>
      <c r="E30" s="87" t="s">
        <v>86</v>
      </c>
      <c r="F30" s="125">
        <v>1054</v>
      </c>
      <c r="G30" s="126">
        <v>3</v>
      </c>
      <c r="H30" s="90">
        <v>78</v>
      </c>
      <c r="I30" s="90">
        <v>2</v>
      </c>
      <c r="J30" s="90">
        <v>9</v>
      </c>
      <c r="K30" s="90">
        <v>11</v>
      </c>
      <c r="L30" s="90">
        <v>23</v>
      </c>
      <c r="M30" s="90">
        <v>314</v>
      </c>
      <c r="N30" s="90">
        <v>33</v>
      </c>
      <c r="O30" s="90">
        <v>269</v>
      </c>
      <c r="P30" s="90">
        <v>12</v>
      </c>
      <c r="Q30" s="90">
        <v>55</v>
      </c>
      <c r="R30" s="91">
        <v>245</v>
      </c>
      <c r="S30" s="92" t="s">
        <v>11</v>
      </c>
    </row>
    <row r="31" spans="1:20" ht="15" hidden="1" customHeight="1" x14ac:dyDescent="0.15">
      <c r="A31" s="26"/>
      <c r="B31" s="78"/>
      <c r="C31" s="384"/>
      <c r="D31" s="390"/>
      <c r="E31" s="93" t="s">
        <v>87</v>
      </c>
      <c r="F31" s="118">
        <v>529</v>
      </c>
      <c r="G31" s="127" t="s">
        <v>20</v>
      </c>
      <c r="H31" s="96">
        <v>8</v>
      </c>
      <c r="I31" s="96">
        <v>2</v>
      </c>
      <c r="J31" s="97" t="s">
        <v>20</v>
      </c>
      <c r="K31" s="97" t="s">
        <v>20</v>
      </c>
      <c r="L31" s="97">
        <v>1</v>
      </c>
      <c r="M31" s="97">
        <v>148</v>
      </c>
      <c r="N31" s="97">
        <v>29</v>
      </c>
      <c r="O31" s="97">
        <v>131</v>
      </c>
      <c r="P31" s="97">
        <v>9</v>
      </c>
      <c r="Q31" s="97">
        <v>14</v>
      </c>
      <c r="R31" s="98">
        <v>187</v>
      </c>
      <c r="S31" s="99" t="s">
        <v>11</v>
      </c>
    </row>
    <row r="32" spans="1:20" ht="15" hidden="1" customHeight="1" x14ac:dyDescent="0.15">
      <c r="A32" s="26"/>
      <c r="B32" s="78"/>
      <c r="C32" s="384"/>
      <c r="D32" s="391" t="s">
        <v>90</v>
      </c>
      <c r="E32" s="11" t="s">
        <v>86</v>
      </c>
      <c r="F32" s="118">
        <v>144</v>
      </c>
      <c r="G32" s="127" t="s">
        <v>20</v>
      </c>
      <c r="H32" s="97" t="s">
        <v>20</v>
      </c>
      <c r="I32" s="97" t="s">
        <v>20</v>
      </c>
      <c r="J32" s="97" t="s">
        <v>20</v>
      </c>
      <c r="K32" s="97" t="s">
        <v>20</v>
      </c>
      <c r="L32" s="97" t="s">
        <v>20</v>
      </c>
      <c r="M32" s="102">
        <v>16</v>
      </c>
      <c r="N32" s="102">
        <v>6</v>
      </c>
      <c r="O32" s="97">
        <v>16</v>
      </c>
      <c r="P32" s="97" t="s">
        <v>20</v>
      </c>
      <c r="Q32" s="97">
        <v>1</v>
      </c>
      <c r="R32" s="103">
        <v>105</v>
      </c>
      <c r="S32" s="104" t="s">
        <v>11</v>
      </c>
    </row>
    <row r="33" spans="1:20" ht="15" hidden="1" customHeight="1" x14ac:dyDescent="0.15">
      <c r="A33" s="26"/>
      <c r="B33" s="78"/>
      <c r="C33" s="384"/>
      <c r="D33" s="392"/>
      <c r="E33" s="11" t="s">
        <v>87</v>
      </c>
      <c r="F33" s="118">
        <v>117</v>
      </c>
      <c r="G33" s="127" t="s">
        <v>20</v>
      </c>
      <c r="H33" s="97" t="s">
        <v>20</v>
      </c>
      <c r="I33" s="97" t="s">
        <v>20</v>
      </c>
      <c r="J33" s="97" t="s">
        <v>20</v>
      </c>
      <c r="K33" s="97" t="s">
        <v>20</v>
      </c>
      <c r="L33" s="97" t="s">
        <v>20</v>
      </c>
      <c r="M33" s="102">
        <v>8</v>
      </c>
      <c r="N33" s="102">
        <v>29</v>
      </c>
      <c r="O33" s="102">
        <v>11</v>
      </c>
      <c r="P33" s="97" t="s">
        <v>20</v>
      </c>
      <c r="Q33" s="97" t="s">
        <v>20</v>
      </c>
      <c r="R33" s="103">
        <v>69</v>
      </c>
      <c r="S33" s="104" t="s">
        <v>11</v>
      </c>
    </row>
    <row r="34" spans="1:20" ht="15" hidden="1" customHeight="1" x14ac:dyDescent="0.15">
      <c r="A34" s="26"/>
      <c r="B34" s="78"/>
      <c r="C34" s="384"/>
      <c r="D34" s="391" t="s">
        <v>91</v>
      </c>
      <c r="E34" s="11" t="s">
        <v>86</v>
      </c>
      <c r="F34" s="118">
        <v>261</v>
      </c>
      <c r="G34" s="127" t="s">
        <v>20</v>
      </c>
      <c r="H34" s="97">
        <v>2</v>
      </c>
      <c r="I34" s="97" t="s">
        <v>20</v>
      </c>
      <c r="J34" s="97" t="s">
        <v>20</v>
      </c>
      <c r="K34" s="97" t="s">
        <v>20</v>
      </c>
      <c r="L34" s="102">
        <v>4</v>
      </c>
      <c r="M34" s="102">
        <v>98</v>
      </c>
      <c r="N34" s="102">
        <v>4</v>
      </c>
      <c r="O34" s="102">
        <v>45</v>
      </c>
      <c r="P34" s="97" t="s">
        <v>20</v>
      </c>
      <c r="Q34" s="102">
        <v>22</v>
      </c>
      <c r="R34" s="103">
        <v>86</v>
      </c>
      <c r="S34" s="104" t="s">
        <v>11</v>
      </c>
    </row>
    <row r="35" spans="1:20" ht="15" hidden="1" customHeight="1" x14ac:dyDescent="0.15">
      <c r="A35" s="26"/>
      <c r="B35" s="78"/>
      <c r="C35" s="384"/>
      <c r="D35" s="392"/>
      <c r="E35" s="11" t="s">
        <v>87</v>
      </c>
      <c r="F35" s="118">
        <v>164</v>
      </c>
      <c r="G35" s="127" t="s">
        <v>20</v>
      </c>
      <c r="H35" s="97" t="s">
        <v>20</v>
      </c>
      <c r="I35" s="97" t="s">
        <v>20</v>
      </c>
      <c r="J35" s="97" t="s">
        <v>20</v>
      </c>
      <c r="K35" s="97" t="s">
        <v>20</v>
      </c>
      <c r="L35" s="97" t="s">
        <v>20</v>
      </c>
      <c r="M35" s="102">
        <v>56</v>
      </c>
      <c r="N35" s="97" t="s">
        <v>20</v>
      </c>
      <c r="O35" s="102">
        <v>28</v>
      </c>
      <c r="P35" s="102">
        <v>2</v>
      </c>
      <c r="Q35" s="102">
        <v>5</v>
      </c>
      <c r="R35" s="103">
        <v>73</v>
      </c>
      <c r="S35" s="104" t="s">
        <v>11</v>
      </c>
    </row>
    <row r="36" spans="1:20" ht="15" hidden="1" customHeight="1" x14ac:dyDescent="0.15">
      <c r="A36" s="26"/>
      <c r="B36" s="78"/>
      <c r="C36" s="384"/>
      <c r="D36" s="391" t="s">
        <v>92</v>
      </c>
      <c r="E36" s="11" t="s">
        <v>86</v>
      </c>
      <c r="F36" s="118">
        <v>617</v>
      </c>
      <c r="G36" s="127">
        <v>3</v>
      </c>
      <c r="H36" s="97">
        <v>70</v>
      </c>
      <c r="I36" s="97">
        <v>2</v>
      </c>
      <c r="J36" s="97">
        <v>9</v>
      </c>
      <c r="K36" s="97">
        <v>11</v>
      </c>
      <c r="L36" s="102">
        <v>16</v>
      </c>
      <c r="M36" s="102">
        <v>195</v>
      </c>
      <c r="N36" s="102">
        <v>23</v>
      </c>
      <c r="O36" s="102">
        <v>206</v>
      </c>
      <c r="P36" s="102">
        <v>12</v>
      </c>
      <c r="Q36" s="102">
        <v>16</v>
      </c>
      <c r="R36" s="103">
        <v>54</v>
      </c>
      <c r="S36" s="104" t="s">
        <v>11</v>
      </c>
    </row>
    <row r="37" spans="1:20" ht="15" hidden="1" customHeight="1" x14ac:dyDescent="0.15">
      <c r="A37" s="26"/>
      <c r="B37" s="78"/>
      <c r="C37" s="384"/>
      <c r="D37" s="392"/>
      <c r="E37" s="11" t="s">
        <v>87</v>
      </c>
      <c r="F37" s="118">
        <v>240</v>
      </c>
      <c r="G37" s="127" t="s">
        <v>20</v>
      </c>
      <c r="H37" s="97">
        <v>8</v>
      </c>
      <c r="I37" s="97">
        <v>2</v>
      </c>
      <c r="J37" s="97" t="s">
        <v>20</v>
      </c>
      <c r="K37" s="97" t="s">
        <v>20</v>
      </c>
      <c r="L37" s="102">
        <v>1</v>
      </c>
      <c r="M37" s="102">
        <v>80</v>
      </c>
      <c r="N37" s="97" t="s">
        <v>20</v>
      </c>
      <c r="O37" s="102">
        <v>88</v>
      </c>
      <c r="P37" s="102">
        <v>7</v>
      </c>
      <c r="Q37" s="102">
        <v>9</v>
      </c>
      <c r="R37" s="103">
        <v>45</v>
      </c>
      <c r="S37" s="104" t="s">
        <v>11</v>
      </c>
    </row>
    <row r="38" spans="1:20" ht="15" hidden="1" customHeight="1" x14ac:dyDescent="0.15">
      <c r="A38" s="26"/>
      <c r="B38" s="78"/>
      <c r="C38" s="384"/>
      <c r="D38" s="391" t="s">
        <v>93</v>
      </c>
      <c r="E38" s="11" t="s">
        <v>86</v>
      </c>
      <c r="F38" s="118">
        <v>25</v>
      </c>
      <c r="G38" s="127" t="s">
        <v>20</v>
      </c>
      <c r="H38" s="97">
        <v>6</v>
      </c>
      <c r="I38" s="97" t="s">
        <v>20</v>
      </c>
      <c r="J38" s="97" t="s">
        <v>20</v>
      </c>
      <c r="K38" s="97" t="s">
        <v>20</v>
      </c>
      <c r="L38" s="102">
        <v>3</v>
      </c>
      <c r="M38" s="97" t="s">
        <v>20</v>
      </c>
      <c r="N38" s="97" t="s">
        <v>20</v>
      </c>
      <c r="O38" s="97" t="s">
        <v>20</v>
      </c>
      <c r="P38" s="97" t="s">
        <v>20</v>
      </c>
      <c r="Q38" s="102">
        <v>16</v>
      </c>
      <c r="R38" s="98" t="s">
        <v>11</v>
      </c>
      <c r="S38" s="99" t="s">
        <v>11</v>
      </c>
    </row>
    <row r="39" spans="1:20" ht="15" hidden="1" customHeight="1" x14ac:dyDescent="0.15">
      <c r="A39" s="26"/>
      <c r="B39" s="78"/>
      <c r="C39" s="384"/>
      <c r="D39" s="392"/>
      <c r="E39" s="105" t="s">
        <v>87</v>
      </c>
      <c r="F39" s="118" t="s">
        <v>20</v>
      </c>
      <c r="G39" s="127" t="s">
        <v>20</v>
      </c>
      <c r="H39" s="97" t="s">
        <v>20</v>
      </c>
      <c r="I39" s="97" t="s">
        <v>20</v>
      </c>
      <c r="J39" s="97" t="s">
        <v>20</v>
      </c>
      <c r="K39" s="97" t="s">
        <v>20</v>
      </c>
      <c r="L39" s="97" t="s">
        <v>20</v>
      </c>
      <c r="M39" s="97" t="s">
        <v>20</v>
      </c>
      <c r="N39" s="97" t="s">
        <v>20</v>
      </c>
      <c r="O39" s="97" t="s">
        <v>20</v>
      </c>
      <c r="P39" s="97" t="s">
        <v>20</v>
      </c>
      <c r="Q39" s="97" t="s">
        <v>20</v>
      </c>
      <c r="R39" s="98" t="s">
        <v>20</v>
      </c>
      <c r="S39" s="99" t="s">
        <v>11</v>
      </c>
    </row>
    <row r="40" spans="1:20" ht="15" hidden="1" customHeight="1" x14ac:dyDescent="0.15">
      <c r="A40" s="26"/>
      <c r="B40" s="78"/>
      <c r="C40" s="384"/>
      <c r="D40" s="393" t="s">
        <v>94</v>
      </c>
      <c r="E40" s="11" t="s">
        <v>86</v>
      </c>
      <c r="F40" s="118">
        <v>7</v>
      </c>
      <c r="G40" s="127" t="s">
        <v>20</v>
      </c>
      <c r="H40" s="97" t="s">
        <v>20</v>
      </c>
      <c r="I40" s="97" t="s">
        <v>20</v>
      </c>
      <c r="J40" s="97" t="s">
        <v>20</v>
      </c>
      <c r="K40" s="97" t="s">
        <v>20</v>
      </c>
      <c r="L40" s="97" t="s">
        <v>20</v>
      </c>
      <c r="M40" s="102">
        <v>5</v>
      </c>
      <c r="N40" s="97" t="s">
        <v>20</v>
      </c>
      <c r="O40" s="102">
        <v>2</v>
      </c>
      <c r="P40" s="97" t="s">
        <v>20</v>
      </c>
      <c r="Q40" s="97" t="s">
        <v>20</v>
      </c>
      <c r="R40" s="98" t="s">
        <v>20</v>
      </c>
      <c r="S40" s="99" t="s">
        <v>11</v>
      </c>
    </row>
    <row r="41" spans="1:20" ht="15" hidden="1" customHeight="1" x14ac:dyDescent="0.15">
      <c r="A41" s="26"/>
      <c r="B41" s="78"/>
      <c r="C41" s="385"/>
      <c r="D41" s="394"/>
      <c r="E41" s="14" t="s">
        <v>87</v>
      </c>
      <c r="F41" s="121">
        <v>8</v>
      </c>
      <c r="G41" s="128" t="s">
        <v>20</v>
      </c>
      <c r="H41" s="111" t="s">
        <v>20</v>
      </c>
      <c r="I41" s="111" t="s">
        <v>20</v>
      </c>
      <c r="J41" s="111" t="s">
        <v>20</v>
      </c>
      <c r="K41" s="111" t="s">
        <v>20</v>
      </c>
      <c r="L41" s="111" t="s">
        <v>20</v>
      </c>
      <c r="M41" s="112">
        <v>4</v>
      </c>
      <c r="N41" s="111" t="s">
        <v>20</v>
      </c>
      <c r="O41" s="112">
        <v>4</v>
      </c>
      <c r="P41" s="111" t="s">
        <v>20</v>
      </c>
      <c r="Q41" s="111" t="s">
        <v>20</v>
      </c>
      <c r="R41" s="129" t="s">
        <v>20</v>
      </c>
      <c r="S41" s="130" t="s">
        <v>11</v>
      </c>
    </row>
    <row r="42" spans="1:20" ht="15" hidden="1" customHeight="1" x14ac:dyDescent="0.15">
      <c r="A42" s="26"/>
      <c r="B42" s="78"/>
      <c r="C42" s="384" t="s">
        <v>95</v>
      </c>
      <c r="D42" s="395" t="s">
        <v>89</v>
      </c>
      <c r="E42" s="131" t="s">
        <v>86</v>
      </c>
      <c r="F42" s="132">
        <v>250</v>
      </c>
      <c r="G42" s="89">
        <v>9</v>
      </c>
      <c r="H42" s="90">
        <v>109</v>
      </c>
      <c r="I42" s="90" t="s">
        <v>20</v>
      </c>
      <c r="J42" s="90" t="s">
        <v>20</v>
      </c>
      <c r="K42" s="90">
        <v>10</v>
      </c>
      <c r="L42" s="90">
        <v>77</v>
      </c>
      <c r="M42" s="90">
        <v>30</v>
      </c>
      <c r="N42" s="90">
        <v>11</v>
      </c>
      <c r="O42" s="90" t="s">
        <v>20</v>
      </c>
      <c r="P42" s="90" t="s">
        <v>20</v>
      </c>
      <c r="Q42" s="90">
        <v>3</v>
      </c>
      <c r="R42" s="91">
        <v>1</v>
      </c>
      <c r="S42" s="92" t="s">
        <v>11</v>
      </c>
    </row>
    <row r="43" spans="1:20" ht="15" hidden="1" customHeight="1" x14ac:dyDescent="0.15">
      <c r="A43" s="26"/>
      <c r="B43" s="78"/>
      <c r="C43" s="384"/>
      <c r="D43" s="387"/>
      <c r="E43" s="116" t="s">
        <v>87</v>
      </c>
      <c r="F43" s="118">
        <v>21</v>
      </c>
      <c r="G43" s="107">
        <v>5</v>
      </c>
      <c r="H43" s="108">
        <v>2</v>
      </c>
      <c r="I43" s="97" t="s">
        <v>20</v>
      </c>
      <c r="J43" s="97" t="s">
        <v>20</v>
      </c>
      <c r="K43" s="97" t="s">
        <v>20</v>
      </c>
      <c r="L43" s="97">
        <v>2</v>
      </c>
      <c r="M43" s="97">
        <v>12</v>
      </c>
      <c r="N43" s="97" t="s">
        <v>20</v>
      </c>
      <c r="O43" s="97" t="s">
        <v>20</v>
      </c>
      <c r="P43" s="97" t="s">
        <v>20</v>
      </c>
      <c r="Q43" s="97" t="s">
        <v>20</v>
      </c>
      <c r="R43" s="98" t="s">
        <v>20</v>
      </c>
      <c r="S43" s="99" t="s">
        <v>11</v>
      </c>
    </row>
    <row r="44" spans="1:20" ht="15" hidden="1" customHeight="1" x14ac:dyDescent="0.15">
      <c r="A44" s="26"/>
      <c r="B44" s="78"/>
      <c r="C44" s="384"/>
      <c r="D44" s="388" t="s">
        <v>96</v>
      </c>
      <c r="E44" s="117" t="s">
        <v>86</v>
      </c>
      <c r="F44" s="118">
        <v>155</v>
      </c>
      <c r="G44" s="101">
        <v>7</v>
      </c>
      <c r="H44" s="97">
        <v>60</v>
      </c>
      <c r="I44" s="97" t="s">
        <v>20</v>
      </c>
      <c r="J44" s="97" t="s">
        <v>20</v>
      </c>
      <c r="K44" s="97">
        <v>7</v>
      </c>
      <c r="L44" s="102">
        <v>53</v>
      </c>
      <c r="M44" s="102">
        <v>18</v>
      </c>
      <c r="N44" s="102">
        <v>7</v>
      </c>
      <c r="O44" s="97" t="s">
        <v>20</v>
      </c>
      <c r="P44" s="97" t="s">
        <v>20</v>
      </c>
      <c r="Q44" s="102">
        <v>3</v>
      </c>
      <c r="R44" s="98" t="s">
        <v>20</v>
      </c>
      <c r="S44" s="99" t="s">
        <v>11</v>
      </c>
    </row>
    <row r="45" spans="1:20" ht="15" hidden="1" customHeight="1" x14ac:dyDescent="0.15">
      <c r="A45" s="26"/>
      <c r="B45" s="78"/>
      <c r="C45" s="384"/>
      <c r="D45" s="388"/>
      <c r="E45" s="119" t="s">
        <v>87</v>
      </c>
      <c r="F45" s="118">
        <v>15</v>
      </c>
      <c r="G45" s="101">
        <v>5</v>
      </c>
      <c r="H45" s="97">
        <v>1</v>
      </c>
      <c r="I45" s="97" t="s">
        <v>20</v>
      </c>
      <c r="J45" s="97" t="s">
        <v>20</v>
      </c>
      <c r="K45" s="97" t="s">
        <v>20</v>
      </c>
      <c r="L45" s="102">
        <v>2</v>
      </c>
      <c r="M45" s="102">
        <v>7</v>
      </c>
      <c r="N45" s="97" t="s">
        <v>20</v>
      </c>
      <c r="O45" s="97" t="s">
        <v>20</v>
      </c>
      <c r="P45" s="97" t="s">
        <v>20</v>
      </c>
      <c r="Q45" s="97" t="s">
        <v>20</v>
      </c>
      <c r="R45" s="98" t="s">
        <v>20</v>
      </c>
      <c r="S45" s="99" t="s">
        <v>11</v>
      </c>
    </row>
    <row r="46" spans="1:20" ht="15" hidden="1" customHeight="1" x14ac:dyDescent="0.15">
      <c r="A46" s="26"/>
      <c r="B46" s="78"/>
      <c r="C46" s="384"/>
      <c r="D46" s="388" t="s">
        <v>97</v>
      </c>
      <c r="E46" s="119" t="s">
        <v>86</v>
      </c>
      <c r="F46" s="118">
        <v>95</v>
      </c>
      <c r="G46" s="101">
        <v>2</v>
      </c>
      <c r="H46" s="97">
        <v>49</v>
      </c>
      <c r="I46" s="97" t="s">
        <v>20</v>
      </c>
      <c r="J46" s="97" t="s">
        <v>20</v>
      </c>
      <c r="K46" s="97">
        <v>3</v>
      </c>
      <c r="L46" s="102">
        <v>24</v>
      </c>
      <c r="M46" s="102">
        <v>12</v>
      </c>
      <c r="N46" s="102">
        <v>4</v>
      </c>
      <c r="O46" s="97" t="s">
        <v>20</v>
      </c>
      <c r="P46" s="97" t="s">
        <v>20</v>
      </c>
      <c r="Q46" s="97" t="s">
        <v>20</v>
      </c>
      <c r="R46" s="103">
        <v>1</v>
      </c>
      <c r="S46" s="104" t="s">
        <v>11</v>
      </c>
    </row>
    <row r="47" spans="1:20" ht="15" hidden="1" customHeight="1" x14ac:dyDescent="0.15">
      <c r="B47" s="120"/>
      <c r="C47" s="385"/>
      <c r="D47" s="389"/>
      <c r="E47" s="14" t="s">
        <v>87</v>
      </c>
      <c r="F47" s="121">
        <v>6</v>
      </c>
      <c r="G47" s="110" t="s">
        <v>20</v>
      </c>
      <c r="H47" s="111">
        <v>1</v>
      </c>
      <c r="I47" s="111" t="s">
        <v>20</v>
      </c>
      <c r="J47" s="111" t="s">
        <v>20</v>
      </c>
      <c r="K47" s="111" t="s">
        <v>20</v>
      </c>
      <c r="L47" s="111" t="s">
        <v>20</v>
      </c>
      <c r="M47" s="112">
        <v>5</v>
      </c>
      <c r="N47" s="111" t="s">
        <v>20</v>
      </c>
      <c r="O47" s="111" t="s">
        <v>20</v>
      </c>
      <c r="P47" s="111" t="s">
        <v>20</v>
      </c>
      <c r="Q47" s="111" t="s">
        <v>20</v>
      </c>
      <c r="R47" s="129" t="s">
        <v>20</v>
      </c>
      <c r="S47" s="130" t="s">
        <v>11</v>
      </c>
    </row>
    <row r="48" spans="1:20" ht="15" hidden="1" customHeight="1" x14ac:dyDescent="0.15">
      <c r="B48" s="374" t="s">
        <v>99</v>
      </c>
      <c r="C48" s="375"/>
      <c r="D48" s="376"/>
      <c r="E48" s="66" t="s">
        <v>84</v>
      </c>
      <c r="F48" s="122">
        <f>G48+H48+I48+J48+K48+L48+M48+N48+O48+P48+Q48+R48+S48</f>
        <v>1425</v>
      </c>
      <c r="G48" s="68">
        <v>0</v>
      </c>
      <c r="H48" s="69">
        <v>67</v>
      </c>
      <c r="I48" s="69">
        <v>0</v>
      </c>
      <c r="J48" s="69">
        <v>40</v>
      </c>
      <c r="K48" s="69">
        <v>5</v>
      </c>
      <c r="L48" s="69">
        <v>9</v>
      </c>
      <c r="M48" s="69">
        <v>455</v>
      </c>
      <c r="N48" s="69">
        <v>3</v>
      </c>
      <c r="O48" s="69">
        <v>132</v>
      </c>
      <c r="P48" s="69">
        <v>3</v>
      </c>
      <c r="Q48" s="69">
        <v>0</v>
      </c>
      <c r="R48" s="70">
        <v>702</v>
      </c>
      <c r="S48" s="70">
        <v>9</v>
      </c>
      <c r="T48" s="377"/>
    </row>
    <row r="49" spans="2:20" ht="13.5" hidden="1" customHeight="1" x14ac:dyDescent="0.15">
      <c r="B49" s="380" t="s">
        <v>85</v>
      </c>
      <c r="C49" s="381"/>
      <c r="D49" s="382"/>
      <c r="E49" s="72" t="s">
        <v>86</v>
      </c>
      <c r="F49" s="123">
        <f>G49+H49+I49+J49+K49+L49+M49+N49+O49+P49+Q49+R49+S49</f>
        <v>1024</v>
      </c>
      <c r="G49" s="74">
        <v>0</v>
      </c>
      <c r="H49" s="75">
        <v>60</v>
      </c>
      <c r="I49" s="75">
        <v>0</v>
      </c>
      <c r="J49" s="75">
        <v>40</v>
      </c>
      <c r="K49" s="75">
        <v>5</v>
      </c>
      <c r="L49" s="75">
        <v>8</v>
      </c>
      <c r="M49" s="75">
        <v>328</v>
      </c>
      <c r="N49" s="75">
        <v>3</v>
      </c>
      <c r="O49" s="75">
        <v>105</v>
      </c>
      <c r="P49" s="75">
        <v>2</v>
      </c>
      <c r="Q49" s="75">
        <v>0</v>
      </c>
      <c r="R49" s="76">
        <v>469</v>
      </c>
      <c r="S49" s="76">
        <v>4</v>
      </c>
      <c r="T49" s="378"/>
    </row>
    <row r="50" spans="2:20" ht="11.25" hidden="1" customHeight="1" x14ac:dyDescent="0.15">
      <c r="B50" s="78"/>
      <c r="C50" s="79"/>
      <c r="D50" s="80"/>
      <c r="E50" s="81" t="s">
        <v>87</v>
      </c>
      <c r="F50" s="124">
        <f>G50+H50+I50+J50+K50+L50+M50+N50+O50+P50+Q50+R50+S50</f>
        <v>401</v>
      </c>
      <c r="G50" s="83">
        <v>0</v>
      </c>
      <c r="H50" s="84">
        <v>7</v>
      </c>
      <c r="I50" s="84">
        <v>0</v>
      </c>
      <c r="J50" s="75">
        <v>0</v>
      </c>
      <c r="K50" s="75">
        <v>0</v>
      </c>
      <c r="L50" s="84">
        <v>1</v>
      </c>
      <c r="M50" s="84">
        <v>127</v>
      </c>
      <c r="N50" s="84">
        <v>0</v>
      </c>
      <c r="O50" s="84">
        <v>27</v>
      </c>
      <c r="P50" s="84">
        <v>1</v>
      </c>
      <c r="Q50" s="84">
        <v>0</v>
      </c>
      <c r="R50" s="85">
        <v>233</v>
      </c>
      <c r="S50" s="85">
        <v>5</v>
      </c>
      <c r="T50" s="379"/>
    </row>
    <row r="51" spans="2:20" hidden="1" x14ac:dyDescent="0.15">
      <c r="B51" s="78"/>
      <c r="C51" s="383" t="s">
        <v>88</v>
      </c>
      <c r="D51" s="302" t="s">
        <v>89</v>
      </c>
      <c r="E51" s="87" t="s">
        <v>86</v>
      </c>
      <c r="F51" s="125">
        <v>974</v>
      </c>
      <c r="G51" s="126" t="s">
        <v>11</v>
      </c>
      <c r="H51" s="90">
        <v>46</v>
      </c>
      <c r="I51" s="90" t="s">
        <v>11</v>
      </c>
      <c r="J51" s="90">
        <v>40</v>
      </c>
      <c r="K51" s="90">
        <v>5</v>
      </c>
      <c r="L51" s="90">
        <v>4</v>
      </c>
      <c r="M51" s="90">
        <v>316</v>
      </c>
      <c r="N51" s="90">
        <v>3</v>
      </c>
      <c r="O51" s="90">
        <v>105</v>
      </c>
      <c r="P51" s="90">
        <v>2</v>
      </c>
      <c r="Q51" s="90" t="s">
        <v>11</v>
      </c>
      <c r="R51" s="91">
        <v>449</v>
      </c>
      <c r="S51" s="92">
        <v>4</v>
      </c>
    </row>
    <row r="52" spans="2:20" hidden="1" x14ac:dyDescent="0.15">
      <c r="B52" s="78"/>
      <c r="C52" s="384"/>
      <c r="D52" s="390"/>
      <c r="E52" s="93" t="s">
        <v>87</v>
      </c>
      <c r="F52" s="118">
        <v>384</v>
      </c>
      <c r="G52" s="127" t="s">
        <v>11</v>
      </c>
      <c r="H52" s="96">
        <v>6</v>
      </c>
      <c r="I52" s="96" t="s">
        <v>11</v>
      </c>
      <c r="J52" s="97" t="s">
        <v>11</v>
      </c>
      <c r="K52" s="97" t="s">
        <v>11</v>
      </c>
      <c r="L52" s="97" t="s">
        <v>11</v>
      </c>
      <c r="M52" s="97">
        <v>120</v>
      </c>
      <c r="N52" s="97" t="s">
        <v>11</v>
      </c>
      <c r="O52" s="97">
        <v>27</v>
      </c>
      <c r="P52" s="97">
        <v>1</v>
      </c>
      <c r="Q52" s="97" t="s">
        <v>11</v>
      </c>
      <c r="R52" s="98">
        <v>225</v>
      </c>
      <c r="S52" s="99">
        <v>5</v>
      </c>
    </row>
    <row r="53" spans="2:20" hidden="1" x14ac:dyDescent="0.15">
      <c r="B53" s="78"/>
      <c r="C53" s="384"/>
      <c r="D53" s="391" t="s">
        <v>90</v>
      </c>
      <c r="E53" s="11" t="s">
        <v>86</v>
      </c>
      <c r="F53" s="118">
        <v>238</v>
      </c>
      <c r="G53" s="127" t="s">
        <v>11</v>
      </c>
      <c r="H53" s="97" t="s">
        <v>11</v>
      </c>
      <c r="I53" s="97" t="s">
        <v>11</v>
      </c>
      <c r="J53" s="97" t="s">
        <v>11</v>
      </c>
      <c r="K53" s="97" t="s">
        <v>11</v>
      </c>
      <c r="L53" s="97" t="s">
        <v>11</v>
      </c>
      <c r="M53" s="102">
        <v>21</v>
      </c>
      <c r="N53" s="102" t="s">
        <v>11</v>
      </c>
      <c r="O53" s="97">
        <v>14</v>
      </c>
      <c r="P53" s="97" t="s">
        <v>11</v>
      </c>
      <c r="Q53" s="97" t="s">
        <v>11</v>
      </c>
      <c r="R53" s="103">
        <v>203</v>
      </c>
      <c r="S53" s="104" t="s">
        <v>11</v>
      </c>
    </row>
    <row r="54" spans="2:20" hidden="1" x14ac:dyDescent="0.15">
      <c r="B54" s="78"/>
      <c r="C54" s="384"/>
      <c r="D54" s="392"/>
      <c r="E54" s="11" t="s">
        <v>87</v>
      </c>
      <c r="F54" s="118">
        <v>129</v>
      </c>
      <c r="G54" s="127" t="s">
        <v>11</v>
      </c>
      <c r="H54" s="97" t="s">
        <v>11</v>
      </c>
      <c r="I54" s="97" t="s">
        <v>11</v>
      </c>
      <c r="J54" s="97" t="s">
        <v>11</v>
      </c>
      <c r="K54" s="97" t="s">
        <v>11</v>
      </c>
      <c r="L54" s="97" t="s">
        <v>11</v>
      </c>
      <c r="M54" s="102">
        <v>24</v>
      </c>
      <c r="N54" s="102" t="s">
        <v>11</v>
      </c>
      <c r="O54" s="102">
        <v>9</v>
      </c>
      <c r="P54" s="97" t="s">
        <v>11</v>
      </c>
      <c r="Q54" s="97" t="s">
        <v>11</v>
      </c>
      <c r="R54" s="103">
        <v>96</v>
      </c>
      <c r="S54" s="104" t="s">
        <v>11</v>
      </c>
    </row>
    <row r="55" spans="2:20" hidden="1" x14ac:dyDescent="0.15">
      <c r="B55" s="78"/>
      <c r="C55" s="384"/>
      <c r="D55" s="391" t="s">
        <v>91</v>
      </c>
      <c r="E55" s="11" t="s">
        <v>86</v>
      </c>
      <c r="F55" s="118">
        <v>320</v>
      </c>
      <c r="G55" s="127" t="s">
        <v>11</v>
      </c>
      <c r="H55" s="97">
        <v>8</v>
      </c>
      <c r="I55" s="97" t="s">
        <v>11</v>
      </c>
      <c r="J55" s="97">
        <v>39</v>
      </c>
      <c r="K55" s="97" t="s">
        <v>11</v>
      </c>
      <c r="L55" s="102" t="s">
        <v>11</v>
      </c>
      <c r="M55" s="102">
        <v>118</v>
      </c>
      <c r="N55" s="102" t="s">
        <v>11</v>
      </c>
      <c r="O55" s="102">
        <v>27</v>
      </c>
      <c r="P55" s="97" t="s">
        <v>11</v>
      </c>
      <c r="Q55" s="102" t="s">
        <v>11</v>
      </c>
      <c r="R55" s="103">
        <v>128</v>
      </c>
      <c r="S55" s="104" t="s">
        <v>11</v>
      </c>
    </row>
    <row r="56" spans="2:20" hidden="1" x14ac:dyDescent="0.15">
      <c r="B56" s="78"/>
      <c r="C56" s="384"/>
      <c r="D56" s="392"/>
      <c r="E56" s="11" t="s">
        <v>87</v>
      </c>
      <c r="F56" s="118">
        <v>104</v>
      </c>
      <c r="G56" s="127" t="s">
        <v>11</v>
      </c>
      <c r="H56" s="97">
        <v>1</v>
      </c>
      <c r="I56" s="97" t="s">
        <v>11</v>
      </c>
      <c r="J56" s="97" t="s">
        <v>11</v>
      </c>
      <c r="K56" s="97" t="s">
        <v>11</v>
      </c>
      <c r="L56" s="97" t="s">
        <v>11</v>
      </c>
      <c r="M56" s="102">
        <v>30</v>
      </c>
      <c r="N56" s="97" t="s">
        <v>11</v>
      </c>
      <c r="O56" s="102">
        <v>9</v>
      </c>
      <c r="P56" s="102" t="s">
        <v>11</v>
      </c>
      <c r="Q56" s="102" t="s">
        <v>11</v>
      </c>
      <c r="R56" s="103">
        <v>64</v>
      </c>
      <c r="S56" s="104" t="s">
        <v>11</v>
      </c>
    </row>
    <row r="57" spans="2:20" hidden="1" x14ac:dyDescent="0.15">
      <c r="B57" s="78"/>
      <c r="C57" s="384"/>
      <c r="D57" s="391" t="s">
        <v>92</v>
      </c>
      <c r="E57" s="11" t="s">
        <v>86</v>
      </c>
      <c r="F57" s="118">
        <v>414</v>
      </c>
      <c r="G57" s="127" t="s">
        <v>11</v>
      </c>
      <c r="H57" s="97">
        <v>38</v>
      </c>
      <c r="I57" s="97" t="s">
        <v>11</v>
      </c>
      <c r="J57" s="97">
        <v>1</v>
      </c>
      <c r="K57" s="97">
        <v>5</v>
      </c>
      <c r="L57" s="102">
        <v>4</v>
      </c>
      <c r="M57" s="102">
        <v>177</v>
      </c>
      <c r="N57" s="102">
        <v>3</v>
      </c>
      <c r="O57" s="102">
        <v>64</v>
      </c>
      <c r="P57" s="102">
        <v>2</v>
      </c>
      <c r="Q57" s="102" t="s">
        <v>11</v>
      </c>
      <c r="R57" s="103">
        <v>116</v>
      </c>
      <c r="S57" s="104">
        <v>4</v>
      </c>
    </row>
    <row r="58" spans="2:20" hidden="1" x14ac:dyDescent="0.15">
      <c r="B58" s="78"/>
      <c r="C58" s="384"/>
      <c r="D58" s="392"/>
      <c r="E58" s="11" t="s">
        <v>87</v>
      </c>
      <c r="F58" s="118">
        <v>151</v>
      </c>
      <c r="G58" s="127" t="s">
        <v>11</v>
      </c>
      <c r="H58" s="97">
        <v>5</v>
      </c>
      <c r="I58" s="97" t="s">
        <v>11</v>
      </c>
      <c r="J58" s="97" t="s">
        <v>11</v>
      </c>
      <c r="K58" s="97" t="s">
        <v>11</v>
      </c>
      <c r="L58" s="102" t="s">
        <v>11</v>
      </c>
      <c r="M58" s="102">
        <v>66</v>
      </c>
      <c r="N58" s="97" t="s">
        <v>11</v>
      </c>
      <c r="O58" s="102">
        <v>9</v>
      </c>
      <c r="P58" s="102">
        <v>1</v>
      </c>
      <c r="Q58" s="102" t="s">
        <v>11</v>
      </c>
      <c r="R58" s="103">
        <v>65</v>
      </c>
      <c r="S58" s="104">
        <v>5</v>
      </c>
    </row>
    <row r="59" spans="2:20" hidden="1" x14ac:dyDescent="0.15">
      <c r="B59" s="78"/>
      <c r="C59" s="384"/>
      <c r="D59" s="391" t="s">
        <v>93</v>
      </c>
      <c r="E59" s="11" t="s">
        <v>86</v>
      </c>
      <c r="F59" s="118">
        <v>2</v>
      </c>
      <c r="G59" s="127" t="s">
        <v>11</v>
      </c>
      <c r="H59" s="97" t="s">
        <v>11</v>
      </c>
      <c r="I59" s="97" t="s">
        <v>11</v>
      </c>
      <c r="J59" s="97" t="s">
        <v>11</v>
      </c>
      <c r="K59" s="97" t="s">
        <v>11</v>
      </c>
      <c r="L59" s="102" t="s">
        <v>11</v>
      </c>
      <c r="M59" s="97" t="s">
        <v>11</v>
      </c>
      <c r="N59" s="97" t="s">
        <v>11</v>
      </c>
      <c r="O59" s="97" t="s">
        <v>11</v>
      </c>
      <c r="P59" s="97" t="s">
        <v>11</v>
      </c>
      <c r="Q59" s="102" t="s">
        <v>11</v>
      </c>
      <c r="R59" s="98">
        <v>2</v>
      </c>
      <c r="S59" s="99" t="s">
        <v>11</v>
      </c>
    </row>
    <row r="60" spans="2:20" hidden="1" x14ac:dyDescent="0.15">
      <c r="B60" s="78"/>
      <c r="C60" s="384"/>
      <c r="D60" s="392"/>
      <c r="E60" s="105" t="s">
        <v>87</v>
      </c>
      <c r="F60" s="118" t="s">
        <v>11</v>
      </c>
      <c r="G60" s="127" t="s">
        <v>11</v>
      </c>
      <c r="H60" s="97" t="s">
        <v>11</v>
      </c>
      <c r="I60" s="97" t="s">
        <v>11</v>
      </c>
      <c r="J60" s="97" t="s">
        <v>11</v>
      </c>
      <c r="K60" s="97" t="s">
        <v>11</v>
      </c>
      <c r="L60" s="97" t="s">
        <v>11</v>
      </c>
      <c r="M60" s="97" t="s">
        <v>11</v>
      </c>
      <c r="N60" s="97" t="s">
        <v>11</v>
      </c>
      <c r="O60" s="97" t="s">
        <v>11</v>
      </c>
      <c r="P60" s="97" t="s">
        <v>11</v>
      </c>
      <c r="Q60" s="97" t="s">
        <v>11</v>
      </c>
      <c r="R60" s="98" t="s">
        <v>11</v>
      </c>
      <c r="S60" s="99" t="s">
        <v>11</v>
      </c>
    </row>
    <row r="61" spans="2:20" hidden="1" x14ac:dyDescent="0.15">
      <c r="B61" s="78"/>
      <c r="C61" s="384"/>
      <c r="D61" s="393" t="s">
        <v>94</v>
      </c>
      <c r="E61" s="11" t="s">
        <v>86</v>
      </c>
      <c r="F61" s="118" t="s">
        <v>11</v>
      </c>
      <c r="G61" s="127" t="s">
        <v>11</v>
      </c>
      <c r="H61" s="97" t="s">
        <v>11</v>
      </c>
      <c r="I61" s="97" t="s">
        <v>11</v>
      </c>
      <c r="J61" s="97" t="s">
        <v>11</v>
      </c>
      <c r="K61" s="97" t="s">
        <v>11</v>
      </c>
      <c r="L61" s="97" t="s">
        <v>11</v>
      </c>
      <c r="M61" s="102" t="s">
        <v>11</v>
      </c>
      <c r="N61" s="97" t="s">
        <v>11</v>
      </c>
      <c r="O61" s="102" t="s">
        <v>11</v>
      </c>
      <c r="P61" s="97" t="s">
        <v>11</v>
      </c>
      <c r="Q61" s="97" t="s">
        <v>11</v>
      </c>
      <c r="R61" s="98" t="s">
        <v>11</v>
      </c>
      <c r="S61" s="99" t="s">
        <v>11</v>
      </c>
    </row>
    <row r="62" spans="2:20" hidden="1" x14ac:dyDescent="0.15">
      <c r="B62" s="78"/>
      <c r="C62" s="385"/>
      <c r="D62" s="394"/>
      <c r="E62" s="14" t="s">
        <v>87</v>
      </c>
      <c r="F62" s="121" t="s">
        <v>11</v>
      </c>
      <c r="G62" s="128" t="s">
        <v>11</v>
      </c>
      <c r="H62" s="111" t="s">
        <v>11</v>
      </c>
      <c r="I62" s="111" t="s">
        <v>11</v>
      </c>
      <c r="J62" s="111" t="s">
        <v>11</v>
      </c>
      <c r="K62" s="111" t="s">
        <v>11</v>
      </c>
      <c r="L62" s="111" t="s">
        <v>11</v>
      </c>
      <c r="M62" s="112" t="s">
        <v>11</v>
      </c>
      <c r="N62" s="111" t="s">
        <v>11</v>
      </c>
      <c r="O62" s="112" t="s">
        <v>11</v>
      </c>
      <c r="P62" s="111" t="s">
        <v>11</v>
      </c>
      <c r="Q62" s="111" t="s">
        <v>11</v>
      </c>
      <c r="R62" s="129" t="s">
        <v>11</v>
      </c>
      <c r="S62" s="130" t="s">
        <v>11</v>
      </c>
    </row>
    <row r="63" spans="2:20" hidden="1" x14ac:dyDescent="0.15">
      <c r="B63" s="78"/>
      <c r="C63" s="384" t="s">
        <v>95</v>
      </c>
      <c r="D63" s="395" t="s">
        <v>89</v>
      </c>
      <c r="E63" s="131" t="s">
        <v>86</v>
      </c>
      <c r="F63" s="132">
        <v>50</v>
      </c>
      <c r="G63" s="89" t="s">
        <v>11</v>
      </c>
      <c r="H63" s="90">
        <v>14</v>
      </c>
      <c r="I63" s="90" t="s">
        <v>11</v>
      </c>
      <c r="J63" s="90" t="s">
        <v>11</v>
      </c>
      <c r="K63" s="90" t="s">
        <v>11</v>
      </c>
      <c r="L63" s="90">
        <v>4</v>
      </c>
      <c r="M63" s="90">
        <v>12</v>
      </c>
      <c r="N63" s="90" t="s">
        <v>11</v>
      </c>
      <c r="O63" s="90" t="s">
        <v>11</v>
      </c>
      <c r="P63" s="90" t="s">
        <v>11</v>
      </c>
      <c r="Q63" s="90" t="s">
        <v>11</v>
      </c>
      <c r="R63" s="91">
        <v>20</v>
      </c>
      <c r="S63" s="92" t="s">
        <v>11</v>
      </c>
    </row>
    <row r="64" spans="2:20" hidden="1" x14ac:dyDescent="0.15">
      <c r="B64" s="78"/>
      <c r="C64" s="384"/>
      <c r="D64" s="387"/>
      <c r="E64" s="116" t="s">
        <v>87</v>
      </c>
      <c r="F64" s="118">
        <v>17</v>
      </c>
      <c r="G64" s="107" t="s">
        <v>11</v>
      </c>
      <c r="H64" s="108">
        <v>1</v>
      </c>
      <c r="I64" s="97" t="s">
        <v>11</v>
      </c>
      <c r="J64" s="97" t="s">
        <v>11</v>
      </c>
      <c r="K64" s="97" t="s">
        <v>11</v>
      </c>
      <c r="L64" s="97">
        <v>1</v>
      </c>
      <c r="M64" s="97">
        <v>7</v>
      </c>
      <c r="N64" s="97" t="s">
        <v>11</v>
      </c>
      <c r="O64" s="97" t="s">
        <v>11</v>
      </c>
      <c r="P64" s="97" t="s">
        <v>11</v>
      </c>
      <c r="Q64" s="97" t="s">
        <v>11</v>
      </c>
      <c r="R64" s="98">
        <v>8</v>
      </c>
      <c r="S64" s="99" t="s">
        <v>11</v>
      </c>
    </row>
    <row r="65" spans="2:20" hidden="1" x14ac:dyDescent="0.15">
      <c r="B65" s="78"/>
      <c r="C65" s="384"/>
      <c r="D65" s="388" t="s">
        <v>96</v>
      </c>
      <c r="E65" s="117" t="s">
        <v>86</v>
      </c>
      <c r="F65" s="118">
        <v>15</v>
      </c>
      <c r="G65" s="101" t="s">
        <v>11</v>
      </c>
      <c r="H65" s="97">
        <v>2</v>
      </c>
      <c r="I65" s="97" t="s">
        <v>11</v>
      </c>
      <c r="J65" s="97" t="s">
        <v>11</v>
      </c>
      <c r="K65" s="97" t="s">
        <v>11</v>
      </c>
      <c r="L65" s="102" t="s">
        <v>11</v>
      </c>
      <c r="M65" s="102">
        <v>2</v>
      </c>
      <c r="N65" s="102" t="s">
        <v>11</v>
      </c>
      <c r="O65" s="97" t="s">
        <v>11</v>
      </c>
      <c r="P65" s="97" t="s">
        <v>11</v>
      </c>
      <c r="Q65" s="102" t="s">
        <v>11</v>
      </c>
      <c r="R65" s="98">
        <v>11</v>
      </c>
      <c r="S65" s="99" t="s">
        <v>11</v>
      </c>
    </row>
    <row r="66" spans="2:20" hidden="1" x14ac:dyDescent="0.15">
      <c r="B66" s="78"/>
      <c r="C66" s="384"/>
      <c r="D66" s="388"/>
      <c r="E66" s="119" t="s">
        <v>87</v>
      </c>
      <c r="F66" s="118">
        <v>8</v>
      </c>
      <c r="G66" s="101" t="s">
        <v>11</v>
      </c>
      <c r="H66" s="97" t="s">
        <v>11</v>
      </c>
      <c r="I66" s="97" t="s">
        <v>11</v>
      </c>
      <c r="J66" s="97" t="s">
        <v>11</v>
      </c>
      <c r="K66" s="97" t="s">
        <v>11</v>
      </c>
      <c r="L66" s="102" t="s">
        <v>11</v>
      </c>
      <c r="M66" s="102">
        <v>3</v>
      </c>
      <c r="N66" s="97" t="s">
        <v>11</v>
      </c>
      <c r="O66" s="97" t="s">
        <v>11</v>
      </c>
      <c r="P66" s="97" t="s">
        <v>11</v>
      </c>
      <c r="Q66" s="97" t="s">
        <v>11</v>
      </c>
      <c r="R66" s="98">
        <v>5</v>
      </c>
      <c r="S66" s="99" t="s">
        <v>11</v>
      </c>
    </row>
    <row r="67" spans="2:20" hidden="1" x14ac:dyDescent="0.15">
      <c r="B67" s="78"/>
      <c r="C67" s="384"/>
      <c r="D67" s="388" t="s">
        <v>97</v>
      </c>
      <c r="E67" s="119" t="s">
        <v>86</v>
      </c>
      <c r="F67" s="118">
        <v>35</v>
      </c>
      <c r="G67" s="101" t="s">
        <v>11</v>
      </c>
      <c r="H67" s="97">
        <v>12</v>
      </c>
      <c r="I67" s="97" t="s">
        <v>11</v>
      </c>
      <c r="J67" s="97" t="s">
        <v>11</v>
      </c>
      <c r="K67" s="97" t="s">
        <v>11</v>
      </c>
      <c r="L67" s="102">
        <v>4</v>
      </c>
      <c r="M67" s="102">
        <v>10</v>
      </c>
      <c r="N67" s="102" t="s">
        <v>11</v>
      </c>
      <c r="O67" s="97" t="s">
        <v>11</v>
      </c>
      <c r="P67" s="97" t="s">
        <v>11</v>
      </c>
      <c r="Q67" s="97" t="s">
        <v>11</v>
      </c>
      <c r="R67" s="103">
        <v>9</v>
      </c>
      <c r="S67" s="104" t="s">
        <v>11</v>
      </c>
    </row>
    <row r="68" spans="2:20" ht="1.5" hidden="1" customHeight="1" x14ac:dyDescent="0.15">
      <c r="B68" s="120"/>
      <c r="C68" s="385"/>
      <c r="D68" s="389"/>
      <c r="E68" s="14" t="s">
        <v>87</v>
      </c>
      <c r="F68" s="121">
        <v>9</v>
      </c>
      <c r="G68" s="110" t="s">
        <v>11</v>
      </c>
      <c r="H68" s="111">
        <v>1</v>
      </c>
      <c r="I68" s="111" t="s">
        <v>11</v>
      </c>
      <c r="J68" s="111" t="s">
        <v>11</v>
      </c>
      <c r="K68" s="111" t="s">
        <v>11</v>
      </c>
      <c r="L68" s="111">
        <v>1</v>
      </c>
      <c r="M68" s="112">
        <v>4</v>
      </c>
      <c r="N68" s="111" t="s">
        <v>11</v>
      </c>
      <c r="O68" s="111" t="s">
        <v>11</v>
      </c>
      <c r="P68" s="111" t="s">
        <v>11</v>
      </c>
      <c r="Q68" s="111" t="s">
        <v>11</v>
      </c>
      <c r="R68" s="129">
        <v>3</v>
      </c>
      <c r="S68" s="130" t="s">
        <v>11</v>
      </c>
    </row>
    <row r="69" spans="2:20" ht="15" hidden="1" customHeight="1" x14ac:dyDescent="0.15">
      <c r="B69" s="374" t="s">
        <v>100</v>
      </c>
      <c r="C69" s="375"/>
      <c r="D69" s="376"/>
      <c r="E69" s="66" t="s">
        <v>84</v>
      </c>
      <c r="F69" s="122">
        <f>G69+H69+I69+J69+K69+L69+M69+N69+O69+P69+Q69+R69+S69</f>
        <v>772</v>
      </c>
      <c r="G69" s="68">
        <v>0</v>
      </c>
      <c r="H69" s="69">
        <v>40</v>
      </c>
      <c r="I69" s="69">
        <v>0</v>
      </c>
      <c r="J69" s="69">
        <v>2</v>
      </c>
      <c r="K69" s="69">
        <v>2</v>
      </c>
      <c r="L69" s="69">
        <v>42</v>
      </c>
      <c r="M69" s="69">
        <v>437</v>
      </c>
      <c r="N69" s="69">
        <v>2</v>
      </c>
      <c r="O69" s="69">
        <v>18</v>
      </c>
      <c r="P69" s="69">
        <v>0</v>
      </c>
      <c r="Q69" s="69">
        <v>12</v>
      </c>
      <c r="R69" s="70">
        <v>217</v>
      </c>
      <c r="S69" s="70">
        <v>0</v>
      </c>
      <c r="T69" s="377"/>
    </row>
    <row r="70" spans="2:20" hidden="1" x14ac:dyDescent="0.15">
      <c r="B70" s="380" t="s">
        <v>85</v>
      </c>
      <c r="C70" s="381"/>
      <c r="D70" s="382"/>
      <c r="E70" s="72" t="s">
        <v>86</v>
      </c>
      <c r="F70" s="123">
        <f>G70+H70+I70+J70+K70+L70+M70+N70+O70+P70+Q70+R70+S70</f>
        <v>535</v>
      </c>
      <c r="G70" s="74">
        <v>0</v>
      </c>
      <c r="H70" s="75">
        <v>37</v>
      </c>
      <c r="I70" s="75">
        <v>0</v>
      </c>
      <c r="J70" s="75">
        <v>1</v>
      </c>
      <c r="K70" s="75">
        <v>2</v>
      </c>
      <c r="L70" s="75">
        <v>35</v>
      </c>
      <c r="M70" s="75">
        <v>316</v>
      </c>
      <c r="N70" s="75">
        <v>0</v>
      </c>
      <c r="O70" s="75">
        <v>12</v>
      </c>
      <c r="P70" s="75">
        <v>0</v>
      </c>
      <c r="Q70" s="75">
        <v>6</v>
      </c>
      <c r="R70" s="76">
        <v>126</v>
      </c>
      <c r="S70" s="76">
        <v>0</v>
      </c>
      <c r="T70" s="378"/>
    </row>
    <row r="71" spans="2:20" hidden="1" x14ac:dyDescent="0.15">
      <c r="B71" s="78"/>
      <c r="C71" s="79"/>
      <c r="D71" s="80"/>
      <c r="E71" s="81" t="s">
        <v>87</v>
      </c>
      <c r="F71" s="124">
        <f>G71+H71+I71+J71+K71+L71+M71+N71+O71+P71+Q71+R71+S71</f>
        <v>237</v>
      </c>
      <c r="G71" s="83">
        <v>0</v>
      </c>
      <c r="H71" s="84">
        <v>3</v>
      </c>
      <c r="I71" s="84">
        <v>0</v>
      </c>
      <c r="J71" s="75">
        <v>1</v>
      </c>
      <c r="K71" s="75">
        <v>0</v>
      </c>
      <c r="L71" s="84">
        <v>7</v>
      </c>
      <c r="M71" s="84">
        <v>121</v>
      </c>
      <c r="N71" s="84">
        <v>2</v>
      </c>
      <c r="O71" s="84">
        <v>6</v>
      </c>
      <c r="P71" s="84">
        <v>0</v>
      </c>
      <c r="Q71" s="84">
        <v>6</v>
      </c>
      <c r="R71" s="85">
        <v>91</v>
      </c>
      <c r="S71" s="85">
        <v>0</v>
      </c>
      <c r="T71" s="379"/>
    </row>
    <row r="72" spans="2:20" hidden="1" x14ac:dyDescent="0.15">
      <c r="B72" s="78"/>
      <c r="C72" s="383" t="s">
        <v>88</v>
      </c>
      <c r="D72" s="302" t="s">
        <v>89</v>
      </c>
      <c r="E72" s="87" t="s">
        <v>86</v>
      </c>
      <c r="F72" s="125">
        <v>491</v>
      </c>
      <c r="G72" s="126" t="s">
        <v>11</v>
      </c>
      <c r="H72" s="90">
        <v>25</v>
      </c>
      <c r="I72" s="90" t="s">
        <v>11</v>
      </c>
      <c r="J72" s="90">
        <v>1</v>
      </c>
      <c r="K72" s="90">
        <v>2</v>
      </c>
      <c r="L72" s="90">
        <v>15</v>
      </c>
      <c r="M72" s="90">
        <v>304</v>
      </c>
      <c r="N72" s="90" t="s">
        <v>11</v>
      </c>
      <c r="O72" s="90">
        <v>12</v>
      </c>
      <c r="P72" s="90" t="s">
        <v>11</v>
      </c>
      <c r="Q72" s="90">
        <v>6</v>
      </c>
      <c r="R72" s="91">
        <v>126</v>
      </c>
      <c r="S72" s="92" t="s">
        <v>11</v>
      </c>
    </row>
    <row r="73" spans="2:20" hidden="1" x14ac:dyDescent="0.15">
      <c r="B73" s="78"/>
      <c r="C73" s="384"/>
      <c r="D73" s="390"/>
      <c r="E73" s="93" t="s">
        <v>87</v>
      </c>
      <c r="F73" s="118">
        <v>229</v>
      </c>
      <c r="G73" s="127" t="s">
        <v>11</v>
      </c>
      <c r="H73" s="96" t="s">
        <v>11</v>
      </c>
      <c r="I73" s="96" t="s">
        <v>11</v>
      </c>
      <c r="J73" s="97">
        <v>1</v>
      </c>
      <c r="K73" s="97" t="s">
        <v>11</v>
      </c>
      <c r="L73" s="97">
        <v>6</v>
      </c>
      <c r="M73" s="97">
        <v>117</v>
      </c>
      <c r="N73" s="97">
        <v>2</v>
      </c>
      <c r="O73" s="97">
        <v>6</v>
      </c>
      <c r="P73" s="97" t="s">
        <v>11</v>
      </c>
      <c r="Q73" s="97">
        <v>6</v>
      </c>
      <c r="R73" s="98">
        <v>91</v>
      </c>
      <c r="S73" s="99" t="s">
        <v>11</v>
      </c>
    </row>
    <row r="74" spans="2:20" hidden="1" x14ac:dyDescent="0.15">
      <c r="B74" s="78"/>
      <c r="C74" s="384"/>
      <c r="D74" s="391" t="s">
        <v>90</v>
      </c>
      <c r="E74" s="11" t="s">
        <v>86</v>
      </c>
      <c r="F74" s="118">
        <v>104</v>
      </c>
      <c r="G74" s="127" t="s">
        <v>11</v>
      </c>
      <c r="H74" s="97" t="s">
        <v>11</v>
      </c>
      <c r="I74" s="97" t="s">
        <v>11</v>
      </c>
      <c r="J74" s="97" t="s">
        <v>11</v>
      </c>
      <c r="K74" s="97" t="s">
        <v>11</v>
      </c>
      <c r="L74" s="97" t="s">
        <v>11</v>
      </c>
      <c r="M74" s="102">
        <v>25</v>
      </c>
      <c r="N74" s="102" t="s">
        <v>11</v>
      </c>
      <c r="O74" s="97">
        <v>7</v>
      </c>
      <c r="P74" s="97" t="s">
        <v>11</v>
      </c>
      <c r="Q74" s="97" t="s">
        <v>11</v>
      </c>
      <c r="R74" s="103">
        <v>72</v>
      </c>
      <c r="S74" s="104" t="s">
        <v>11</v>
      </c>
    </row>
    <row r="75" spans="2:20" hidden="1" x14ac:dyDescent="0.15">
      <c r="B75" s="78"/>
      <c r="C75" s="384"/>
      <c r="D75" s="392"/>
      <c r="E75" s="11" t="s">
        <v>87</v>
      </c>
      <c r="F75" s="118">
        <v>59</v>
      </c>
      <c r="G75" s="127" t="s">
        <v>11</v>
      </c>
      <c r="H75" s="97" t="s">
        <v>11</v>
      </c>
      <c r="I75" s="97" t="s">
        <v>11</v>
      </c>
      <c r="J75" s="97" t="s">
        <v>11</v>
      </c>
      <c r="K75" s="97" t="s">
        <v>11</v>
      </c>
      <c r="L75" s="97" t="s">
        <v>11</v>
      </c>
      <c r="M75" s="102">
        <v>16</v>
      </c>
      <c r="N75" s="102">
        <v>2</v>
      </c>
      <c r="O75" s="102">
        <v>2</v>
      </c>
      <c r="P75" s="97" t="s">
        <v>11</v>
      </c>
      <c r="Q75" s="97" t="s">
        <v>11</v>
      </c>
      <c r="R75" s="103">
        <v>39</v>
      </c>
      <c r="S75" s="104" t="s">
        <v>11</v>
      </c>
    </row>
    <row r="76" spans="2:20" hidden="1" x14ac:dyDescent="0.15">
      <c r="B76" s="78"/>
      <c r="C76" s="384"/>
      <c r="D76" s="391" t="s">
        <v>91</v>
      </c>
      <c r="E76" s="11" t="s">
        <v>86</v>
      </c>
      <c r="F76" s="118">
        <v>101</v>
      </c>
      <c r="G76" s="127" t="s">
        <v>11</v>
      </c>
      <c r="H76" s="97">
        <v>6</v>
      </c>
      <c r="I76" s="97" t="s">
        <v>11</v>
      </c>
      <c r="J76" s="97" t="s">
        <v>11</v>
      </c>
      <c r="K76" s="97">
        <v>2</v>
      </c>
      <c r="L76" s="102">
        <v>2</v>
      </c>
      <c r="M76" s="102">
        <v>61</v>
      </c>
      <c r="N76" s="102" t="s">
        <v>11</v>
      </c>
      <c r="O76" s="102">
        <v>3</v>
      </c>
      <c r="P76" s="97" t="s">
        <v>11</v>
      </c>
      <c r="Q76" s="102" t="s">
        <v>11</v>
      </c>
      <c r="R76" s="103">
        <v>27</v>
      </c>
      <c r="S76" s="104" t="s">
        <v>11</v>
      </c>
    </row>
    <row r="77" spans="2:20" hidden="1" x14ac:dyDescent="0.15">
      <c r="B77" s="78"/>
      <c r="C77" s="384"/>
      <c r="D77" s="392"/>
      <c r="E77" s="11" t="s">
        <v>87</v>
      </c>
      <c r="F77" s="118">
        <v>51</v>
      </c>
      <c r="G77" s="127" t="s">
        <v>11</v>
      </c>
      <c r="H77" s="97" t="s">
        <v>11</v>
      </c>
      <c r="I77" s="97" t="s">
        <v>11</v>
      </c>
      <c r="J77" s="97" t="s">
        <v>11</v>
      </c>
      <c r="K77" s="97" t="s">
        <v>11</v>
      </c>
      <c r="L77" s="97" t="s">
        <v>11</v>
      </c>
      <c r="M77" s="102">
        <v>24</v>
      </c>
      <c r="N77" s="97" t="s">
        <v>11</v>
      </c>
      <c r="O77" s="102">
        <v>4</v>
      </c>
      <c r="P77" s="102" t="s">
        <v>11</v>
      </c>
      <c r="Q77" s="102" t="s">
        <v>11</v>
      </c>
      <c r="R77" s="103">
        <v>23</v>
      </c>
      <c r="S77" s="104" t="s">
        <v>11</v>
      </c>
    </row>
    <row r="78" spans="2:20" hidden="1" x14ac:dyDescent="0.15">
      <c r="B78" s="78"/>
      <c r="C78" s="384"/>
      <c r="D78" s="391" t="s">
        <v>92</v>
      </c>
      <c r="E78" s="11" t="s">
        <v>86</v>
      </c>
      <c r="F78" s="118">
        <v>286</v>
      </c>
      <c r="G78" s="127" t="s">
        <v>11</v>
      </c>
      <c r="H78" s="97">
        <v>19</v>
      </c>
      <c r="I78" s="97" t="s">
        <v>11</v>
      </c>
      <c r="J78" s="97">
        <v>1</v>
      </c>
      <c r="K78" s="97" t="s">
        <v>11</v>
      </c>
      <c r="L78" s="102">
        <v>13</v>
      </c>
      <c r="M78" s="102">
        <v>218</v>
      </c>
      <c r="N78" s="102" t="s">
        <v>11</v>
      </c>
      <c r="O78" s="102">
        <v>2</v>
      </c>
      <c r="P78" s="102" t="s">
        <v>11</v>
      </c>
      <c r="Q78" s="102">
        <v>6</v>
      </c>
      <c r="R78" s="103">
        <v>27</v>
      </c>
      <c r="S78" s="104" t="s">
        <v>11</v>
      </c>
    </row>
    <row r="79" spans="2:20" hidden="1" x14ac:dyDescent="0.15">
      <c r="B79" s="78"/>
      <c r="C79" s="384"/>
      <c r="D79" s="392"/>
      <c r="E79" s="11" t="s">
        <v>87</v>
      </c>
      <c r="F79" s="118">
        <v>119</v>
      </c>
      <c r="G79" s="127" t="s">
        <v>11</v>
      </c>
      <c r="H79" s="97" t="s">
        <v>11</v>
      </c>
      <c r="I79" s="97" t="s">
        <v>11</v>
      </c>
      <c r="J79" s="97">
        <v>1</v>
      </c>
      <c r="K79" s="97" t="s">
        <v>11</v>
      </c>
      <c r="L79" s="102">
        <v>6</v>
      </c>
      <c r="M79" s="102">
        <v>77</v>
      </c>
      <c r="N79" s="97" t="s">
        <v>11</v>
      </c>
      <c r="O79" s="102" t="s">
        <v>11</v>
      </c>
      <c r="P79" s="102" t="s">
        <v>11</v>
      </c>
      <c r="Q79" s="102">
        <v>6</v>
      </c>
      <c r="R79" s="103">
        <v>29</v>
      </c>
      <c r="S79" s="104" t="s">
        <v>11</v>
      </c>
    </row>
    <row r="80" spans="2:20" hidden="1" x14ac:dyDescent="0.15">
      <c r="B80" s="78"/>
      <c r="C80" s="384"/>
      <c r="D80" s="391" t="s">
        <v>93</v>
      </c>
      <c r="E80" s="11" t="s">
        <v>86</v>
      </c>
      <c r="F80" s="118" t="s">
        <v>11</v>
      </c>
      <c r="G80" s="127" t="s">
        <v>11</v>
      </c>
      <c r="H80" s="97" t="s">
        <v>11</v>
      </c>
      <c r="I80" s="97" t="s">
        <v>11</v>
      </c>
      <c r="J80" s="97" t="s">
        <v>11</v>
      </c>
      <c r="K80" s="97" t="s">
        <v>11</v>
      </c>
      <c r="L80" s="102" t="s">
        <v>11</v>
      </c>
      <c r="M80" s="97" t="s">
        <v>11</v>
      </c>
      <c r="N80" s="97" t="s">
        <v>11</v>
      </c>
      <c r="O80" s="97" t="s">
        <v>11</v>
      </c>
      <c r="P80" s="97" t="s">
        <v>11</v>
      </c>
      <c r="Q80" s="102" t="s">
        <v>11</v>
      </c>
      <c r="R80" s="98" t="s">
        <v>11</v>
      </c>
      <c r="S80" s="99" t="s">
        <v>11</v>
      </c>
    </row>
    <row r="81" spans="2:20" hidden="1" x14ac:dyDescent="0.15">
      <c r="B81" s="78"/>
      <c r="C81" s="384"/>
      <c r="D81" s="392"/>
      <c r="E81" s="105" t="s">
        <v>87</v>
      </c>
      <c r="F81" s="118" t="s">
        <v>11</v>
      </c>
      <c r="G81" s="127" t="s">
        <v>11</v>
      </c>
      <c r="H81" s="97" t="s">
        <v>11</v>
      </c>
      <c r="I81" s="97" t="s">
        <v>11</v>
      </c>
      <c r="J81" s="97" t="s">
        <v>11</v>
      </c>
      <c r="K81" s="97" t="s">
        <v>11</v>
      </c>
      <c r="L81" s="97" t="s">
        <v>11</v>
      </c>
      <c r="M81" s="97" t="s">
        <v>11</v>
      </c>
      <c r="N81" s="97" t="s">
        <v>11</v>
      </c>
      <c r="O81" s="97" t="s">
        <v>11</v>
      </c>
      <c r="P81" s="97" t="s">
        <v>11</v>
      </c>
      <c r="Q81" s="97" t="s">
        <v>11</v>
      </c>
      <c r="R81" s="98" t="s">
        <v>11</v>
      </c>
      <c r="S81" s="99" t="s">
        <v>11</v>
      </c>
    </row>
    <row r="82" spans="2:20" hidden="1" x14ac:dyDescent="0.15">
      <c r="B82" s="78"/>
      <c r="C82" s="384"/>
      <c r="D82" s="393" t="s">
        <v>94</v>
      </c>
      <c r="E82" s="11" t="s">
        <v>86</v>
      </c>
      <c r="F82" s="118" t="s">
        <v>11</v>
      </c>
      <c r="G82" s="127" t="s">
        <v>11</v>
      </c>
      <c r="H82" s="97" t="s">
        <v>11</v>
      </c>
      <c r="I82" s="97" t="s">
        <v>11</v>
      </c>
      <c r="J82" s="97" t="s">
        <v>11</v>
      </c>
      <c r="K82" s="97" t="s">
        <v>11</v>
      </c>
      <c r="L82" s="97" t="s">
        <v>11</v>
      </c>
      <c r="M82" s="102" t="s">
        <v>11</v>
      </c>
      <c r="N82" s="97" t="s">
        <v>11</v>
      </c>
      <c r="O82" s="102" t="s">
        <v>11</v>
      </c>
      <c r="P82" s="97" t="s">
        <v>11</v>
      </c>
      <c r="Q82" s="97" t="s">
        <v>11</v>
      </c>
      <c r="R82" s="98" t="s">
        <v>11</v>
      </c>
      <c r="S82" s="99" t="s">
        <v>11</v>
      </c>
    </row>
    <row r="83" spans="2:20" hidden="1" x14ac:dyDescent="0.15">
      <c r="B83" s="78"/>
      <c r="C83" s="385"/>
      <c r="D83" s="394"/>
      <c r="E83" s="14" t="s">
        <v>87</v>
      </c>
      <c r="F83" s="121" t="s">
        <v>11</v>
      </c>
      <c r="G83" s="128" t="s">
        <v>11</v>
      </c>
      <c r="H83" s="111" t="s">
        <v>11</v>
      </c>
      <c r="I83" s="111" t="s">
        <v>11</v>
      </c>
      <c r="J83" s="111" t="s">
        <v>11</v>
      </c>
      <c r="K83" s="111" t="s">
        <v>11</v>
      </c>
      <c r="L83" s="111" t="s">
        <v>11</v>
      </c>
      <c r="M83" s="112" t="s">
        <v>11</v>
      </c>
      <c r="N83" s="111" t="s">
        <v>11</v>
      </c>
      <c r="O83" s="112" t="s">
        <v>11</v>
      </c>
      <c r="P83" s="111" t="s">
        <v>11</v>
      </c>
      <c r="Q83" s="111" t="s">
        <v>11</v>
      </c>
      <c r="R83" s="129" t="s">
        <v>11</v>
      </c>
      <c r="S83" s="130" t="s">
        <v>11</v>
      </c>
    </row>
    <row r="84" spans="2:20" hidden="1" x14ac:dyDescent="0.15">
      <c r="B84" s="78"/>
      <c r="C84" s="384" t="s">
        <v>95</v>
      </c>
      <c r="D84" s="395" t="s">
        <v>89</v>
      </c>
      <c r="E84" s="131" t="s">
        <v>86</v>
      </c>
      <c r="F84" s="132">
        <v>44</v>
      </c>
      <c r="G84" s="89" t="s">
        <v>11</v>
      </c>
      <c r="H84" s="90">
        <v>12</v>
      </c>
      <c r="I84" s="90" t="s">
        <v>11</v>
      </c>
      <c r="J84" s="90" t="s">
        <v>11</v>
      </c>
      <c r="K84" s="90" t="s">
        <v>11</v>
      </c>
      <c r="L84" s="90">
        <v>20</v>
      </c>
      <c r="M84" s="90">
        <v>12</v>
      </c>
      <c r="N84" s="90" t="s">
        <v>11</v>
      </c>
      <c r="O84" s="90" t="s">
        <v>11</v>
      </c>
      <c r="P84" s="90" t="s">
        <v>11</v>
      </c>
      <c r="Q84" s="90" t="s">
        <v>11</v>
      </c>
      <c r="R84" s="91" t="s">
        <v>11</v>
      </c>
      <c r="S84" s="92" t="s">
        <v>11</v>
      </c>
    </row>
    <row r="85" spans="2:20" hidden="1" x14ac:dyDescent="0.15">
      <c r="B85" s="78"/>
      <c r="C85" s="384"/>
      <c r="D85" s="387"/>
      <c r="E85" s="116" t="s">
        <v>87</v>
      </c>
      <c r="F85" s="118">
        <v>8</v>
      </c>
      <c r="G85" s="107" t="s">
        <v>11</v>
      </c>
      <c r="H85" s="108">
        <v>3</v>
      </c>
      <c r="I85" s="97" t="s">
        <v>11</v>
      </c>
      <c r="J85" s="97" t="s">
        <v>11</v>
      </c>
      <c r="K85" s="97" t="s">
        <v>11</v>
      </c>
      <c r="L85" s="97">
        <v>1</v>
      </c>
      <c r="M85" s="97">
        <v>4</v>
      </c>
      <c r="N85" s="97" t="s">
        <v>11</v>
      </c>
      <c r="O85" s="97" t="s">
        <v>11</v>
      </c>
      <c r="P85" s="97" t="s">
        <v>11</v>
      </c>
      <c r="Q85" s="97" t="s">
        <v>11</v>
      </c>
      <c r="R85" s="98" t="s">
        <v>11</v>
      </c>
      <c r="S85" s="99" t="s">
        <v>11</v>
      </c>
    </row>
    <row r="86" spans="2:20" hidden="1" x14ac:dyDescent="0.15">
      <c r="B86" s="78"/>
      <c r="C86" s="384"/>
      <c r="D86" s="388" t="s">
        <v>96</v>
      </c>
      <c r="E86" s="117" t="s">
        <v>86</v>
      </c>
      <c r="F86" s="118">
        <v>14</v>
      </c>
      <c r="G86" s="101" t="s">
        <v>11</v>
      </c>
      <c r="H86" s="97">
        <v>9</v>
      </c>
      <c r="I86" s="97" t="s">
        <v>11</v>
      </c>
      <c r="J86" s="97" t="s">
        <v>11</v>
      </c>
      <c r="K86" s="97" t="s">
        <v>11</v>
      </c>
      <c r="L86" s="102">
        <v>1</v>
      </c>
      <c r="M86" s="102">
        <v>4</v>
      </c>
      <c r="N86" s="102" t="s">
        <v>11</v>
      </c>
      <c r="O86" s="97" t="s">
        <v>11</v>
      </c>
      <c r="P86" s="97" t="s">
        <v>11</v>
      </c>
      <c r="Q86" s="102" t="s">
        <v>11</v>
      </c>
      <c r="R86" s="98" t="s">
        <v>11</v>
      </c>
      <c r="S86" s="99" t="s">
        <v>11</v>
      </c>
    </row>
    <row r="87" spans="2:20" hidden="1" x14ac:dyDescent="0.15">
      <c r="B87" s="78"/>
      <c r="C87" s="384"/>
      <c r="D87" s="388"/>
      <c r="E87" s="119" t="s">
        <v>87</v>
      </c>
      <c r="F87" s="118">
        <v>7</v>
      </c>
      <c r="G87" s="101" t="s">
        <v>11</v>
      </c>
      <c r="H87" s="97">
        <v>2</v>
      </c>
      <c r="I87" s="97" t="s">
        <v>11</v>
      </c>
      <c r="J87" s="97" t="s">
        <v>11</v>
      </c>
      <c r="K87" s="97" t="s">
        <v>11</v>
      </c>
      <c r="L87" s="102">
        <v>1</v>
      </c>
      <c r="M87" s="102">
        <v>4</v>
      </c>
      <c r="N87" s="97" t="s">
        <v>11</v>
      </c>
      <c r="O87" s="97" t="s">
        <v>11</v>
      </c>
      <c r="P87" s="97" t="s">
        <v>11</v>
      </c>
      <c r="Q87" s="97" t="s">
        <v>11</v>
      </c>
      <c r="R87" s="98" t="s">
        <v>11</v>
      </c>
      <c r="S87" s="99" t="s">
        <v>11</v>
      </c>
    </row>
    <row r="88" spans="2:20" hidden="1" x14ac:dyDescent="0.15">
      <c r="B88" s="78"/>
      <c r="C88" s="384"/>
      <c r="D88" s="388" t="s">
        <v>97</v>
      </c>
      <c r="E88" s="119" t="s">
        <v>86</v>
      </c>
      <c r="F88" s="118">
        <v>36</v>
      </c>
      <c r="G88" s="101" t="s">
        <v>11</v>
      </c>
      <c r="H88" s="97">
        <v>3</v>
      </c>
      <c r="I88" s="97" t="s">
        <v>11</v>
      </c>
      <c r="J88" s="97" t="s">
        <v>11</v>
      </c>
      <c r="K88" s="97" t="s">
        <v>11</v>
      </c>
      <c r="L88" s="102">
        <v>19</v>
      </c>
      <c r="M88" s="102">
        <v>8</v>
      </c>
      <c r="N88" s="102" t="s">
        <v>11</v>
      </c>
      <c r="O88" s="97" t="s">
        <v>11</v>
      </c>
      <c r="P88" s="97" t="s">
        <v>11</v>
      </c>
      <c r="Q88" s="97" t="s">
        <v>11</v>
      </c>
      <c r="R88" s="103" t="s">
        <v>11</v>
      </c>
      <c r="S88" s="104" t="s">
        <v>11</v>
      </c>
    </row>
    <row r="89" spans="2:20" ht="12" hidden="1" customHeight="1" x14ac:dyDescent="0.15">
      <c r="B89" s="120"/>
      <c r="C89" s="385"/>
      <c r="D89" s="389"/>
      <c r="E89" s="14" t="s">
        <v>87</v>
      </c>
      <c r="F89" s="121">
        <v>1</v>
      </c>
      <c r="G89" s="133" t="s">
        <v>11</v>
      </c>
      <c r="H89" s="111">
        <v>1</v>
      </c>
      <c r="I89" s="111" t="s">
        <v>11</v>
      </c>
      <c r="J89" s="111" t="s">
        <v>11</v>
      </c>
      <c r="K89" s="111" t="s">
        <v>11</v>
      </c>
      <c r="L89" s="111" t="s">
        <v>11</v>
      </c>
      <c r="M89" s="112" t="s">
        <v>11</v>
      </c>
      <c r="N89" s="111" t="s">
        <v>11</v>
      </c>
      <c r="O89" s="111" t="s">
        <v>11</v>
      </c>
      <c r="P89" s="111" t="s">
        <v>11</v>
      </c>
      <c r="Q89" s="111" t="s">
        <v>11</v>
      </c>
      <c r="R89" s="129" t="s">
        <v>11</v>
      </c>
      <c r="S89" s="130" t="s">
        <v>11</v>
      </c>
    </row>
    <row r="90" spans="2:20" ht="12" hidden="1" customHeight="1" x14ac:dyDescent="0.15">
      <c r="B90" s="374" t="s">
        <v>101</v>
      </c>
      <c r="C90" s="375"/>
      <c r="D90" s="376"/>
      <c r="E90" s="66" t="s">
        <v>84</v>
      </c>
      <c r="F90" s="122">
        <f>G90+H90+I90+J90+K90+L90+M90+N90+O90+P90+Q90+R90+S90</f>
        <v>811</v>
      </c>
      <c r="G90" s="68">
        <v>0</v>
      </c>
      <c r="H90" s="69">
        <v>10</v>
      </c>
      <c r="I90" s="69">
        <v>0</v>
      </c>
      <c r="J90" s="69">
        <v>2</v>
      </c>
      <c r="K90" s="69">
        <v>0</v>
      </c>
      <c r="L90" s="69">
        <v>27</v>
      </c>
      <c r="M90" s="69">
        <v>233</v>
      </c>
      <c r="N90" s="69">
        <v>0</v>
      </c>
      <c r="O90" s="69">
        <v>0</v>
      </c>
      <c r="P90" s="69">
        <v>0</v>
      </c>
      <c r="Q90" s="69">
        <v>0</v>
      </c>
      <c r="R90" s="70">
        <v>539</v>
      </c>
      <c r="S90" s="70">
        <v>0</v>
      </c>
      <c r="T90" s="377"/>
    </row>
    <row r="91" spans="2:20" ht="12" hidden="1" customHeight="1" x14ac:dyDescent="0.15">
      <c r="B91" s="380" t="s">
        <v>85</v>
      </c>
      <c r="C91" s="381"/>
      <c r="D91" s="382"/>
      <c r="E91" s="72" t="s">
        <v>86</v>
      </c>
      <c r="F91" s="123">
        <f>G91+H91+I91+J91+K91+L91+M91+N91+O91+P91+Q91+R91+S91</f>
        <v>502</v>
      </c>
      <c r="G91" s="74">
        <v>0</v>
      </c>
      <c r="H91" s="75">
        <v>10</v>
      </c>
      <c r="I91" s="75">
        <v>0</v>
      </c>
      <c r="J91" s="75">
        <v>0</v>
      </c>
      <c r="K91" s="75">
        <v>0</v>
      </c>
      <c r="L91" s="75">
        <v>25</v>
      </c>
      <c r="M91" s="75">
        <v>156</v>
      </c>
      <c r="N91" s="75">
        <v>0</v>
      </c>
      <c r="O91" s="75">
        <v>0</v>
      </c>
      <c r="P91" s="75">
        <v>0</v>
      </c>
      <c r="Q91" s="75">
        <v>0</v>
      </c>
      <c r="R91" s="76">
        <v>311</v>
      </c>
      <c r="S91" s="76">
        <v>0</v>
      </c>
      <c r="T91" s="378"/>
    </row>
    <row r="92" spans="2:20" ht="12" hidden="1" customHeight="1" x14ac:dyDescent="0.15">
      <c r="B92" s="78"/>
      <c r="C92" s="79"/>
      <c r="D92" s="80"/>
      <c r="E92" s="81" t="s">
        <v>87</v>
      </c>
      <c r="F92" s="124">
        <f>G92+H92+I92+J92+K92+L92+M92+N92+O92+P92+Q92+R92+S92</f>
        <v>309</v>
      </c>
      <c r="G92" s="83">
        <v>0</v>
      </c>
      <c r="H92" s="84">
        <v>0</v>
      </c>
      <c r="I92" s="84">
        <v>0</v>
      </c>
      <c r="J92" s="75">
        <v>2</v>
      </c>
      <c r="K92" s="75">
        <v>0</v>
      </c>
      <c r="L92" s="84">
        <v>2</v>
      </c>
      <c r="M92" s="84">
        <v>77</v>
      </c>
      <c r="N92" s="84">
        <v>0</v>
      </c>
      <c r="O92" s="84">
        <v>0</v>
      </c>
      <c r="P92" s="84">
        <v>0</v>
      </c>
      <c r="Q92" s="84">
        <v>0</v>
      </c>
      <c r="R92" s="85">
        <v>228</v>
      </c>
      <c r="S92" s="85">
        <v>0</v>
      </c>
      <c r="T92" s="379"/>
    </row>
    <row r="93" spans="2:20" hidden="1" x14ac:dyDescent="0.15">
      <c r="B93" s="78"/>
      <c r="C93" s="383" t="s">
        <v>88</v>
      </c>
      <c r="D93" s="302" t="s">
        <v>89</v>
      </c>
      <c r="E93" s="87" t="s">
        <v>86</v>
      </c>
      <c r="F93" s="125">
        <v>469</v>
      </c>
      <c r="G93" s="126" t="s">
        <v>11</v>
      </c>
      <c r="H93" s="90">
        <v>5</v>
      </c>
      <c r="I93" s="90" t="s">
        <v>11</v>
      </c>
      <c r="J93" s="90" t="s">
        <v>11</v>
      </c>
      <c r="K93" s="90" t="s">
        <v>11</v>
      </c>
      <c r="L93" s="90">
        <v>4</v>
      </c>
      <c r="M93" s="90">
        <v>151</v>
      </c>
      <c r="N93" s="90" t="s">
        <v>11</v>
      </c>
      <c r="O93" s="90" t="s">
        <v>11</v>
      </c>
      <c r="P93" s="90" t="s">
        <v>11</v>
      </c>
      <c r="Q93" s="90" t="s">
        <v>11</v>
      </c>
      <c r="R93" s="91">
        <v>309</v>
      </c>
      <c r="S93" s="92" t="s">
        <v>11</v>
      </c>
    </row>
    <row r="94" spans="2:20" hidden="1" x14ac:dyDescent="0.15">
      <c r="B94" s="78"/>
      <c r="C94" s="384"/>
      <c r="D94" s="390"/>
      <c r="E94" s="93" t="s">
        <v>87</v>
      </c>
      <c r="F94" s="118">
        <v>305</v>
      </c>
      <c r="G94" s="127" t="s">
        <v>11</v>
      </c>
      <c r="H94" s="96" t="s">
        <v>11</v>
      </c>
      <c r="I94" s="96" t="s">
        <v>11</v>
      </c>
      <c r="J94" s="97">
        <v>2</v>
      </c>
      <c r="K94" s="97" t="s">
        <v>11</v>
      </c>
      <c r="L94" s="97">
        <v>1</v>
      </c>
      <c r="M94" s="97">
        <v>75</v>
      </c>
      <c r="N94" s="97" t="s">
        <v>11</v>
      </c>
      <c r="O94" s="97" t="s">
        <v>11</v>
      </c>
      <c r="P94" s="97" t="s">
        <v>11</v>
      </c>
      <c r="Q94" s="97" t="s">
        <v>11</v>
      </c>
      <c r="R94" s="98">
        <v>227</v>
      </c>
      <c r="S94" s="99" t="s">
        <v>11</v>
      </c>
    </row>
    <row r="95" spans="2:20" hidden="1" x14ac:dyDescent="0.15">
      <c r="B95" s="78"/>
      <c r="C95" s="384"/>
      <c r="D95" s="391" t="s">
        <v>90</v>
      </c>
      <c r="E95" s="11" t="s">
        <v>86</v>
      </c>
      <c r="F95" s="118">
        <v>176</v>
      </c>
      <c r="G95" s="127" t="s">
        <v>11</v>
      </c>
      <c r="H95" s="97" t="s">
        <v>11</v>
      </c>
      <c r="I95" s="97" t="s">
        <v>11</v>
      </c>
      <c r="J95" s="97" t="s">
        <v>11</v>
      </c>
      <c r="K95" s="97" t="s">
        <v>11</v>
      </c>
      <c r="L95" s="97">
        <v>3</v>
      </c>
      <c r="M95" s="102">
        <v>12</v>
      </c>
      <c r="N95" s="102" t="s">
        <v>11</v>
      </c>
      <c r="O95" s="97" t="s">
        <v>11</v>
      </c>
      <c r="P95" s="97" t="s">
        <v>11</v>
      </c>
      <c r="Q95" s="97" t="s">
        <v>11</v>
      </c>
      <c r="R95" s="103">
        <v>161</v>
      </c>
      <c r="S95" s="104" t="s">
        <v>11</v>
      </c>
    </row>
    <row r="96" spans="2:20" hidden="1" x14ac:dyDescent="0.15">
      <c r="B96" s="78"/>
      <c r="C96" s="384"/>
      <c r="D96" s="392"/>
      <c r="E96" s="11" t="s">
        <v>87</v>
      </c>
      <c r="F96" s="118">
        <v>128</v>
      </c>
      <c r="G96" s="127" t="s">
        <v>11</v>
      </c>
      <c r="H96" s="97" t="s">
        <v>11</v>
      </c>
      <c r="I96" s="97" t="s">
        <v>11</v>
      </c>
      <c r="J96" s="97" t="s">
        <v>11</v>
      </c>
      <c r="K96" s="97" t="s">
        <v>11</v>
      </c>
      <c r="L96" s="97" t="s">
        <v>11</v>
      </c>
      <c r="M96" s="102">
        <v>10</v>
      </c>
      <c r="N96" s="102" t="s">
        <v>11</v>
      </c>
      <c r="O96" s="102" t="s">
        <v>11</v>
      </c>
      <c r="P96" s="97" t="s">
        <v>11</v>
      </c>
      <c r="Q96" s="97" t="s">
        <v>11</v>
      </c>
      <c r="R96" s="103">
        <v>118</v>
      </c>
      <c r="S96" s="104" t="s">
        <v>11</v>
      </c>
    </row>
    <row r="97" spans="2:20" hidden="1" x14ac:dyDescent="0.15">
      <c r="B97" s="78"/>
      <c r="C97" s="384"/>
      <c r="D97" s="391" t="s">
        <v>91</v>
      </c>
      <c r="E97" s="11" t="s">
        <v>86</v>
      </c>
      <c r="F97" s="118">
        <v>124</v>
      </c>
      <c r="G97" s="127" t="s">
        <v>11</v>
      </c>
      <c r="H97" s="97" t="s">
        <v>11</v>
      </c>
      <c r="I97" s="97" t="s">
        <v>11</v>
      </c>
      <c r="J97" s="97" t="s">
        <v>11</v>
      </c>
      <c r="K97" s="97" t="s">
        <v>11</v>
      </c>
      <c r="L97" s="102" t="s">
        <v>11</v>
      </c>
      <c r="M97" s="102">
        <v>34</v>
      </c>
      <c r="N97" s="102" t="s">
        <v>11</v>
      </c>
      <c r="O97" s="102" t="s">
        <v>11</v>
      </c>
      <c r="P97" s="97" t="s">
        <v>11</v>
      </c>
      <c r="Q97" s="97" t="s">
        <v>11</v>
      </c>
      <c r="R97" s="103">
        <v>90</v>
      </c>
      <c r="S97" s="104" t="s">
        <v>11</v>
      </c>
    </row>
    <row r="98" spans="2:20" hidden="1" x14ac:dyDescent="0.15">
      <c r="B98" s="78"/>
      <c r="C98" s="384"/>
      <c r="D98" s="392"/>
      <c r="E98" s="11" t="s">
        <v>87</v>
      </c>
      <c r="F98" s="118">
        <v>63</v>
      </c>
      <c r="G98" s="127" t="s">
        <v>11</v>
      </c>
      <c r="H98" s="97" t="s">
        <v>11</v>
      </c>
      <c r="I98" s="97" t="s">
        <v>11</v>
      </c>
      <c r="J98" s="97">
        <v>2</v>
      </c>
      <c r="K98" s="97" t="s">
        <v>11</v>
      </c>
      <c r="L98" s="97" t="s">
        <v>11</v>
      </c>
      <c r="M98" s="102">
        <v>5</v>
      </c>
      <c r="N98" s="97" t="s">
        <v>11</v>
      </c>
      <c r="O98" s="102" t="s">
        <v>11</v>
      </c>
      <c r="P98" s="102" t="s">
        <v>11</v>
      </c>
      <c r="Q98" s="102" t="s">
        <v>11</v>
      </c>
      <c r="R98" s="103">
        <v>56</v>
      </c>
      <c r="S98" s="104" t="s">
        <v>11</v>
      </c>
    </row>
    <row r="99" spans="2:20" hidden="1" x14ac:dyDescent="0.15">
      <c r="B99" s="78"/>
      <c r="C99" s="384"/>
      <c r="D99" s="391" t="s">
        <v>92</v>
      </c>
      <c r="E99" s="11" t="s">
        <v>86</v>
      </c>
      <c r="F99" s="118">
        <v>169</v>
      </c>
      <c r="G99" s="127" t="s">
        <v>11</v>
      </c>
      <c r="H99" s="97">
        <v>5</v>
      </c>
      <c r="I99" s="97" t="s">
        <v>11</v>
      </c>
      <c r="J99" s="97" t="s">
        <v>11</v>
      </c>
      <c r="K99" s="97" t="s">
        <v>11</v>
      </c>
      <c r="L99" s="102">
        <v>1</v>
      </c>
      <c r="M99" s="102">
        <v>105</v>
      </c>
      <c r="N99" s="102" t="s">
        <v>11</v>
      </c>
      <c r="O99" s="102" t="s">
        <v>11</v>
      </c>
      <c r="P99" s="102" t="s">
        <v>11</v>
      </c>
      <c r="Q99" s="102" t="s">
        <v>11</v>
      </c>
      <c r="R99" s="103">
        <v>58</v>
      </c>
      <c r="S99" s="104" t="s">
        <v>11</v>
      </c>
    </row>
    <row r="100" spans="2:20" hidden="1" x14ac:dyDescent="0.15">
      <c r="B100" s="78"/>
      <c r="C100" s="384"/>
      <c r="D100" s="392"/>
      <c r="E100" s="11" t="s">
        <v>87</v>
      </c>
      <c r="F100" s="118">
        <v>114</v>
      </c>
      <c r="G100" s="127" t="s">
        <v>11</v>
      </c>
      <c r="H100" s="97" t="s">
        <v>11</v>
      </c>
      <c r="I100" s="97" t="s">
        <v>11</v>
      </c>
      <c r="J100" s="97" t="s">
        <v>11</v>
      </c>
      <c r="K100" s="97" t="s">
        <v>11</v>
      </c>
      <c r="L100" s="102">
        <v>1</v>
      </c>
      <c r="M100" s="102">
        <v>60</v>
      </c>
      <c r="N100" s="97" t="s">
        <v>11</v>
      </c>
      <c r="O100" s="102" t="s">
        <v>11</v>
      </c>
      <c r="P100" s="102" t="s">
        <v>11</v>
      </c>
      <c r="Q100" s="102" t="s">
        <v>11</v>
      </c>
      <c r="R100" s="103">
        <v>53</v>
      </c>
      <c r="S100" s="104" t="s">
        <v>11</v>
      </c>
    </row>
    <row r="101" spans="2:20" hidden="1" x14ac:dyDescent="0.15">
      <c r="B101" s="78"/>
      <c r="C101" s="384"/>
      <c r="D101" s="391" t="s">
        <v>93</v>
      </c>
      <c r="E101" s="11" t="s">
        <v>86</v>
      </c>
      <c r="F101" s="118" t="s">
        <v>11</v>
      </c>
      <c r="G101" s="127" t="s">
        <v>11</v>
      </c>
      <c r="H101" s="97" t="s">
        <v>11</v>
      </c>
      <c r="I101" s="97" t="s">
        <v>11</v>
      </c>
      <c r="J101" s="97" t="s">
        <v>11</v>
      </c>
      <c r="K101" s="97" t="s">
        <v>11</v>
      </c>
      <c r="L101" s="102" t="s">
        <v>11</v>
      </c>
      <c r="M101" s="97" t="s">
        <v>11</v>
      </c>
      <c r="N101" s="97" t="s">
        <v>11</v>
      </c>
      <c r="O101" s="97" t="s">
        <v>11</v>
      </c>
      <c r="P101" s="97" t="s">
        <v>11</v>
      </c>
      <c r="Q101" s="97" t="s">
        <v>11</v>
      </c>
      <c r="R101" s="98" t="s">
        <v>11</v>
      </c>
      <c r="S101" s="99" t="s">
        <v>11</v>
      </c>
    </row>
    <row r="102" spans="2:20" hidden="1" x14ac:dyDescent="0.15">
      <c r="B102" s="78"/>
      <c r="C102" s="384"/>
      <c r="D102" s="392"/>
      <c r="E102" s="105" t="s">
        <v>87</v>
      </c>
      <c r="F102" s="118" t="s">
        <v>11</v>
      </c>
      <c r="G102" s="127" t="s">
        <v>11</v>
      </c>
      <c r="H102" s="97" t="s">
        <v>11</v>
      </c>
      <c r="I102" s="97" t="s">
        <v>11</v>
      </c>
      <c r="J102" s="97" t="s">
        <v>11</v>
      </c>
      <c r="K102" s="97" t="s">
        <v>11</v>
      </c>
      <c r="L102" s="97" t="s">
        <v>11</v>
      </c>
      <c r="M102" s="97" t="s">
        <v>11</v>
      </c>
      <c r="N102" s="97" t="s">
        <v>11</v>
      </c>
      <c r="O102" s="97" t="s">
        <v>11</v>
      </c>
      <c r="P102" s="97" t="s">
        <v>11</v>
      </c>
      <c r="Q102" s="97" t="s">
        <v>11</v>
      </c>
      <c r="R102" s="98" t="s">
        <v>11</v>
      </c>
      <c r="S102" s="99" t="s">
        <v>11</v>
      </c>
    </row>
    <row r="103" spans="2:20" hidden="1" x14ac:dyDescent="0.15">
      <c r="B103" s="78"/>
      <c r="C103" s="384"/>
      <c r="D103" s="393" t="s">
        <v>94</v>
      </c>
      <c r="E103" s="11" t="s">
        <v>86</v>
      </c>
      <c r="F103" s="118" t="s">
        <v>11</v>
      </c>
      <c r="G103" s="127" t="s">
        <v>11</v>
      </c>
      <c r="H103" s="97" t="s">
        <v>11</v>
      </c>
      <c r="I103" s="97" t="s">
        <v>11</v>
      </c>
      <c r="J103" s="97" t="s">
        <v>11</v>
      </c>
      <c r="K103" s="97" t="s">
        <v>11</v>
      </c>
      <c r="L103" s="97" t="s">
        <v>11</v>
      </c>
      <c r="M103" s="102" t="s">
        <v>11</v>
      </c>
      <c r="N103" s="97" t="s">
        <v>11</v>
      </c>
      <c r="O103" s="102" t="s">
        <v>11</v>
      </c>
      <c r="P103" s="97" t="s">
        <v>11</v>
      </c>
      <c r="Q103" s="97" t="s">
        <v>11</v>
      </c>
      <c r="R103" s="98" t="s">
        <v>11</v>
      </c>
      <c r="S103" s="99" t="s">
        <v>11</v>
      </c>
    </row>
    <row r="104" spans="2:20" hidden="1" x14ac:dyDescent="0.15">
      <c r="B104" s="78"/>
      <c r="C104" s="385"/>
      <c r="D104" s="394"/>
      <c r="E104" s="14" t="s">
        <v>87</v>
      </c>
      <c r="F104" s="121" t="s">
        <v>11</v>
      </c>
      <c r="G104" s="128" t="s">
        <v>11</v>
      </c>
      <c r="H104" s="111" t="s">
        <v>11</v>
      </c>
      <c r="I104" s="111" t="s">
        <v>11</v>
      </c>
      <c r="J104" s="111" t="s">
        <v>11</v>
      </c>
      <c r="K104" s="111" t="s">
        <v>11</v>
      </c>
      <c r="L104" s="111" t="s">
        <v>11</v>
      </c>
      <c r="M104" s="112" t="s">
        <v>11</v>
      </c>
      <c r="N104" s="111" t="s">
        <v>11</v>
      </c>
      <c r="O104" s="112" t="s">
        <v>11</v>
      </c>
      <c r="P104" s="111" t="s">
        <v>11</v>
      </c>
      <c r="Q104" s="111" t="s">
        <v>11</v>
      </c>
      <c r="R104" s="129" t="s">
        <v>11</v>
      </c>
      <c r="S104" s="130" t="s">
        <v>11</v>
      </c>
    </row>
    <row r="105" spans="2:20" hidden="1" x14ac:dyDescent="0.15">
      <c r="B105" s="78"/>
      <c r="C105" s="384" t="s">
        <v>95</v>
      </c>
      <c r="D105" s="395" t="s">
        <v>89</v>
      </c>
      <c r="E105" s="131" t="s">
        <v>86</v>
      </c>
      <c r="F105" s="132">
        <v>33</v>
      </c>
      <c r="G105" s="89" t="s">
        <v>11</v>
      </c>
      <c r="H105" s="90">
        <v>5</v>
      </c>
      <c r="I105" s="90" t="s">
        <v>11</v>
      </c>
      <c r="J105" s="90" t="s">
        <v>11</v>
      </c>
      <c r="K105" s="90" t="s">
        <v>11</v>
      </c>
      <c r="L105" s="90">
        <v>21</v>
      </c>
      <c r="M105" s="90">
        <v>5</v>
      </c>
      <c r="N105" s="90" t="s">
        <v>11</v>
      </c>
      <c r="O105" s="90" t="s">
        <v>11</v>
      </c>
      <c r="P105" s="90" t="s">
        <v>11</v>
      </c>
      <c r="Q105" s="90" t="s">
        <v>11</v>
      </c>
      <c r="R105" s="91">
        <v>2</v>
      </c>
      <c r="S105" s="92" t="s">
        <v>11</v>
      </c>
    </row>
    <row r="106" spans="2:20" hidden="1" x14ac:dyDescent="0.15">
      <c r="B106" s="78"/>
      <c r="C106" s="384"/>
      <c r="D106" s="387"/>
      <c r="E106" s="116" t="s">
        <v>87</v>
      </c>
      <c r="F106" s="118">
        <v>4</v>
      </c>
      <c r="G106" s="107" t="s">
        <v>11</v>
      </c>
      <c r="H106" s="108" t="s">
        <v>11</v>
      </c>
      <c r="I106" s="97" t="s">
        <v>11</v>
      </c>
      <c r="J106" s="97" t="s">
        <v>11</v>
      </c>
      <c r="K106" s="97" t="s">
        <v>11</v>
      </c>
      <c r="L106" s="97">
        <v>1</v>
      </c>
      <c r="M106" s="97">
        <v>2</v>
      </c>
      <c r="N106" s="97" t="s">
        <v>11</v>
      </c>
      <c r="O106" s="97" t="s">
        <v>11</v>
      </c>
      <c r="P106" s="97" t="s">
        <v>11</v>
      </c>
      <c r="Q106" s="97" t="s">
        <v>11</v>
      </c>
      <c r="R106" s="98">
        <v>1</v>
      </c>
      <c r="S106" s="99" t="s">
        <v>11</v>
      </c>
    </row>
    <row r="107" spans="2:20" hidden="1" x14ac:dyDescent="0.15">
      <c r="B107" s="78"/>
      <c r="C107" s="384"/>
      <c r="D107" s="388" t="s">
        <v>96</v>
      </c>
      <c r="E107" s="117" t="s">
        <v>86</v>
      </c>
      <c r="F107" s="118">
        <v>20</v>
      </c>
      <c r="G107" s="101" t="s">
        <v>11</v>
      </c>
      <c r="H107" s="97">
        <v>2</v>
      </c>
      <c r="I107" s="97" t="s">
        <v>11</v>
      </c>
      <c r="J107" s="97" t="s">
        <v>11</v>
      </c>
      <c r="K107" s="97" t="s">
        <v>11</v>
      </c>
      <c r="L107" s="102">
        <v>16</v>
      </c>
      <c r="M107" s="102">
        <v>2</v>
      </c>
      <c r="N107" s="102" t="s">
        <v>11</v>
      </c>
      <c r="O107" s="97" t="s">
        <v>11</v>
      </c>
      <c r="P107" s="97" t="s">
        <v>11</v>
      </c>
      <c r="Q107" s="97" t="s">
        <v>11</v>
      </c>
      <c r="R107" s="98" t="s">
        <v>11</v>
      </c>
      <c r="S107" s="99" t="s">
        <v>11</v>
      </c>
    </row>
    <row r="108" spans="2:20" hidden="1" x14ac:dyDescent="0.15">
      <c r="B108" s="78"/>
      <c r="C108" s="384"/>
      <c r="D108" s="388"/>
      <c r="E108" s="119" t="s">
        <v>87</v>
      </c>
      <c r="F108" s="118">
        <v>1</v>
      </c>
      <c r="G108" s="101" t="s">
        <v>11</v>
      </c>
      <c r="H108" s="97" t="s">
        <v>11</v>
      </c>
      <c r="I108" s="97" t="s">
        <v>11</v>
      </c>
      <c r="J108" s="97" t="s">
        <v>11</v>
      </c>
      <c r="K108" s="97" t="s">
        <v>11</v>
      </c>
      <c r="L108" s="102" t="s">
        <v>11</v>
      </c>
      <c r="M108" s="102" t="s">
        <v>11</v>
      </c>
      <c r="N108" s="97" t="s">
        <v>11</v>
      </c>
      <c r="O108" s="97" t="s">
        <v>11</v>
      </c>
      <c r="P108" s="97" t="s">
        <v>11</v>
      </c>
      <c r="Q108" s="97" t="s">
        <v>11</v>
      </c>
      <c r="R108" s="98">
        <v>1</v>
      </c>
      <c r="S108" s="99" t="s">
        <v>11</v>
      </c>
    </row>
    <row r="109" spans="2:20" hidden="1" x14ac:dyDescent="0.15">
      <c r="B109" s="78"/>
      <c r="C109" s="384"/>
      <c r="D109" s="388" t="s">
        <v>97</v>
      </c>
      <c r="E109" s="119" t="s">
        <v>86</v>
      </c>
      <c r="F109" s="118">
        <v>13</v>
      </c>
      <c r="G109" s="101" t="s">
        <v>11</v>
      </c>
      <c r="H109" s="97">
        <v>3</v>
      </c>
      <c r="I109" s="97" t="s">
        <v>11</v>
      </c>
      <c r="J109" s="97" t="s">
        <v>11</v>
      </c>
      <c r="K109" s="97" t="s">
        <v>11</v>
      </c>
      <c r="L109" s="102">
        <v>5</v>
      </c>
      <c r="M109" s="102">
        <v>3</v>
      </c>
      <c r="N109" s="102" t="s">
        <v>11</v>
      </c>
      <c r="O109" s="97" t="s">
        <v>11</v>
      </c>
      <c r="P109" s="97" t="s">
        <v>11</v>
      </c>
      <c r="Q109" s="97" t="s">
        <v>11</v>
      </c>
      <c r="R109" s="103">
        <v>2</v>
      </c>
      <c r="S109" s="104" t="s">
        <v>11</v>
      </c>
    </row>
    <row r="110" spans="2:20" hidden="1" x14ac:dyDescent="0.15">
      <c r="B110" s="120"/>
      <c r="C110" s="385"/>
      <c r="D110" s="389"/>
      <c r="E110" s="14" t="s">
        <v>87</v>
      </c>
      <c r="F110" s="121">
        <v>3</v>
      </c>
      <c r="G110" s="110" t="s">
        <v>11</v>
      </c>
      <c r="H110" s="111" t="s">
        <v>11</v>
      </c>
      <c r="I110" s="111" t="s">
        <v>11</v>
      </c>
      <c r="J110" s="111" t="s">
        <v>11</v>
      </c>
      <c r="K110" s="111" t="s">
        <v>11</v>
      </c>
      <c r="L110" s="111">
        <v>1</v>
      </c>
      <c r="M110" s="112">
        <v>2</v>
      </c>
      <c r="N110" s="111" t="s">
        <v>11</v>
      </c>
      <c r="O110" s="111" t="s">
        <v>11</v>
      </c>
      <c r="P110" s="111" t="s">
        <v>11</v>
      </c>
      <c r="Q110" s="111" t="s">
        <v>11</v>
      </c>
      <c r="R110" s="129" t="s">
        <v>11</v>
      </c>
      <c r="S110" s="130" t="s">
        <v>11</v>
      </c>
    </row>
    <row r="111" spans="2:20" ht="12" hidden="1" customHeight="1" x14ac:dyDescent="0.15">
      <c r="B111" s="374" t="s">
        <v>102</v>
      </c>
      <c r="C111" s="375"/>
      <c r="D111" s="376"/>
      <c r="E111" s="66" t="s">
        <v>84</v>
      </c>
      <c r="F111" s="122">
        <f>G111+H111+I111+J111+K111+L111+M111+N111+O111+P111+Q111+R111+S111</f>
        <v>523</v>
      </c>
      <c r="G111" s="68">
        <v>0</v>
      </c>
      <c r="H111" s="69">
        <v>23</v>
      </c>
      <c r="I111" s="69">
        <v>0</v>
      </c>
      <c r="J111" s="69">
        <v>0</v>
      </c>
      <c r="K111" s="69">
        <v>0</v>
      </c>
      <c r="L111" s="69">
        <v>14</v>
      </c>
      <c r="M111" s="69">
        <v>259</v>
      </c>
      <c r="N111" s="69">
        <v>0</v>
      </c>
      <c r="O111" s="69">
        <v>14</v>
      </c>
      <c r="P111" s="69">
        <v>0</v>
      </c>
      <c r="Q111" s="69">
        <v>0</v>
      </c>
      <c r="R111" s="70">
        <v>213</v>
      </c>
      <c r="S111" s="70">
        <v>0</v>
      </c>
      <c r="T111" s="377"/>
    </row>
    <row r="112" spans="2:20" ht="12" hidden="1" customHeight="1" x14ac:dyDescent="0.15">
      <c r="B112" s="380" t="s">
        <v>85</v>
      </c>
      <c r="C112" s="381"/>
      <c r="D112" s="382"/>
      <c r="E112" s="72" t="s">
        <v>86</v>
      </c>
      <c r="F112" s="123">
        <f>G112+H112+I112+J112+K112+L112+M112+N112+O112+P112+Q112+R112+S112</f>
        <v>329</v>
      </c>
      <c r="G112" s="74">
        <v>0</v>
      </c>
      <c r="H112" s="75">
        <v>19</v>
      </c>
      <c r="I112" s="75">
        <v>0</v>
      </c>
      <c r="J112" s="75">
        <v>0</v>
      </c>
      <c r="K112" s="75">
        <v>0</v>
      </c>
      <c r="L112" s="75">
        <v>14</v>
      </c>
      <c r="M112" s="75">
        <v>155</v>
      </c>
      <c r="N112" s="75">
        <v>0</v>
      </c>
      <c r="O112" s="75">
        <v>13</v>
      </c>
      <c r="P112" s="75">
        <v>0</v>
      </c>
      <c r="Q112" s="75">
        <v>0</v>
      </c>
      <c r="R112" s="76">
        <v>128</v>
      </c>
      <c r="S112" s="76">
        <v>0</v>
      </c>
      <c r="T112" s="378"/>
    </row>
    <row r="113" spans="2:20" ht="12" hidden="1" customHeight="1" x14ac:dyDescent="0.15">
      <c r="B113" s="78"/>
      <c r="C113" s="79"/>
      <c r="D113" s="80"/>
      <c r="E113" s="81" t="s">
        <v>87</v>
      </c>
      <c r="F113" s="124">
        <f>G113+H113+I113+J113+K113+L113+M113+N113+O113+P113+Q113+R113+S113</f>
        <v>194</v>
      </c>
      <c r="G113" s="83">
        <v>0</v>
      </c>
      <c r="H113" s="84">
        <v>4</v>
      </c>
      <c r="I113" s="84">
        <v>0</v>
      </c>
      <c r="J113" s="84">
        <v>0</v>
      </c>
      <c r="K113" s="84">
        <v>0</v>
      </c>
      <c r="L113" s="84">
        <v>0</v>
      </c>
      <c r="M113" s="84">
        <v>104</v>
      </c>
      <c r="N113" s="84">
        <v>0</v>
      </c>
      <c r="O113" s="84">
        <v>1</v>
      </c>
      <c r="P113" s="84">
        <v>0</v>
      </c>
      <c r="Q113" s="84">
        <v>0</v>
      </c>
      <c r="R113" s="85">
        <v>85</v>
      </c>
      <c r="S113" s="85">
        <v>0</v>
      </c>
      <c r="T113" s="379"/>
    </row>
    <row r="114" spans="2:20" ht="11.25" hidden="1" customHeight="1" x14ac:dyDescent="0.15">
      <c r="B114" s="78"/>
      <c r="C114" s="396" t="s">
        <v>88</v>
      </c>
      <c r="D114" s="302" t="s">
        <v>89</v>
      </c>
      <c r="E114" s="87" t="s">
        <v>86</v>
      </c>
      <c r="F114" s="125">
        <v>305</v>
      </c>
      <c r="G114" s="126" t="s">
        <v>11</v>
      </c>
      <c r="H114" s="90">
        <v>14</v>
      </c>
      <c r="I114" s="90" t="s">
        <v>11</v>
      </c>
      <c r="J114" s="90" t="s">
        <v>11</v>
      </c>
      <c r="K114" s="90" t="s">
        <v>11</v>
      </c>
      <c r="L114" s="90">
        <v>3</v>
      </c>
      <c r="M114" s="90">
        <v>147</v>
      </c>
      <c r="N114" s="90" t="s">
        <v>11</v>
      </c>
      <c r="O114" s="90">
        <v>13</v>
      </c>
      <c r="P114" s="90" t="s">
        <v>11</v>
      </c>
      <c r="Q114" s="90" t="s">
        <v>11</v>
      </c>
      <c r="R114" s="91">
        <v>128</v>
      </c>
      <c r="S114" s="92" t="s">
        <v>11</v>
      </c>
    </row>
    <row r="115" spans="2:20" ht="11.25" hidden="1" customHeight="1" x14ac:dyDescent="0.15">
      <c r="B115" s="78"/>
      <c r="C115" s="397"/>
      <c r="D115" s="390"/>
      <c r="E115" s="93" t="s">
        <v>87</v>
      </c>
      <c r="F115" s="118">
        <v>187</v>
      </c>
      <c r="G115" s="127" t="s">
        <v>11</v>
      </c>
      <c r="H115" s="96" t="s">
        <v>11</v>
      </c>
      <c r="I115" s="96" t="s">
        <v>11</v>
      </c>
      <c r="J115" s="97" t="s">
        <v>11</v>
      </c>
      <c r="K115" s="97" t="s">
        <v>11</v>
      </c>
      <c r="L115" s="97" t="s">
        <v>11</v>
      </c>
      <c r="M115" s="97">
        <v>101</v>
      </c>
      <c r="N115" s="97" t="s">
        <v>11</v>
      </c>
      <c r="O115" s="97">
        <v>1</v>
      </c>
      <c r="P115" s="97" t="s">
        <v>11</v>
      </c>
      <c r="Q115" s="97" t="s">
        <v>11</v>
      </c>
      <c r="R115" s="98">
        <v>85</v>
      </c>
      <c r="S115" s="99" t="s">
        <v>11</v>
      </c>
    </row>
    <row r="116" spans="2:20" ht="11.25" hidden="1" customHeight="1" x14ac:dyDescent="0.15">
      <c r="B116" s="78"/>
      <c r="C116" s="397"/>
      <c r="D116" s="391" t="s">
        <v>90</v>
      </c>
      <c r="E116" s="11" t="s">
        <v>86</v>
      </c>
      <c r="F116" s="118">
        <v>85</v>
      </c>
      <c r="G116" s="127" t="s">
        <v>11</v>
      </c>
      <c r="H116" s="97" t="s">
        <v>11</v>
      </c>
      <c r="I116" s="97" t="s">
        <v>11</v>
      </c>
      <c r="J116" s="97" t="s">
        <v>11</v>
      </c>
      <c r="K116" s="97" t="s">
        <v>11</v>
      </c>
      <c r="L116" s="97" t="s">
        <v>11</v>
      </c>
      <c r="M116" s="102">
        <v>10</v>
      </c>
      <c r="N116" s="102" t="s">
        <v>11</v>
      </c>
      <c r="O116" s="97">
        <v>7</v>
      </c>
      <c r="P116" s="97" t="s">
        <v>11</v>
      </c>
      <c r="Q116" s="97" t="s">
        <v>11</v>
      </c>
      <c r="R116" s="103">
        <v>68</v>
      </c>
      <c r="S116" s="104" t="s">
        <v>11</v>
      </c>
    </row>
    <row r="117" spans="2:20" ht="11.25" hidden="1" customHeight="1" x14ac:dyDescent="0.15">
      <c r="B117" s="78"/>
      <c r="C117" s="397"/>
      <c r="D117" s="392"/>
      <c r="E117" s="11" t="s">
        <v>87</v>
      </c>
      <c r="F117" s="118">
        <v>52</v>
      </c>
      <c r="G117" s="127" t="s">
        <v>11</v>
      </c>
      <c r="H117" s="97" t="s">
        <v>11</v>
      </c>
      <c r="I117" s="97" t="s">
        <v>11</v>
      </c>
      <c r="J117" s="97" t="s">
        <v>11</v>
      </c>
      <c r="K117" s="97" t="s">
        <v>11</v>
      </c>
      <c r="L117" s="97" t="s">
        <v>11</v>
      </c>
      <c r="M117" s="102">
        <v>2</v>
      </c>
      <c r="N117" s="102" t="s">
        <v>11</v>
      </c>
      <c r="O117" s="102" t="s">
        <v>11</v>
      </c>
      <c r="P117" s="97" t="s">
        <v>11</v>
      </c>
      <c r="Q117" s="97" t="s">
        <v>11</v>
      </c>
      <c r="R117" s="103">
        <v>50</v>
      </c>
      <c r="S117" s="104" t="s">
        <v>11</v>
      </c>
    </row>
    <row r="118" spans="2:20" ht="11.25" hidden="1" customHeight="1" x14ac:dyDescent="0.15">
      <c r="B118" s="78"/>
      <c r="C118" s="397"/>
      <c r="D118" s="391" t="s">
        <v>91</v>
      </c>
      <c r="E118" s="11" t="s">
        <v>86</v>
      </c>
      <c r="F118" s="118">
        <v>57</v>
      </c>
      <c r="G118" s="127" t="s">
        <v>11</v>
      </c>
      <c r="H118" s="97" t="s">
        <v>11</v>
      </c>
      <c r="I118" s="97" t="s">
        <v>11</v>
      </c>
      <c r="J118" s="97" t="s">
        <v>11</v>
      </c>
      <c r="K118" s="97" t="s">
        <v>11</v>
      </c>
      <c r="L118" s="102" t="s">
        <v>11</v>
      </c>
      <c r="M118" s="102">
        <v>30</v>
      </c>
      <c r="N118" s="102" t="s">
        <v>11</v>
      </c>
      <c r="O118" s="102">
        <v>3</v>
      </c>
      <c r="P118" s="97" t="s">
        <v>11</v>
      </c>
      <c r="Q118" s="97" t="s">
        <v>11</v>
      </c>
      <c r="R118" s="103">
        <v>24</v>
      </c>
      <c r="S118" s="104" t="s">
        <v>11</v>
      </c>
    </row>
    <row r="119" spans="2:20" ht="11.25" hidden="1" customHeight="1" x14ac:dyDescent="0.15">
      <c r="B119" s="78"/>
      <c r="C119" s="397"/>
      <c r="D119" s="392"/>
      <c r="E119" s="11" t="s">
        <v>87</v>
      </c>
      <c r="F119" s="118">
        <v>24</v>
      </c>
      <c r="G119" s="127" t="s">
        <v>11</v>
      </c>
      <c r="H119" s="97" t="s">
        <v>11</v>
      </c>
      <c r="I119" s="97" t="s">
        <v>11</v>
      </c>
      <c r="J119" s="97" t="s">
        <v>11</v>
      </c>
      <c r="K119" s="97" t="s">
        <v>11</v>
      </c>
      <c r="L119" s="97" t="s">
        <v>11</v>
      </c>
      <c r="M119" s="102">
        <v>6</v>
      </c>
      <c r="N119" s="97" t="s">
        <v>11</v>
      </c>
      <c r="O119" s="102" t="s">
        <v>11</v>
      </c>
      <c r="P119" s="102" t="s">
        <v>11</v>
      </c>
      <c r="Q119" s="102" t="s">
        <v>11</v>
      </c>
      <c r="R119" s="103">
        <v>18</v>
      </c>
      <c r="S119" s="104" t="s">
        <v>11</v>
      </c>
    </row>
    <row r="120" spans="2:20" ht="11.25" hidden="1" customHeight="1" x14ac:dyDescent="0.15">
      <c r="B120" s="78"/>
      <c r="C120" s="397"/>
      <c r="D120" s="391" t="s">
        <v>92</v>
      </c>
      <c r="E120" s="11" t="s">
        <v>86</v>
      </c>
      <c r="F120" s="118">
        <v>163</v>
      </c>
      <c r="G120" s="127" t="s">
        <v>11</v>
      </c>
      <c r="H120" s="97">
        <v>14</v>
      </c>
      <c r="I120" s="97" t="s">
        <v>11</v>
      </c>
      <c r="J120" s="97" t="s">
        <v>11</v>
      </c>
      <c r="K120" s="97" t="s">
        <v>11</v>
      </c>
      <c r="L120" s="102">
        <v>3</v>
      </c>
      <c r="M120" s="102">
        <v>107</v>
      </c>
      <c r="N120" s="102" t="s">
        <v>11</v>
      </c>
      <c r="O120" s="102">
        <v>3</v>
      </c>
      <c r="P120" s="102" t="s">
        <v>11</v>
      </c>
      <c r="Q120" s="102" t="s">
        <v>11</v>
      </c>
      <c r="R120" s="103">
        <v>36</v>
      </c>
      <c r="S120" s="104" t="s">
        <v>11</v>
      </c>
    </row>
    <row r="121" spans="2:20" ht="11.25" hidden="1" customHeight="1" x14ac:dyDescent="0.15">
      <c r="B121" s="78"/>
      <c r="C121" s="397"/>
      <c r="D121" s="392"/>
      <c r="E121" s="11" t="s">
        <v>87</v>
      </c>
      <c r="F121" s="118">
        <v>111</v>
      </c>
      <c r="G121" s="127" t="s">
        <v>11</v>
      </c>
      <c r="H121" s="97" t="s">
        <v>11</v>
      </c>
      <c r="I121" s="97" t="s">
        <v>11</v>
      </c>
      <c r="J121" s="97" t="s">
        <v>11</v>
      </c>
      <c r="K121" s="97" t="s">
        <v>11</v>
      </c>
      <c r="L121" s="102" t="s">
        <v>11</v>
      </c>
      <c r="M121" s="102">
        <v>93</v>
      </c>
      <c r="N121" s="97" t="s">
        <v>11</v>
      </c>
      <c r="O121" s="102">
        <v>1</v>
      </c>
      <c r="P121" s="102" t="s">
        <v>11</v>
      </c>
      <c r="Q121" s="102" t="s">
        <v>11</v>
      </c>
      <c r="R121" s="103">
        <v>17</v>
      </c>
      <c r="S121" s="104" t="s">
        <v>11</v>
      </c>
    </row>
    <row r="122" spans="2:20" ht="11.25" hidden="1" customHeight="1" x14ac:dyDescent="0.15">
      <c r="B122" s="78"/>
      <c r="C122" s="397"/>
      <c r="D122" s="391" t="s">
        <v>93</v>
      </c>
      <c r="E122" s="11" t="s">
        <v>86</v>
      </c>
      <c r="F122" s="118" t="s">
        <v>11</v>
      </c>
      <c r="G122" s="127" t="s">
        <v>11</v>
      </c>
      <c r="H122" s="97" t="s">
        <v>11</v>
      </c>
      <c r="I122" s="97" t="s">
        <v>11</v>
      </c>
      <c r="J122" s="97" t="s">
        <v>11</v>
      </c>
      <c r="K122" s="97" t="s">
        <v>11</v>
      </c>
      <c r="L122" s="102" t="s">
        <v>11</v>
      </c>
      <c r="M122" s="97" t="s">
        <v>11</v>
      </c>
      <c r="N122" s="97" t="s">
        <v>11</v>
      </c>
      <c r="O122" s="97" t="s">
        <v>11</v>
      </c>
      <c r="P122" s="97" t="s">
        <v>11</v>
      </c>
      <c r="Q122" s="97" t="s">
        <v>11</v>
      </c>
      <c r="R122" s="98" t="s">
        <v>11</v>
      </c>
      <c r="S122" s="99" t="s">
        <v>11</v>
      </c>
    </row>
    <row r="123" spans="2:20" ht="11.25" hidden="1" customHeight="1" x14ac:dyDescent="0.15">
      <c r="B123" s="78"/>
      <c r="C123" s="397"/>
      <c r="D123" s="392"/>
      <c r="E123" s="105" t="s">
        <v>87</v>
      </c>
      <c r="F123" s="118" t="s">
        <v>11</v>
      </c>
      <c r="G123" s="127" t="s">
        <v>11</v>
      </c>
      <c r="H123" s="97" t="s">
        <v>11</v>
      </c>
      <c r="I123" s="97" t="s">
        <v>11</v>
      </c>
      <c r="J123" s="97" t="s">
        <v>11</v>
      </c>
      <c r="K123" s="97" t="s">
        <v>11</v>
      </c>
      <c r="L123" s="97" t="s">
        <v>11</v>
      </c>
      <c r="M123" s="97" t="s">
        <v>11</v>
      </c>
      <c r="N123" s="97" t="s">
        <v>11</v>
      </c>
      <c r="O123" s="97" t="s">
        <v>11</v>
      </c>
      <c r="P123" s="97" t="s">
        <v>11</v>
      </c>
      <c r="Q123" s="97" t="s">
        <v>11</v>
      </c>
      <c r="R123" s="98" t="s">
        <v>11</v>
      </c>
      <c r="S123" s="99" t="s">
        <v>11</v>
      </c>
    </row>
    <row r="124" spans="2:20" ht="11.25" hidden="1" customHeight="1" x14ac:dyDescent="0.15">
      <c r="B124" s="78"/>
      <c r="C124" s="397"/>
      <c r="D124" s="393" t="s">
        <v>94</v>
      </c>
      <c r="E124" s="11" t="s">
        <v>86</v>
      </c>
      <c r="F124" s="118" t="s">
        <v>11</v>
      </c>
      <c r="G124" s="127" t="s">
        <v>11</v>
      </c>
      <c r="H124" s="97" t="s">
        <v>11</v>
      </c>
      <c r="I124" s="97" t="s">
        <v>11</v>
      </c>
      <c r="J124" s="97" t="s">
        <v>11</v>
      </c>
      <c r="K124" s="97" t="s">
        <v>11</v>
      </c>
      <c r="L124" s="97" t="s">
        <v>11</v>
      </c>
      <c r="M124" s="102" t="s">
        <v>11</v>
      </c>
      <c r="N124" s="97" t="s">
        <v>11</v>
      </c>
      <c r="O124" s="102" t="s">
        <v>11</v>
      </c>
      <c r="P124" s="97" t="s">
        <v>11</v>
      </c>
      <c r="Q124" s="97" t="s">
        <v>11</v>
      </c>
      <c r="R124" s="98" t="s">
        <v>11</v>
      </c>
      <c r="S124" s="99" t="s">
        <v>11</v>
      </c>
    </row>
    <row r="125" spans="2:20" ht="11.25" hidden="1" customHeight="1" x14ac:dyDescent="0.15">
      <c r="B125" s="78"/>
      <c r="C125" s="398"/>
      <c r="D125" s="394"/>
      <c r="E125" s="14" t="s">
        <v>87</v>
      </c>
      <c r="F125" s="121" t="s">
        <v>11</v>
      </c>
      <c r="G125" s="128" t="s">
        <v>11</v>
      </c>
      <c r="H125" s="111" t="s">
        <v>11</v>
      </c>
      <c r="I125" s="111" t="s">
        <v>11</v>
      </c>
      <c r="J125" s="111" t="s">
        <v>11</v>
      </c>
      <c r="K125" s="111" t="s">
        <v>11</v>
      </c>
      <c r="L125" s="111" t="s">
        <v>11</v>
      </c>
      <c r="M125" s="112" t="s">
        <v>11</v>
      </c>
      <c r="N125" s="111" t="s">
        <v>11</v>
      </c>
      <c r="O125" s="112" t="s">
        <v>11</v>
      </c>
      <c r="P125" s="111" t="s">
        <v>11</v>
      </c>
      <c r="Q125" s="111" t="s">
        <v>11</v>
      </c>
      <c r="R125" s="129" t="s">
        <v>11</v>
      </c>
      <c r="S125" s="130" t="s">
        <v>11</v>
      </c>
    </row>
    <row r="126" spans="2:20" ht="11.25" hidden="1" customHeight="1" x14ac:dyDescent="0.15">
      <c r="B126" s="78"/>
      <c r="C126" s="396" t="s">
        <v>95</v>
      </c>
      <c r="D126" s="395" t="s">
        <v>89</v>
      </c>
      <c r="E126" s="131" t="s">
        <v>86</v>
      </c>
      <c r="F126" s="132">
        <v>24</v>
      </c>
      <c r="G126" s="89" t="s">
        <v>11</v>
      </c>
      <c r="H126" s="90">
        <v>5</v>
      </c>
      <c r="I126" s="90" t="s">
        <v>11</v>
      </c>
      <c r="J126" s="90" t="s">
        <v>11</v>
      </c>
      <c r="K126" s="90" t="s">
        <v>11</v>
      </c>
      <c r="L126" s="90">
        <v>11</v>
      </c>
      <c r="M126" s="90">
        <v>8</v>
      </c>
      <c r="N126" s="90" t="s">
        <v>11</v>
      </c>
      <c r="O126" s="90" t="s">
        <v>11</v>
      </c>
      <c r="P126" s="90" t="s">
        <v>11</v>
      </c>
      <c r="Q126" s="90" t="s">
        <v>11</v>
      </c>
      <c r="R126" s="91" t="s">
        <v>11</v>
      </c>
      <c r="S126" s="92" t="s">
        <v>11</v>
      </c>
    </row>
    <row r="127" spans="2:20" ht="11.25" hidden="1" customHeight="1" x14ac:dyDescent="0.15">
      <c r="B127" s="78"/>
      <c r="C127" s="397"/>
      <c r="D127" s="387"/>
      <c r="E127" s="116" t="s">
        <v>87</v>
      </c>
      <c r="F127" s="118">
        <v>7</v>
      </c>
      <c r="G127" s="107" t="s">
        <v>11</v>
      </c>
      <c r="H127" s="108">
        <v>4</v>
      </c>
      <c r="I127" s="97" t="s">
        <v>11</v>
      </c>
      <c r="J127" s="97" t="s">
        <v>11</v>
      </c>
      <c r="K127" s="97" t="s">
        <v>11</v>
      </c>
      <c r="L127" s="97" t="s">
        <v>11</v>
      </c>
      <c r="M127" s="97">
        <v>3</v>
      </c>
      <c r="N127" s="97" t="s">
        <v>11</v>
      </c>
      <c r="O127" s="97" t="s">
        <v>11</v>
      </c>
      <c r="P127" s="97" t="s">
        <v>11</v>
      </c>
      <c r="Q127" s="97" t="s">
        <v>11</v>
      </c>
      <c r="R127" s="98" t="s">
        <v>11</v>
      </c>
      <c r="S127" s="99" t="s">
        <v>11</v>
      </c>
    </row>
    <row r="128" spans="2:20" ht="11.25" hidden="1" customHeight="1" x14ac:dyDescent="0.15">
      <c r="B128" s="78"/>
      <c r="C128" s="397"/>
      <c r="D128" s="388" t="s">
        <v>96</v>
      </c>
      <c r="E128" s="117" t="s">
        <v>86</v>
      </c>
      <c r="F128" s="118">
        <v>8</v>
      </c>
      <c r="G128" s="101" t="s">
        <v>11</v>
      </c>
      <c r="H128" s="97">
        <v>3</v>
      </c>
      <c r="I128" s="97" t="s">
        <v>11</v>
      </c>
      <c r="J128" s="97" t="s">
        <v>11</v>
      </c>
      <c r="K128" s="97" t="s">
        <v>11</v>
      </c>
      <c r="L128" s="102">
        <v>2</v>
      </c>
      <c r="M128" s="102">
        <v>3</v>
      </c>
      <c r="N128" s="102" t="s">
        <v>11</v>
      </c>
      <c r="O128" s="97" t="s">
        <v>11</v>
      </c>
      <c r="P128" s="97" t="s">
        <v>11</v>
      </c>
      <c r="Q128" s="97" t="s">
        <v>11</v>
      </c>
      <c r="R128" s="98" t="s">
        <v>11</v>
      </c>
      <c r="S128" s="99" t="s">
        <v>11</v>
      </c>
    </row>
    <row r="129" spans="2:20" ht="11.25" hidden="1" customHeight="1" x14ac:dyDescent="0.15">
      <c r="B129" s="78"/>
      <c r="C129" s="397"/>
      <c r="D129" s="388"/>
      <c r="E129" s="119" t="s">
        <v>87</v>
      </c>
      <c r="F129" s="118">
        <v>4</v>
      </c>
      <c r="G129" s="101" t="s">
        <v>11</v>
      </c>
      <c r="H129" s="97">
        <v>3</v>
      </c>
      <c r="I129" s="97" t="s">
        <v>11</v>
      </c>
      <c r="J129" s="97" t="s">
        <v>11</v>
      </c>
      <c r="K129" s="97" t="s">
        <v>11</v>
      </c>
      <c r="L129" s="102" t="s">
        <v>11</v>
      </c>
      <c r="M129" s="102">
        <v>1</v>
      </c>
      <c r="N129" s="97" t="s">
        <v>11</v>
      </c>
      <c r="O129" s="97" t="s">
        <v>11</v>
      </c>
      <c r="P129" s="97" t="s">
        <v>11</v>
      </c>
      <c r="Q129" s="97" t="s">
        <v>11</v>
      </c>
      <c r="R129" s="98" t="s">
        <v>11</v>
      </c>
      <c r="S129" s="99" t="s">
        <v>11</v>
      </c>
    </row>
    <row r="130" spans="2:20" ht="11.25" hidden="1" customHeight="1" x14ac:dyDescent="0.15">
      <c r="B130" s="78"/>
      <c r="C130" s="397"/>
      <c r="D130" s="388" t="s">
        <v>97</v>
      </c>
      <c r="E130" s="119" t="s">
        <v>86</v>
      </c>
      <c r="F130" s="118">
        <v>16</v>
      </c>
      <c r="G130" s="101" t="s">
        <v>11</v>
      </c>
      <c r="H130" s="97">
        <v>2</v>
      </c>
      <c r="I130" s="97" t="s">
        <v>11</v>
      </c>
      <c r="J130" s="97" t="s">
        <v>11</v>
      </c>
      <c r="K130" s="97" t="s">
        <v>11</v>
      </c>
      <c r="L130" s="102">
        <v>9</v>
      </c>
      <c r="M130" s="102">
        <v>5</v>
      </c>
      <c r="N130" s="102" t="s">
        <v>11</v>
      </c>
      <c r="O130" s="97" t="s">
        <v>11</v>
      </c>
      <c r="P130" s="97" t="s">
        <v>11</v>
      </c>
      <c r="Q130" s="97" t="s">
        <v>11</v>
      </c>
      <c r="R130" s="103" t="s">
        <v>11</v>
      </c>
      <c r="S130" s="104" t="s">
        <v>11</v>
      </c>
    </row>
    <row r="131" spans="2:20" ht="11.25" hidden="1" customHeight="1" x14ac:dyDescent="0.15">
      <c r="B131" s="120"/>
      <c r="C131" s="398"/>
      <c r="D131" s="389"/>
      <c r="E131" s="14" t="s">
        <v>87</v>
      </c>
      <c r="F131" s="121">
        <v>3</v>
      </c>
      <c r="G131" s="110" t="s">
        <v>11</v>
      </c>
      <c r="H131" s="111">
        <v>1</v>
      </c>
      <c r="I131" s="111" t="s">
        <v>11</v>
      </c>
      <c r="J131" s="111" t="s">
        <v>11</v>
      </c>
      <c r="K131" s="111" t="s">
        <v>11</v>
      </c>
      <c r="L131" s="111" t="s">
        <v>11</v>
      </c>
      <c r="M131" s="112">
        <v>2</v>
      </c>
      <c r="N131" s="111" t="s">
        <v>11</v>
      </c>
      <c r="O131" s="111" t="s">
        <v>11</v>
      </c>
      <c r="P131" s="111" t="s">
        <v>11</v>
      </c>
      <c r="Q131" s="111" t="s">
        <v>11</v>
      </c>
      <c r="R131" s="129" t="s">
        <v>11</v>
      </c>
      <c r="S131" s="130" t="s">
        <v>11</v>
      </c>
    </row>
    <row r="132" spans="2:20" ht="12" hidden="1" customHeight="1" x14ac:dyDescent="0.15">
      <c r="B132" s="374" t="s">
        <v>103</v>
      </c>
      <c r="C132" s="375"/>
      <c r="D132" s="376"/>
      <c r="E132" s="66" t="s">
        <v>84</v>
      </c>
      <c r="F132" s="122">
        <f>G132+H132+I132+J132+K132+L132+M132+N132+O132+P132+Q132+R132+S132</f>
        <v>420</v>
      </c>
      <c r="G132" s="68">
        <v>0</v>
      </c>
      <c r="H132" s="69">
        <v>16</v>
      </c>
      <c r="I132" s="69">
        <v>0</v>
      </c>
      <c r="J132" s="69">
        <v>0</v>
      </c>
      <c r="K132" s="69">
        <v>0</v>
      </c>
      <c r="L132" s="69">
        <v>4</v>
      </c>
      <c r="M132" s="69">
        <v>252</v>
      </c>
      <c r="N132" s="69">
        <v>0</v>
      </c>
      <c r="O132" s="69">
        <v>14</v>
      </c>
      <c r="P132" s="69">
        <v>0</v>
      </c>
      <c r="Q132" s="69">
        <v>0</v>
      </c>
      <c r="R132" s="70">
        <v>134</v>
      </c>
      <c r="S132" s="70">
        <v>0</v>
      </c>
      <c r="T132" s="377"/>
    </row>
    <row r="133" spans="2:20" ht="12" hidden="1" customHeight="1" x14ac:dyDescent="0.15">
      <c r="B133" s="380" t="s">
        <v>85</v>
      </c>
      <c r="C133" s="381"/>
      <c r="D133" s="382"/>
      <c r="E133" s="72" t="s">
        <v>86</v>
      </c>
      <c r="F133" s="123">
        <f>G133+H133+I133+J133+K133+L133+M133+N133+O133+P133+Q133+R133+S133</f>
        <v>303</v>
      </c>
      <c r="G133" s="74">
        <v>0</v>
      </c>
      <c r="H133" s="75">
        <v>14</v>
      </c>
      <c r="I133" s="75">
        <v>0</v>
      </c>
      <c r="J133" s="75">
        <v>0</v>
      </c>
      <c r="K133" s="75">
        <v>0</v>
      </c>
      <c r="L133" s="75">
        <v>3</v>
      </c>
      <c r="M133" s="75">
        <v>174</v>
      </c>
      <c r="N133" s="75">
        <v>0</v>
      </c>
      <c r="O133" s="75">
        <v>14</v>
      </c>
      <c r="P133" s="75">
        <v>0</v>
      </c>
      <c r="Q133" s="75">
        <v>0</v>
      </c>
      <c r="R133" s="76">
        <v>98</v>
      </c>
      <c r="S133" s="76">
        <v>0</v>
      </c>
      <c r="T133" s="378"/>
    </row>
    <row r="134" spans="2:20" ht="12" hidden="1" customHeight="1" x14ac:dyDescent="0.15">
      <c r="B134" s="78"/>
      <c r="C134" s="79"/>
      <c r="D134" s="80"/>
      <c r="E134" s="81" t="s">
        <v>87</v>
      </c>
      <c r="F134" s="124">
        <f>G134+H134+I134+J134+K134+L134+M134+N134+O134+P134+Q134+R134+S134</f>
        <v>117</v>
      </c>
      <c r="G134" s="83">
        <v>0</v>
      </c>
      <c r="H134" s="84">
        <v>2</v>
      </c>
      <c r="I134" s="84">
        <v>0</v>
      </c>
      <c r="J134" s="84">
        <v>0</v>
      </c>
      <c r="K134" s="84">
        <v>0</v>
      </c>
      <c r="L134" s="84">
        <v>1</v>
      </c>
      <c r="M134" s="84">
        <v>78</v>
      </c>
      <c r="N134" s="84">
        <v>0</v>
      </c>
      <c r="O134" s="84">
        <v>0</v>
      </c>
      <c r="P134" s="84">
        <v>0</v>
      </c>
      <c r="Q134" s="84">
        <v>0</v>
      </c>
      <c r="R134" s="85">
        <v>36</v>
      </c>
      <c r="S134" s="85">
        <v>0</v>
      </c>
      <c r="T134" s="379"/>
    </row>
    <row r="135" spans="2:20" hidden="1" x14ac:dyDescent="0.15">
      <c r="B135" s="78"/>
      <c r="C135" s="396" t="s">
        <v>88</v>
      </c>
      <c r="D135" s="302" t="s">
        <v>89</v>
      </c>
      <c r="E135" s="87" t="s">
        <v>86</v>
      </c>
      <c r="F135" s="125">
        <v>294</v>
      </c>
      <c r="G135" s="126" t="s">
        <v>11</v>
      </c>
      <c r="H135" s="90">
        <v>8</v>
      </c>
      <c r="I135" s="90" t="s">
        <v>11</v>
      </c>
      <c r="J135" s="90" t="s">
        <v>11</v>
      </c>
      <c r="K135" s="90" t="s">
        <v>11</v>
      </c>
      <c r="L135" s="90">
        <v>2</v>
      </c>
      <c r="M135" s="90">
        <v>172</v>
      </c>
      <c r="N135" s="90" t="s">
        <v>11</v>
      </c>
      <c r="O135" s="90">
        <v>14</v>
      </c>
      <c r="P135" s="90" t="s">
        <v>11</v>
      </c>
      <c r="Q135" s="90" t="s">
        <v>11</v>
      </c>
      <c r="R135" s="91">
        <v>98</v>
      </c>
      <c r="S135" s="92" t="s">
        <v>11</v>
      </c>
    </row>
    <row r="136" spans="2:20" hidden="1" x14ac:dyDescent="0.15">
      <c r="B136" s="78"/>
      <c r="C136" s="397"/>
      <c r="D136" s="390"/>
      <c r="E136" s="93" t="s">
        <v>87</v>
      </c>
      <c r="F136" s="118">
        <v>113</v>
      </c>
      <c r="G136" s="127" t="s">
        <v>11</v>
      </c>
      <c r="H136" s="96">
        <v>1</v>
      </c>
      <c r="I136" s="96" t="s">
        <v>11</v>
      </c>
      <c r="J136" s="97" t="s">
        <v>11</v>
      </c>
      <c r="K136" s="97" t="s">
        <v>11</v>
      </c>
      <c r="L136" s="97">
        <v>1</v>
      </c>
      <c r="M136" s="97">
        <v>75</v>
      </c>
      <c r="N136" s="97" t="s">
        <v>11</v>
      </c>
      <c r="O136" s="97" t="s">
        <v>11</v>
      </c>
      <c r="P136" s="97" t="s">
        <v>11</v>
      </c>
      <c r="Q136" s="97" t="s">
        <v>11</v>
      </c>
      <c r="R136" s="98">
        <v>36</v>
      </c>
      <c r="S136" s="99" t="s">
        <v>11</v>
      </c>
    </row>
    <row r="137" spans="2:20" hidden="1" x14ac:dyDescent="0.15">
      <c r="B137" s="78"/>
      <c r="C137" s="397"/>
      <c r="D137" s="391" t="s">
        <v>90</v>
      </c>
      <c r="E137" s="11" t="s">
        <v>86</v>
      </c>
      <c r="F137" s="118">
        <v>62</v>
      </c>
      <c r="G137" s="127" t="s">
        <v>11</v>
      </c>
      <c r="H137" s="97" t="s">
        <v>11</v>
      </c>
      <c r="I137" s="97" t="s">
        <v>11</v>
      </c>
      <c r="J137" s="97" t="s">
        <v>11</v>
      </c>
      <c r="K137" s="97" t="s">
        <v>11</v>
      </c>
      <c r="L137" s="97" t="s">
        <v>11</v>
      </c>
      <c r="M137" s="102">
        <v>6</v>
      </c>
      <c r="N137" s="102" t="s">
        <v>11</v>
      </c>
      <c r="O137" s="97">
        <v>3</v>
      </c>
      <c r="P137" s="97" t="s">
        <v>11</v>
      </c>
      <c r="Q137" s="97" t="s">
        <v>11</v>
      </c>
      <c r="R137" s="103">
        <v>53</v>
      </c>
      <c r="S137" s="104" t="s">
        <v>11</v>
      </c>
    </row>
    <row r="138" spans="2:20" hidden="1" x14ac:dyDescent="0.15">
      <c r="B138" s="78"/>
      <c r="C138" s="397"/>
      <c r="D138" s="392"/>
      <c r="E138" s="11" t="s">
        <v>87</v>
      </c>
      <c r="F138" s="118">
        <v>15</v>
      </c>
      <c r="G138" s="127" t="s">
        <v>11</v>
      </c>
      <c r="H138" s="97" t="s">
        <v>11</v>
      </c>
      <c r="I138" s="97" t="s">
        <v>11</v>
      </c>
      <c r="J138" s="97" t="s">
        <v>11</v>
      </c>
      <c r="K138" s="97" t="s">
        <v>11</v>
      </c>
      <c r="L138" s="97" t="s">
        <v>11</v>
      </c>
      <c r="M138" s="102">
        <v>3</v>
      </c>
      <c r="N138" s="102" t="s">
        <v>11</v>
      </c>
      <c r="O138" s="102" t="s">
        <v>11</v>
      </c>
      <c r="P138" s="97" t="s">
        <v>11</v>
      </c>
      <c r="Q138" s="97" t="s">
        <v>11</v>
      </c>
      <c r="R138" s="103">
        <v>12</v>
      </c>
      <c r="S138" s="104" t="s">
        <v>11</v>
      </c>
    </row>
    <row r="139" spans="2:20" hidden="1" x14ac:dyDescent="0.15">
      <c r="B139" s="78"/>
      <c r="C139" s="397"/>
      <c r="D139" s="391" t="s">
        <v>91</v>
      </c>
      <c r="E139" s="11" t="s">
        <v>86</v>
      </c>
      <c r="F139" s="118">
        <v>83</v>
      </c>
      <c r="G139" s="127" t="s">
        <v>11</v>
      </c>
      <c r="H139" s="97">
        <v>1</v>
      </c>
      <c r="I139" s="97" t="s">
        <v>11</v>
      </c>
      <c r="J139" s="97" t="s">
        <v>11</v>
      </c>
      <c r="K139" s="97" t="s">
        <v>11</v>
      </c>
      <c r="L139" s="102" t="s">
        <v>11</v>
      </c>
      <c r="M139" s="102">
        <v>51</v>
      </c>
      <c r="N139" s="102" t="s">
        <v>11</v>
      </c>
      <c r="O139" s="102">
        <v>2</v>
      </c>
      <c r="P139" s="97" t="s">
        <v>11</v>
      </c>
      <c r="Q139" s="97" t="s">
        <v>11</v>
      </c>
      <c r="R139" s="103">
        <v>29</v>
      </c>
      <c r="S139" s="104" t="s">
        <v>11</v>
      </c>
    </row>
    <row r="140" spans="2:20" hidden="1" x14ac:dyDescent="0.15">
      <c r="B140" s="78"/>
      <c r="C140" s="397"/>
      <c r="D140" s="392"/>
      <c r="E140" s="11" t="s">
        <v>87</v>
      </c>
      <c r="F140" s="118">
        <v>20</v>
      </c>
      <c r="G140" s="127" t="s">
        <v>11</v>
      </c>
      <c r="H140" s="97" t="s">
        <v>11</v>
      </c>
      <c r="I140" s="97" t="s">
        <v>11</v>
      </c>
      <c r="J140" s="97" t="s">
        <v>11</v>
      </c>
      <c r="K140" s="97" t="s">
        <v>11</v>
      </c>
      <c r="L140" s="97" t="s">
        <v>11</v>
      </c>
      <c r="M140" s="102">
        <v>8</v>
      </c>
      <c r="N140" s="97" t="s">
        <v>11</v>
      </c>
      <c r="O140" s="102" t="s">
        <v>11</v>
      </c>
      <c r="P140" s="102" t="s">
        <v>11</v>
      </c>
      <c r="Q140" s="102" t="s">
        <v>11</v>
      </c>
      <c r="R140" s="103">
        <v>12</v>
      </c>
      <c r="S140" s="104" t="s">
        <v>11</v>
      </c>
    </row>
    <row r="141" spans="2:20" hidden="1" x14ac:dyDescent="0.15">
      <c r="B141" s="78"/>
      <c r="C141" s="397"/>
      <c r="D141" s="391" t="s">
        <v>92</v>
      </c>
      <c r="E141" s="11" t="s">
        <v>86</v>
      </c>
      <c r="F141" s="118">
        <v>128</v>
      </c>
      <c r="G141" s="127" t="s">
        <v>11</v>
      </c>
      <c r="H141" s="97">
        <v>7</v>
      </c>
      <c r="I141" s="97" t="s">
        <v>11</v>
      </c>
      <c r="J141" s="97" t="s">
        <v>11</v>
      </c>
      <c r="K141" s="97" t="s">
        <v>11</v>
      </c>
      <c r="L141" s="102">
        <v>2</v>
      </c>
      <c r="M141" s="102">
        <v>94</v>
      </c>
      <c r="N141" s="102" t="s">
        <v>11</v>
      </c>
      <c r="O141" s="102">
        <v>9</v>
      </c>
      <c r="P141" s="102" t="s">
        <v>11</v>
      </c>
      <c r="Q141" s="102" t="s">
        <v>11</v>
      </c>
      <c r="R141" s="103">
        <v>16</v>
      </c>
      <c r="S141" s="104" t="s">
        <v>11</v>
      </c>
    </row>
    <row r="142" spans="2:20" hidden="1" x14ac:dyDescent="0.15">
      <c r="B142" s="78"/>
      <c r="C142" s="397"/>
      <c r="D142" s="392"/>
      <c r="E142" s="11" t="s">
        <v>87</v>
      </c>
      <c r="F142" s="118">
        <v>71</v>
      </c>
      <c r="G142" s="127" t="s">
        <v>11</v>
      </c>
      <c r="H142" s="97">
        <v>1</v>
      </c>
      <c r="I142" s="97" t="s">
        <v>11</v>
      </c>
      <c r="J142" s="97" t="s">
        <v>11</v>
      </c>
      <c r="K142" s="97" t="s">
        <v>11</v>
      </c>
      <c r="L142" s="102">
        <v>1</v>
      </c>
      <c r="M142" s="102">
        <v>57</v>
      </c>
      <c r="N142" s="97" t="s">
        <v>11</v>
      </c>
      <c r="O142" s="102" t="s">
        <v>11</v>
      </c>
      <c r="P142" s="102" t="s">
        <v>11</v>
      </c>
      <c r="Q142" s="102" t="s">
        <v>11</v>
      </c>
      <c r="R142" s="103">
        <v>12</v>
      </c>
      <c r="S142" s="104" t="s">
        <v>11</v>
      </c>
    </row>
    <row r="143" spans="2:20" hidden="1" x14ac:dyDescent="0.15">
      <c r="B143" s="78"/>
      <c r="C143" s="397"/>
      <c r="D143" s="391" t="s">
        <v>93</v>
      </c>
      <c r="E143" s="11" t="s">
        <v>86</v>
      </c>
      <c r="F143" s="118">
        <v>21</v>
      </c>
      <c r="G143" s="127" t="s">
        <v>11</v>
      </c>
      <c r="H143" s="97" t="s">
        <v>11</v>
      </c>
      <c r="I143" s="97" t="s">
        <v>11</v>
      </c>
      <c r="J143" s="97" t="s">
        <v>11</v>
      </c>
      <c r="K143" s="97" t="s">
        <v>11</v>
      </c>
      <c r="L143" s="102" t="s">
        <v>11</v>
      </c>
      <c r="M143" s="97">
        <v>21</v>
      </c>
      <c r="N143" s="97" t="s">
        <v>11</v>
      </c>
      <c r="O143" s="97" t="s">
        <v>11</v>
      </c>
      <c r="P143" s="97" t="s">
        <v>11</v>
      </c>
      <c r="Q143" s="97" t="s">
        <v>11</v>
      </c>
      <c r="R143" s="98" t="s">
        <v>11</v>
      </c>
      <c r="S143" s="99" t="s">
        <v>11</v>
      </c>
    </row>
    <row r="144" spans="2:20" hidden="1" x14ac:dyDescent="0.15">
      <c r="B144" s="78"/>
      <c r="C144" s="397"/>
      <c r="D144" s="392"/>
      <c r="E144" s="105" t="s">
        <v>87</v>
      </c>
      <c r="F144" s="118">
        <v>7</v>
      </c>
      <c r="G144" s="127" t="s">
        <v>11</v>
      </c>
      <c r="H144" s="97" t="s">
        <v>11</v>
      </c>
      <c r="I144" s="97" t="s">
        <v>11</v>
      </c>
      <c r="J144" s="97" t="s">
        <v>11</v>
      </c>
      <c r="K144" s="97" t="s">
        <v>11</v>
      </c>
      <c r="L144" s="97" t="s">
        <v>11</v>
      </c>
      <c r="M144" s="97">
        <v>7</v>
      </c>
      <c r="N144" s="97" t="s">
        <v>11</v>
      </c>
      <c r="O144" s="97" t="s">
        <v>11</v>
      </c>
      <c r="P144" s="97" t="s">
        <v>11</v>
      </c>
      <c r="Q144" s="97" t="s">
        <v>11</v>
      </c>
      <c r="R144" s="98" t="s">
        <v>11</v>
      </c>
      <c r="S144" s="99" t="s">
        <v>11</v>
      </c>
    </row>
    <row r="145" spans="2:20" hidden="1" x14ac:dyDescent="0.15">
      <c r="B145" s="78"/>
      <c r="C145" s="397"/>
      <c r="D145" s="393" t="s">
        <v>94</v>
      </c>
      <c r="E145" s="11" t="s">
        <v>86</v>
      </c>
      <c r="F145" s="118" t="s">
        <v>11</v>
      </c>
      <c r="G145" s="127" t="s">
        <v>11</v>
      </c>
      <c r="H145" s="97" t="s">
        <v>11</v>
      </c>
      <c r="I145" s="97" t="s">
        <v>11</v>
      </c>
      <c r="J145" s="97" t="s">
        <v>11</v>
      </c>
      <c r="K145" s="97" t="s">
        <v>11</v>
      </c>
      <c r="L145" s="97" t="s">
        <v>11</v>
      </c>
      <c r="M145" s="102" t="s">
        <v>11</v>
      </c>
      <c r="N145" s="97" t="s">
        <v>11</v>
      </c>
      <c r="O145" s="102" t="s">
        <v>11</v>
      </c>
      <c r="P145" s="97" t="s">
        <v>11</v>
      </c>
      <c r="Q145" s="97" t="s">
        <v>11</v>
      </c>
      <c r="R145" s="98" t="s">
        <v>11</v>
      </c>
      <c r="S145" s="99" t="s">
        <v>11</v>
      </c>
    </row>
    <row r="146" spans="2:20" hidden="1" x14ac:dyDescent="0.15">
      <c r="B146" s="78"/>
      <c r="C146" s="398"/>
      <c r="D146" s="394"/>
      <c r="E146" s="14" t="s">
        <v>87</v>
      </c>
      <c r="F146" s="121" t="s">
        <v>11</v>
      </c>
      <c r="G146" s="128" t="s">
        <v>11</v>
      </c>
      <c r="H146" s="111" t="s">
        <v>11</v>
      </c>
      <c r="I146" s="111" t="s">
        <v>11</v>
      </c>
      <c r="J146" s="111" t="s">
        <v>11</v>
      </c>
      <c r="K146" s="111" t="s">
        <v>11</v>
      </c>
      <c r="L146" s="111" t="s">
        <v>11</v>
      </c>
      <c r="M146" s="112" t="s">
        <v>11</v>
      </c>
      <c r="N146" s="111" t="s">
        <v>11</v>
      </c>
      <c r="O146" s="112" t="s">
        <v>11</v>
      </c>
      <c r="P146" s="111" t="s">
        <v>11</v>
      </c>
      <c r="Q146" s="111" t="s">
        <v>11</v>
      </c>
      <c r="R146" s="129" t="s">
        <v>11</v>
      </c>
      <c r="S146" s="130" t="s">
        <v>11</v>
      </c>
    </row>
    <row r="147" spans="2:20" hidden="1" x14ac:dyDescent="0.15">
      <c r="B147" s="78"/>
      <c r="C147" s="396" t="s">
        <v>95</v>
      </c>
      <c r="D147" s="395" t="s">
        <v>89</v>
      </c>
      <c r="E147" s="131" t="s">
        <v>86</v>
      </c>
      <c r="F147" s="132">
        <v>9</v>
      </c>
      <c r="G147" s="89" t="s">
        <v>11</v>
      </c>
      <c r="H147" s="90">
        <v>6</v>
      </c>
      <c r="I147" s="90" t="s">
        <v>11</v>
      </c>
      <c r="J147" s="90" t="s">
        <v>11</v>
      </c>
      <c r="K147" s="90" t="s">
        <v>11</v>
      </c>
      <c r="L147" s="90">
        <v>1</v>
      </c>
      <c r="M147" s="90">
        <v>2</v>
      </c>
      <c r="N147" s="90" t="s">
        <v>11</v>
      </c>
      <c r="O147" s="90" t="s">
        <v>11</v>
      </c>
      <c r="P147" s="90" t="s">
        <v>11</v>
      </c>
      <c r="Q147" s="90" t="s">
        <v>11</v>
      </c>
      <c r="R147" s="91" t="s">
        <v>11</v>
      </c>
      <c r="S147" s="92" t="s">
        <v>11</v>
      </c>
    </row>
    <row r="148" spans="2:20" hidden="1" x14ac:dyDescent="0.15">
      <c r="B148" s="78"/>
      <c r="C148" s="397"/>
      <c r="D148" s="387"/>
      <c r="E148" s="116" t="s">
        <v>87</v>
      </c>
      <c r="F148" s="118">
        <v>4</v>
      </c>
      <c r="G148" s="107" t="s">
        <v>11</v>
      </c>
      <c r="H148" s="108">
        <v>1</v>
      </c>
      <c r="I148" s="97" t="s">
        <v>11</v>
      </c>
      <c r="J148" s="97" t="s">
        <v>11</v>
      </c>
      <c r="K148" s="97" t="s">
        <v>11</v>
      </c>
      <c r="L148" s="97" t="s">
        <v>11</v>
      </c>
      <c r="M148" s="97">
        <v>3</v>
      </c>
      <c r="N148" s="97" t="s">
        <v>11</v>
      </c>
      <c r="O148" s="97" t="s">
        <v>11</v>
      </c>
      <c r="P148" s="97" t="s">
        <v>11</v>
      </c>
      <c r="Q148" s="97" t="s">
        <v>11</v>
      </c>
      <c r="R148" s="98" t="s">
        <v>11</v>
      </c>
      <c r="S148" s="99" t="s">
        <v>11</v>
      </c>
    </row>
    <row r="149" spans="2:20" hidden="1" x14ac:dyDescent="0.15">
      <c r="B149" s="78"/>
      <c r="C149" s="397"/>
      <c r="D149" s="388" t="s">
        <v>96</v>
      </c>
      <c r="E149" s="117" t="s">
        <v>86</v>
      </c>
      <c r="F149" s="118" t="s">
        <v>11</v>
      </c>
      <c r="G149" s="101" t="s">
        <v>11</v>
      </c>
      <c r="H149" s="97" t="s">
        <v>11</v>
      </c>
      <c r="I149" s="97" t="s">
        <v>11</v>
      </c>
      <c r="J149" s="97" t="s">
        <v>11</v>
      </c>
      <c r="K149" s="97" t="s">
        <v>11</v>
      </c>
      <c r="L149" s="102" t="s">
        <v>11</v>
      </c>
      <c r="M149" s="102" t="s">
        <v>11</v>
      </c>
      <c r="N149" s="102" t="s">
        <v>11</v>
      </c>
      <c r="O149" s="97" t="s">
        <v>11</v>
      </c>
      <c r="P149" s="97" t="s">
        <v>11</v>
      </c>
      <c r="Q149" s="97" t="s">
        <v>11</v>
      </c>
      <c r="R149" s="98" t="s">
        <v>11</v>
      </c>
      <c r="S149" s="99" t="s">
        <v>11</v>
      </c>
    </row>
    <row r="150" spans="2:20" hidden="1" x14ac:dyDescent="0.15">
      <c r="B150" s="78"/>
      <c r="C150" s="397"/>
      <c r="D150" s="388"/>
      <c r="E150" s="119" t="s">
        <v>87</v>
      </c>
      <c r="F150" s="118">
        <v>1</v>
      </c>
      <c r="G150" s="101" t="s">
        <v>11</v>
      </c>
      <c r="H150" s="97" t="s">
        <v>11</v>
      </c>
      <c r="I150" s="97" t="s">
        <v>11</v>
      </c>
      <c r="J150" s="97" t="s">
        <v>11</v>
      </c>
      <c r="K150" s="97" t="s">
        <v>11</v>
      </c>
      <c r="L150" s="102" t="s">
        <v>11</v>
      </c>
      <c r="M150" s="102">
        <v>1</v>
      </c>
      <c r="N150" s="97" t="s">
        <v>11</v>
      </c>
      <c r="O150" s="97" t="s">
        <v>11</v>
      </c>
      <c r="P150" s="97" t="s">
        <v>11</v>
      </c>
      <c r="Q150" s="97" t="s">
        <v>11</v>
      </c>
      <c r="R150" s="98" t="s">
        <v>11</v>
      </c>
      <c r="S150" s="99" t="s">
        <v>11</v>
      </c>
    </row>
    <row r="151" spans="2:20" hidden="1" x14ac:dyDescent="0.15">
      <c r="B151" s="78"/>
      <c r="C151" s="397"/>
      <c r="D151" s="388" t="s">
        <v>97</v>
      </c>
      <c r="E151" s="119" t="s">
        <v>86</v>
      </c>
      <c r="F151" s="118">
        <v>9</v>
      </c>
      <c r="G151" s="101" t="s">
        <v>11</v>
      </c>
      <c r="H151" s="97">
        <v>6</v>
      </c>
      <c r="I151" s="97" t="s">
        <v>11</v>
      </c>
      <c r="J151" s="97" t="s">
        <v>11</v>
      </c>
      <c r="K151" s="97" t="s">
        <v>11</v>
      </c>
      <c r="L151" s="102">
        <v>1</v>
      </c>
      <c r="M151" s="102">
        <v>2</v>
      </c>
      <c r="N151" s="102" t="s">
        <v>11</v>
      </c>
      <c r="O151" s="97" t="s">
        <v>11</v>
      </c>
      <c r="P151" s="97" t="s">
        <v>11</v>
      </c>
      <c r="Q151" s="97" t="s">
        <v>11</v>
      </c>
      <c r="R151" s="103" t="s">
        <v>11</v>
      </c>
      <c r="S151" s="104" t="s">
        <v>11</v>
      </c>
    </row>
    <row r="152" spans="2:20" hidden="1" x14ac:dyDescent="0.15">
      <c r="B152" s="120"/>
      <c r="C152" s="398"/>
      <c r="D152" s="389"/>
      <c r="E152" s="14" t="s">
        <v>87</v>
      </c>
      <c r="F152" s="121">
        <v>3</v>
      </c>
      <c r="G152" s="110" t="s">
        <v>11</v>
      </c>
      <c r="H152" s="111">
        <v>1</v>
      </c>
      <c r="I152" s="111" t="s">
        <v>11</v>
      </c>
      <c r="J152" s="111" t="s">
        <v>11</v>
      </c>
      <c r="K152" s="111" t="s">
        <v>11</v>
      </c>
      <c r="L152" s="111" t="s">
        <v>11</v>
      </c>
      <c r="M152" s="112">
        <v>2</v>
      </c>
      <c r="N152" s="111" t="s">
        <v>11</v>
      </c>
      <c r="O152" s="111" t="s">
        <v>11</v>
      </c>
      <c r="P152" s="111" t="s">
        <v>11</v>
      </c>
      <c r="Q152" s="111" t="s">
        <v>11</v>
      </c>
      <c r="R152" s="129" t="s">
        <v>11</v>
      </c>
      <c r="S152" s="130" t="s">
        <v>11</v>
      </c>
    </row>
    <row r="153" spans="2:20" ht="12" hidden="1" customHeight="1" x14ac:dyDescent="0.15">
      <c r="B153" s="374" t="s">
        <v>104</v>
      </c>
      <c r="C153" s="375"/>
      <c r="D153" s="376"/>
      <c r="E153" s="66" t="s">
        <v>84</v>
      </c>
      <c r="F153" s="122">
        <f>G153+H153+I153+J153+K153+L153+M153+N153+O153+P153+Q153+R153+S153</f>
        <v>441</v>
      </c>
      <c r="G153" s="68">
        <v>0</v>
      </c>
      <c r="H153" s="70">
        <v>19</v>
      </c>
      <c r="I153" s="69">
        <v>0</v>
      </c>
      <c r="J153" s="69">
        <v>2</v>
      </c>
      <c r="K153" s="69">
        <v>0</v>
      </c>
      <c r="L153" s="69">
        <v>7</v>
      </c>
      <c r="M153" s="69">
        <v>211</v>
      </c>
      <c r="N153" s="69">
        <v>1</v>
      </c>
      <c r="O153" s="69">
        <v>30</v>
      </c>
      <c r="P153" s="69">
        <v>0</v>
      </c>
      <c r="Q153" s="69">
        <v>0</v>
      </c>
      <c r="R153" s="70">
        <v>171</v>
      </c>
      <c r="S153" s="71">
        <v>0</v>
      </c>
      <c r="T153" s="377"/>
    </row>
    <row r="154" spans="2:20" ht="12" hidden="1" customHeight="1" x14ac:dyDescent="0.15">
      <c r="B154" s="380" t="s">
        <v>85</v>
      </c>
      <c r="C154" s="381"/>
      <c r="D154" s="382"/>
      <c r="E154" s="72" t="s">
        <v>86</v>
      </c>
      <c r="F154" s="123">
        <f>G154+H154+I154+J154+K154+L154+M154+N154+O154+P154+Q154+R154+S154</f>
        <v>288</v>
      </c>
      <c r="G154" s="74">
        <v>0</v>
      </c>
      <c r="H154" s="75">
        <v>18</v>
      </c>
      <c r="I154" s="75">
        <v>0</v>
      </c>
      <c r="J154" s="75">
        <v>2</v>
      </c>
      <c r="K154" s="75">
        <v>0</v>
      </c>
      <c r="L154" s="75">
        <v>7</v>
      </c>
      <c r="M154" s="75">
        <v>146</v>
      </c>
      <c r="N154" s="75">
        <v>1</v>
      </c>
      <c r="O154" s="75">
        <v>15</v>
      </c>
      <c r="P154" s="75">
        <v>0</v>
      </c>
      <c r="Q154" s="75">
        <v>0</v>
      </c>
      <c r="R154" s="76">
        <v>99</v>
      </c>
      <c r="S154" s="77">
        <v>0</v>
      </c>
      <c r="T154" s="378"/>
    </row>
    <row r="155" spans="2:20" ht="12" hidden="1" customHeight="1" x14ac:dyDescent="0.15">
      <c r="B155" s="78"/>
      <c r="C155" s="79"/>
      <c r="D155" s="80"/>
      <c r="E155" s="81" t="s">
        <v>87</v>
      </c>
      <c r="F155" s="124">
        <f>G155+H155+I155+J155+K155+L155+M155+N155+O155+P155+Q155+R155+S155</f>
        <v>153</v>
      </c>
      <c r="G155" s="83">
        <v>0</v>
      </c>
      <c r="H155" s="84">
        <v>1</v>
      </c>
      <c r="I155" s="84">
        <v>0</v>
      </c>
      <c r="J155" s="84">
        <v>0</v>
      </c>
      <c r="K155" s="84">
        <v>0</v>
      </c>
      <c r="L155" s="84">
        <v>0</v>
      </c>
      <c r="M155" s="84">
        <v>65</v>
      </c>
      <c r="N155" s="84">
        <v>0</v>
      </c>
      <c r="O155" s="84">
        <v>15</v>
      </c>
      <c r="P155" s="84">
        <v>0</v>
      </c>
      <c r="Q155" s="84">
        <v>0</v>
      </c>
      <c r="R155" s="85">
        <v>72</v>
      </c>
      <c r="S155" s="86">
        <v>0</v>
      </c>
      <c r="T155" s="379"/>
    </row>
    <row r="156" spans="2:20" hidden="1" x14ac:dyDescent="0.15">
      <c r="B156" s="78"/>
      <c r="C156" s="396" t="s">
        <v>88</v>
      </c>
      <c r="D156" s="302" t="s">
        <v>89</v>
      </c>
      <c r="E156" s="87" t="s">
        <v>86</v>
      </c>
      <c r="F156" s="125">
        <v>280</v>
      </c>
      <c r="G156" s="127" t="s">
        <v>11</v>
      </c>
      <c r="H156" s="90">
        <v>17</v>
      </c>
      <c r="I156" s="69" t="s">
        <v>11</v>
      </c>
      <c r="J156" s="90">
        <v>2</v>
      </c>
      <c r="K156" s="97" t="s">
        <v>11</v>
      </c>
      <c r="L156" s="90">
        <v>2</v>
      </c>
      <c r="M156" s="90">
        <v>146</v>
      </c>
      <c r="N156" s="97" t="s">
        <v>11</v>
      </c>
      <c r="O156" s="97">
        <v>15</v>
      </c>
      <c r="P156" s="97" t="s">
        <v>11</v>
      </c>
      <c r="Q156" s="97" t="s">
        <v>11</v>
      </c>
      <c r="R156" s="97">
        <v>98</v>
      </c>
      <c r="S156" s="99" t="s">
        <v>11</v>
      </c>
      <c r="T156" s="399"/>
    </row>
    <row r="157" spans="2:20" ht="13.5" hidden="1" customHeight="1" x14ac:dyDescent="0.15">
      <c r="B157" s="78"/>
      <c r="C157" s="397"/>
      <c r="D157" s="390"/>
      <c r="E157" s="93" t="s">
        <v>87</v>
      </c>
      <c r="F157" s="118">
        <v>153</v>
      </c>
      <c r="G157" s="127" t="s">
        <v>11</v>
      </c>
      <c r="H157" s="96">
        <v>1</v>
      </c>
      <c r="I157" s="75" t="s">
        <v>11</v>
      </c>
      <c r="J157" s="97" t="s">
        <v>11</v>
      </c>
      <c r="K157" s="97" t="s">
        <v>11</v>
      </c>
      <c r="L157" s="97" t="s">
        <v>11</v>
      </c>
      <c r="M157" s="97">
        <v>65</v>
      </c>
      <c r="N157" s="97" t="s">
        <v>11</v>
      </c>
      <c r="O157" s="97">
        <v>15</v>
      </c>
      <c r="P157" s="97" t="s">
        <v>11</v>
      </c>
      <c r="Q157" s="97" t="s">
        <v>11</v>
      </c>
      <c r="R157" s="97">
        <v>72</v>
      </c>
      <c r="S157" s="99" t="s">
        <v>11</v>
      </c>
      <c r="T157" s="400"/>
    </row>
    <row r="158" spans="2:20" ht="13.5" hidden="1" customHeight="1" x14ac:dyDescent="0.15">
      <c r="B158" s="78"/>
      <c r="C158" s="397"/>
      <c r="D158" s="391" t="s">
        <v>90</v>
      </c>
      <c r="E158" s="11" t="s">
        <v>86</v>
      </c>
      <c r="F158" s="118">
        <v>75</v>
      </c>
      <c r="G158" s="127" t="s">
        <v>11</v>
      </c>
      <c r="H158" s="97" t="s">
        <v>11</v>
      </c>
      <c r="I158" s="97" t="s">
        <v>11</v>
      </c>
      <c r="J158" s="97" t="s">
        <v>11</v>
      </c>
      <c r="K158" s="97" t="s">
        <v>11</v>
      </c>
      <c r="L158" s="97" t="s">
        <v>11</v>
      </c>
      <c r="M158" s="127">
        <v>24</v>
      </c>
      <c r="N158" s="97" t="s">
        <v>11</v>
      </c>
      <c r="O158" s="97">
        <v>5</v>
      </c>
      <c r="P158" s="97" t="s">
        <v>11</v>
      </c>
      <c r="Q158" s="97" t="s">
        <v>11</v>
      </c>
      <c r="R158" s="97">
        <v>46</v>
      </c>
      <c r="S158" s="99" t="s">
        <v>11</v>
      </c>
      <c r="T158" s="400"/>
    </row>
    <row r="159" spans="2:20" ht="13.5" hidden="1" customHeight="1" x14ac:dyDescent="0.15">
      <c r="B159" s="78"/>
      <c r="C159" s="397"/>
      <c r="D159" s="392"/>
      <c r="E159" s="11" t="s">
        <v>87</v>
      </c>
      <c r="F159" s="118">
        <v>49</v>
      </c>
      <c r="G159" s="127" t="s">
        <v>11</v>
      </c>
      <c r="H159" s="97" t="s">
        <v>11</v>
      </c>
      <c r="I159" s="97" t="s">
        <v>11</v>
      </c>
      <c r="J159" s="97" t="s">
        <v>11</v>
      </c>
      <c r="K159" s="97" t="s">
        <v>11</v>
      </c>
      <c r="L159" s="97" t="s">
        <v>11</v>
      </c>
      <c r="M159" s="127">
        <v>14</v>
      </c>
      <c r="N159" s="97" t="s">
        <v>11</v>
      </c>
      <c r="O159" s="97">
        <v>8</v>
      </c>
      <c r="P159" s="97" t="s">
        <v>11</v>
      </c>
      <c r="Q159" s="97" t="s">
        <v>11</v>
      </c>
      <c r="R159" s="97">
        <v>27</v>
      </c>
      <c r="S159" s="99" t="s">
        <v>11</v>
      </c>
      <c r="T159" s="400"/>
    </row>
    <row r="160" spans="2:20" ht="13.5" hidden="1" customHeight="1" x14ac:dyDescent="0.15">
      <c r="B160" s="78"/>
      <c r="C160" s="397"/>
      <c r="D160" s="391" t="s">
        <v>91</v>
      </c>
      <c r="E160" s="11" t="s">
        <v>86</v>
      </c>
      <c r="F160" s="118">
        <v>102</v>
      </c>
      <c r="G160" s="127" t="s">
        <v>11</v>
      </c>
      <c r="H160" s="97">
        <v>4</v>
      </c>
      <c r="I160" s="97" t="s">
        <v>11</v>
      </c>
      <c r="J160" s="97">
        <v>2</v>
      </c>
      <c r="K160" s="97" t="s">
        <v>11</v>
      </c>
      <c r="L160" s="97" t="s">
        <v>11</v>
      </c>
      <c r="M160" s="127">
        <v>55</v>
      </c>
      <c r="N160" s="97" t="s">
        <v>11</v>
      </c>
      <c r="O160" s="97">
        <v>7</v>
      </c>
      <c r="P160" s="97" t="s">
        <v>11</v>
      </c>
      <c r="Q160" s="97" t="s">
        <v>11</v>
      </c>
      <c r="R160" s="97">
        <v>34</v>
      </c>
      <c r="S160" s="99" t="s">
        <v>11</v>
      </c>
      <c r="T160" s="400"/>
    </row>
    <row r="161" spans="2:20" ht="13.5" hidden="1" customHeight="1" x14ac:dyDescent="0.15">
      <c r="B161" s="78"/>
      <c r="C161" s="397"/>
      <c r="D161" s="392"/>
      <c r="E161" s="11" t="s">
        <v>87</v>
      </c>
      <c r="F161" s="118">
        <v>44</v>
      </c>
      <c r="G161" s="127" t="s">
        <v>11</v>
      </c>
      <c r="H161" s="97" t="s">
        <v>11</v>
      </c>
      <c r="I161" s="97" t="s">
        <v>11</v>
      </c>
      <c r="J161" s="97" t="s">
        <v>11</v>
      </c>
      <c r="K161" s="97" t="s">
        <v>11</v>
      </c>
      <c r="L161" s="97" t="s">
        <v>11</v>
      </c>
      <c r="M161" s="127">
        <v>19</v>
      </c>
      <c r="N161" s="97" t="s">
        <v>11</v>
      </c>
      <c r="O161" s="97" t="s">
        <v>11</v>
      </c>
      <c r="P161" s="97" t="s">
        <v>11</v>
      </c>
      <c r="Q161" s="97" t="s">
        <v>11</v>
      </c>
      <c r="R161" s="97">
        <v>25</v>
      </c>
      <c r="S161" s="99" t="s">
        <v>11</v>
      </c>
      <c r="T161" s="400"/>
    </row>
    <row r="162" spans="2:20" ht="13.5" hidden="1" customHeight="1" x14ac:dyDescent="0.15">
      <c r="B162" s="78"/>
      <c r="C162" s="397"/>
      <c r="D162" s="391" t="s">
        <v>92</v>
      </c>
      <c r="E162" s="11" t="s">
        <v>86</v>
      </c>
      <c r="F162" s="118">
        <v>103</v>
      </c>
      <c r="G162" s="127" t="s">
        <v>11</v>
      </c>
      <c r="H162" s="97">
        <v>13</v>
      </c>
      <c r="I162" s="97" t="s">
        <v>11</v>
      </c>
      <c r="J162" s="97" t="s">
        <v>11</v>
      </c>
      <c r="K162" s="97" t="s">
        <v>11</v>
      </c>
      <c r="L162" s="97">
        <v>2</v>
      </c>
      <c r="M162" s="127">
        <v>67</v>
      </c>
      <c r="N162" s="97" t="s">
        <v>11</v>
      </c>
      <c r="O162" s="97">
        <v>3</v>
      </c>
      <c r="P162" s="97" t="s">
        <v>11</v>
      </c>
      <c r="Q162" s="97" t="s">
        <v>11</v>
      </c>
      <c r="R162" s="97">
        <v>18</v>
      </c>
      <c r="S162" s="99" t="s">
        <v>11</v>
      </c>
      <c r="T162" s="400"/>
    </row>
    <row r="163" spans="2:20" ht="13.5" hidden="1" customHeight="1" x14ac:dyDescent="0.15">
      <c r="B163" s="78"/>
      <c r="C163" s="397"/>
      <c r="D163" s="392"/>
      <c r="E163" s="11" t="s">
        <v>87</v>
      </c>
      <c r="F163" s="118">
        <v>60</v>
      </c>
      <c r="G163" s="127" t="s">
        <v>11</v>
      </c>
      <c r="H163" s="97">
        <v>1</v>
      </c>
      <c r="I163" s="97" t="s">
        <v>11</v>
      </c>
      <c r="J163" s="97" t="s">
        <v>11</v>
      </c>
      <c r="K163" s="97" t="s">
        <v>11</v>
      </c>
      <c r="L163" s="97" t="s">
        <v>11</v>
      </c>
      <c r="M163" s="127">
        <v>32</v>
      </c>
      <c r="N163" s="97" t="s">
        <v>11</v>
      </c>
      <c r="O163" s="97">
        <v>7</v>
      </c>
      <c r="P163" s="97" t="s">
        <v>11</v>
      </c>
      <c r="Q163" s="97" t="s">
        <v>11</v>
      </c>
      <c r="R163" s="97">
        <v>20</v>
      </c>
      <c r="S163" s="99" t="s">
        <v>11</v>
      </c>
      <c r="T163" s="400"/>
    </row>
    <row r="164" spans="2:20" ht="13.5" hidden="1" customHeight="1" x14ac:dyDescent="0.15">
      <c r="B164" s="78"/>
      <c r="C164" s="397"/>
      <c r="D164" s="391" t="s">
        <v>93</v>
      </c>
      <c r="E164" s="11" t="s">
        <v>86</v>
      </c>
      <c r="F164" s="118" t="s">
        <v>11</v>
      </c>
      <c r="G164" s="127" t="s">
        <v>11</v>
      </c>
      <c r="H164" s="97" t="s">
        <v>11</v>
      </c>
      <c r="I164" s="97" t="s">
        <v>11</v>
      </c>
      <c r="J164" s="97" t="s">
        <v>11</v>
      </c>
      <c r="K164" s="97" t="s">
        <v>11</v>
      </c>
      <c r="L164" s="97" t="s">
        <v>11</v>
      </c>
      <c r="M164" s="127" t="s">
        <v>11</v>
      </c>
      <c r="N164" s="97" t="s">
        <v>11</v>
      </c>
      <c r="O164" s="97" t="s">
        <v>11</v>
      </c>
      <c r="P164" s="97" t="s">
        <v>11</v>
      </c>
      <c r="Q164" s="97" t="s">
        <v>11</v>
      </c>
      <c r="R164" s="97" t="s">
        <v>11</v>
      </c>
      <c r="S164" s="99" t="s">
        <v>11</v>
      </c>
      <c r="T164" s="400"/>
    </row>
    <row r="165" spans="2:20" ht="13.5" hidden="1" customHeight="1" x14ac:dyDescent="0.15">
      <c r="B165" s="78"/>
      <c r="C165" s="397"/>
      <c r="D165" s="392"/>
      <c r="E165" s="105" t="s">
        <v>87</v>
      </c>
      <c r="F165" s="118" t="s">
        <v>11</v>
      </c>
      <c r="G165" s="127" t="s">
        <v>11</v>
      </c>
      <c r="H165" s="97" t="s">
        <v>11</v>
      </c>
      <c r="I165" s="97" t="s">
        <v>11</v>
      </c>
      <c r="J165" s="97" t="s">
        <v>11</v>
      </c>
      <c r="K165" s="97" t="s">
        <v>11</v>
      </c>
      <c r="L165" s="97" t="s">
        <v>11</v>
      </c>
      <c r="M165" s="127" t="s">
        <v>11</v>
      </c>
      <c r="N165" s="97" t="s">
        <v>11</v>
      </c>
      <c r="O165" s="97" t="s">
        <v>11</v>
      </c>
      <c r="P165" s="97" t="s">
        <v>11</v>
      </c>
      <c r="Q165" s="97" t="s">
        <v>11</v>
      </c>
      <c r="R165" s="97" t="s">
        <v>11</v>
      </c>
      <c r="S165" s="99" t="s">
        <v>11</v>
      </c>
      <c r="T165" s="400"/>
    </row>
    <row r="166" spans="2:20" ht="13.5" hidden="1" customHeight="1" x14ac:dyDescent="0.15">
      <c r="B166" s="78"/>
      <c r="C166" s="397"/>
      <c r="D166" s="393" t="s">
        <v>94</v>
      </c>
      <c r="E166" s="11" t="s">
        <v>86</v>
      </c>
      <c r="F166" s="118" t="s">
        <v>11</v>
      </c>
      <c r="G166" s="127" t="s">
        <v>11</v>
      </c>
      <c r="H166" s="97" t="s">
        <v>11</v>
      </c>
      <c r="I166" s="97" t="s">
        <v>11</v>
      </c>
      <c r="J166" s="97" t="s">
        <v>11</v>
      </c>
      <c r="K166" s="97" t="s">
        <v>11</v>
      </c>
      <c r="L166" s="97" t="s">
        <v>11</v>
      </c>
      <c r="M166" s="127" t="s">
        <v>11</v>
      </c>
      <c r="N166" s="97" t="s">
        <v>11</v>
      </c>
      <c r="O166" s="97" t="s">
        <v>11</v>
      </c>
      <c r="P166" s="97" t="s">
        <v>11</v>
      </c>
      <c r="Q166" s="97" t="s">
        <v>11</v>
      </c>
      <c r="R166" s="97" t="s">
        <v>11</v>
      </c>
      <c r="S166" s="99" t="s">
        <v>11</v>
      </c>
      <c r="T166" s="400"/>
    </row>
    <row r="167" spans="2:20" ht="13.5" hidden="1" customHeight="1" x14ac:dyDescent="0.15">
      <c r="B167" s="78"/>
      <c r="C167" s="398"/>
      <c r="D167" s="394"/>
      <c r="E167" s="14" t="s">
        <v>87</v>
      </c>
      <c r="F167" s="121" t="s">
        <v>11</v>
      </c>
      <c r="G167" s="110" t="s">
        <v>11</v>
      </c>
      <c r="H167" s="111" t="s">
        <v>11</v>
      </c>
      <c r="I167" s="111" t="s">
        <v>11</v>
      </c>
      <c r="J167" s="111" t="s">
        <v>11</v>
      </c>
      <c r="K167" s="111" t="s">
        <v>11</v>
      </c>
      <c r="L167" s="111" t="s">
        <v>11</v>
      </c>
      <c r="M167" s="128" t="s">
        <v>11</v>
      </c>
      <c r="N167" s="111" t="s">
        <v>11</v>
      </c>
      <c r="O167" s="111" t="s">
        <v>11</v>
      </c>
      <c r="P167" s="111" t="s">
        <v>11</v>
      </c>
      <c r="Q167" s="111" t="s">
        <v>11</v>
      </c>
      <c r="R167" s="111" t="s">
        <v>11</v>
      </c>
      <c r="S167" s="130" t="s">
        <v>11</v>
      </c>
      <c r="T167" s="401"/>
    </row>
    <row r="168" spans="2:20" hidden="1" x14ac:dyDescent="0.15">
      <c r="B168" s="78"/>
      <c r="C168" s="396" t="s">
        <v>95</v>
      </c>
      <c r="D168" s="395" t="s">
        <v>89</v>
      </c>
      <c r="E168" s="131" t="s">
        <v>86</v>
      </c>
      <c r="F168" s="132">
        <v>8</v>
      </c>
      <c r="G168" s="127" t="s">
        <v>11</v>
      </c>
      <c r="H168" s="90">
        <v>1</v>
      </c>
      <c r="I168" s="97" t="s">
        <v>11</v>
      </c>
      <c r="J168" s="97" t="s">
        <v>11</v>
      </c>
      <c r="K168" s="97" t="s">
        <v>11</v>
      </c>
      <c r="L168" s="97">
        <v>5</v>
      </c>
      <c r="M168" s="127" t="s">
        <v>11</v>
      </c>
      <c r="N168" s="97">
        <v>1</v>
      </c>
      <c r="O168" s="97" t="s">
        <v>11</v>
      </c>
      <c r="P168" s="97" t="s">
        <v>11</v>
      </c>
      <c r="Q168" s="97" t="s">
        <v>11</v>
      </c>
      <c r="R168" s="97">
        <v>1</v>
      </c>
      <c r="S168" s="99" t="s">
        <v>11</v>
      </c>
      <c r="T168" s="399"/>
    </row>
    <row r="169" spans="2:20" ht="13.5" hidden="1" customHeight="1" x14ac:dyDescent="0.15">
      <c r="B169" s="78"/>
      <c r="C169" s="397"/>
      <c r="D169" s="387"/>
      <c r="E169" s="116" t="s">
        <v>87</v>
      </c>
      <c r="F169" s="118" t="s">
        <v>11</v>
      </c>
      <c r="G169" s="127" t="s">
        <v>11</v>
      </c>
      <c r="H169" s="97" t="s">
        <v>11</v>
      </c>
      <c r="I169" s="97" t="s">
        <v>11</v>
      </c>
      <c r="J169" s="97" t="s">
        <v>11</v>
      </c>
      <c r="K169" s="97" t="s">
        <v>11</v>
      </c>
      <c r="L169" s="97" t="s">
        <v>11</v>
      </c>
      <c r="M169" s="127" t="s">
        <v>11</v>
      </c>
      <c r="N169" s="97" t="s">
        <v>11</v>
      </c>
      <c r="O169" s="97" t="s">
        <v>11</v>
      </c>
      <c r="P169" s="97" t="s">
        <v>11</v>
      </c>
      <c r="Q169" s="97" t="s">
        <v>11</v>
      </c>
      <c r="R169" s="97" t="s">
        <v>11</v>
      </c>
      <c r="S169" s="99" t="s">
        <v>11</v>
      </c>
      <c r="T169" s="400"/>
    </row>
    <row r="170" spans="2:20" ht="13.5" hidden="1" customHeight="1" x14ac:dyDescent="0.15">
      <c r="B170" s="78"/>
      <c r="C170" s="397"/>
      <c r="D170" s="388" t="s">
        <v>96</v>
      </c>
      <c r="E170" s="117" t="s">
        <v>86</v>
      </c>
      <c r="F170" s="118">
        <v>3</v>
      </c>
      <c r="G170" s="127" t="s">
        <v>11</v>
      </c>
      <c r="H170" s="97" t="s">
        <v>11</v>
      </c>
      <c r="I170" s="97" t="s">
        <v>11</v>
      </c>
      <c r="J170" s="97" t="s">
        <v>11</v>
      </c>
      <c r="K170" s="97" t="s">
        <v>11</v>
      </c>
      <c r="L170" s="97">
        <v>3</v>
      </c>
      <c r="M170" s="127" t="s">
        <v>11</v>
      </c>
      <c r="N170" s="97" t="s">
        <v>11</v>
      </c>
      <c r="O170" s="97" t="s">
        <v>11</v>
      </c>
      <c r="P170" s="97" t="s">
        <v>11</v>
      </c>
      <c r="Q170" s="97" t="s">
        <v>11</v>
      </c>
      <c r="R170" s="97" t="s">
        <v>11</v>
      </c>
      <c r="S170" s="99" t="s">
        <v>11</v>
      </c>
      <c r="T170" s="400"/>
    </row>
    <row r="171" spans="2:20" ht="13.5" hidden="1" customHeight="1" x14ac:dyDescent="0.15">
      <c r="B171" s="78"/>
      <c r="C171" s="397"/>
      <c r="D171" s="388"/>
      <c r="E171" s="119" t="s">
        <v>87</v>
      </c>
      <c r="F171" s="118" t="s">
        <v>11</v>
      </c>
      <c r="G171" s="127" t="s">
        <v>11</v>
      </c>
      <c r="H171" s="97" t="s">
        <v>11</v>
      </c>
      <c r="I171" s="97" t="s">
        <v>11</v>
      </c>
      <c r="J171" s="97" t="s">
        <v>11</v>
      </c>
      <c r="K171" s="97" t="s">
        <v>11</v>
      </c>
      <c r="L171" s="97" t="s">
        <v>11</v>
      </c>
      <c r="M171" s="127" t="s">
        <v>11</v>
      </c>
      <c r="N171" s="97" t="s">
        <v>11</v>
      </c>
      <c r="O171" s="97" t="s">
        <v>11</v>
      </c>
      <c r="P171" s="97" t="s">
        <v>11</v>
      </c>
      <c r="Q171" s="97" t="s">
        <v>11</v>
      </c>
      <c r="R171" s="97" t="s">
        <v>11</v>
      </c>
      <c r="S171" s="99" t="s">
        <v>11</v>
      </c>
      <c r="T171" s="400"/>
    </row>
    <row r="172" spans="2:20" ht="13.5" hidden="1" customHeight="1" x14ac:dyDescent="0.15">
      <c r="B172" s="78"/>
      <c r="C172" s="397"/>
      <c r="D172" s="388" t="s">
        <v>97</v>
      </c>
      <c r="E172" s="119" t="s">
        <v>86</v>
      </c>
      <c r="F172" s="118">
        <v>5</v>
      </c>
      <c r="G172" s="127" t="s">
        <v>11</v>
      </c>
      <c r="H172" s="97">
        <v>1</v>
      </c>
      <c r="I172" s="97" t="s">
        <v>11</v>
      </c>
      <c r="J172" s="97" t="s">
        <v>11</v>
      </c>
      <c r="K172" s="97" t="s">
        <v>11</v>
      </c>
      <c r="L172" s="97">
        <v>2</v>
      </c>
      <c r="M172" s="127" t="s">
        <v>11</v>
      </c>
      <c r="N172" s="97">
        <v>1</v>
      </c>
      <c r="O172" s="97" t="s">
        <v>11</v>
      </c>
      <c r="P172" s="97" t="s">
        <v>11</v>
      </c>
      <c r="Q172" s="97" t="s">
        <v>11</v>
      </c>
      <c r="R172" s="97">
        <v>1</v>
      </c>
      <c r="S172" s="99" t="s">
        <v>11</v>
      </c>
      <c r="T172" s="400"/>
    </row>
    <row r="173" spans="2:20" ht="13.5" hidden="1" customHeight="1" x14ac:dyDescent="0.15">
      <c r="B173" s="120"/>
      <c r="C173" s="398"/>
      <c r="D173" s="389"/>
      <c r="E173" s="14" t="s">
        <v>87</v>
      </c>
      <c r="F173" s="121" t="s">
        <v>11</v>
      </c>
      <c r="G173" s="110" t="s">
        <v>11</v>
      </c>
      <c r="H173" s="111" t="s">
        <v>11</v>
      </c>
      <c r="I173" s="111" t="s">
        <v>11</v>
      </c>
      <c r="J173" s="111" t="s">
        <v>11</v>
      </c>
      <c r="K173" s="111" t="s">
        <v>11</v>
      </c>
      <c r="L173" s="111" t="s">
        <v>11</v>
      </c>
      <c r="M173" s="128" t="s">
        <v>11</v>
      </c>
      <c r="N173" s="111" t="s">
        <v>11</v>
      </c>
      <c r="O173" s="111" t="s">
        <v>11</v>
      </c>
      <c r="P173" s="111" t="s">
        <v>11</v>
      </c>
      <c r="Q173" s="111" t="s">
        <v>11</v>
      </c>
      <c r="R173" s="111" t="s">
        <v>11</v>
      </c>
      <c r="S173" s="130" t="s">
        <v>11</v>
      </c>
      <c r="T173" s="401"/>
    </row>
    <row r="174" spans="2:20" ht="12" hidden="1" customHeight="1" x14ac:dyDescent="0.15">
      <c r="B174" s="374" t="s">
        <v>105</v>
      </c>
      <c r="C174" s="375"/>
      <c r="D174" s="376"/>
      <c r="E174" s="66" t="s">
        <v>84</v>
      </c>
      <c r="F174" s="122">
        <f t="shared" ref="F174:F194" si="0">G174+H174+I174+J174+K174+L174+M174+N174+O174+P174+Q174+R174+S174+T174</f>
        <v>1675</v>
      </c>
      <c r="G174" s="134">
        <f t="shared" ref="G174:T174" si="1">SUM(G175+G176)</f>
        <v>0</v>
      </c>
      <c r="H174" s="69">
        <f t="shared" si="1"/>
        <v>8</v>
      </c>
      <c r="I174" s="69">
        <f t="shared" si="1"/>
        <v>0</v>
      </c>
      <c r="J174" s="69">
        <f t="shared" si="1"/>
        <v>0</v>
      </c>
      <c r="K174" s="69">
        <f t="shared" si="1"/>
        <v>0</v>
      </c>
      <c r="L174" s="69">
        <f t="shared" si="1"/>
        <v>0</v>
      </c>
      <c r="M174" s="69">
        <f t="shared" si="1"/>
        <v>139</v>
      </c>
      <c r="N174" s="69">
        <f t="shared" si="1"/>
        <v>0</v>
      </c>
      <c r="O174" s="69">
        <f t="shared" si="1"/>
        <v>23</v>
      </c>
      <c r="P174" s="69">
        <f t="shared" si="1"/>
        <v>0</v>
      </c>
      <c r="Q174" s="69">
        <f t="shared" si="1"/>
        <v>0</v>
      </c>
      <c r="R174" s="69">
        <f t="shared" si="1"/>
        <v>275</v>
      </c>
      <c r="S174" s="69">
        <f t="shared" si="1"/>
        <v>0</v>
      </c>
      <c r="T174" s="71">
        <f t="shared" si="1"/>
        <v>1230</v>
      </c>
    </row>
    <row r="175" spans="2:20" ht="12" hidden="1" customHeight="1" x14ac:dyDescent="0.15">
      <c r="B175" s="380" t="s">
        <v>85</v>
      </c>
      <c r="C175" s="381"/>
      <c r="D175" s="382"/>
      <c r="E175" s="72" t="s">
        <v>86</v>
      </c>
      <c r="F175" s="123">
        <f t="shared" si="0"/>
        <v>994</v>
      </c>
      <c r="G175" s="135">
        <f t="shared" ref="G175:T176" si="2">G177+G189</f>
        <v>0</v>
      </c>
      <c r="H175" s="75">
        <f t="shared" si="2"/>
        <v>8</v>
      </c>
      <c r="I175" s="75">
        <f t="shared" si="2"/>
        <v>0</v>
      </c>
      <c r="J175" s="75">
        <f t="shared" si="2"/>
        <v>0</v>
      </c>
      <c r="K175" s="75">
        <f t="shared" si="2"/>
        <v>0</v>
      </c>
      <c r="L175" s="75">
        <f t="shared" si="2"/>
        <v>0</v>
      </c>
      <c r="M175" s="75">
        <f t="shared" si="2"/>
        <v>96</v>
      </c>
      <c r="N175" s="75">
        <f t="shared" si="2"/>
        <v>0</v>
      </c>
      <c r="O175" s="75">
        <f t="shared" si="2"/>
        <v>8</v>
      </c>
      <c r="P175" s="75">
        <f t="shared" si="2"/>
        <v>0</v>
      </c>
      <c r="Q175" s="75">
        <f t="shared" si="2"/>
        <v>0</v>
      </c>
      <c r="R175" s="75">
        <f t="shared" si="2"/>
        <v>169</v>
      </c>
      <c r="S175" s="75">
        <f t="shared" si="2"/>
        <v>0</v>
      </c>
      <c r="T175" s="77">
        <f t="shared" si="2"/>
        <v>713</v>
      </c>
    </row>
    <row r="176" spans="2:20" ht="12" hidden="1" customHeight="1" x14ac:dyDescent="0.15">
      <c r="B176" s="78"/>
      <c r="C176" s="79"/>
      <c r="D176" s="80"/>
      <c r="E176" s="81" t="s">
        <v>87</v>
      </c>
      <c r="F176" s="124">
        <f t="shared" si="0"/>
        <v>681</v>
      </c>
      <c r="G176" s="83">
        <f t="shared" si="2"/>
        <v>0</v>
      </c>
      <c r="H176" s="84">
        <f t="shared" si="2"/>
        <v>0</v>
      </c>
      <c r="I176" s="84">
        <f t="shared" si="2"/>
        <v>0</v>
      </c>
      <c r="J176" s="84">
        <f t="shared" si="2"/>
        <v>0</v>
      </c>
      <c r="K176" s="84">
        <f t="shared" si="2"/>
        <v>0</v>
      </c>
      <c r="L176" s="84">
        <f t="shared" si="2"/>
        <v>0</v>
      </c>
      <c r="M176" s="84">
        <f t="shared" si="2"/>
        <v>43</v>
      </c>
      <c r="N176" s="84">
        <f t="shared" si="2"/>
        <v>0</v>
      </c>
      <c r="O176" s="84">
        <f t="shared" si="2"/>
        <v>15</v>
      </c>
      <c r="P176" s="84">
        <f t="shared" si="2"/>
        <v>0</v>
      </c>
      <c r="Q176" s="84">
        <f t="shared" si="2"/>
        <v>0</v>
      </c>
      <c r="R176" s="84">
        <f t="shared" si="2"/>
        <v>106</v>
      </c>
      <c r="S176" s="84">
        <f t="shared" si="2"/>
        <v>0</v>
      </c>
      <c r="T176" s="86">
        <f t="shared" si="2"/>
        <v>517</v>
      </c>
    </row>
    <row r="177" spans="2:20" hidden="1" x14ac:dyDescent="0.15">
      <c r="B177" s="78"/>
      <c r="C177" s="396" t="s">
        <v>88</v>
      </c>
      <c r="D177" s="302" t="s">
        <v>89</v>
      </c>
      <c r="E177" s="87" t="s">
        <v>86</v>
      </c>
      <c r="F177" s="125">
        <f t="shared" si="0"/>
        <v>970</v>
      </c>
      <c r="G177" s="136">
        <f t="shared" ref="G177:T178" si="3">G187+G185+G183+G181+G179</f>
        <v>0</v>
      </c>
      <c r="H177" s="137">
        <f t="shared" si="3"/>
        <v>1</v>
      </c>
      <c r="I177" s="137">
        <f t="shared" si="3"/>
        <v>0</v>
      </c>
      <c r="J177" s="137">
        <f t="shared" si="3"/>
        <v>0</v>
      </c>
      <c r="K177" s="137">
        <f t="shared" si="3"/>
        <v>0</v>
      </c>
      <c r="L177" s="137">
        <f t="shared" si="3"/>
        <v>0</v>
      </c>
      <c r="M177" s="137">
        <f t="shared" si="3"/>
        <v>95</v>
      </c>
      <c r="N177" s="137">
        <f t="shared" si="3"/>
        <v>0</v>
      </c>
      <c r="O177" s="137">
        <f t="shared" si="3"/>
        <v>8</v>
      </c>
      <c r="P177" s="137">
        <f t="shared" si="3"/>
        <v>0</v>
      </c>
      <c r="Q177" s="137">
        <f t="shared" si="3"/>
        <v>0</v>
      </c>
      <c r="R177" s="137">
        <f t="shared" si="3"/>
        <v>166</v>
      </c>
      <c r="S177" s="137">
        <f t="shared" si="3"/>
        <v>0</v>
      </c>
      <c r="T177" s="138">
        <f t="shared" si="3"/>
        <v>700</v>
      </c>
    </row>
    <row r="178" spans="2:20" ht="13.5" hidden="1" customHeight="1" x14ac:dyDescent="0.15">
      <c r="B178" s="78"/>
      <c r="C178" s="397"/>
      <c r="D178" s="390"/>
      <c r="E178" s="93" t="s">
        <v>87</v>
      </c>
      <c r="F178" s="118">
        <f t="shared" si="0"/>
        <v>659</v>
      </c>
      <c r="G178" s="139">
        <f t="shared" si="3"/>
        <v>0</v>
      </c>
      <c r="H178" s="97">
        <f t="shared" si="3"/>
        <v>0</v>
      </c>
      <c r="I178" s="97">
        <f t="shared" si="3"/>
        <v>0</v>
      </c>
      <c r="J178" s="97">
        <f t="shared" si="3"/>
        <v>0</v>
      </c>
      <c r="K178" s="97">
        <f t="shared" si="3"/>
        <v>0</v>
      </c>
      <c r="L178" s="97">
        <f t="shared" si="3"/>
        <v>0</v>
      </c>
      <c r="M178" s="97">
        <f t="shared" si="3"/>
        <v>43</v>
      </c>
      <c r="N178" s="97">
        <f t="shared" si="3"/>
        <v>0</v>
      </c>
      <c r="O178" s="97">
        <f t="shared" si="3"/>
        <v>15</v>
      </c>
      <c r="P178" s="97">
        <f t="shared" si="3"/>
        <v>0</v>
      </c>
      <c r="Q178" s="97">
        <f t="shared" si="3"/>
        <v>0</v>
      </c>
      <c r="R178" s="97">
        <f t="shared" si="3"/>
        <v>106</v>
      </c>
      <c r="S178" s="97">
        <f t="shared" si="3"/>
        <v>0</v>
      </c>
      <c r="T178" s="99">
        <f t="shared" si="3"/>
        <v>495</v>
      </c>
    </row>
    <row r="179" spans="2:20" ht="13.5" hidden="1" customHeight="1" x14ac:dyDescent="0.15">
      <c r="B179" s="78"/>
      <c r="C179" s="397"/>
      <c r="D179" s="391" t="s">
        <v>90</v>
      </c>
      <c r="E179" s="11" t="s">
        <v>86</v>
      </c>
      <c r="F179" s="118">
        <f t="shared" si="0"/>
        <v>537</v>
      </c>
      <c r="G179" s="101">
        <v>0</v>
      </c>
      <c r="H179" s="127">
        <v>0</v>
      </c>
      <c r="I179" s="127">
        <v>0</v>
      </c>
      <c r="J179" s="127">
        <v>0</v>
      </c>
      <c r="K179" s="127">
        <v>0</v>
      </c>
      <c r="L179" s="127">
        <v>0</v>
      </c>
      <c r="M179" s="127">
        <v>10</v>
      </c>
      <c r="N179" s="127">
        <v>0</v>
      </c>
      <c r="O179" s="127">
        <v>0</v>
      </c>
      <c r="P179" s="127">
        <v>0</v>
      </c>
      <c r="Q179" s="127">
        <v>0</v>
      </c>
      <c r="R179" s="127">
        <v>81</v>
      </c>
      <c r="S179" s="140">
        <v>0</v>
      </c>
      <c r="T179" s="99">
        <v>446</v>
      </c>
    </row>
    <row r="180" spans="2:20" ht="13.5" hidden="1" customHeight="1" x14ac:dyDescent="0.15">
      <c r="B180" s="78"/>
      <c r="C180" s="397"/>
      <c r="D180" s="392"/>
      <c r="E180" s="11" t="s">
        <v>87</v>
      </c>
      <c r="F180" s="118">
        <f t="shared" si="0"/>
        <v>334</v>
      </c>
      <c r="G180" s="101">
        <v>0</v>
      </c>
      <c r="H180" s="127">
        <v>0</v>
      </c>
      <c r="I180" s="127">
        <v>0</v>
      </c>
      <c r="J180" s="127">
        <v>0</v>
      </c>
      <c r="K180" s="127">
        <v>0</v>
      </c>
      <c r="L180" s="127">
        <v>0</v>
      </c>
      <c r="M180" s="127">
        <v>5</v>
      </c>
      <c r="N180" s="127">
        <v>0</v>
      </c>
      <c r="O180" s="127">
        <v>0</v>
      </c>
      <c r="P180" s="127">
        <v>0</v>
      </c>
      <c r="Q180" s="127">
        <v>0</v>
      </c>
      <c r="R180" s="127">
        <v>52</v>
      </c>
      <c r="S180" s="98">
        <v>0</v>
      </c>
      <c r="T180" s="99">
        <v>277</v>
      </c>
    </row>
    <row r="181" spans="2:20" ht="13.5" hidden="1" customHeight="1" x14ac:dyDescent="0.15">
      <c r="B181" s="78"/>
      <c r="C181" s="397"/>
      <c r="D181" s="391" t="s">
        <v>91</v>
      </c>
      <c r="E181" s="11" t="s">
        <v>86</v>
      </c>
      <c r="F181" s="118">
        <f t="shared" si="0"/>
        <v>242</v>
      </c>
      <c r="G181" s="101">
        <v>0</v>
      </c>
      <c r="H181" s="127">
        <v>0</v>
      </c>
      <c r="I181" s="127">
        <v>0</v>
      </c>
      <c r="J181" s="127">
        <v>0</v>
      </c>
      <c r="K181" s="127">
        <v>0</v>
      </c>
      <c r="L181" s="127">
        <v>0</v>
      </c>
      <c r="M181" s="127">
        <v>32</v>
      </c>
      <c r="N181" s="127">
        <v>0</v>
      </c>
      <c r="O181" s="127">
        <v>6</v>
      </c>
      <c r="P181" s="127">
        <v>0</v>
      </c>
      <c r="Q181" s="127">
        <v>0</v>
      </c>
      <c r="R181" s="127">
        <v>36</v>
      </c>
      <c r="S181" s="98">
        <v>0</v>
      </c>
      <c r="T181" s="99">
        <v>168</v>
      </c>
    </row>
    <row r="182" spans="2:20" ht="13.5" hidden="1" customHeight="1" x14ac:dyDescent="0.15">
      <c r="B182" s="78"/>
      <c r="C182" s="397"/>
      <c r="D182" s="392"/>
      <c r="E182" s="11" t="s">
        <v>87</v>
      </c>
      <c r="F182" s="118">
        <f t="shared" si="0"/>
        <v>146</v>
      </c>
      <c r="G182" s="101">
        <v>0</v>
      </c>
      <c r="H182" s="127">
        <v>0</v>
      </c>
      <c r="I182" s="127">
        <v>0</v>
      </c>
      <c r="J182" s="127">
        <v>0</v>
      </c>
      <c r="K182" s="127">
        <v>0</v>
      </c>
      <c r="L182" s="127">
        <v>0</v>
      </c>
      <c r="M182" s="127">
        <v>10</v>
      </c>
      <c r="N182" s="127">
        <v>0</v>
      </c>
      <c r="O182" s="127">
        <v>10</v>
      </c>
      <c r="P182" s="127">
        <v>0</v>
      </c>
      <c r="Q182" s="127">
        <v>0</v>
      </c>
      <c r="R182" s="127">
        <v>28</v>
      </c>
      <c r="S182" s="98">
        <v>0</v>
      </c>
      <c r="T182" s="99">
        <v>98</v>
      </c>
    </row>
    <row r="183" spans="2:20" ht="13.5" hidden="1" customHeight="1" x14ac:dyDescent="0.15">
      <c r="B183" s="78"/>
      <c r="C183" s="397"/>
      <c r="D183" s="391" t="s">
        <v>92</v>
      </c>
      <c r="E183" s="11" t="s">
        <v>86</v>
      </c>
      <c r="F183" s="118">
        <f t="shared" si="0"/>
        <v>191</v>
      </c>
      <c r="G183" s="101">
        <v>0</v>
      </c>
      <c r="H183" s="127">
        <v>1</v>
      </c>
      <c r="I183" s="127">
        <v>0</v>
      </c>
      <c r="J183" s="127">
        <v>0</v>
      </c>
      <c r="K183" s="127">
        <v>0</v>
      </c>
      <c r="L183" s="127">
        <v>0</v>
      </c>
      <c r="M183" s="127">
        <v>53</v>
      </c>
      <c r="N183" s="127">
        <v>0</v>
      </c>
      <c r="O183" s="127">
        <v>2</v>
      </c>
      <c r="P183" s="127">
        <v>0</v>
      </c>
      <c r="Q183" s="127">
        <v>0</v>
      </c>
      <c r="R183" s="127">
        <v>49</v>
      </c>
      <c r="S183" s="98">
        <v>0</v>
      </c>
      <c r="T183" s="99">
        <v>86</v>
      </c>
    </row>
    <row r="184" spans="2:20" ht="13.5" hidden="1" customHeight="1" x14ac:dyDescent="0.15">
      <c r="B184" s="78"/>
      <c r="C184" s="397"/>
      <c r="D184" s="392"/>
      <c r="E184" s="11" t="s">
        <v>87</v>
      </c>
      <c r="F184" s="118">
        <f t="shared" si="0"/>
        <v>178</v>
      </c>
      <c r="G184" s="101">
        <v>0</v>
      </c>
      <c r="H184" s="127">
        <v>0</v>
      </c>
      <c r="I184" s="127">
        <v>0</v>
      </c>
      <c r="J184" s="127">
        <v>0</v>
      </c>
      <c r="K184" s="127">
        <v>0</v>
      </c>
      <c r="L184" s="127">
        <v>0</v>
      </c>
      <c r="M184" s="127">
        <v>28</v>
      </c>
      <c r="N184" s="127">
        <v>0</v>
      </c>
      <c r="O184" s="127">
        <v>5</v>
      </c>
      <c r="P184" s="127">
        <v>0</v>
      </c>
      <c r="Q184" s="127">
        <v>0</v>
      </c>
      <c r="R184" s="127">
        <v>26</v>
      </c>
      <c r="S184" s="98">
        <v>0</v>
      </c>
      <c r="T184" s="99">
        <v>119</v>
      </c>
    </row>
    <row r="185" spans="2:20" ht="13.5" hidden="1" customHeight="1" x14ac:dyDescent="0.15">
      <c r="B185" s="78"/>
      <c r="C185" s="397"/>
      <c r="D185" s="391" t="s">
        <v>93</v>
      </c>
      <c r="E185" s="11" t="s">
        <v>86</v>
      </c>
      <c r="F185" s="118">
        <f t="shared" si="0"/>
        <v>0</v>
      </c>
      <c r="G185" s="101">
        <v>0</v>
      </c>
      <c r="H185" s="127">
        <v>0</v>
      </c>
      <c r="I185" s="127">
        <v>0</v>
      </c>
      <c r="J185" s="127">
        <v>0</v>
      </c>
      <c r="K185" s="127">
        <v>0</v>
      </c>
      <c r="L185" s="127">
        <v>0</v>
      </c>
      <c r="M185" s="127">
        <v>0</v>
      </c>
      <c r="N185" s="127">
        <v>0</v>
      </c>
      <c r="O185" s="127">
        <v>0</v>
      </c>
      <c r="P185" s="127">
        <v>0</v>
      </c>
      <c r="Q185" s="127">
        <v>0</v>
      </c>
      <c r="R185" s="127">
        <v>0</v>
      </c>
      <c r="S185" s="98">
        <v>0</v>
      </c>
      <c r="T185" s="99">
        <v>0</v>
      </c>
    </row>
    <row r="186" spans="2:20" ht="13.5" hidden="1" customHeight="1" x14ac:dyDescent="0.15">
      <c r="B186" s="78"/>
      <c r="C186" s="397"/>
      <c r="D186" s="392"/>
      <c r="E186" s="105" t="s">
        <v>87</v>
      </c>
      <c r="F186" s="118">
        <f t="shared" si="0"/>
        <v>0</v>
      </c>
      <c r="G186" s="101">
        <v>0</v>
      </c>
      <c r="H186" s="97">
        <v>0</v>
      </c>
      <c r="I186" s="97">
        <v>0</v>
      </c>
      <c r="J186" s="97">
        <v>0</v>
      </c>
      <c r="K186" s="97">
        <v>0</v>
      </c>
      <c r="L186" s="97">
        <v>0</v>
      </c>
      <c r="M186" s="97">
        <v>0</v>
      </c>
      <c r="N186" s="97">
        <v>0</v>
      </c>
      <c r="O186" s="97">
        <v>0</v>
      </c>
      <c r="P186" s="97">
        <v>0</v>
      </c>
      <c r="Q186" s="97">
        <v>0</v>
      </c>
      <c r="R186" s="97">
        <v>0</v>
      </c>
      <c r="S186" s="141">
        <f>SUM(S187+S188)</f>
        <v>0</v>
      </c>
      <c r="T186" s="99">
        <v>0</v>
      </c>
    </row>
    <row r="187" spans="2:20" ht="13.5" hidden="1" customHeight="1" x14ac:dyDescent="0.15">
      <c r="B187" s="78"/>
      <c r="C187" s="397"/>
      <c r="D187" s="393" t="s">
        <v>94</v>
      </c>
      <c r="E187" s="11" t="s">
        <v>86</v>
      </c>
      <c r="F187" s="118">
        <f t="shared" si="0"/>
        <v>0</v>
      </c>
      <c r="G187" s="101">
        <v>0</v>
      </c>
      <c r="H187" s="97">
        <v>0</v>
      </c>
      <c r="I187" s="97">
        <v>0</v>
      </c>
      <c r="J187" s="97">
        <v>0</v>
      </c>
      <c r="K187" s="97">
        <v>0</v>
      </c>
      <c r="L187" s="97">
        <v>0</v>
      </c>
      <c r="M187" s="97">
        <v>0</v>
      </c>
      <c r="N187" s="97">
        <v>0</v>
      </c>
      <c r="O187" s="97">
        <v>0</v>
      </c>
      <c r="P187" s="97">
        <v>0</v>
      </c>
      <c r="Q187" s="97">
        <v>0</v>
      </c>
      <c r="R187" s="97">
        <v>0</v>
      </c>
      <c r="S187" s="98">
        <v>0</v>
      </c>
      <c r="T187" s="99">
        <v>0</v>
      </c>
    </row>
    <row r="188" spans="2:20" ht="13.5" hidden="1" customHeight="1" x14ac:dyDescent="0.15">
      <c r="B188" s="78"/>
      <c r="C188" s="398"/>
      <c r="D188" s="394"/>
      <c r="E188" s="14" t="s">
        <v>87</v>
      </c>
      <c r="F188" s="121">
        <f t="shared" si="0"/>
        <v>1</v>
      </c>
      <c r="G188" s="142">
        <v>0</v>
      </c>
      <c r="H188" s="111">
        <v>0</v>
      </c>
      <c r="I188" s="111">
        <v>0</v>
      </c>
      <c r="J188" s="111">
        <v>0</v>
      </c>
      <c r="K188" s="111">
        <v>0</v>
      </c>
      <c r="L188" s="111">
        <v>0</v>
      </c>
      <c r="M188" s="111">
        <v>0</v>
      </c>
      <c r="N188" s="111">
        <v>0</v>
      </c>
      <c r="O188" s="111">
        <v>0</v>
      </c>
      <c r="P188" s="111">
        <v>0</v>
      </c>
      <c r="Q188" s="111">
        <v>0</v>
      </c>
      <c r="R188" s="111">
        <v>0</v>
      </c>
      <c r="S188" s="129">
        <v>0</v>
      </c>
      <c r="T188" s="130">
        <v>1</v>
      </c>
    </row>
    <row r="189" spans="2:20" hidden="1" x14ac:dyDescent="0.15">
      <c r="B189" s="78"/>
      <c r="C189" s="396" t="s">
        <v>95</v>
      </c>
      <c r="D189" s="395" t="s">
        <v>89</v>
      </c>
      <c r="E189" s="131" t="s">
        <v>86</v>
      </c>
      <c r="F189" s="132">
        <f t="shared" si="0"/>
        <v>24</v>
      </c>
      <c r="G189" s="143">
        <f t="shared" ref="G189:T189" si="4">G193+G191</f>
        <v>0</v>
      </c>
      <c r="H189" s="144">
        <f t="shared" si="4"/>
        <v>7</v>
      </c>
      <c r="I189" s="143">
        <f t="shared" si="4"/>
        <v>0</v>
      </c>
      <c r="J189" s="144">
        <f t="shared" si="4"/>
        <v>0</v>
      </c>
      <c r="K189" s="143">
        <f t="shared" si="4"/>
        <v>0</v>
      </c>
      <c r="L189" s="145">
        <f t="shared" si="4"/>
        <v>0</v>
      </c>
      <c r="M189" s="143">
        <f t="shared" si="4"/>
        <v>1</v>
      </c>
      <c r="N189" s="144">
        <f t="shared" si="4"/>
        <v>0</v>
      </c>
      <c r="O189" s="143">
        <f t="shared" si="4"/>
        <v>0</v>
      </c>
      <c r="P189" s="144">
        <f t="shared" si="4"/>
        <v>0</v>
      </c>
      <c r="Q189" s="143">
        <f t="shared" si="4"/>
        <v>0</v>
      </c>
      <c r="R189" s="144">
        <f t="shared" si="4"/>
        <v>3</v>
      </c>
      <c r="S189" s="144">
        <f t="shared" si="4"/>
        <v>0</v>
      </c>
      <c r="T189" s="146">
        <f t="shared" si="4"/>
        <v>13</v>
      </c>
    </row>
    <row r="190" spans="2:20" ht="13.5" hidden="1" customHeight="1" x14ac:dyDescent="0.15">
      <c r="B190" s="78"/>
      <c r="C190" s="397"/>
      <c r="D190" s="387"/>
      <c r="E190" s="116" t="s">
        <v>87</v>
      </c>
      <c r="F190" s="118">
        <f t="shared" si="0"/>
        <v>22</v>
      </c>
      <c r="G190" s="97">
        <f t="shared" ref="G190:T190" si="5">G192+G194</f>
        <v>0</v>
      </c>
      <c r="H190" s="97">
        <f t="shared" si="5"/>
        <v>0</v>
      </c>
      <c r="I190" s="97">
        <f t="shared" si="5"/>
        <v>0</v>
      </c>
      <c r="J190" s="97">
        <f t="shared" si="5"/>
        <v>0</v>
      </c>
      <c r="K190" s="147">
        <f t="shared" si="5"/>
        <v>0</v>
      </c>
      <c r="L190" s="97">
        <f t="shared" si="5"/>
        <v>0</v>
      </c>
      <c r="M190" s="147">
        <f t="shared" si="5"/>
        <v>0</v>
      </c>
      <c r="N190" s="97">
        <f t="shared" si="5"/>
        <v>0</v>
      </c>
      <c r="O190" s="147">
        <f t="shared" si="5"/>
        <v>0</v>
      </c>
      <c r="P190" s="97">
        <f t="shared" si="5"/>
        <v>0</v>
      </c>
      <c r="Q190" s="147">
        <f t="shared" si="5"/>
        <v>0</v>
      </c>
      <c r="R190" s="97">
        <f t="shared" si="5"/>
        <v>0</v>
      </c>
      <c r="S190" s="97">
        <f t="shared" si="5"/>
        <v>0</v>
      </c>
      <c r="T190" s="99">
        <f t="shared" si="5"/>
        <v>22</v>
      </c>
    </row>
    <row r="191" spans="2:20" ht="13.5" hidden="1" customHeight="1" x14ac:dyDescent="0.15">
      <c r="B191" s="78"/>
      <c r="C191" s="397"/>
      <c r="D191" s="388" t="s">
        <v>96</v>
      </c>
      <c r="E191" s="117" t="s">
        <v>86</v>
      </c>
      <c r="F191" s="118">
        <f t="shared" si="0"/>
        <v>18</v>
      </c>
      <c r="G191" s="147">
        <v>0</v>
      </c>
      <c r="H191" s="97">
        <v>2</v>
      </c>
      <c r="I191" s="97">
        <v>0</v>
      </c>
      <c r="J191" s="97">
        <v>0</v>
      </c>
      <c r="K191" s="97">
        <v>0</v>
      </c>
      <c r="L191" s="97">
        <v>0</v>
      </c>
      <c r="M191" s="97">
        <v>1</v>
      </c>
      <c r="N191" s="97">
        <v>0</v>
      </c>
      <c r="O191" s="97">
        <v>0</v>
      </c>
      <c r="P191" s="97">
        <v>0</v>
      </c>
      <c r="Q191" s="97">
        <v>0</v>
      </c>
      <c r="R191" s="97">
        <v>3</v>
      </c>
      <c r="S191" s="140">
        <v>0</v>
      </c>
      <c r="T191" s="99">
        <v>12</v>
      </c>
    </row>
    <row r="192" spans="2:20" ht="13.5" hidden="1" customHeight="1" x14ac:dyDescent="0.15">
      <c r="B192" s="78"/>
      <c r="C192" s="397"/>
      <c r="D192" s="388"/>
      <c r="E192" s="119" t="s">
        <v>87</v>
      </c>
      <c r="F192" s="118">
        <f t="shared" si="0"/>
        <v>15</v>
      </c>
      <c r="G192" s="147">
        <v>0</v>
      </c>
      <c r="H192" s="97">
        <v>0</v>
      </c>
      <c r="I192" s="97">
        <v>0</v>
      </c>
      <c r="J192" s="97">
        <v>0</v>
      </c>
      <c r="K192" s="97">
        <v>0</v>
      </c>
      <c r="L192" s="97">
        <v>0</v>
      </c>
      <c r="M192" s="97">
        <v>0</v>
      </c>
      <c r="N192" s="97">
        <v>0</v>
      </c>
      <c r="O192" s="97">
        <v>0</v>
      </c>
      <c r="P192" s="97">
        <v>0</v>
      </c>
      <c r="Q192" s="97">
        <v>0</v>
      </c>
      <c r="R192" s="97">
        <v>0</v>
      </c>
      <c r="S192" s="98">
        <v>0</v>
      </c>
      <c r="T192" s="99">
        <v>15</v>
      </c>
    </row>
    <row r="193" spans="2:20" ht="13.5" hidden="1" customHeight="1" x14ac:dyDescent="0.15">
      <c r="B193" s="78"/>
      <c r="C193" s="397"/>
      <c r="D193" s="388" t="s">
        <v>97</v>
      </c>
      <c r="E193" s="119" t="s">
        <v>86</v>
      </c>
      <c r="F193" s="118">
        <f t="shared" si="0"/>
        <v>6</v>
      </c>
      <c r="G193" s="147">
        <v>0</v>
      </c>
      <c r="H193" s="97">
        <v>5</v>
      </c>
      <c r="I193" s="97">
        <v>0</v>
      </c>
      <c r="J193" s="97">
        <v>0</v>
      </c>
      <c r="K193" s="97">
        <v>0</v>
      </c>
      <c r="L193" s="97">
        <v>0</v>
      </c>
      <c r="M193" s="97">
        <v>0</v>
      </c>
      <c r="N193" s="97">
        <v>0</v>
      </c>
      <c r="O193" s="97">
        <v>0</v>
      </c>
      <c r="P193" s="97">
        <v>0</v>
      </c>
      <c r="Q193" s="97">
        <v>0</v>
      </c>
      <c r="R193" s="97">
        <v>0</v>
      </c>
      <c r="S193" s="98">
        <v>0</v>
      </c>
      <c r="T193" s="99">
        <v>1</v>
      </c>
    </row>
    <row r="194" spans="2:20" ht="13.5" hidden="1" customHeight="1" x14ac:dyDescent="0.15">
      <c r="B194" s="120"/>
      <c r="C194" s="398"/>
      <c r="D194" s="389"/>
      <c r="E194" s="14" t="s">
        <v>87</v>
      </c>
      <c r="F194" s="121">
        <f t="shared" si="0"/>
        <v>7</v>
      </c>
      <c r="G194" s="148">
        <v>0</v>
      </c>
      <c r="H194" s="111">
        <v>0</v>
      </c>
      <c r="I194" s="97">
        <v>0</v>
      </c>
      <c r="J194" s="97">
        <v>0</v>
      </c>
      <c r="K194" s="97">
        <v>0</v>
      </c>
      <c r="L194" s="97">
        <v>0</v>
      </c>
      <c r="M194" s="97">
        <v>0</v>
      </c>
      <c r="N194" s="97">
        <v>0</v>
      </c>
      <c r="O194" s="97">
        <v>0</v>
      </c>
      <c r="P194" s="97">
        <v>0</v>
      </c>
      <c r="Q194" s="97">
        <v>0</v>
      </c>
      <c r="R194" s="97">
        <v>0</v>
      </c>
      <c r="S194" s="98">
        <v>0</v>
      </c>
      <c r="T194" s="130">
        <v>7</v>
      </c>
    </row>
    <row r="195" spans="2:20" ht="12" hidden="1" customHeight="1" x14ac:dyDescent="0.15">
      <c r="B195" s="374" t="s">
        <v>106</v>
      </c>
      <c r="C195" s="375"/>
      <c r="D195" s="376"/>
      <c r="E195" s="66" t="s">
        <v>84</v>
      </c>
      <c r="F195" s="122">
        <f t="shared" ref="F195:F258" si="6">G195+H195+I195+J195+K195+L195+M195+N195+O195+P195+Q195+R195+T195</f>
        <v>2038</v>
      </c>
      <c r="G195" s="69">
        <f t="shared" ref="G195:R195" si="7">G196+G197</f>
        <v>0</v>
      </c>
      <c r="H195" s="69">
        <f t="shared" si="7"/>
        <v>23</v>
      </c>
      <c r="I195" s="69">
        <f t="shared" si="7"/>
        <v>0</v>
      </c>
      <c r="J195" s="69">
        <f t="shared" si="7"/>
        <v>0</v>
      </c>
      <c r="K195" s="69">
        <f t="shared" si="7"/>
        <v>0</v>
      </c>
      <c r="L195" s="69">
        <f t="shared" si="7"/>
        <v>8</v>
      </c>
      <c r="M195" s="69">
        <f t="shared" si="7"/>
        <v>246</v>
      </c>
      <c r="N195" s="69">
        <f t="shared" si="7"/>
        <v>0</v>
      </c>
      <c r="O195" s="69">
        <f t="shared" si="7"/>
        <v>55</v>
      </c>
      <c r="P195" s="69">
        <f t="shared" si="7"/>
        <v>0</v>
      </c>
      <c r="Q195" s="69">
        <f t="shared" si="7"/>
        <v>0</v>
      </c>
      <c r="R195" s="69">
        <f t="shared" si="7"/>
        <v>192</v>
      </c>
      <c r="S195" s="69">
        <f>SUM(S196+S197)</f>
        <v>0</v>
      </c>
      <c r="T195" s="67">
        <f>SUM(T196+T197)</f>
        <v>1514</v>
      </c>
    </row>
    <row r="196" spans="2:20" ht="12" hidden="1" customHeight="1" x14ac:dyDescent="0.15">
      <c r="B196" s="380" t="s">
        <v>85</v>
      </c>
      <c r="C196" s="381"/>
      <c r="D196" s="382"/>
      <c r="E196" s="149" t="s">
        <v>86</v>
      </c>
      <c r="F196" s="123">
        <f t="shared" si="6"/>
        <v>1226</v>
      </c>
      <c r="G196" s="150">
        <f t="shared" ref="G196:T197" si="8">G198+G210</f>
        <v>0</v>
      </c>
      <c r="H196" s="75">
        <f t="shared" si="8"/>
        <v>20</v>
      </c>
      <c r="I196" s="75">
        <f t="shared" si="8"/>
        <v>0</v>
      </c>
      <c r="J196" s="75">
        <f t="shared" si="8"/>
        <v>0</v>
      </c>
      <c r="K196" s="75">
        <f t="shared" si="8"/>
        <v>0</v>
      </c>
      <c r="L196" s="75">
        <f t="shared" si="8"/>
        <v>8</v>
      </c>
      <c r="M196" s="75">
        <f t="shared" si="8"/>
        <v>182</v>
      </c>
      <c r="N196" s="75">
        <f t="shared" si="8"/>
        <v>0</v>
      </c>
      <c r="O196" s="75">
        <f t="shared" si="8"/>
        <v>38</v>
      </c>
      <c r="P196" s="75">
        <f t="shared" si="8"/>
        <v>0</v>
      </c>
      <c r="Q196" s="75">
        <f t="shared" si="8"/>
        <v>0</v>
      </c>
      <c r="R196" s="75">
        <f t="shared" si="8"/>
        <v>114</v>
      </c>
      <c r="S196" s="75">
        <f t="shared" si="8"/>
        <v>0</v>
      </c>
      <c r="T196" s="77">
        <f t="shared" si="8"/>
        <v>864</v>
      </c>
    </row>
    <row r="197" spans="2:20" ht="12" hidden="1" customHeight="1" x14ac:dyDescent="0.15">
      <c r="B197" s="78"/>
      <c r="C197" s="79"/>
      <c r="D197" s="80"/>
      <c r="E197" s="81" t="s">
        <v>87</v>
      </c>
      <c r="F197" s="124">
        <f t="shared" si="6"/>
        <v>812</v>
      </c>
      <c r="G197" s="84">
        <f t="shared" si="8"/>
        <v>0</v>
      </c>
      <c r="H197" s="84">
        <f t="shared" si="8"/>
        <v>3</v>
      </c>
      <c r="I197" s="84">
        <f t="shared" si="8"/>
        <v>0</v>
      </c>
      <c r="J197" s="84">
        <f t="shared" si="8"/>
        <v>0</v>
      </c>
      <c r="K197" s="84">
        <f t="shared" si="8"/>
        <v>0</v>
      </c>
      <c r="L197" s="84">
        <f t="shared" si="8"/>
        <v>0</v>
      </c>
      <c r="M197" s="84">
        <f t="shared" si="8"/>
        <v>64</v>
      </c>
      <c r="N197" s="84">
        <f t="shared" si="8"/>
        <v>0</v>
      </c>
      <c r="O197" s="84">
        <f t="shared" si="8"/>
        <v>17</v>
      </c>
      <c r="P197" s="84">
        <f t="shared" si="8"/>
        <v>0</v>
      </c>
      <c r="Q197" s="84">
        <f t="shared" si="8"/>
        <v>0</v>
      </c>
      <c r="R197" s="84">
        <f t="shared" si="8"/>
        <v>78</v>
      </c>
      <c r="S197" s="84">
        <f t="shared" si="8"/>
        <v>0</v>
      </c>
      <c r="T197" s="86">
        <f t="shared" si="8"/>
        <v>650</v>
      </c>
    </row>
    <row r="198" spans="2:20" hidden="1" x14ac:dyDescent="0.15">
      <c r="B198" s="78"/>
      <c r="C198" s="396" t="s">
        <v>88</v>
      </c>
      <c r="D198" s="302" t="s">
        <v>89</v>
      </c>
      <c r="E198" s="87" t="s">
        <v>86</v>
      </c>
      <c r="F198" s="151">
        <f t="shared" si="6"/>
        <v>1203</v>
      </c>
      <c r="G198" s="89">
        <f t="shared" ref="G198:T199" si="9">SUM(G200+G202+G204+G206+G208)</f>
        <v>0</v>
      </c>
      <c r="H198" s="90">
        <f t="shared" si="9"/>
        <v>12</v>
      </c>
      <c r="I198" s="90">
        <f t="shared" si="9"/>
        <v>0</v>
      </c>
      <c r="J198" s="90">
        <f t="shared" si="9"/>
        <v>0</v>
      </c>
      <c r="K198" s="90">
        <f t="shared" si="9"/>
        <v>0</v>
      </c>
      <c r="L198" s="90">
        <f t="shared" si="9"/>
        <v>0</v>
      </c>
      <c r="M198" s="90">
        <f t="shared" si="9"/>
        <v>182</v>
      </c>
      <c r="N198" s="90">
        <f t="shared" si="9"/>
        <v>0</v>
      </c>
      <c r="O198" s="90">
        <f t="shared" si="9"/>
        <v>38</v>
      </c>
      <c r="P198" s="90">
        <f t="shared" si="9"/>
        <v>0</v>
      </c>
      <c r="Q198" s="90">
        <f t="shared" si="9"/>
        <v>0</v>
      </c>
      <c r="R198" s="90">
        <f t="shared" si="9"/>
        <v>114</v>
      </c>
      <c r="S198" s="91">
        <f t="shared" si="9"/>
        <v>0</v>
      </c>
      <c r="T198" s="92">
        <f t="shared" si="9"/>
        <v>857</v>
      </c>
    </row>
    <row r="199" spans="2:20" hidden="1" x14ac:dyDescent="0.15">
      <c r="B199" s="78"/>
      <c r="C199" s="397"/>
      <c r="D199" s="390"/>
      <c r="E199" s="93" t="s">
        <v>87</v>
      </c>
      <c r="F199" s="118">
        <f t="shared" si="6"/>
        <v>798</v>
      </c>
      <c r="G199" s="101">
        <f t="shared" si="9"/>
        <v>0</v>
      </c>
      <c r="H199" s="97">
        <f t="shared" si="9"/>
        <v>2</v>
      </c>
      <c r="I199" s="97">
        <f t="shared" si="9"/>
        <v>0</v>
      </c>
      <c r="J199" s="97">
        <f t="shared" si="9"/>
        <v>0</v>
      </c>
      <c r="K199" s="97">
        <f t="shared" si="9"/>
        <v>0</v>
      </c>
      <c r="L199" s="97">
        <f t="shared" si="9"/>
        <v>0</v>
      </c>
      <c r="M199" s="97">
        <f t="shared" si="9"/>
        <v>64</v>
      </c>
      <c r="N199" s="97">
        <f t="shared" si="9"/>
        <v>0</v>
      </c>
      <c r="O199" s="97">
        <f t="shared" si="9"/>
        <v>17</v>
      </c>
      <c r="P199" s="97">
        <f t="shared" si="9"/>
        <v>0</v>
      </c>
      <c r="Q199" s="97">
        <f t="shared" si="9"/>
        <v>0</v>
      </c>
      <c r="R199" s="97">
        <f t="shared" si="9"/>
        <v>78</v>
      </c>
      <c r="S199" s="98">
        <f t="shared" si="9"/>
        <v>0</v>
      </c>
      <c r="T199" s="99">
        <f t="shared" si="9"/>
        <v>637</v>
      </c>
    </row>
    <row r="200" spans="2:20" hidden="1" x14ac:dyDescent="0.15">
      <c r="B200" s="78"/>
      <c r="C200" s="397"/>
      <c r="D200" s="391" t="s">
        <v>90</v>
      </c>
      <c r="E200" s="11" t="s">
        <v>86</v>
      </c>
      <c r="F200" s="118">
        <f t="shared" si="6"/>
        <v>586</v>
      </c>
      <c r="G200" s="127">
        <v>0</v>
      </c>
      <c r="H200" s="127">
        <v>2</v>
      </c>
      <c r="I200" s="127">
        <v>0</v>
      </c>
      <c r="J200" s="127">
        <v>0</v>
      </c>
      <c r="K200" s="127">
        <v>0</v>
      </c>
      <c r="L200" s="127">
        <v>0</v>
      </c>
      <c r="M200" s="127">
        <v>19</v>
      </c>
      <c r="N200" s="127">
        <v>0</v>
      </c>
      <c r="O200" s="127">
        <v>19</v>
      </c>
      <c r="P200" s="127">
        <v>0</v>
      </c>
      <c r="Q200" s="127">
        <v>0</v>
      </c>
      <c r="R200" s="127">
        <v>54</v>
      </c>
      <c r="S200" s="140">
        <v>0</v>
      </c>
      <c r="T200" s="99">
        <v>492</v>
      </c>
    </row>
    <row r="201" spans="2:20" hidden="1" x14ac:dyDescent="0.15">
      <c r="B201" s="78"/>
      <c r="C201" s="397"/>
      <c r="D201" s="392"/>
      <c r="E201" s="11" t="s">
        <v>87</v>
      </c>
      <c r="F201" s="118">
        <f t="shared" si="6"/>
        <v>446</v>
      </c>
      <c r="G201" s="127">
        <v>0</v>
      </c>
      <c r="H201" s="127">
        <v>0</v>
      </c>
      <c r="I201" s="127">
        <v>0</v>
      </c>
      <c r="J201" s="127">
        <v>0</v>
      </c>
      <c r="K201" s="127">
        <v>0</v>
      </c>
      <c r="L201" s="127">
        <v>0</v>
      </c>
      <c r="M201" s="127">
        <v>16</v>
      </c>
      <c r="N201" s="127">
        <v>0</v>
      </c>
      <c r="O201" s="127">
        <v>8</v>
      </c>
      <c r="P201" s="127">
        <v>0</v>
      </c>
      <c r="Q201" s="127">
        <v>0</v>
      </c>
      <c r="R201" s="127">
        <v>37</v>
      </c>
      <c r="S201" s="98">
        <v>0</v>
      </c>
      <c r="T201" s="99">
        <v>385</v>
      </c>
    </row>
    <row r="202" spans="2:20" hidden="1" x14ac:dyDescent="0.15">
      <c r="B202" s="78"/>
      <c r="C202" s="397"/>
      <c r="D202" s="391" t="s">
        <v>91</v>
      </c>
      <c r="E202" s="11" t="s">
        <v>86</v>
      </c>
      <c r="F202" s="118">
        <f t="shared" si="6"/>
        <v>349</v>
      </c>
      <c r="G202" s="127">
        <v>0</v>
      </c>
      <c r="H202" s="127">
        <v>0</v>
      </c>
      <c r="I202" s="127">
        <v>0</v>
      </c>
      <c r="J202" s="127">
        <v>0</v>
      </c>
      <c r="K202" s="127">
        <v>0</v>
      </c>
      <c r="L202" s="127">
        <v>0</v>
      </c>
      <c r="M202" s="127">
        <v>95</v>
      </c>
      <c r="N202" s="127">
        <v>0</v>
      </c>
      <c r="O202" s="127">
        <v>16</v>
      </c>
      <c r="P202" s="127">
        <v>0</v>
      </c>
      <c r="Q202" s="127">
        <v>0</v>
      </c>
      <c r="R202" s="127">
        <v>36</v>
      </c>
      <c r="S202" s="98">
        <v>0</v>
      </c>
      <c r="T202" s="99">
        <v>202</v>
      </c>
    </row>
    <row r="203" spans="2:20" hidden="1" x14ac:dyDescent="0.15">
      <c r="B203" s="78"/>
      <c r="C203" s="397"/>
      <c r="D203" s="392"/>
      <c r="E203" s="11" t="s">
        <v>87</v>
      </c>
      <c r="F203" s="118">
        <f t="shared" si="6"/>
        <v>198</v>
      </c>
      <c r="G203" s="127">
        <v>0</v>
      </c>
      <c r="H203" s="127">
        <v>0</v>
      </c>
      <c r="I203" s="127">
        <v>0</v>
      </c>
      <c r="J203" s="127">
        <v>0</v>
      </c>
      <c r="K203" s="127">
        <v>0</v>
      </c>
      <c r="L203" s="127">
        <v>0</v>
      </c>
      <c r="M203" s="127">
        <v>31</v>
      </c>
      <c r="N203" s="127">
        <v>0</v>
      </c>
      <c r="O203" s="127">
        <v>5</v>
      </c>
      <c r="P203" s="127">
        <v>0</v>
      </c>
      <c r="Q203" s="127">
        <v>0</v>
      </c>
      <c r="R203" s="127">
        <v>24</v>
      </c>
      <c r="S203" s="98">
        <v>0</v>
      </c>
      <c r="T203" s="99">
        <v>138</v>
      </c>
    </row>
    <row r="204" spans="2:20" hidden="1" x14ac:dyDescent="0.15">
      <c r="B204" s="78"/>
      <c r="C204" s="397"/>
      <c r="D204" s="391" t="s">
        <v>92</v>
      </c>
      <c r="E204" s="11" t="s">
        <v>86</v>
      </c>
      <c r="F204" s="118">
        <f t="shared" si="6"/>
        <v>259</v>
      </c>
      <c r="G204" s="127">
        <v>0</v>
      </c>
      <c r="H204" s="127">
        <v>10</v>
      </c>
      <c r="I204" s="127">
        <v>0</v>
      </c>
      <c r="J204" s="127">
        <v>0</v>
      </c>
      <c r="K204" s="127">
        <v>0</v>
      </c>
      <c r="L204" s="127">
        <v>0</v>
      </c>
      <c r="M204" s="127">
        <v>67</v>
      </c>
      <c r="N204" s="127">
        <v>0</v>
      </c>
      <c r="O204" s="127">
        <v>3</v>
      </c>
      <c r="P204" s="127">
        <v>0</v>
      </c>
      <c r="Q204" s="127">
        <v>0</v>
      </c>
      <c r="R204" s="127">
        <v>24</v>
      </c>
      <c r="S204" s="98">
        <v>0</v>
      </c>
      <c r="T204" s="99">
        <v>155</v>
      </c>
    </row>
    <row r="205" spans="2:20" hidden="1" x14ac:dyDescent="0.15">
      <c r="B205" s="78"/>
      <c r="C205" s="397"/>
      <c r="D205" s="392"/>
      <c r="E205" s="11" t="s">
        <v>87</v>
      </c>
      <c r="F205" s="118">
        <f t="shared" si="6"/>
        <v>145</v>
      </c>
      <c r="G205" s="127">
        <v>0</v>
      </c>
      <c r="H205" s="127">
        <v>2</v>
      </c>
      <c r="I205" s="127">
        <v>0</v>
      </c>
      <c r="J205" s="127">
        <v>0</v>
      </c>
      <c r="K205" s="127">
        <v>0</v>
      </c>
      <c r="L205" s="127">
        <v>0</v>
      </c>
      <c r="M205" s="127">
        <v>17</v>
      </c>
      <c r="N205" s="127">
        <v>0</v>
      </c>
      <c r="O205" s="127">
        <v>4</v>
      </c>
      <c r="P205" s="127">
        <v>0</v>
      </c>
      <c r="Q205" s="127">
        <v>0</v>
      </c>
      <c r="R205" s="127">
        <v>17</v>
      </c>
      <c r="S205" s="98">
        <v>0</v>
      </c>
      <c r="T205" s="99">
        <v>105</v>
      </c>
    </row>
    <row r="206" spans="2:20" hidden="1" x14ac:dyDescent="0.15">
      <c r="B206" s="78"/>
      <c r="C206" s="397"/>
      <c r="D206" s="391" t="s">
        <v>93</v>
      </c>
      <c r="E206" s="11" t="s">
        <v>86</v>
      </c>
      <c r="F206" s="118">
        <f t="shared" si="6"/>
        <v>9</v>
      </c>
      <c r="G206" s="127">
        <v>0</v>
      </c>
      <c r="H206" s="127">
        <v>0</v>
      </c>
      <c r="I206" s="127">
        <v>0</v>
      </c>
      <c r="J206" s="127">
        <v>0</v>
      </c>
      <c r="K206" s="127">
        <v>0</v>
      </c>
      <c r="L206" s="127">
        <v>0</v>
      </c>
      <c r="M206" s="127">
        <v>1</v>
      </c>
      <c r="N206" s="127">
        <v>0</v>
      </c>
      <c r="O206" s="127">
        <v>0</v>
      </c>
      <c r="P206" s="127">
        <v>0</v>
      </c>
      <c r="Q206" s="127">
        <v>0</v>
      </c>
      <c r="R206" s="127">
        <v>0</v>
      </c>
      <c r="S206" s="98">
        <v>0</v>
      </c>
      <c r="T206" s="99">
        <v>8</v>
      </c>
    </row>
    <row r="207" spans="2:20" hidden="1" x14ac:dyDescent="0.15">
      <c r="B207" s="78"/>
      <c r="C207" s="397"/>
      <c r="D207" s="392"/>
      <c r="E207" s="105" t="s">
        <v>87</v>
      </c>
      <c r="F207" s="118">
        <f t="shared" si="6"/>
        <v>7</v>
      </c>
      <c r="G207" s="147">
        <v>0</v>
      </c>
      <c r="H207" s="97">
        <v>0</v>
      </c>
      <c r="I207" s="127">
        <v>0</v>
      </c>
      <c r="J207" s="127">
        <v>0</v>
      </c>
      <c r="K207" s="127">
        <v>0</v>
      </c>
      <c r="L207" s="127">
        <v>0</v>
      </c>
      <c r="M207" s="127">
        <v>0</v>
      </c>
      <c r="N207" s="127">
        <v>0</v>
      </c>
      <c r="O207" s="127">
        <v>0</v>
      </c>
      <c r="P207" s="127">
        <v>0</v>
      </c>
      <c r="Q207" s="127">
        <v>0</v>
      </c>
      <c r="R207" s="127">
        <v>0</v>
      </c>
      <c r="S207" s="152">
        <v>0</v>
      </c>
      <c r="T207" s="99">
        <v>7</v>
      </c>
    </row>
    <row r="208" spans="2:20" hidden="1" x14ac:dyDescent="0.15">
      <c r="B208" s="78"/>
      <c r="C208" s="397"/>
      <c r="D208" s="393" t="s">
        <v>94</v>
      </c>
      <c r="E208" s="11" t="s">
        <v>86</v>
      </c>
      <c r="F208" s="118">
        <f t="shared" si="6"/>
        <v>0</v>
      </c>
      <c r="G208" s="147">
        <v>0</v>
      </c>
      <c r="H208" s="97">
        <v>0</v>
      </c>
      <c r="I208" s="127">
        <v>0</v>
      </c>
      <c r="J208" s="127">
        <v>0</v>
      </c>
      <c r="K208" s="127">
        <v>0</v>
      </c>
      <c r="L208" s="127">
        <v>0</v>
      </c>
      <c r="M208" s="127">
        <v>0</v>
      </c>
      <c r="N208" s="127">
        <v>0</v>
      </c>
      <c r="O208" s="97">
        <v>0</v>
      </c>
      <c r="P208" s="127">
        <v>0</v>
      </c>
      <c r="Q208" s="127">
        <v>0</v>
      </c>
      <c r="R208" s="127">
        <v>0</v>
      </c>
      <c r="S208" s="98">
        <v>0</v>
      </c>
      <c r="T208" s="99">
        <v>0</v>
      </c>
    </row>
    <row r="209" spans="2:20" hidden="1" x14ac:dyDescent="0.15">
      <c r="B209" s="78"/>
      <c r="C209" s="398"/>
      <c r="D209" s="394"/>
      <c r="E209" s="14" t="s">
        <v>87</v>
      </c>
      <c r="F209" s="121">
        <f t="shared" si="6"/>
        <v>2</v>
      </c>
      <c r="G209" s="142">
        <v>0</v>
      </c>
      <c r="H209" s="111">
        <v>0</v>
      </c>
      <c r="I209" s="111">
        <v>0</v>
      </c>
      <c r="J209" s="128">
        <v>0</v>
      </c>
      <c r="K209" s="128">
        <v>0</v>
      </c>
      <c r="L209" s="128">
        <v>0</v>
      </c>
      <c r="M209" s="128">
        <v>0</v>
      </c>
      <c r="N209" s="111">
        <v>0</v>
      </c>
      <c r="O209" s="111">
        <v>0</v>
      </c>
      <c r="P209" s="128">
        <v>0</v>
      </c>
      <c r="Q209" s="128">
        <v>0</v>
      </c>
      <c r="R209" s="128">
        <v>0</v>
      </c>
      <c r="S209" s="129">
        <v>0</v>
      </c>
      <c r="T209" s="130">
        <v>2</v>
      </c>
    </row>
    <row r="210" spans="2:20" hidden="1" x14ac:dyDescent="0.15">
      <c r="B210" s="78"/>
      <c r="C210" s="396" t="s">
        <v>95</v>
      </c>
      <c r="D210" s="395" t="s">
        <v>89</v>
      </c>
      <c r="E210" s="131" t="s">
        <v>86</v>
      </c>
      <c r="F210" s="118">
        <f t="shared" si="6"/>
        <v>23</v>
      </c>
      <c r="G210" s="97">
        <f t="shared" ref="G210:T211" si="10">G212+G214</f>
        <v>0</v>
      </c>
      <c r="H210" s="97">
        <f t="shared" si="10"/>
        <v>8</v>
      </c>
      <c r="I210" s="97">
        <f t="shared" si="10"/>
        <v>0</v>
      </c>
      <c r="J210" s="97">
        <f t="shared" si="10"/>
        <v>0</v>
      </c>
      <c r="K210" s="97">
        <f t="shared" si="10"/>
        <v>0</v>
      </c>
      <c r="L210" s="97">
        <f t="shared" si="10"/>
        <v>8</v>
      </c>
      <c r="M210" s="97">
        <f t="shared" si="10"/>
        <v>0</v>
      </c>
      <c r="N210" s="97">
        <f t="shared" si="10"/>
        <v>0</v>
      </c>
      <c r="O210" s="97">
        <f t="shared" si="10"/>
        <v>0</v>
      </c>
      <c r="P210" s="97">
        <f t="shared" si="10"/>
        <v>0</v>
      </c>
      <c r="Q210" s="97">
        <f t="shared" si="10"/>
        <v>0</v>
      </c>
      <c r="R210" s="97">
        <f t="shared" si="10"/>
        <v>0</v>
      </c>
      <c r="S210" s="98">
        <f t="shared" si="10"/>
        <v>0</v>
      </c>
      <c r="T210" s="99">
        <f t="shared" si="10"/>
        <v>7</v>
      </c>
    </row>
    <row r="211" spans="2:20" hidden="1" x14ac:dyDescent="0.15">
      <c r="B211" s="78"/>
      <c r="C211" s="397"/>
      <c r="D211" s="387"/>
      <c r="E211" s="116" t="s">
        <v>87</v>
      </c>
      <c r="F211" s="118">
        <f t="shared" si="6"/>
        <v>14</v>
      </c>
      <c r="G211" s="97">
        <f t="shared" si="10"/>
        <v>0</v>
      </c>
      <c r="H211" s="97">
        <f t="shared" si="10"/>
        <v>1</v>
      </c>
      <c r="I211" s="97">
        <f t="shared" si="10"/>
        <v>0</v>
      </c>
      <c r="J211" s="97">
        <f t="shared" si="10"/>
        <v>0</v>
      </c>
      <c r="K211" s="97">
        <f t="shared" si="10"/>
        <v>0</v>
      </c>
      <c r="L211" s="97">
        <f t="shared" si="10"/>
        <v>0</v>
      </c>
      <c r="M211" s="97">
        <f t="shared" si="10"/>
        <v>0</v>
      </c>
      <c r="N211" s="97">
        <f t="shared" si="10"/>
        <v>0</v>
      </c>
      <c r="O211" s="97">
        <f t="shared" si="10"/>
        <v>0</v>
      </c>
      <c r="P211" s="97">
        <f t="shared" si="10"/>
        <v>0</v>
      </c>
      <c r="Q211" s="97">
        <f t="shared" si="10"/>
        <v>0</v>
      </c>
      <c r="R211" s="97">
        <f t="shared" si="10"/>
        <v>0</v>
      </c>
      <c r="S211" s="98">
        <f t="shared" si="10"/>
        <v>0</v>
      </c>
      <c r="T211" s="99">
        <f t="shared" si="10"/>
        <v>13</v>
      </c>
    </row>
    <row r="212" spans="2:20" hidden="1" x14ac:dyDescent="0.15">
      <c r="B212" s="78"/>
      <c r="C212" s="397"/>
      <c r="D212" s="388" t="s">
        <v>96</v>
      </c>
      <c r="E212" s="117" t="s">
        <v>86</v>
      </c>
      <c r="F212" s="118">
        <f t="shared" si="6"/>
        <v>7</v>
      </c>
      <c r="G212" s="147">
        <v>0</v>
      </c>
      <c r="H212" s="97">
        <v>0</v>
      </c>
      <c r="I212" s="97">
        <v>0</v>
      </c>
      <c r="J212" s="97">
        <v>0</v>
      </c>
      <c r="K212" s="97">
        <v>0</v>
      </c>
      <c r="L212" s="97">
        <v>4</v>
      </c>
      <c r="M212" s="97">
        <v>0</v>
      </c>
      <c r="N212" s="97">
        <v>0</v>
      </c>
      <c r="O212" s="97">
        <v>0</v>
      </c>
      <c r="P212" s="97">
        <v>0</v>
      </c>
      <c r="Q212" s="97">
        <v>0</v>
      </c>
      <c r="R212" s="97">
        <v>0</v>
      </c>
      <c r="S212" s="140">
        <v>0</v>
      </c>
      <c r="T212" s="99">
        <v>3</v>
      </c>
    </row>
    <row r="213" spans="2:20" hidden="1" x14ac:dyDescent="0.15">
      <c r="B213" s="78"/>
      <c r="C213" s="397"/>
      <c r="D213" s="388"/>
      <c r="E213" s="119" t="s">
        <v>87</v>
      </c>
      <c r="F213" s="118">
        <f t="shared" si="6"/>
        <v>9</v>
      </c>
      <c r="G213" s="147">
        <v>0</v>
      </c>
      <c r="H213" s="97">
        <v>0</v>
      </c>
      <c r="I213" s="97">
        <v>0</v>
      </c>
      <c r="J213" s="97">
        <v>0</v>
      </c>
      <c r="K213" s="97">
        <v>0</v>
      </c>
      <c r="L213" s="97">
        <v>0</v>
      </c>
      <c r="M213" s="97">
        <v>0</v>
      </c>
      <c r="N213" s="97">
        <v>0</v>
      </c>
      <c r="O213" s="97">
        <v>0</v>
      </c>
      <c r="P213" s="97">
        <v>0</v>
      </c>
      <c r="Q213" s="97">
        <v>0</v>
      </c>
      <c r="R213" s="97">
        <v>0</v>
      </c>
      <c r="S213" s="98">
        <v>0</v>
      </c>
      <c r="T213" s="99">
        <v>9</v>
      </c>
    </row>
    <row r="214" spans="2:20" hidden="1" x14ac:dyDescent="0.15">
      <c r="B214" s="78"/>
      <c r="C214" s="397"/>
      <c r="D214" s="388" t="s">
        <v>97</v>
      </c>
      <c r="E214" s="119" t="s">
        <v>86</v>
      </c>
      <c r="F214" s="118">
        <f t="shared" si="6"/>
        <v>16</v>
      </c>
      <c r="G214" s="147">
        <v>0</v>
      </c>
      <c r="H214" s="97">
        <v>8</v>
      </c>
      <c r="I214" s="97">
        <v>0</v>
      </c>
      <c r="J214" s="97">
        <v>0</v>
      </c>
      <c r="K214" s="97">
        <v>0</v>
      </c>
      <c r="L214" s="97">
        <v>4</v>
      </c>
      <c r="M214" s="97">
        <v>0</v>
      </c>
      <c r="N214" s="97">
        <v>0</v>
      </c>
      <c r="O214" s="97">
        <v>0</v>
      </c>
      <c r="P214" s="97">
        <v>0</v>
      </c>
      <c r="Q214" s="97">
        <v>0</v>
      </c>
      <c r="R214" s="97">
        <v>0</v>
      </c>
      <c r="S214" s="98">
        <v>0</v>
      </c>
      <c r="T214" s="99">
        <v>4</v>
      </c>
    </row>
    <row r="215" spans="2:20" hidden="1" x14ac:dyDescent="0.15">
      <c r="B215" s="120"/>
      <c r="C215" s="398"/>
      <c r="D215" s="389"/>
      <c r="E215" s="14" t="s">
        <v>87</v>
      </c>
      <c r="F215" s="121">
        <f t="shared" si="6"/>
        <v>5</v>
      </c>
      <c r="G215" s="142">
        <v>0</v>
      </c>
      <c r="H215" s="111">
        <v>1</v>
      </c>
      <c r="I215" s="111">
        <v>0</v>
      </c>
      <c r="J215" s="111">
        <v>0</v>
      </c>
      <c r="K215" s="111">
        <v>0</v>
      </c>
      <c r="L215" s="111">
        <v>0</v>
      </c>
      <c r="M215" s="111">
        <v>0</v>
      </c>
      <c r="N215" s="111">
        <v>0</v>
      </c>
      <c r="O215" s="111">
        <v>0</v>
      </c>
      <c r="P215" s="111">
        <v>0</v>
      </c>
      <c r="Q215" s="111">
        <v>0</v>
      </c>
      <c r="R215" s="111">
        <v>0</v>
      </c>
      <c r="S215" s="129">
        <v>0</v>
      </c>
      <c r="T215" s="130">
        <v>4</v>
      </c>
    </row>
    <row r="216" spans="2:20" ht="12" customHeight="1" x14ac:dyDescent="0.15">
      <c r="B216" s="374" t="s">
        <v>107</v>
      </c>
      <c r="C216" s="375"/>
      <c r="D216" s="376"/>
      <c r="E216" s="66" t="s">
        <v>84</v>
      </c>
      <c r="F216" s="122">
        <f t="shared" si="6"/>
        <v>3146</v>
      </c>
      <c r="G216" s="69">
        <f t="shared" ref="G216:R216" si="11">G217+G218</f>
        <v>0</v>
      </c>
      <c r="H216" s="69">
        <f t="shared" si="11"/>
        <v>9</v>
      </c>
      <c r="I216" s="69">
        <f t="shared" si="11"/>
        <v>0</v>
      </c>
      <c r="J216" s="69">
        <f t="shared" si="11"/>
        <v>0</v>
      </c>
      <c r="K216" s="69">
        <f t="shared" si="11"/>
        <v>4</v>
      </c>
      <c r="L216" s="69">
        <f t="shared" si="11"/>
        <v>0</v>
      </c>
      <c r="M216" s="69">
        <f t="shared" si="11"/>
        <v>269</v>
      </c>
      <c r="N216" s="69">
        <f t="shared" si="11"/>
        <v>0</v>
      </c>
      <c r="O216" s="69">
        <f t="shared" si="11"/>
        <v>189</v>
      </c>
      <c r="P216" s="69">
        <f t="shared" si="11"/>
        <v>0</v>
      </c>
      <c r="Q216" s="69">
        <f t="shared" si="11"/>
        <v>0</v>
      </c>
      <c r="R216" s="69">
        <f t="shared" si="11"/>
        <v>495</v>
      </c>
      <c r="S216" s="134">
        <f>SUM(S217+S218)</f>
        <v>0</v>
      </c>
      <c r="T216" s="71">
        <f>T217+T218</f>
        <v>2180</v>
      </c>
    </row>
    <row r="217" spans="2:20" ht="12" customHeight="1" x14ac:dyDescent="0.15">
      <c r="B217" s="380" t="s">
        <v>85</v>
      </c>
      <c r="C217" s="381"/>
      <c r="D217" s="382"/>
      <c r="E217" s="149" t="s">
        <v>86</v>
      </c>
      <c r="F217" s="123">
        <f t="shared" si="6"/>
        <v>1765</v>
      </c>
      <c r="G217" s="150">
        <f t="shared" ref="G217:R218" si="12">G219+G231</f>
        <v>0</v>
      </c>
      <c r="H217" s="75">
        <f t="shared" si="12"/>
        <v>9</v>
      </c>
      <c r="I217" s="75">
        <f t="shared" si="12"/>
        <v>0</v>
      </c>
      <c r="J217" s="75">
        <f t="shared" si="12"/>
        <v>0</v>
      </c>
      <c r="K217" s="75">
        <f t="shared" si="12"/>
        <v>4</v>
      </c>
      <c r="L217" s="75">
        <f t="shared" si="12"/>
        <v>0</v>
      </c>
      <c r="M217" s="75">
        <f t="shared" si="12"/>
        <v>188</v>
      </c>
      <c r="N217" s="75">
        <f t="shared" si="12"/>
        <v>0</v>
      </c>
      <c r="O217" s="75">
        <f t="shared" si="12"/>
        <v>143</v>
      </c>
      <c r="P217" s="75">
        <f t="shared" si="12"/>
        <v>0</v>
      </c>
      <c r="Q217" s="75">
        <f t="shared" si="12"/>
        <v>0</v>
      </c>
      <c r="R217" s="75">
        <f t="shared" si="12"/>
        <v>306</v>
      </c>
      <c r="S217" s="76">
        <v>0</v>
      </c>
      <c r="T217" s="77">
        <f>T219+T231</f>
        <v>1115</v>
      </c>
    </row>
    <row r="218" spans="2:20" ht="12" customHeight="1" x14ac:dyDescent="0.15">
      <c r="B218" s="78"/>
      <c r="C218" s="79"/>
      <c r="D218" s="80"/>
      <c r="E218" s="81" t="s">
        <v>87</v>
      </c>
      <c r="F218" s="124">
        <f t="shared" si="6"/>
        <v>1381</v>
      </c>
      <c r="G218" s="84">
        <f t="shared" si="12"/>
        <v>0</v>
      </c>
      <c r="H218" s="84">
        <f t="shared" si="12"/>
        <v>0</v>
      </c>
      <c r="I218" s="84">
        <f t="shared" si="12"/>
        <v>0</v>
      </c>
      <c r="J218" s="84">
        <f t="shared" si="12"/>
        <v>0</v>
      </c>
      <c r="K218" s="84">
        <f t="shared" si="12"/>
        <v>0</v>
      </c>
      <c r="L218" s="84">
        <f t="shared" si="12"/>
        <v>0</v>
      </c>
      <c r="M218" s="84">
        <f t="shared" si="12"/>
        <v>81</v>
      </c>
      <c r="N218" s="84">
        <f t="shared" si="12"/>
        <v>0</v>
      </c>
      <c r="O218" s="84">
        <f t="shared" si="12"/>
        <v>46</v>
      </c>
      <c r="P218" s="84">
        <f t="shared" si="12"/>
        <v>0</v>
      </c>
      <c r="Q218" s="84">
        <f t="shared" si="12"/>
        <v>0</v>
      </c>
      <c r="R218" s="84">
        <f t="shared" si="12"/>
        <v>189</v>
      </c>
      <c r="S218" s="85">
        <v>0</v>
      </c>
      <c r="T218" s="86">
        <f>T220+T232</f>
        <v>1065</v>
      </c>
    </row>
    <row r="219" spans="2:20" ht="12" hidden="1" customHeight="1" x14ac:dyDescent="0.15">
      <c r="B219" s="78"/>
      <c r="C219" s="396" t="s">
        <v>88</v>
      </c>
      <c r="D219" s="302" t="s">
        <v>89</v>
      </c>
      <c r="E219" s="87" t="s">
        <v>86</v>
      </c>
      <c r="F219" s="151">
        <f t="shared" si="6"/>
        <v>1749</v>
      </c>
      <c r="G219" s="89">
        <f t="shared" ref="G219:T220" si="13">SUM(G221+G223+G225+G227+G229)</f>
        <v>0</v>
      </c>
      <c r="H219" s="90">
        <f t="shared" si="13"/>
        <v>8</v>
      </c>
      <c r="I219" s="90">
        <f t="shared" si="13"/>
        <v>0</v>
      </c>
      <c r="J219" s="90">
        <f t="shared" si="13"/>
        <v>0</v>
      </c>
      <c r="K219" s="90">
        <f t="shared" si="13"/>
        <v>0</v>
      </c>
      <c r="L219" s="90">
        <f t="shared" si="13"/>
        <v>0</v>
      </c>
      <c r="M219" s="90">
        <f t="shared" si="13"/>
        <v>184</v>
      </c>
      <c r="N219" s="90">
        <f t="shared" si="13"/>
        <v>0</v>
      </c>
      <c r="O219" s="90">
        <f t="shared" si="13"/>
        <v>143</v>
      </c>
      <c r="P219" s="90">
        <f t="shared" si="13"/>
        <v>0</v>
      </c>
      <c r="Q219" s="90">
        <f t="shared" si="13"/>
        <v>0</v>
      </c>
      <c r="R219" s="90">
        <f t="shared" si="13"/>
        <v>305</v>
      </c>
      <c r="S219" s="91">
        <f t="shared" si="13"/>
        <v>0</v>
      </c>
      <c r="T219" s="92">
        <f t="shared" si="13"/>
        <v>1109</v>
      </c>
    </row>
    <row r="220" spans="2:20" ht="12" hidden="1" customHeight="1" x14ac:dyDescent="0.15">
      <c r="B220" s="78"/>
      <c r="C220" s="397"/>
      <c r="D220" s="390"/>
      <c r="E220" s="93" t="s">
        <v>87</v>
      </c>
      <c r="F220" s="118">
        <f t="shared" si="6"/>
        <v>1374</v>
      </c>
      <c r="G220" s="101">
        <f t="shared" si="13"/>
        <v>0</v>
      </c>
      <c r="H220" s="97">
        <f t="shared" si="13"/>
        <v>0</v>
      </c>
      <c r="I220" s="97">
        <f t="shared" si="13"/>
        <v>0</v>
      </c>
      <c r="J220" s="97">
        <f t="shared" si="13"/>
        <v>0</v>
      </c>
      <c r="K220" s="97">
        <f t="shared" si="13"/>
        <v>0</v>
      </c>
      <c r="L220" s="97">
        <f t="shared" si="13"/>
        <v>0</v>
      </c>
      <c r="M220" s="97">
        <f t="shared" si="13"/>
        <v>78</v>
      </c>
      <c r="N220" s="97">
        <f t="shared" si="13"/>
        <v>0</v>
      </c>
      <c r="O220" s="97">
        <f t="shared" si="13"/>
        <v>46</v>
      </c>
      <c r="P220" s="97">
        <f t="shared" si="13"/>
        <v>0</v>
      </c>
      <c r="Q220" s="97">
        <f t="shared" si="13"/>
        <v>0</v>
      </c>
      <c r="R220" s="97">
        <f t="shared" si="13"/>
        <v>189</v>
      </c>
      <c r="S220" s="98">
        <f t="shared" si="13"/>
        <v>0</v>
      </c>
      <c r="T220" s="99">
        <f t="shared" si="13"/>
        <v>1061</v>
      </c>
    </row>
    <row r="221" spans="2:20" ht="12" hidden="1" customHeight="1" x14ac:dyDescent="0.15">
      <c r="B221" s="78"/>
      <c r="C221" s="397"/>
      <c r="D221" s="391" t="s">
        <v>90</v>
      </c>
      <c r="E221" s="11" t="s">
        <v>86</v>
      </c>
      <c r="F221" s="118">
        <f t="shared" si="6"/>
        <v>1009</v>
      </c>
      <c r="G221" s="127">
        <v>0</v>
      </c>
      <c r="H221" s="127">
        <v>0</v>
      </c>
      <c r="I221" s="127">
        <v>0</v>
      </c>
      <c r="J221" s="127">
        <v>0</v>
      </c>
      <c r="K221" s="127">
        <v>0</v>
      </c>
      <c r="L221" s="127">
        <v>0</v>
      </c>
      <c r="M221" s="127">
        <v>27</v>
      </c>
      <c r="N221" s="127">
        <v>0</v>
      </c>
      <c r="O221" s="127">
        <v>90</v>
      </c>
      <c r="P221" s="127">
        <v>0</v>
      </c>
      <c r="Q221" s="127">
        <v>0</v>
      </c>
      <c r="R221" s="127">
        <v>227</v>
      </c>
      <c r="S221" s="140">
        <v>0</v>
      </c>
      <c r="T221" s="99">
        <v>665</v>
      </c>
    </row>
    <row r="222" spans="2:20" ht="12" hidden="1" customHeight="1" x14ac:dyDescent="0.15">
      <c r="B222" s="78"/>
      <c r="C222" s="397"/>
      <c r="D222" s="392"/>
      <c r="E222" s="11" t="s">
        <v>87</v>
      </c>
      <c r="F222" s="118">
        <f t="shared" si="6"/>
        <v>816</v>
      </c>
      <c r="G222" s="127">
        <v>0</v>
      </c>
      <c r="H222" s="127">
        <v>0</v>
      </c>
      <c r="I222" s="127">
        <v>0</v>
      </c>
      <c r="J222" s="127">
        <v>0</v>
      </c>
      <c r="K222" s="127">
        <v>0</v>
      </c>
      <c r="L222" s="127">
        <v>0</v>
      </c>
      <c r="M222" s="127">
        <v>17</v>
      </c>
      <c r="N222" s="127">
        <v>0</v>
      </c>
      <c r="O222" s="127">
        <v>11</v>
      </c>
      <c r="P222" s="127">
        <v>0</v>
      </c>
      <c r="Q222" s="127">
        <v>0</v>
      </c>
      <c r="R222" s="127">
        <v>135</v>
      </c>
      <c r="S222" s="98">
        <v>0</v>
      </c>
      <c r="T222" s="99">
        <v>653</v>
      </c>
    </row>
    <row r="223" spans="2:20" ht="12" hidden="1" customHeight="1" x14ac:dyDescent="0.15">
      <c r="B223" s="78"/>
      <c r="C223" s="397"/>
      <c r="D223" s="391" t="s">
        <v>91</v>
      </c>
      <c r="E223" s="11" t="s">
        <v>86</v>
      </c>
      <c r="F223" s="118">
        <f t="shared" si="6"/>
        <v>446</v>
      </c>
      <c r="G223" s="127">
        <v>0</v>
      </c>
      <c r="H223" s="127">
        <v>0</v>
      </c>
      <c r="I223" s="127">
        <v>0</v>
      </c>
      <c r="J223" s="127">
        <v>0</v>
      </c>
      <c r="K223" s="127">
        <v>0</v>
      </c>
      <c r="L223" s="127">
        <v>0</v>
      </c>
      <c r="M223" s="127">
        <v>125</v>
      </c>
      <c r="N223" s="127">
        <v>0</v>
      </c>
      <c r="O223" s="127">
        <v>35</v>
      </c>
      <c r="P223" s="127">
        <v>0</v>
      </c>
      <c r="Q223" s="127">
        <v>0</v>
      </c>
      <c r="R223" s="127">
        <v>42</v>
      </c>
      <c r="S223" s="98">
        <v>0</v>
      </c>
      <c r="T223" s="99">
        <v>244</v>
      </c>
    </row>
    <row r="224" spans="2:20" ht="12" hidden="1" customHeight="1" x14ac:dyDescent="0.15">
      <c r="B224" s="78"/>
      <c r="C224" s="397"/>
      <c r="D224" s="392"/>
      <c r="E224" s="11" t="s">
        <v>87</v>
      </c>
      <c r="F224" s="118">
        <f t="shared" si="6"/>
        <v>313</v>
      </c>
      <c r="G224" s="127">
        <v>0</v>
      </c>
      <c r="H224" s="127">
        <v>0</v>
      </c>
      <c r="I224" s="127">
        <v>0</v>
      </c>
      <c r="J224" s="127">
        <v>0</v>
      </c>
      <c r="K224" s="127">
        <v>0</v>
      </c>
      <c r="L224" s="127">
        <v>0</v>
      </c>
      <c r="M224" s="127">
        <v>42</v>
      </c>
      <c r="N224" s="127">
        <v>0</v>
      </c>
      <c r="O224" s="127">
        <v>17</v>
      </c>
      <c r="P224" s="127">
        <v>0</v>
      </c>
      <c r="Q224" s="127">
        <v>0</v>
      </c>
      <c r="R224" s="127">
        <v>37</v>
      </c>
      <c r="S224" s="98">
        <v>0</v>
      </c>
      <c r="T224" s="99">
        <v>217</v>
      </c>
    </row>
    <row r="225" spans="2:20" ht="12" hidden="1" customHeight="1" x14ac:dyDescent="0.15">
      <c r="B225" s="78"/>
      <c r="C225" s="397"/>
      <c r="D225" s="391" t="s">
        <v>92</v>
      </c>
      <c r="E225" s="11" t="s">
        <v>86</v>
      </c>
      <c r="F225" s="118">
        <f t="shared" si="6"/>
        <v>291</v>
      </c>
      <c r="G225" s="127">
        <v>0</v>
      </c>
      <c r="H225" s="127">
        <v>8</v>
      </c>
      <c r="I225" s="127">
        <v>0</v>
      </c>
      <c r="J225" s="127">
        <v>0</v>
      </c>
      <c r="K225" s="127">
        <v>0</v>
      </c>
      <c r="L225" s="127">
        <v>0</v>
      </c>
      <c r="M225" s="127">
        <v>32</v>
      </c>
      <c r="N225" s="127">
        <v>0</v>
      </c>
      <c r="O225" s="127">
        <v>18</v>
      </c>
      <c r="P225" s="127">
        <v>0</v>
      </c>
      <c r="Q225" s="127">
        <v>0</v>
      </c>
      <c r="R225" s="127">
        <v>36</v>
      </c>
      <c r="S225" s="98">
        <v>0</v>
      </c>
      <c r="T225" s="99">
        <v>197</v>
      </c>
    </row>
    <row r="226" spans="2:20" ht="12" hidden="1" customHeight="1" x14ac:dyDescent="0.15">
      <c r="B226" s="78"/>
      <c r="C226" s="397"/>
      <c r="D226" s="392"/>
      <c r="E226" s="11" t="s">
        <v>87</v>
      </c>
      <c r="F226" s="118">
        <f t="shared" si="6"/>
        <v>245</v>
      </c>
      <c r="G226" s="127">
        <v>0</v>
      </c>
      <c r="H226" s="127">
        <v>0</v>
      </c>
      <c r="I226" s="127">
        <v>0</v>
      </c>
      <c r="J226" s="127">
        <v>0</v>
      </c>
      <c r="K226" s="127">
        <v>0</v>
      </c>
      <c r="L226" s="127">
        <v>0</v>
      </c>
      <c r="M226" s="127">
        <v>19</v>
      </c>
      <c r="N226" s="127">
        <v>0</v>
      </c>
      <c r="O226" s="127">
        <v>18</v>
      </c>
      <c r="P226" s="127">
        <v>0</v>
      </c>
      <c r="Q226" s="127">
        <v>0</v>
      </c>
      <c r="R226" s="127">
        <v>17</v>
      </c>
      <c r="S226" s="98">
        <v>0</v>
      </c>
      <c r="T226" s="99">
        <v>191</v>
      </c>
    </row>
    <row r="227" spans="2:20" ht="12" hidden="1" customHeight="1" x14ac:dyDescent="0.15">
      <c r="B227" s="78"/>
      <c r="C227" s="397"/>
      <c r="D227" s="391" t="s">
        <v>93</v>
      </c>
      <c r="E227" s="11" t="s">
        <v>86</v>
      </c>
      <c r="F227" s="118">
        <f t="shared" si="6"/>
        <v>3</v>
      </c>
      <c r="G227" s="127">
        <v>0</v>
      </c>
      <c r="H227" s="127">
        <v>0</v>
      </c>
      <c r="I227" s="127">
        <v>0</v>
      </c>
      <c r="J227" s="127">
        <v>0</v>
      </c>
      <c r="K227" s="127">
        <v>0</v>
      </c>
      <c r="L227" s="127">
        <v>0</v>
      </c>
      <c r="M227" s="127">
        <v>0</v>
      </c>
      <c r="N227" s="127">
        <v>0</v>
      </c>
      <c r="O227" s="127">
        <v>0</v>
      </c>
      <c r="P227" s="127">
        <v>0</v>
      </c>
      <c r="Q227" s="127">
        <v>0</v>
      </c>
      <c r="R227" s="127">
        <v>0</v>
      </c>
      <c r="S227" s="98">
        <v>0</v>
      </c>
      <c r="T227" s="99">
        <v>3</v>
      </c>
    </row>
    <row r="228" spans="2:20" ht="12" hidden="1" customHeight="1" x14ac:dyDescent="0.15">
      <c r="B228" s="78"/>
      <c r="C228" s="397"/>
      <c r="D228" s="392"/>
      <c r="E228" s="105" t="s">
        <v>87</v>
      </c>
      <c r="F228" s="118">
        <f t="shared" si="6"/>
        <v>0</v>
      </c>
      <c r="G228" s="147">
        <v>0</v>
      </c>
      <c r="H228" s="97">
        <v>0</v>
      </c>
      <c r="I228" s="127">
        <v>0</v>
      </c>
      <c r="J228" s="127">
        <v>0</v>
      </c>
      <c r="K228" s="127">
        <v>0</v>
      </c>
      <c r="L228" s="127">
        <v>0</v>
      </c>
      <c r="M228" s="127">
        <v>0</v>
      </c>
      <c r="N228" s="127">
        <v>0</v>
      </c>
      <c r="O228" s="127">
        <v>0</v>
      </c>
      <c r="P228" s="127">
        <v>0</v>
      </c>
      <c r="Q228" s="127">
        <v>0</v>
      </c>
      <c r="R228" s="127">
        <v>0</v>
      </c>
      <c r="S228" s="152">
        <v>0</v>
      </c>
      <c r="T228" s="99">
        <v>0</v>
      </c>
    </row>
    <row r="229" spans="2:20" ht="12" hidden="1" customHeight="1" x14ac:dyDescent="0.15">
      <c r="B229" s="78"/>
      <c r="C229" s="397"/>
      <c r="D229" s="393" t="s">
        <v>94</v>
      </c>
      <c r="E229" s="11" t="s">
        <v>86</v>
      </c>
      <c r="F229" s="118">
        <f t="shared" si="6"/>
        <v>0</v>
      </c>
      <c r="G229" s="147">
        <v>0</v>
      </c>
      <c r="H229" s="97">
        <v>0</v>
      </c>
      <c r="I229" s="127">
        <v>0</v>
      </c>
      <c r="J229" s="127">
        <v>0</v>
      </c>
      <c r="K229" s="127">
        <v>0</v>
      </c>
      <c r="L229" s="127">
        <v>0</v>
      </c>
      <c r="M229" s="127">
        <v>0</v>
      </c>
      <c r="N229" s="127">
        <v>0</v>
      </c>
      <c r="O229" s="97">
        <v>0</v>
      </c>
      <c r="P229" s="127">
        <v>0</v>
      </c>
      <c r="Q229" s="127">
        <v>0</v>
      </c>
      <c r="R229" s="127">
        <v>0</v>
      </c>
      <c r="S229" s="98">
        <v>0</v>
      </c>
      <c r="T229" s="99">
        <v>0</v>
      </c>
    </row>
    <row r="230" spans="2:20" ht="12" hidden="1" customHeight="1" x14ac:dyDescent="0.15">
      <c r="B230" s="78"/>
      <c r="C230" s="398"/>
      <c r="D230" s="394"/>
      <c r="E230" s="14" t="s">
        <v>87</v>
      </c>
      <c r="F230" s="121">
        <f t="shared" si="6"/>
        <v>0</v>
      </c>
      <c r="G230" s="142">
        <v>0</v>
      </c>
      <c r="H230" s="111">
        <v>0</v>
      </c>
      <c r="I230" s="111">
        <v>0</v>
      </c>
      <c r="J230" s="128">
        <v>0</v>
      </c>
      <c r="K230" s="128">
        <v>0</v>
      </c>
      <c r="L230" s="128">
        <v>0</v>
      </c>
      <c r="M230" s="128">
        <v>0</v>
      </c>
      <c r="N230" s="111">
        <v>0</v>
      </c>
      <c r="O230" s="111">
        <v>0</v>
      </c>
      <c r="P230" s="128">
        <v>0</v>
      </c>
      <c r="Q230" s="128">
        <v>0</v>
      </c>
      <c r="R230" s="128">
        <v>0</v>
      </c>
      <c r="S230" s="129">
        <v>0</v>
      </c>
      <c r="T230" s="130">
        <v>0</v>
      </c>
    </row>
    <row r="231" spans="2:20" ht="12" hidden="1" customHeight="1" x14ac:dyDescent="0.15">
      <c r="B231" s="78"/>
      <c r="C231" s="396" t="s">
        <v>95</v>
      </c>
      <c r="D231" s="395" t="s">
        <v>89</v>
      </c>
      <c r="E231" s="131" t="s">
        <v>86</v>
      </c>
      <c r="F231" s="118">
        <f t="shared" si="6"/>
        <v>16</v>
      </c>
      <c r="G231" s="97">
        <f t="shared" ref="G231:T232" si="14">G233+G235</f>
        <v>0</v>
      </c>
      <c r="H231" s="97">
        <f t="shared" si="14"/>
        <v>1</v>
      </c>
      <c r="I231" s="97">
        <f t="shared" si="14"/>
        <v>0</v>
      </c>
      <c r="J231" s="97">
        <f t="shared" si="14"/>
        <v>0</v>
      </c>
      <c r="K231" s="97">
        <f t="shared" si="14"/>
        <v>4</v>
      </c>
      <c r="L231" s="97">
        <f t="shared" si="14"/>
        <v>0</v>
      </c>
      <c r="M231" s="97">
        <f t="shared" si="14"/>
        <v>4</v>
      </c>
      <c r="N231" s="97">
        <f t="shared" si="14"/>
        <v>0</v>
      </c>
      <c r="O231" s="97">
        <f t="shared" si="14"/>
        <v>0</v>
      </c>
      <c r="P231" s="97">
        <f t="shared" si="14"/>
        <v>0</v>
      </c>
      <c r="Q231" s="97">
        <f t="shared" si="14"/>
        <v>0</v>
      </c>
      <c r="R231" s="97">
        <f t="shared" si="14"/>
        <v>1</v>
      </c>
      <c r="S231" s="98">
        <f t="shared" si="14"/>
        <v>0</v>
      </c>
      <c r="T231" s="92">
        <f t="shared" si="14"/>
        <v>6</v>
      </c>
    </row>
    <row r="232" spans="2:20" ht="12" hidden="1" customHeight="1" x14ac:dyDescent="0.15">
      <c r="B232" s="78"/>
      <c r="C232" s="397"/>
      <c r="D232" s="387"/>
      <c r="E232" s="116" t="s">
        <v>87</v>
      </c>
      <c r="F232" s="118">
        <f t="shared" si="6"/>
        <v>7</v>
      </c>
      <c r="G232" s="97">
        <f t="shared" si="14"/>
        <v>0</v>
      </c>
      <c r="H232" s="97">
        <f t="shared" si="14"/>
        <v>0</v>
      </c>
      <c r="I232" s="97">
        <f t="shared" si="14"/>
        <v>0</v>
      </c>
      <c r="J232" s="97">
        <f t="shared" si="14"/>
        <v>0</v>
      </c>
      <c r="K232" s="97">
        <f t="shared" si="14"/>
        <v>0</v>
      </c>
      <c r="L232" s="97">
        <f t="shared" si="14"/>
        <v>0</v>
      </c>
      <c r="M232" s="97">
        <f t="shared" si="14"/>
        <v>3</v>
      </c>
      <c r="N232" s="97">
        <f t="shared" si="14"/>
        <v>0</v>
      </c>
      <c r="O232" s="97">
        <f t="shared" si="14"/>
        <v>0</v>
      </c>
      <c r="P232" s="97">
        <f t="shared" si="14"/>
        <v>0</v>
      </c>
      <c r="Q232" s="97">
        <f t="shared" si="14"/>
        <v>0</v>
      </c>
      <c r="R232" s="97">
        <f t="shared" si="14"/>
        <v>0</v>
      </c>
      <c r="S232" s="98">
        <f t="shared" si="14"/>
        <v>0</v>
      </c>
      <c r="T232" s="99">
        <f t="shared" si="14"/>
        <v>4</v>
      </c>
    </row>
    <row r="233" spans="2:20" ht="12" hidden="1" customHeight="1" x14ac:dyDescent="0.15">
      <c r="B233" s="78"/>
      <c r="C233" s="397"/>
      <c r="D233" s="388" t="s">
        <v>96</v>
      </c>
      <c r="E233" s="117" t="s">
        <v>86</v>
      </c>
      <c r="F233" s="118">
        <f t="shared" si="6"/>
        <v>9</v>
      </c>
      <c r="G233" s="147">
        <v>0</v>
      </c>
      <c r="H233" s="97">
        <v>1</v>
      </c>
      <c r="I233" s="97">
        <v>0</v>
      </c>
      <c r="J233" s="97">
        <v>0</v>
      </c>
      <c r="K233" s="97">
        <v>4</v>
      </c>
      <c r="L233" s="97">
        <v>0</v>
      </c>
      <c r="M233" s="97">
        <v>3</v>
      </c>
      <c r="N233" s="97">
        <f>N235+N384</f>
        <v>0</v>
      </c>
      <c r="O233" s="97">
        <v>0</v>
      </c>
      <c r="P233" s="97">
        <v>0</v>
      </c>
      <c r="Q233" s="97">
        <v>0</v>
      </c>
      <c r="R233" s="97">
        <v>0</v>
      </c>
      <c r="S233" s="140">
        <v>0</v>
      </c>
      <c r="T233" s="99">
        <v>1</v>
      </c>
    </row>
    <row r="234" spans="2:20" ht="12" hidden="1" customHeight="1" x14ac:dyDescent="0.15">
      <c r="B234" s="78"/>
      <c r="C234" s="397"/>
      <c r="D234" s="388"/>
      <c r="E234" s="119" t="s">
        <v>87</v>
      </c>
      <c r="F234" s="118">
        <f t="shared" si="6"/>
        <v>5</v>
      </c>
      <c r="G234" s="147">
        <v>0</v>
      </c>
      <c r="H234" s="97">
        <v>0</v>
      </c>
      <c r="I234" s="97">
        <v>0</v>
      </c>
      <c r="J234" s="97">
        <v>0</v>
      </c>
      <c r="K234" s="97">
        <v>0</v>
      </c>
      <c r="L234" s="97">
        <v>0</v>
      </c>
      <c r="M234" s="97">
        <v>2</v>
      </c>
      <c r="N234" s="97">
        <f>N236+N385</f>
        <v>0</v>
      </c>
      <c r="O234" s="97">
        <v>0</v>
      </c>
      <c r="P234" s="97">
        <v>0</v>
      </c>
      <c r="Q234" s="97">
        <v>0</v>
      </c>
      <c r="R234" s="97">
        <v>0</v>
      </c>
      <c r="S234" s="98">
        <v>0</v>
      </c>
      <c r="T234" s="99">
        <v>3</v>
      </c>
    </row>
    <row r="235" spans="2:20" ht="12" hidden="1" customHeight="1" x14ac:dyDescent="0.15">
      <c r="B235" s="78"/>
      <c r="C235" s="397"/>
      <c r="D235" s="388" t="s">
        <v>97</v>
      </c>
      <c r="E235" s="119" t="s">
        <v>86</v>
      </c>
      <c r="F235" s="118">
        <f t="shared" si="6"/>
        <v>7</v>
      </c>
      <c r="G235" s="147">
        <v>0</v>
      </c>
      <c r="H235" s="97">
        <v>0</v>
      </c>
      <c r="I235" s="97">
        <v>0</v>
      </c>
      <c r="J235" s="97">
        <v>0</v>
      </c>
      <c r="K235" s="97">
        <v>0</v>
      </c>
      <c r="L235" s="97">
        <v>0</v>
      </c>
      <c r="M235" s="97">
        <v>1</v>
      </c>
      <c r="N235" s="97">
        <f>N384+N386</f>
        <v>0</v>
      </c>
      <c r="O235" s="97">
        <v>0</v>
      </c>
      <c r="P235" s="97">
        <v>0</v>
      </c>
      <c r="Q235" s="97">
        <v>0</v>
      </c>
      <c r="R235" s="97">
        <v>1</v>
      </c>
      <c r="S235" s="98">
        <v>0</v>
      </c>
      <c r="T235" s="99">
        <v>5</v>
      </c>
    </row>
    <row r="236" spans="2:20" ht="12" hidden="1" customHeight="1" x14ac:dyDescent="0.15">
      <c r="B236" s="120"/>
      <c r="C236" s="398"/>
      <c r="D236" s="389"/>
      <c r="E236" s="14" t="s">
        <v>87</v>
      </c>
      <c r="F236" s="121">
        <f t="shared" si="6"/>
        <v>2</v>
      </c>
      <c r="G236" s="142">
        <v>0</v>
      </c>
      <c r="H236" s="111">
        <v>0</v>
      </c>
      <c r="I236" s="111">
        <v>0</v>
      </c>
      <c r="J236" s="111">
        <v>0</v>
      </c>
      <c r="K236" s="111">
        <v>0</v>
      </c>
      <c r="L236" s="111">
        <v>0</v>
      </c>
      <c r="M236" s="111">
        <v>1</v>
      </c>
      <c r="N236" s="111">
        <v>0</v>
      </c>
      <c r="O236" s="111">
        <v>0</v>
      </c>
      <c r="P236" s="111">
        <v>0</v>
      </c>
      <c r="Q236" s="111">
        <v>0</v>
      </c>
      <c r="R236" s="111">
        <v>0</v>
      </c>
      <c r="S236" s="129">
        <v>0</v>
      </c>
      <c r="T236" s="130">
        <v>1</v>
      </c>
    </row>
    <row r="237" spans="2:20" ht="12" customHeight="1" x14ac:dyDescent="0.15">
      <c r="B237" s="374" t="s">
        <v>108</v>
      </c>
      <c r="C237" s="375"/>
      <c r="D237" s="376"/>
      <c r="E237" s="66" t="s">
        <v>84</v>
      </c>
      <c r="F237" s="122">
        <f t="shared" si="6"/>
        <v>3850</v>
      </c>
      <c r="G237" s="69">
        <f t="shared" ref="G237:R237" si="15">G238+G239</f>
        <v>0</v>
      </c>
      <c r="H237" s="69">
        <f t="shared" si="15"/>
        <v>0</v>
      </c>
      <c r="I237" s="69">
        <f t="shared" si="15"/>
        <v>0</v>
      </c>
      <c r="J237" s="69">
        <f t="shared" si="15"/>
        <v>0</v>
      </c>
      <c r="K237" s="69">
        <f t="shared" si="15"/>
        <v>0</v>
      </c>
      <c r="L237" s="69">
        <f t="shared" si="15"/>
        <v>0</v>
      </c>
      <c r="M237" s="69">
        <f t="shared" si="15"/>
        <v>65</v>
      </c>
      <c r="N237" s="69">
        <f t="shared" si="15"/>
        <v>0</v>
      </c>
      <c r="O237" s="69">
        <f t="shared" si="15"/>
        <v>31</v>
      </c>
      <c r="P237" s="69">
        <f t="shared" si="15"/>
        <v>0</v>
      </c>
      <c r="Q237" s="69">
        <f t="shared" si="15"/>
        <v>0</v>
      </c>
      <c r="R237" s="69">
        <f t="shared" si="15"/>
        <v>84</v>
      </c>
      <c r="S237" s="134">
        <f>SUM(S238+S239)</f>
        <v>0</v>
      </c>
      <c r="T237" s="71">
        <f>T238+T239</f>
        <v>3670</v>
      </c>
    </row>
    <row r="238" spans="2:20" ht="12" customHeight="1" x14ac:dyDescent="0.15">
      <c r="B238" s="380" t="s">
        <v>85</v>
      </c>
      <c r="C238" s="381"/>
      <c r="D238" s="382"/>
      <c r="E238" s="149" t="s">
        <v>86</v>
      </c>
      <c r="F238" s="123">
        <f t="shared" si="6"/>
        <v>2084</v>
      </c>
      <c r="G238" s="150">
        <f t="shared" ref="G238:R239" si="16">G240+G252</f>
        <v>0</v>
      </c>
      <c r="H238" s="75">
        <f t="shared" si="16"/>
        <v>0</v>
      </c>
      <c r="I238" s="75">
        <f t="shared" si="16"/>
        <v>0</v>
      </c>
      <c r="J238" s="75">
        <f t="shared" si="16"/>
        <v>0</v>
      </c>
      <c r="K238" s="75">
        <f t="shared" si="16"/>
        <v>0</v>
      </c>
      <c r="L238" s="75">
        <f t="shared" si="16"/>
        <v>0</v>
      </c>
      <c r="M238" s="75">
        <f t="shared" si="16"/>
        <v>39</v>
      </c>
      <c r="N238" s="75">
        <f t="shared" si="16"/>
        <v>0</v>
      </c>
      <c r="O238" s="75">
        <f t="shared" si="16"/>
        <v>27</v>
      </c>
      <c r="P238" s="75">
        <f t="shared" si="16"/>
        <v>0</v>
      </c>
      <c r="Q238" s="75">
        <f t="shared" si="16"/>
        <v>0</v>
      </c>
      <c r="R238" s="75">
        <f t="shared" si="16"/>
        <v>54</v>
      </c>
      <c r="S238" s="76">
        <v>0</v>
      </c>
      <c r="T238" s="77">
        <f>T240+T252</f>
        <v>1964</v>
      </c>
    </row>
    <row r="239" spans="2:20" ht="12" customHeight="1" x14ac:dyDescent="0.15">
      <c r="B239" s="78"/>
      <c r="C239" s="79"/>
      <c r="D239" s="80"/>
      <c r="E239" s="81" t="s">
        <v>87</v>
      </c>
      <c r="F239" s="124">
        <f t="shared" si="6"/>
        <v>1766</v>
      </c>
      <c r="G239" s="84">
        <f t="shared" si="16"/>
        <v>0</v>
      </c>
      <c r="H239" s="84">
        <f t="shared" si="16"/>
        <v>0</v>
      </c>
      <c r="I239" s="84">
        <f t="shared" si="16"/>
        <v>0</v>
      </c>
      <c r="J239" s="84">
        <f t="shared" si="16"/>
        <v>0</v>
      </c>
      <c r="K239" s="84">
        <f t="shared" si="16"/>
        <v>0</v>
      </c>
      <c r="L239" s="84">
        <f t="shared" si="16"/>
        <v>0</v>
      </c>
      <c r="M239" s="84">
        <f t="shared" si="16"/>
        <v>26</v>
      </c>
      <c r="N239" s="84">
        <f t="shared" si="16"/>
        <v>0</v>
      </c>
      <c r="O239" s="84">
        <f t="shared" si="16"/>
        <v>4</v>
      </c>
      <c r="P239" s="84">
        <f t="shared" si="16"/>
        <v>0</v>
      </c>
      <c r="Q239" s="84">
        <f t="shared" si="16"/>
        <v>0</v>
      </c>
      <c r="R239" s="84">
        <f t="shared" si="16"/>
        <v>30</v>
      </c>
      <c r="S239" s="85">
        <v>0</v>
      </c>
      <c r="T239" s="86">
        <f>T241+T253</f>
        <v>1706</v>
      </c>
    </row>
    <row r="240" spans="2:20" ht="12" hidden="1" customHeight="1" x14ac:dyDescent="0.15">
      <c r="B240" s="78"/>
      <c r="C240" s="396" t="s">
        <v>88</v>
      </c>
      <c r="D240" s="302" t="s">
        <v>89</v>
      </c>
      <c r="E240" s="87" t="s">
        <v>86</v>
      </c>
      <c r="F240" s="151">
        <f t="shared" si="6"/>
        <v>2079</v>
      </c>
      <c r="G240" s="89">
        <f t="shared" ref="G240:T241" si="17">SUM(G242+G244+G246+G248+G250)</f>
        <v>0</v>
      </c>
      <c r="H240" s="90">
        <f t="shared" si="17"/>
        <v>0</v>
      </c>
      <c r="I240" s="90">
        <f t="shared" si="17"/>
        <v>0</v>
      </c>
      <c r="J240" s="90">
        <f t="shared" si="17"/>
        <v>0</v>
      </c>
      <c r="K240" s="90">
        <f t="shared" si="17"/>
        <v>0</v>
      </c>
      <c r="L240" s="90">
        <f t="shared" si="17"/>
        <v>0</v>
      </c>
      <c r="M240" s="90">
        <f t="shared" si="17"/>
        <v>39</v>
      </c>
      <c r="N240" s="90">
        <f t="shared" si="17"/>
        <v>0</v>
      </c>
      <c r="O240" s="90">
        <f t="shared" si="17"/>
        <v>27</v>
      </c>
      <c r="P240" s="90">
        <f t="shared" si="17"/>
        <v>0</v>
      </c>
      <c r="Q240" s="90">
        <f t="shared" si="17"/>
        <v>0</v>
      </c>
      <c r="R240" s="90">
        <f t="shared" si="17"/>
        <v>54</v>
      </c>
      <c r="S240" s="91">
        <f t="shared" si="17"/>
        <v>0</v>
      </c>
      <c r="T240" s="92">
        <f t="shared" si="17"/>
        <v>1959</v>
      </c>
    </row>
    <row r="241" spans="2:20" ht="12" hidden="1" customHeight="1" x14ac:dyDescent="0.15">
      <c r="B241" s="78"/>
      <c r="C241" s="397"/>
      <c r="D241" s="390"/>
      <c r="E241" s="93" t="s">
        <v>87</v>
      </c>
      <c r="F241" s="118">
        <f t="shared" si="6"/>
        <v>1765</v>
      </c>
      <c r="G241" s="101">
        <f t="shared" si="17"/>
        <v>0</v>
      </c>
      <c r="H241" s="97">
        <f t="shared" si="17"/>
        <v>0</v>
      </c>
      <c r="I241" s="97">
        <f t="shared" si="17"/>
        <v>0</v>
      </c>
      <c r="J241" s="97">
        <f t="shared" si="17"/>
        <v>0</v>
      </c>
      <c r="K241" s="97">
        <f t="shared" si="17"/>
        <v>0</v>
      </c>
      <c r="L241" s="97">
        <f t="shared" si="17"/>
        <v>0</v>
      </c>
      <c r="M241" s="97">
        <f t="shared" si="17"/>
        <v>26</v>
      </c>
      <c r="N241" s="97">
        <f t="shared" si="17"/>
        <v>0</v>
      </c>
      <c r="O241" s="97">
        <f t="shared" si="17"/>
        <v>4</v>
      </c>
      <c r="P241" s="97">
        <f t="shared" si="17"/>
        <v>0</v>
      </c>
      <c r="Q241" s="97">
        <f t="shared" si="17"/>
        <v>0</v>
      </c>
      <c r="R241" s="97">
        <f t="shared" si="17"/>
        <v>30</v>
      </c>
      <c r="S241" s="98">
        <f t="shared" si="17"/>
        <v>0</v>
      </c>
      <c r="T241" s="99">
        <f t="shared" si="17"/>
        <v>1705</v>
      </c>
    </row>
    <row r="242" spans="2:20" ht="12" hidden="1" customHeight="1" x14ac:dyDescent="0.15">
      <c r="B242" s="78"/>
      <c r="C242" s="397"/>
      <c r="D242" s="391" t="s">
        <v>90</v>
      </c>
      <c r="E242" s="11" t="s">
        <v>86</v>
      </c>
      <c r="F242" s="118">
        <f t="shared" si="6"/>
        <v>1810</v>
      </c>
      <c r="G242" s="127">
        <v>0</v>
      </c>
      <c r="H242" s="127">
        <v>0</v>
      </c>
      <c r="I242" s="127">
        <v>0</v>
      </c>
      <c r="J242" s="127">
        <v>0</v>
      </c>
      <c r="K242" s="127">
        <v>0</v>
      </c>
      <c r="L242" s="127">
        <v>0</v>
      </c>
      <c r="M242" s="127">
        <v>11</v>
      </c>
      <c r="N242" s="127">
        <v>0</v>
      </c>
      <c r="O242" s="127">
        <v>13</v>
      </c>
      <c r="P242" s="127">
        <v>0</v>
      </c>
      <c r="Q242" s="127">
        <v>0</v>
      </c>
      <c r="R242" s="127">
        <v>31</v>
      </c>
      <c r="S242" s="140">
        <v>0</v>
      </c>
      <c r="T242" s="99">
        <v>1755</v>
      </c>
    </row>
    <row r="243" spans="2:20" ht="12" hidden="1" customHeight="1" x14ac:dyDescent="0.15">
      <c r="B243" s="78"/>
      <c r="C243" s="397"/>
      <c r="D243" s="392"/>
      <c r="E243" s="11" t="s">
        <v>87</v>
      </c>
      <c r="F243" s="118">
        <f t="shared" si="6"/>
        <v>1609</v>
      </c>
      <c r="G243" s="127">
        <v>0</v>
      </c>
      <c r="H243" s="127">
        <v>0</v>
      </c>
      <c r="I243" s="127">
        <v>0</v>
      </c>
      <c r="J243" s="127">
        <v>0</v>
      </c>
      <c r="K243" s="127">
        <v>0</v>
      </c>
      <c r="L243" s="127">
        <v>0</v>
      </c>
      <c r="M243" s="127">
        <v>8</v>
      </c>
      <c r="N243" s="127">
        <v>0</v>
      </c>
      <c r="O243" s="127">
        <v>3</v>
      </c>
      <c r="P243" s="127">
        <v>0</v>
      </c>
      <c r="Q243" s="127">
        <v>0</v>
      </c>
      <c r="R243" s="127">
        <v>23</v>
      </c>
      <c r="S243" s="98">
        <v>0</v>
      </c>
      <c r="T243" s="99">
        <v>1575</v>
      </c>
    </row>
    <row r="244" spans="2:20" ht="12" hidden="1" customHeight="1" x14ac:dyDescent="0.15">
      <c r="B244" s="78"/>
      <c r="C244" s="397"/>
      <c r="D244" s="391" t="s">
        <v>91</v>
      </c>
      <c r="E244" s="11" t="s">
        <v>86</v>
      </c>
      <c r="F244" s="118">
        <f t="shared" si="6"/>
        <v>170</v>
      </c>
      <c r="G244" s="127">
        <v>0</v>
      </c>
      <c r="H244" s="127">
        <v>0</v>
      </c>
      <c r="I244" s="127">
        <v>0</v>
      </c>
      <c r="J244" s="127">
        <v>0</v>
      </c>
      <c r="K244" s="127">
        <v>0</v>
      </c>
      <c r="L244" s="127">
        <v>0</v>
      </c>
      <c r="M244" s="127">
        <v>14</v>
      </c>
      <c r="N244" s="127">
        <v>0</v>
      </c>
      <c r="O244" s="127">
        <v>10</v>
      </c>
      <c r="P244" s="127">
        <v>0</v>
      </c>
      <c r="Q244" s="127">
        <v>0</v>
      </c>
      <c r="R244" s="127">
        <v>21</v>
      </c>
      <c r="S244" s="98">
        <v>0</v>
      </c>
      <c r="T244" s="99">
        <v>125</v>
      </c>
    </row>
    <row r="245" spans="2:20" ht="12" hidden="1" customHeight="1" x14ac:dyDescent="0.15">
      <c r="B245" s="78"/>
      <c r="C245" s="397"/>
      <c r="D245" s="392"/>
      <c r="E245" s="11" t="s">
        <v>87</v>
      </c>
      <c r="F245" s="118">
        <f t="shared" si="6"/>
        <v>73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11</v>
      </c>
      <c r="N245" s="127">
        <v>0</v>
      </c>
      <c r="O245" s="127">
        <v>1</v>
      </c>
      <c r="P245" s="127">
        <v>0</v>
      </c>
      <c r="Q245" s="127">
        <v>0</v>
      </c>
      <c r="R245" s="127">
        <v>2</v>
      </c>
      <c r="S245" s="98">
        <v>0</v>
      </c>
      <c r="T245" s="99">
        <v>59</v>
      </c>
    </row>
    <row r="246" spans="2:20" ht="12" hidden="1" customHeight="1" x14ac:dyDescent="0.15">
      <c r="B246" s="78"/>
      <c r="C246" s="397"/>
      <c r="D246" s="391" t="s">
        <v>92</v>
      </c>
      <c r="E246" s="11" t="s">
        <v>86</v>
      </c>
      <c r="F246" s="118">
        <f t="shared" si="6"/>
        <v>98</v>
      </c>
      <c r="G246" s="127">
        <v>0</v>
      </c>
      <c r="H246" s="127">
        <v>0</v>
      </c>
      <c r="I246" s="127">
        <v>0</v>
      </c>
      <c r="J246" s="127">
        <v>0</v>
      </c>
      <c r="K246" s="127">
        <v>0</v>
      </c>
      <c r="L246" s="127">
        <v>0</v>
      </c>
      <c r="M246" s="127">
        <v>14</v>
      </c>
      <c r="N246" s="127">
        <v>0</v>
      </c>
      <c r="O246" s="127">
        <v>4</v>
      </c>
      <c r="P246" s="127">
        <v>0</v>
      </c>
      <c r="Q246" s="127">
        <v>0</v>
      </c>
      <c r="R246" s="127">
        <v>2</v>
      </c>
      <c r="S246" s="98">
        <v>0</v>
      </c>
      <c r="T246" s="99">
        <v>78</v>
      </c>
    </row>
    <row r="247" spans="2:20" ht="12" hidden="1" customHeight="1" x14ac:dyDescent="0.15">
      <c r="B247" s="78"/>
      <c r="C247" s="397"/>
      <c r="D247" s="392"/>
      <c r="E247" s="11" t="s">
        <v>87</v>
      </c>
      <c r="F247" s="118">
        <f t="shared" si="6"/>
        <v>83</v>
      </c>
      <c r="G247" s="127">
        <v>0</v>
      </c>
      <c r="H247" s="127">
        <v>0</v>
      </c>
      <c r="I247" s="127">
        <v>0</v>
      </c>
      <c r="J247" s="127">
        <v>0</v>
      </c>
      <c r="K247" s="127">
        <v>0</v>
      </c>
      <c r="L247" s="127">
        <v>0</v>
      </c>
      <c r="M247" s="127">
        <v>7</v>
      </c>
      <c r="N247" s="127">
        <v>0</v>
      </c>
      <c r="O247" s="127">
        <v>0</v>
      </c>
      <c r="P247" s="127">
        <v>0</v>
      </c>
      <c r="Q247" s="127">
        <v>0</v>
      </c>
      <c r="R247" s="127">
        <v>5</v>
      </c>
      <c r="S247" s="98">
        <v>0</v>
      </c>
      <c r="T247" s="99">
        <v>71</v>
      </c>
    </row>
    <row r="248" spans="2:20" ht="12" hidden="1" customHeight="1" x14ac:dyDescent="0.15">
      <c r="B248" s="78"/>
      <c r="C248" s="397"/>
      <c r="D248" s="391" t="s">
        <v>93</v>
      </c>
      <c r="E248" s="11" t="s">
        <v>86</v>
      </c>
      <c r="F248" s="118">
        <f t="shared" si="6"/>
        <v>1</v>
      </c>
      <c r="G248" s="127">
        <v>0</v>
      </c>
      <c r="H248" s="127">
        <v>0</v>
      </c>
      <c r="I248" s="127">
        <v>0</v>
      </c>
      <c r="J248" s="127">
        <v>0</v>
      </c>
      <c r="K248" s="127">
        <v>0</v>
      </c>
      <c r="L248" s="127">
        <v>0</v>
      </c>
      <c r="M248" s="127">
        <v>0</v>
      </c>
      <c r="N248" s="127">
        <v>0</v>
      </c>
      <c r="O248" s="127">
        <v>0</v>
      </c>
      <c r="P248" s="127">
        <v>0</v>
      </c>
      <c r="Q248" s="127">
        <v>0</v>
      </c>
      <c r="R248" s="127">
        <v>0</v>
      </c>
      <c r="S248" s="98">
        <v>0</v>
      </c>
      <c r="T248" s="99">
        <v>1</v>
      </c>
    </row>
    <row r="249" spans="2:20" ht="12" hidden="1" customHeight="1" x14ac:dyDescent="0.15">
      <c r="B249" s="78"/>
      <c r="C249" s="397"/>
      <c r="D249" s="392"/>
      <c r="E249" s="105" t="s">
        <v>87</v>
      </c>
      <c r="F249" s="118">
        <f t="shared" si="6"/>
        <v>0</v>
      </c>
      <c r="G249" s="147">
        <v>0</v>
      </c>
      <c r="H249" s="9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52">
        <v>0</v>
      </c>
      <c r="T249" s="99">
        <v>0</v>
      </c>
    </row>
    <row r="250" spans="2:20" ht="12" hidden="1" customHeight="1" x14ac:dyDescent="0.15">
      <c r="B250" s="78"/>
      <c r="C250" s="397"/>
      <c r="D250" s="393" t="s">
        <v>94</v>
      </c>
      <c r="E250" s="11" t="s">
        <v>86</v>
      </c>
      <c r="F250" s="118">
        <f t="shared" si="6"/>
        <v>0</v>
      </c>
      <c r="G250" s="147">
        <v>0</v>
      </c>
      <c r="H250" s="97">
        <v>0</v>
      </c>
      <c r="I250" s="127">
        <v>0</v>
      </c>
      <c r="J250" s="127">
        <v>0</v>
      </c>
      <c r="K250" s="127">
        <v>0</v>
      </c>
      <c r="L250" s="127">
        <v>0</v>
      </c>
      <c r="M250" s="127">
        <v>0</v>
      </c>
      <c r="N250" s="127">
        <v>0</v>
      </c>
      <c r="O250" s="97">
        <v>0</v>
      </c>
      <c r="P250" s="127">
        <v>0</v>
      </c>
      <c r="Q250" s="127">
        <v>0</v>
      </c>
      <c r="R250" s="127">
        <v>0</v>
      </c>
      <c r="S250" s="98">
        <v>0</v>
      </c>
      <c r="T250" s="99">
        <v>0</v>
      </c>
    </row>
    <row r="251" spans="2:20" ht="12" hidden="1" customHeight="1" x14ac:dyDescent="0.15">
      <c r="B251" s="78"/>
      <c r="C251" s="398"/>
      <c r="D251" s="394"/>
      <c r="E251" s="14" t="s">
        <v>87</v>
      </c>
      <c r="F251" s="121">
        <f t="shared" si="6"/>
        <v>0</v>
      </c>
      <c r="G251" s="142">
        <v>0</v>
      </c>
      <c r="H251" s="111">
        <v>0</v>
      </c>
      <c r="I251" s="111">
        <v>0</v>
      </c>
      <c r="J251" s="128">
        <v>0</v>
      </c>
      <c r="K251" s="128">
        <v>0</v>
      </c>
      <c r="L251" s="128">
        <v>0</v>
      </c>
      <c r="M251" s="128">
        <v>0</v>
      </c>
      <c r="N251" s="111">
        <v>0</v>
      </c>
      <c r="O251" s="111">
        <v>0</v>
      </c>
      <c r="P251" s="128">
        <v>0</v>
      </c>
      <c r="Q251" s="128">
        <v>0</v>
      </c>
      <c r="R251" s="128">
        <v>0</v>
      </c>
      <c r="S251" s="129">
        <v>0</v>
      </c>
      <c r="T251" s="130">
        <v>0</v>
      </c>
    </row>
    <row r="252" spans="2:20" ht="12" hidden="1" customHeight="1" x14ac:dyDescent="0.15">
      <c r="B252" s="78"/>
      <c r="C252" s="396" t="s">
        <v>95</v>
      </c>
      <c r="D252" s="395" t="s">
        <v>89</v>
      </c>
      <c r="E252" s="131" t="s">
        <v>86</v>
      </c>
      <c r="F252" s="118">
        <f t="shared" si="6"/>
        <v>5</v>
      </c>
      <c r="G252" s="97">
        <f t="shared" ref="G252:T253" si="18">G254+G256</f>
        <v>0</v>
      </c>
      <c r="H252" s="97">
        <f t="shared" si="18"/>
        <v>0</v>
      </c>
      <c r="I252" s="97">
        <f t="shared" si="18"/>
        <v>0</v>
      </c>
      <c r="J252" s="97">
        <f t="shared" si="18"/>
        <v>0</v>
      </c>
      <c r="K252" s="97">
        <f t="shared" si="18"/>
        <v>0</v>
      </c>
      <c r="L252" s="97">
        <f t="shared" si="18"/>
        <v>0</v>
      </c>
      <c r="M252" s="97">
        <f t="shared" si="18"/>
        <v>0</v>
      </c>
      <c r="N252" s="97">
        <f t="shared" si="18"/>
        <v>0</v>
      </c>
      <c r="O252" s="97">
        <f t="shared" si="18"/>
        <v>0</v>
      </c>
      <c r="P252" s="97">
        <f t="shared" si="18"/>
        <v>0</v>
      </c>
      <c r="Q252" s="97">
        <f t="shared" si="18"/>
        <v>0</v>
      </c>
      <c r="R252" s="97">
        <f t="shared" si="18"/>
        <v>0</v>
      </c>
      <c r="S252" s="98">
        <f t="shared" si="18"/>
        <v>0</v>
      </c>
      <c r="T252" s="92">
        <f t="shared" si="18"/>
        <v>5</v>
      </c>
    </row>
    <row r="253" spans="2:20" ht="12" hidden="1" customHeight="1" x14ac:dyDescent="0.15">
      <c r="B253" s="78"/>
      <c r="C253" s="397"/>
      <c r="D253" s="387"/>
      <c r="E253" s="116" t="s">
        <v>87</v>
      </c>
      <c r="F253" s="118">
        <f t="shared" si="6"/>
        <v>1</v>
      </c>
      <c r="G253" s="97">
        <f t="shared" si="18"/>
        <v>0</v>
      </c>
      <c r="H253" s="97">
        <f t="shared" si="18"/>
        <v>0</v>
      </c>
      <c r="I253" s="97">
        <f t="shared" si="18"/>
        <v>0</v>
      </c>
      <c r="J253" s="97">
        <f t="shared" si="18"/>
        <v>0</v>
      </c>
      <c r="K253" s="97">
        <f t="shared" si="18"/>
        <v>0</v>
      </c>
      <c r="L253" s="97">
        <f t="shared" si="18"/>
        <v>0</v>
      </c>
      <c r="M253" s="97">
        <f t="shared" si="18"/>
        <v>0</v>
      </c>
      <c r="N253" s="97">
        <f t="shared" si="18"/>
        <v>0</v>
      </c>
      <c r="O253" s="97">
        <f t="shared" si="18"/>
        <v>0</v>
      </c>
      <c r="P253" s="97">
        <f t="shared" si="18"/>
        <v>0</v>
      </c>
      <c r="Q253" s="97">
        <f t="shared" si="18"/>
        <v>0</v>
      </c>
      <c r="R253" s="97">
        <f t="shared" si="18"/>
        <v>0</v>
      </c>
      <c r="S253" s="98">
        <f t="shared" si="18"/>
        <v>0</v>
      </c>
      <c r="T253" s="99">
        <f t="shared" si="18"/>
        <v>1</v>
      </c>
    </row>
    <row r="254" spans="2:20" ht="12" hidden="1" customHeight="1" x14ac:dyDescent="0.15">
      <c r="B254" s="78"/>
      <c r="C254" s="397"/>
      <c r="D254" s="388" t="s">
        <v>96</v>
      </c>
      <c r="E254" s="117" t="s">
        <v>86</v>
      </c>
      <c r="F254" s="118">
        <f t="shared" si="6"/>
        <v>4</v>
      </c>
      <c r="G254" s="147">
        <v>0</v>
      </c>
      <c r="H254" s="97">
        <v>0</v>
      </c>
      <c r="I254" s="97">
        <v>0</v>
      </c>
      <c r="J254" s="97">
        <v>0</v>
      </c>
      <c r="K254" s="97">
        <v>0</v>
      </c>
      <c r="L254" s="97">
        <v>0</v>
      </c>
      <c r="M254" s="97">
        <v>0</v>
      </c>
      <c r="N254" s="97">
        <v>0</v>
      </c>
      <c r="O254" s="97">
        <v>0</v>
      </c>
      <c r="P254" s="97">
        <v>0</v>
      </c>
      <c r="Q254" s="97">
        <v>0</v>
      </c>
      <c r="R254" s="97">
        <v>0</v>
      </c>
      <c r="S254" s="140">
        <v>0</v>
      </c>
      <c r="T254" s="99">
        <v>4</v>
      </c>
    </row>
    <row r="255" spans="2:20" ht="12" hidden="1" customHeight="1" x14ac:dyDescent="0.15">
      <c r="B255" s="78"/>
      <c r="C255" s="397"/>
      <c r="D255" s="388"/>
      <c r="E255" s="119" t="s">
        <v>87</v>
      </c>
      <c r="F255" s="118">
        <f t="shared" si="6"/>
        <v>0</v>
      </c>
      <c r="G255" s="147">
        <v>0</v>
      </c>
      <c r="H255" s="97">
        <v>0</v>
      </c>
      <c r="I255" s="97">
        <v>0</v>
      </c>
      <c r="J255" s="97">
        <v>0</v>
      </c>
      <c r="K255" s="97">
        <v>0</v>
      </c>
      <c r="L255" s="97">
        <v>0</v>
      </c>
      <c r="M255" s="97">
        <v>0</v>
      </c>
      <c r="N255" s="97">
        <v>0</v>
      </c>
      <c r="O255" s="97">
        <v>0</v>
      </c>
      <c r="P255" s="97">
        <v>0</v>
      </c>
      <c r="Q255" s="97">
        <v>0</v>
      </c>
      <c r="R255" s="97">
        <v>0</v>
      </c>
      <c r="S255" s="98">
        <v>0</v>
      </c>
      <c r="T255" s="99">
        <v>0</v>
      </c>
    </row>
    <row r="256" spans="2:20" ht="12" hidden="1" customHeight="1" x14ac:dyDescent="0.15">
      <c r="B256" s="78"/>
      <c r="C256" s="397"/>
      <c r="D256" s="388" t="s">
        <v>97</v>
      </c>
      <c r="E256" s="119" t="s">
        <v>86</v>
      </c>
      <c r="F256" s="118">
        <f t="shared" si="6"/>
        <v>1</v>
      </c>
      <c r="G256" s="147">
        <v>0</v>
      </c>
      <c r="H256" s="97">
        <v>0</v>
      </c>
      <c r="I256" s="97">
        <v>0</v>
      </c>
      <c r="J256" s="97">
        <v>0</v>
      </c>
      <c r="K256" s="97">
        <v>0</v>
      </c>
      <c r="L256" s="97">
        <v>0</v>
      </c>
      <c r="M256" s="97">
        <v>0</v>
      </c>
      <c r="N256" s="97">
        <v>0</v>
      </c>
      <c r="O256" s="97">
        <v>0</v>
      </c>
      <c r="P256" s="97">
        <v>0</v>
      </c>
      <c r="Q256" s="97">
        <v>0</v>
      </c>
      <c r="R256" s="97">
        <v>0</v>
      </c>
      <c r="S256" s="98">
        <v>0</v>
      </c>
      <c r="T256" s="99">
        <v>1</v>
      </c>
    </row>
    <row r="257" spans="2:20" ht="12" hidden="1" customHeight="1" x14ac:dyDescent="0.15">
      <c r="B257" s="120"/>
      <c r="C257" s="398"/>
      <c r="D257" s="389"/>
      <c r="E257" s="14" t="s">
        <v>87</v>
      </c>
      <c r="F257" s="121">
        <f t="shared" si="6"/>
        <v>1</v>
      </c>
      <c r="G257" s="142">
        <v>0</v>
      </c>
      <c r="H257" s="111">
        <v>0</v>
      </c>
      <c r="I257" s="111">
        <v>0</v>
      </c>
      <c r="J257" s="111">
        <v>0</v>
      </c>
      <c r="K257" s="111">
        <v>0</v>
      </c>
      <c r="L257" s="111">
        <v>0</v>
      </c>
      <c r="M257" s="111">
        <v>0</v>
      </c>
      <c r="N257" s="111">
        <v>0</v>
      </c>
      <c r="O257" s="111">
        <v>0</v>
      </c>
      <c r="P257" s="111">
        <v>0</v>
      </c>
      <c r="Q257" s="111">
        <v>0</v>
      </c>
      <c r="R257" s="111">
        <v>0</v>
      </c>
      <c r="S257" s="129">
        <v>0</v>
      </c>
      <c r="T257" s="130">
        <v>1</v>
      </c>
    </row>
    <row r="258" spans="2:20" ht="12" customHeight="1" x14ac:dyDescent="0.15">
      <c r="B258" s="374" t="s">
        <v>109</v>
      </c>
      <c r="C258" s="375"/>
      <c r="D258" s="376"/>
      <c r="E258" s="66" t="s">
        <v>84</v>
      </c>
      <c r="F258" s="122">
        <f t="shared" si="6"/>
        <v>5187</v>
      </c>
      <c r="G258" s="69">
        <f t="shared" ref="G258:R258" si="19">G259+G260</f>
        <v>0</v>
      </c>
      <c r="H258" s="69">
        <f t="shared" si="19"/>
        <v>7</v>
      </c>
      <c r="I258" s="69">
        <f t="shared" si="19"/>
        <v>0</v>
      </c>
      <c r="J258" s="69">
        <f t="shared" si="19"/>
        <v>0</v>
      </c>
      <c r="K258" s="69">
        <f t="shared" si="19"/>
        <v>0</v>
      </c>
      <c r="L258" s="69">
        <f t="shared" si="19"/>
        <v>9</v>
      </c>
      <c r="M258" s="69">
        <f t="shared" si="19"/>
        <v>80</v>
      </c>
      <c r="N258" s="69">
        <f t="shared" si="19"/>
        <v>0</v>
      </c>
      <c r="O258" s="69">
        <f t="shared" si="19"/>
        <v>41</v>
      </c>
      <c r="P258" s="69">
        <f t="shared" si="19"/>
        <v>0</v>
      </c>
      <c r="Q258" s="69">
        <f t="shared" si="19"/>
        <v>0</v>
      </c>
      <c r="R258" s="69">
        <f t="shared" si="19"/>
        <v>97</v>
      </c>
      <c r="S258" s="134">
        <f>SUM(S259+S260)</f>
        <v>0</v>
      </c>
      <c r="T258" s="71">
        <f>T259+T260</f>
        <v>4953</v>
      </c>
    </row>
    <row r="259" spans="2:20" ht="12" customHeight="1" x14ac:dyDescent="0.15">
      <c r="B259" s="380" t="s">
        <v>85</v>
      </c>
      <c r="C259" s="381"/>
      <c r="D259" s="382"/>
      <c r="E259" s="149" t="s">
        <v>86</v>
      </c>
      <c r="F259" s="123">
        <f t="shared" ref="F259:F299" si="20">G259+H259+I259+J259+K259+L259+M259+N259+O259+P259+Q259+R259+T259</f>
        <v>2727</v>
      </c>
      <c r="G259" s="150">
        <f t="shared" ref="G259:R260" si="21">G261+G273</f>
        <v>0</v>
      </c>
      <c r="H259" s="75">
        <f t="shared" si="21"/>
        <v>7</v>
      </c>
      <c r="I259" s="75">
        <f t="shared" si="21"/>
        <v>0</v>
      </c>
      <c r="J259" s="75">
        <f t="shared" si="21"/>
        <v>0</v>
      </c>
      <c r="K259" s="75">
        <f t="shared" si="21"/>
        <v>0</v>
      </c>
      <c r="L259" s="75">
        <f t="shared" si="21"/>
        <v>7</v>
      </c>
      <c r="M259" s="75">
        <f t="shared" si="21"/>
        <v>51</v>
      </c>
      <c r="N259" s="75">
        <f t="shared" si="21"/>
        <v>0</v>
      </c>
      <c r="O259" s="75">
        <f t="shared" si="21"/>
        <v>35</v>
      </c>
      <c r="P259" s="75">
        <f t="shared" si="21"/>
        <v>0</v>
      </c>
      <c r="Q259" s="75">
        <f t="shared" si="21"/>
        <v>0</v>
      </c>
      <c r="R259" s="75">
        <f t="shared" si="21"/>
        <v>60</v>
      </c>
      <c r="S259" s="76">
        <v>0</v>
      </c>
      <c r="T259" s="77">
        <f>T261+T273</f>
        <v>2567</v>
      </c>
    </row>
    <row r="260" spans="2:20" ht="12" customHeight="1" x14ac:dyDescent="0.15">
      <c r="B260" s="78"/>
      <c r="C260" s="79"/>
      <c r="D260" s="80"/>
      <c r="E260" s="81" t="s">
        <v>87</v>
      </c>
      <c r="F260" s="124">
        <f t="shared" si="20"/>
        <v>2460</v>
      </c>
      <c r="G260" s="84">
        <f t="shared" si="21"/>
        <v>0</v>
      </c>
      <c r="H260" s="84">
        <f t="shared" si="21"/>
        <v>0</v>
      </c>
      <c r="I260" s="84">
        <f t="shared" si="21"/>
        <v>0</v>
      </c>
      <c r="J260" s="84">
        <f t="shared" si="21"/>
        <v>0</v>
      </c>
      <c r="K260" s="84">
        <f t="shared" si="21"/>
        <v>0</v>
      </c>
      <c r="L260" s="84">
        <f t="shared" si="21"/>
        <v>2</v>
      </c>
      <c r="M260" s="84">
        <f t="shared" si="21"/>
        <v>29</v>
      </c>
      <c r="N260" s="84">
        <f t="shared" si="21"/>
        <v>0</v>
      </c>
      <c r="O260" s="84">
        <f t="shared" si="21"/>
        <v>6</v>
      </c>
      <c r="P260" s="84">
        <f t="shared" si="21"/>
        <v>0</v>
      </c>
      <c r="Q260" s="84">
        <f t="shared" si="21"/>
        <v>0</v>
      </c>
      <c r="R260" s="84">
        <f t="shared" si="21"/>
        <v>37</v>
      </c>
      <c r="S260" s="85">
        <v>0</v>
      </c>
      <c r="T260" s="86">
        <f>T262+T274</f>
        <v>2386</v>
      </c>
    </row>
    <row r="261" spans="2:20" ht="12" hidden="1" customHeight="1" x14ac:dyDescent="0.15">
      <c r="B261" s="78"/>
      <c r="C261" s="396" t="s">
        <v>88</v>
      </c>
      <c r="D261" s="302" t="s">
        <v>89</v>
      </c>
      <c r="E261" s="87" t="s">
        <v>86</v>
      </c>
      <c r="F261" s="151">
        <f t="shared" si="20"/>
        <v>2717</v>
      </c>
      <c r="G261" s="89">
        <f t="shared" ref="G261:T262" si="22">SUM(G263+G265+G267+G269+G271)</f>
        <v>0</v>
      </c>
      <c r="H261" s="90">
        <f t="shared" si="22"/>
        <v>4</v>
      </c>
      <c r="I261" s="90">
        <f t="shared" si="22"/>
        <v>0</v>
      </c>
      <c r="J261" s="90">
        <f t="shared" si="22"/>
        <v>0</v>
      </c>
      <c r="K261" s="90">
        <f t="shared" si="22"/>
        <v>0</v>
      </c>
      <c r="L261" s="90">
        <f t="shared" si="22"/>
        <v>7</v>
      </c>
      <c r="M261" s="90">
        <f t="shared" si="22"/>
        <v>47</v>
      </c>
      <c r="N261" s="90">
        <f t="shared" si="22"/>
        <v>0</v>
      </c>
      <c r="O261" s="90">
        <f t="shared" si="22"/>
        <v>35</v>
      </c>
      <c r="P261" s="90">
        <f t="shared" si="22"/>
        <v>0</v>
      </c>
      <c r="Q261" s="90">
        <f t="shared" si="22"/>
        <v>0</v>
      </c>
      <c r="R261" s="90">
        <f t="shared" si="22"/>
        <v>60</v>
      </c>
      <c r="S261" s="91">
        <f t="shared" si="22"/>
        <v>0</v>
      </c>
      <c r="T261" s="92">
        <f t="shared" si="22"/>
        <v>2564</v>
      </c>
    </row>
    <row r="262" spans="2:20" ht="12" hidden="1" customHeight="1" x14ac:dyDescent="0.15">
      <c r="B262" s="78"/>
      <c r="C262" s="397"/>
      <c r="D262" s="390"/>
      <c r="E262" s="93" t="s">
        <v>87</v>
      </c>
      <c r="F262" s="118">
        <f t="shared" si="20"/>
        <v>2450</v>
      </c>
      <c r="G262" s="101">
        <f t="shared" si="22"/>
        <v>0</v>
      </c>
      <c r="H262" s="97">
        <f t="shared" si="22"/>
        <v>0</v>
      </c>
      <c r="I262" s="97">
        <f t="shared" si="22"/>
        <v>0</v>
      </c>
      <c r="J262" s="97">
        <f t="shared" si="22"/>
        <v>0</v>
      </c>
      <c r="K262" s="97">
        <f t="shared" si="22"/>
        <v>0</v>
      </c>
      <c r="L262" s="97">
        <f t="shared" si="22"/>
        <v>2</v>
      </c>
      <c r="M262" s="97">
        <f t="shared" si="22"/>
        <v>27</v>
      </c>
      <c r="N262" s="97">
        <f t="shared" si="22"/>
        <v>0</v>
      </c>
      <c r="O262" s="97">
        <f t="shared" si="22"/>
        <v>6</v>
      </c>
      <c r="P262" s="97">
        <f t="shared" si="22"/>
        <v>0</v>
      </c>
      <c r="Q262" s="97">
        <f t="shared" si="22"/>
        <v>0</v>
      </c>
      <c r="R262" s="97">
        <f t="shared" si="22"/>
        <v>36</v>
      </c>
      <c r="S262" s="98">
        <f t="shared" si="22"/>
        <v>0</v>
      </c>
      <c r="T262" s="99">
        <f t="shared" si="22"/>
        <v>2379</v>
      </c>
    </row>
    <row r="263" spans="2:20" ht="12" hidden="1" customHeight="1" x14ac:dyDescent="0.15">
      <c r="B263" s="78"/>
      <c r="C263" s="397"/>
      <c r="D263" s="391" t="s">
        <v>90</v>
      </c>
      <c r="E263" s="11" t="s">
        <v>86</v>
      </c>
      <c r="F263" s="118">
        <f t="shared" si="20"/>
        <v>2396</v>
      </c>
      <c r="G263" s="127">
        <v>0</v>
      </c>
      <c r="H263" s="127">
        <v>0</v>
      </c>
      <c r="I263" s="127">
        <v>0</v>
      </c>
      <c r="J263" s="127">
        <v>0</v>
      </c>
      <c r="K263" s="127">
        <v>0</v>
      </c>
      <c r="L263" s="127">
        <v>0</v>
      </c>
      <c r="M263" s="127">
        <v>12</v>
      </c>
      <c r="N263" s="127">
        <v>0</v>
      </c>
      <c r="O263" s="127">
        <v>24</v>
      </c>
      <c r="P263" s="127">
        <v>0</v>
      </c>
      <c r="Q263" s="127">
        <v>0</v>
      </c>
      <c r="R263" s="127">
        <v>43</v>
      </c>
      <c r="S263" s="140">
        <v>0</v>
      </c>
      <c r="T263" s="99">
        <v>2317</v>
      </c>
    </row>
    <row r="264" spans="2:20" ht="12" hidden="1" customHeight="1" x14ac:dyDescent="0.15">
      <c r="B264" s="78"/>
      <c r="C264" s="397"/>
      <c r="D264" s="392"/>
      <c r="E264" s="11" t="s">
        <v>87</v>
      </c>
      <c r="F264" s="118">
        <f t="shared" si="20"/>
        <v>2210</v>
      </c>
      <c r="G264" s="127">
        <v>0</v>
      </c>
      <c r="H264" s="127">
        <v>0</v>
      </c>
      <c r="I264" s="127">
        <v>0</v>
      </c>
      <c r="J264" s="127">
        <v>0</v>
      </c>
      <c r="K264" s="127">
        <v>0</v>
      </c>
      <c r="L264" s="127">
        <v>2</v>
      </c>
      <c r="M264" s="127">
        <v>4</v>
      </c>
      <c r="N264" s="127">
        <v>0</v>
      </c>
      <c r="O264" s="127">
        <v>6</v>
      </c>
      <c r="P264" s="127">
        <v>0</v>
      </c>
      <c r="Q264" s="127">
        <v>0</v>
      </c>
      <c r="R264" s="127">
        <v>26</v>
      </c>
      <c r="S264" s="98">
        <v>0</v>
      </c>
      <c r="T264" s="99">
        <v>2172</v>
      </c>
    </row>
    <row r="265" spans="2:20" ht="12" hidden="1" customHeight="1" x14ac:dyDescent="0.15">
      <c r="B265" s="78"/>
      <c r="C265" s="397"/>
      <c r="D265" s="391" t="s">
        <v>91</v>
      </c>
      <c r="E265" s="11" t="s">
        <v>86</v>
      </c>
      <c r="F265" s="118">
        <f t="shared" si="20"/>
        <v>181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3</v>
      </c>
      <c r="M265" s="127">
        <v>20</v>
      </c>
      <c r="N265" s="127">
        <v>0</v>
      </c>
      <c r="O265" s="127">
        <v>5</v>
      </c>
      <c r="P265" s="127">
        <v>0</v>
      </c>
      <c r="Q265" s="127">
        <v>0</v>
      </c>
      <c r="R265" s="127">
        <v>8</v>
      </c>
      <c r="S265" s="98">
        <v>0</v>
      </c>
      <c r="T265" s="99">
        <v>145</v>
      </c>
    </row>
    <row r="266" spans="2:20" ht="12" hidden="1" customHeight="1" x14ac:dyDescent="0.15">
      <c r="B266" s="78"/>
      <c r="C266" s="397"/>
      <c r="D266" s="392"/>
      <c r="E266" s="11" t="s">
        <v>87</v>
      </c>
      <c r="F266" s="118">
        <f t="shared" si="20"/>
        <v>120</v>
      </c>
      <c r="G266" s="127">
        <v>0</v>
      </c>
      <c r="H266" s="127">
        <v>0</v>
      </c>
      <c r="I266" s="127">
        <v>0</v>
      </c>
      <c r="J266" s="127">
        <v>0</v>
      </c>
      <c r="K266" s="127">
        <v>0</v>
      </c>
      <c r="L266" s="127">
        <v>0</v>
      </c>
      <c r="M266" s="127">
        <v>16</v>
      </c>
      <c r="N266" s="127">
        <v>0</v>
      </c>
      <c r="O266" s="127">
        <v>0</v>
      </c>
      <c r="P266" s="127">
        <v>0</v>
      </c>
      <c r="Q266" s="127">
        <v>0</v>
      </c>
      <c r="R266" s="127">
        <v>2</v>
      </c>
      <c r="S266" s="98">
        <v>0</v>
      </c>
      <c r="T266" s="99">
        <v>102</v>
      </c>
    </row>
    <row r="267" spans="2:20" ht="12" hidden="1" customHeight="1" x14ac:dyDescent="0.15">
      <c r="B267" s="78"/>
      <c r="C267" s="397"/>
      <c r="D267" s="391" t="s">
        <v>92</v>
      </c>
      <c r="E267" s="11" t="s">
        <v>86</v>
      </c>
      <c r="F267" s="118">
        <f t="shared" si="20"/>
        <v>122</v>
      </c>
      <c r="G267" s="127">
        <v>0</v>
      </c>
      <c r="H267" s="127">
        <v>4</v>
      </c>
      <c r="I267" s="127">
        <v>0</v>
      </c>
      <c r="J267" s="127">
        <v>0</v>
      </c>
      <c r="K267" s="127">
        <v>0</v>
      </c>
      <c r="L267" s="127">
        <v>4</v>
      </c>
      <c r="M267" s="127">
        <v>15</v>
      </c>
      <c r="N267" s="127">
        <v>0</v>
      </c>
      <c r="O267" s="127">
        <v>6</v>
      </c>
      <c r="P267" s="127">
        <v>0</v>
      </c>
      <c r="Q267" s="127">
        <v>0</v>
      </c>
      <c r="R267" s="127">
        <v>9</v>
      </c>
      <c r="S267" s="98">
        <v>0</v>
      </c>
      <c r="T267" s="99">
        <v>84</v>
      </c>
    </row>
    <row r="268" spans="2:20" ht="12" hidden="1" customHeight="1" x14ac:dyDescent="0.15">
      <c r="B268" s="78"/>
      <c r="C268" s="397"/>
      <c r="D268" s="392"/>
      <c r="E268" s="11" t="s">
        <v>87</v>
      </c>
      <c r="F268" s="118">
        <f t="shared" si="20"/>
        <v>107</v>
      </c>
      <c r="G268" s="127">
        <v>0</v>
      </c>
      <c r="H268" s="127">
        <v>0</v>
      </c>
      <c r="I268" s="127">
        <v>0</v>
      </c>
      <c r="J268" s="127">
        <v>0</v>
      </c>
      <c r="K268" s="127">
        <v>0</v>
      </c>
      <c r="L268" s="127">
        <v>0</v>
      </c>
      <c r="M268" s="127">
        <v>7</v>
      </c>
      <c r="N268" s="127">
        <v>0</v>
      </c>
      <c r="O268" s="127">
        <v>0</v>
      </c>
      <c r="P268" s="127">
        <v>0</v>
      </c>
      <c r="Q268" s="127">
        <v>0</v>
      </c>
      <c r="R268" s="127">
        <v>8</v>
      </c>
      <c r="S268" s="98">
        <v>0</v>
      </c>
      <c r="T268" s="99">
        <v>92</v>
      </c>
    </row>
    <row r="269" spans="2:20" ht="12" hidden="1" customHeight="1" x14ac:dyDescent="0.15">
      <c r="B269" s="78"/>
      <c r="C269" s="397"/>
      <c r="D269" s="391" t="s">
        <v>93</v>
      </c>
      <c r="E269" s="11" t="s">
        <v>86</v>
      </c>
      <c r="F269" s="118">
        <f t="shared" si="20"/>
        <v>5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98">
        <v>0</v>
      </c>
      <c r="T269" s="99">
        <v>5</v>
      </c>
    </row>
    <row r="270" spans="2:20" ht="12" hidden="1" customHeight="1" x14ac:dyDescent="0.15">
      <c r="B270" s="78"/>
      <c r="C270" s="397"/>
      <c r="D270" s="392"/>
      <c r="E270" s="105" t="s">
        <v>87</v>
      </c>
      <c r="F270" s="118">
        <f t="shared" si="20"/>
        <v>3</v>
      </c>
      <c r="G270" s="147">
        <v>0</v>
      </c>
      <c r="H270" s="97">
        <v>0</v>
      </c>
      <c r="I270" s="127">
        <v>0</v>
      </c>
      <c r="J270" s="127">
        <v>0</v>
      </c>
      <c r="K270" s="127">
        <v>0</v>
      </c>
      <c r="L270" s="127">
        <v>0</v>
      </c>
      <c r="M270" s="127">
        <v>0</v>
      </c>
      <c r="N270" s="127">
        <v>0</v>
      </c>
      <c r="O270" s="127">
        <v>0</v>
      </c>
      <c r="P270" s="127">
        <v>0</v>
      </c>
      <c r="Q270" s="127">
        <v>0</v>
      </c>
      <c r="R270" s="127">
        <v>0</v>
      </c>
      <c r="S270" s="152">
        <v>0</v>
      </c>
      <c r="T270" s="99">
        <v>3</v>
      </c>
    </row>
    <row r="271" spans="2:20" ht="12" hidden="1" customHeight="1" x14ac:dyDescent="0.15">
      <c r="B271" s="78"/>
      <c r="C271" s="397"/>
      <c r="D271" s="393" t="s">
        <v>94</v>
      </c>
      <c r="E271" s="11" t="s">
        <v>86</v>
      </c>
      <c r="F271" s="118">
        <f t="shared" si="20"/>
        <v>13</v>
      </c>
      <c r="G271" s="147">
        <v>0</v>
      </c>
      <c r="H271" s="97">
        <v>0</v>
      </c>
      <c r="I271" s="127">
        <v>0</v>
      </c>
      <c r="J271" s="127">
        <v>0</v>
      </c>
      <c r="K271" s="127">
        <v>0</v>
      </c>
      <c r="L271" s="127">
        <v>0</v>
      </c>
      <c r="M271" s="127">
        <v>0</v>
      </c>
      <c r="N271" s="127">
        <v>0</v>
      </c>
      <c r="O271" s="97">
        <v>0</v>
      </c>
      <c r="P271" s="97">
        <v>0</v>
      </c>
      <c r="Q271" s="97">
        <v>0</v>
      </c>
      <c r="R271" s="127">
        <v>0</v>
      </c>
      <c r="S271" s="98">
        <v>0</v>
      </c>
      <c r="T271" s="99">
        <v>13</v>
      </c>
    </row>
    <row r="272" spans="2:20" ht="12" hidden="1" customHeight="1" x14ac:dyDescent="0.15">
      <c r="B272" s="78"/>
      <c r="C272" s="398"/>
      <c r="D272" s="394"/>
      <c r="E272" s="14" t="s">
        <v>87</v>
      </c>
      <c r="F272" s="121">
        <f t="shared" si="20"/>
        <v>10</v>
      </c>
      <c r="G272" s="142">
        <v>0</v>
      </c>
      <c r="H272" s="111">
        <v>0</v>
      </c>
      <c r="I272" s="111">
        <v>0</v>
      </c>
      <c r="J272" s="128">
        <v>0</v>
      </c>
      <c r="K272" s="128">
        <v>0</v>
      </c>
      <c r="L272" s="128">
        <v>0</v>
      </c>
      <c r="M272" s="128">
        <v>0</v>
      </c>
      <c r="N272" s="111">
        <v>0</v>
      </c>
      <c r="O272" s="111">
        <v>0</v>
      </c>
      <c r="P272" s="111">
        <v>0</v>
      </c>
      <c r="Q272" s="111">
        <v>0</v>
      </c>
      <c r="R272" s="128">
        <v>0</v>
      </c>
      <c r="S272" s="129">
        <v>0</v>
      </c>
      <c r="T272" s="130">
        <v>10</v>
      </c>
    </row>
    <row r="273" spans="2:20" ht="12" hidden="1" customHeight="1" x14ac:dyDescent="0.15">
      <c r="B273" s="78"/>
      <c r="C273" s="396" t="s">
        <v>95</v>
      </c>
      <c r="D273" s="395" t="s">
        <v>89</v>
      </c>
      <c r="E273" s="131" t="s">
        <v>86</v>
      </c>
      <c r="F273" s="118">
        <f t="shared" si="20"/>
        <v>10</v>
      </c>
      <c r="G273" s="97">
        <v>0</v>
      </c>
      <c r="H273" s="97">
        <v>3</v>
      </c>
      <c r="I273" s="97">
        <v>0</v>
      </c>
      <c r="J273" s="97">
        <v>0</v>
      </c>
      <c r="K273" s="97">
        <v>0</v>
      </c>
      <c r="L273" s="97">
        <v>0</v>
      </c>
      <c r="M273" s="97">
        <v>4</v>
      </c>
      <c r="N273" s="97">
        <v>0</v>
      </c>
      <c r="O273" s="97">
        <v>0</v>
      </c>
      <c r="P273" s="97">
        <v>0</v>
      </c>
      <c r="Q273" s="97">
        <v>0</v>
      </c>
      <c r="R273" s="97">
        <v>0</v>
      </c>
      <c r="S273" s="98">
        <v>0</v>
      </c>
      <c r="T273" s="92">
        <v>3</v>
      </c>
    </row>
    <row r="274" spans="2:20" ht="12" hidden="1" customHeight="1" x14ac:dyDescent="0.15">
      <c r="B274" s="78"/>
      <c r="C274" s="397"/>
      <c r="D274" s="387"/>
      <c r="E274" s="116" t="s">
        <v>87</v>
      </c>
      <c r="F274" s="118">
        <f t="shared" si="20"/>
        <v>10</v>
      </c>
      <c r="G274" s="97">
        <v>0</v>
      </c>
      <c r="H274" s="97">
        <v>0</v>
      </c>
      <c r="I274" s="97">
        <v>0</v>
      </c>
      <c r="J274" s="97">
        <v>0</v>
      </c>
      <c r="K274" s="97">
        <v>0</v>
      </c>
      <c r="L274" s="97">
        <v>0</v>
      </c>
      <c r="M274" s="97">
        <v>2</v>
      </c>
      <c r="N274" s="97">
        <v>0</v>
      </c>
      <c r="O274" s="97">
        <v>0</v>
      </c>
      <c r="P274" s="97">
        <v>0</v>
      </c>
      <c r="Q274" s="97">
        <v>0</v>
      </c>
      <c r="R274" s="97">
        <v>1</v>
      </c>
      <c r="S274" s="98">
        <v>0</v>
      </c>
      <c r="T274" s="99">
        <v>7</v>
      </c>
    </row>
    <row r="275" spans="2:20" ht="12" hidden="1" customHeight="1" x14ac:dyDescent="0.15">
      <c r="B275" s="78"/>
      <c r="C275" s="397"/>
      <c r="D275" s="388" t="s">
        <v>96</v>
      </c>
      <c r="E275" s="117" t="s">
        <v>86</v>
      </c>
      <c r="F275" s="118">
        <f t="shared" si="20"/>
        <v>7</v>
      </c>
      <c r="G275" s="147">
        <v>0</v>
      </c>
      <c r="H275" s="97">
        <v>0</v>
      </c>
      <c r="I275" s="97">
        <v>0</v>
      </c>
      <c r="J275" s="97">
        <v>0</v>
      </c>
      <c r="K275" s="97">
        <v>0</v>
      </c>
      <c r="L275" s="97">
        <v>0</v>
      </c>
      <c r="M275" s="97">
        <v>4</v>
      </c>
      <c r="N275" s="97">
        <v>0</v>
      </c>
      <c r="O275" s="97">
        <v>0</v>
      </c>
      <c r="P275" s="97">
        <v>0</v>
      </c>
      <c r="Q275" s="97">
        <v>0</v>
      </c>
      <c r="R275" s="97">
        <v>0</v>
      </c>
      <c r="S275" s="140">
        <v>0</v>
      </c>
      <c r="T275" s="99">
        <v>3</v>
      </c>
    </row>
    <row r="276" spans="2:20" ht="12" hidden="1" customHeight="1" x14ac:dyDescent="0.15">
      <c r="B276" s="78"/>
      <c r="C276" s="397"/>
      <c r="D276" s="388"/>
      <c r="E276" s="119" t="s">
        <v>87</v>
      </c>
      <c r="F276" s="118">
        <f t="shared" si="20"/>
        <v>10</v>
      </c>
      <c r="G276" s="147">
        <v>0</v>
      </c>
      <c r="H276" s="97">
        <v>0</v>
      </c>
      <c r="I276" s="97">
        <v>0</v>
      </c>
      <c r="J276" s="97">
        <v>0</v>
      </c>
      <c r="K276" s="97">
        <v>0</v>
      </c>
      <c r="L276" s="97">
        <v>0</v>
      </c>
      <c r="M276" s="97">
        <v>2</v>
      </c>
      <c r="N276" s="97">
        <v>0</v>
      </c>
      <c r="O276" s="97">
        <v>0</v>
      </c>
      <c r="P276" s="97">
        <v>0</v>
      </c>
      <c r="Q276" s="97">
        <v>0</v>
      </c>
      <c r="R276" s="97">
        <v>1</v>
      </c>
      <c r="S276" s="98">
        <v>0</v>
      </c>
      <c r="T276" s="99">
        <v>7</v>
      </c>
    </row>
    <row r="277" spans="2:20" ht="12" hidden="1" customHeight="1" x14ac:dyDescent="0.15">
      <c r="B277" s="78"/>
      <c r="C277" s="397"/>
      <c r="D277" s="388" t="s">
        <v>97</v>
      </c>
      <c r="E277" s="119" t="s">
        <v>86</v>
      </c>
      <c r="F277" s="118">
        <f t="shared" si="20"/>
        <v>3</v>
      </c>
      <c r="G277" s="147">
        <v>0</v>
      </c>
      <c r="H277" s="97">
        <v>3</v>
      </c>
      <c r="I277" s="97">
        <v>0</v>
      </c>
      <c r="J277" s="97">
        <v>0</v>
      </c>
      <c r="K277" s="97">
        <v>0</v>
      </c>
      <c r="L277" s="97">
        <v>0</v>
      </c>
      <c r="M277" s="97">
        <v>0</v>
      </c>
      <c r="N277" s="97">
        <v>0</v>
      </c>
      <c r="O277" s="97">
        <v>0</v>
      </c>
      <c r="P277" s="97">
        <v>0</v>
      </c>
      <c r="Q277" s="97">
        <v>0</v>
      </c>
      <c r="R277" s="97">
        <v>0</v>
      </c>
      <c r="S277" s="98">
        <v>0</v>
      </c>
      <c r="T277" s="99">
        <v>0</v>
      </c>
    </row>
    <row r="278" spans="2:20" ht="12" hidden="1" customHeight="1" x14ac:dyDescent="0.15">
      <c r="B278" s="120"/>
      <c r="C278" s="398"/>
      <c r="D278" s="389"/>
      <c r="E278" s="14" t="s">
        <v>87</v>
      </c>
      <c r="F278" s="121">
        <f t="shared" si="20"/>
        <v>0</v>
      </c>
      <c r="G278" s="142">
        <v>0</v>
      </c>
      <c r="H278" s="111">
        <v>0</v>
      </c>
      <c r="I278" s="111">
        <v>0</v>
      </c>
      <c r="J278" s="111">
        <v>0</v>
      </c>
      <c r="K278" s="111">
        <v>0</v>
      </c>
      <c r="L278" s="111">
        <v>0</v>
      </c>
      <c r="M278" s="111">
        <v>0</v>
      </c>
      <c r="N278" s="111">
        <v>0</v>
      </c>
      <c r="O278" s="111">
        <v>0</v>
      </c>
      <c r="P278" s="111">
        <v>0</v>
      </c>
      <c r="Q278" s="111">
        <v>0</v>
      </c>
      <c r="R278" s="111">
        <v>0</v>
      </c>
      <c r="S278" s="129">
        <v>0</v>
      </c>
      <c r="T278" s="130">
        <v>0</v>
      </c>
    </row>
    <row r="279" spans="2:20" ht="12" customHeight="1" x14ac:dyDescent="0.15">
      <c r="B279" s="374" t="s">
        <v>110</v>
      </c>
      <c r="C279" s="375"/>
      <c r="D279" s="376"/>
      <c r="E279" s="66" t="s">
        <v>84</v>
      </c>
      <c r="F279" s="122">
        <f t="shared" si="20"/>
        <v>3596</v>
      </c>
      <c r="G279" s="69">
        <f t="shared" ref="G279:R279" si="23">G280+G281</f>
        <v>0</v>
      </c>
      <c r="H279" s="69">
        <f t="shared" si="23"/>
        <v>2</v>
      </c>
      <c r="I279" s="69">
        <f t="shared" si="23"/>
        <v>0</v>
      </c>
      <c r="J279" s="69">
        <f t="shared" si="23"/>
        <v>0</v>
      </c>
      <c r="K279" s="69">
        <f t="shared" si="23"/>
        <v>0</v>
      </c>
      <c r="L279" s="69">
        <f t="shared" si="23"/>
        <v>5</v>
      </c>
      <c r="M279" s="69">
        <f t="shared" si="23"/>
        <v>34</v>
      </c>
      <c r="N279" s="69">
        <f t="shared" si="23"/>
        <v>0</v>
      </c>
      <c r="O279" s="69">
        <f t="shared" si="23"/>
        <v>25</v>
      </c>
      <c r="P279" s="69">
        <f t="shared" si="23"/>
        <v>0</v>
      </c>
      <c r="Q279" s="69">
        <f t="shared" si="23"/>
        <v>0</v>
      </c>
      <c r="R279" s="69">
        <f t="shared" si="23"/>
        <v>123</v>
      </c>
      <c r="S279" s="134">
        <f>SUM(S280+S281)</f>
        <v>0</v>
      </c>
      <c r="T279" s="71">
        <f>T280+T281</f>
        <v>3407</v>
      </c>
    </row>
    <row r="280" spans="2:20" ht="12" customHeight="1" x14ac:dyDescent="0.15">
      <c r="B280" s="380" t="s">
        <v>85</v>
      </c>
      <c r="C280" s="381"/>
      <c r="D280" s="382"/>
      <c r="E280" s="149" t="s">
        <v>86</v>
      </c>
      <c r="F280" s="123">
        <f t="shared" si="20"/>
        <v>1966</v>
      </c>
      <c r="G280" s="150">
        <f t="shared" ref="G280:R281" si="24">G282+G294</f>
        <v>0</v>
      </c>
      <c r="H280" s="75">
        <f t="shared" si="24"/>
        <v>2</v>
      </c>
      <c r="I280" s="75">
        <f t="shared" si="24"/>
        <v>0</v>
      </c>
      <c r="J280" s="75">
        <f t="shared" si="24"/>
        <v>0</v>
      </c>
      <c r="K280" s="75">
        <f t="shared" si="24"/>
        <v>0</v>
      </c>
      <c r="L280" s="75">
        <f t="shared" si="24"/>
        <v>3</v>
      </c>
      <c r="M280" s="75">
        <f t="shared" si="24"/>
        <v>20</v>
      </c>
      <c r="N280" s="75">
        <f t="shared" si="24"/>
        <v>0</v>
      </c>
      <c r="O280" s="75">
        <f t="shared" si="24"/>
        <v>23</v>
      </c>
      <c r="P280" s="75">
        <f t="shared" si="24"/>
        <v>0</v>
      </c>
      <c r="Q280" s="75">
        <f t="shared" si="24"/>
        <v>0</v>
      </c>
      <c r="R280" s="75">
        <f t="shared" si="24"/>
        <v>74</v>
      </c>
      <c r="S280" s="76">
        <v>0</v>
      </c>
      <c r="T280" s="77">
        <f>T282+T294</f>
        <v>1844</v>
      </c>
    </row>
    <row r="281" spans="2:20" ht="12" customHeight="1" x14ac:dyDescent="0.15">
      <c r="B281" s="78"/>
      <c r="C281" s="79"/>
      <c r="D281" s="80"/>
      <c r="E281" s="81" t="s">
        <v>87</v>
      </c>
      <c r="F281" s="124">
        <f t="shared" si="20"/>
        <v>1630</v>
      </c>
      <c r="G281" s="84">
        <f t="shared" si="24"/>
        <v>0</v>
      </c>
      <c r="H281" s="84">
        <f t="shared" si="24"/>
        <v>0</v>
      </c>
      <c r="I281" s="84">
        <f t="shared" si="24"/>
        <v>0</v>
      </c>
      <c r="J281" s="84">
        <f t="shared" si="24"/>
        <v>0</v>
      </c>
      <c r="K281" s="84">
        <f t="shared" si="24"/>
        <v>0</v>
      </c>
      <c r="L281" s="84">
        <f t="shared" si="24"/>
        <v>2</v>
      </c>
      <c r="M281" s="84">
        <f t="shared" si="24"/>
        <v>14</v>
      </c>
      <c r="N281" s="84">
        <f t="shared" si="24"/>
        <v>0</v>
      </c>
      <c r="O281" s="84">
        <f t="shared" si="24"/>
        <v>2</v>
      </c>
      <c r="P281" s="84">
        <f t="shared" si="24"/>
        <v>0</v>
      </c>
      <c r="Q281" s="84">
        <f t="shared" si="24"/>
        <v>0</v>
      </c>
      <c r="R281" s="84">
        <f t="shared" si="24"/>
        <v>49</v>
      </c>
      <c r="S281" s="85">
        <v>0</v>
      </c>
      <c r="T281" s="86">
        <f>T283+T295</f>
        <v>1563</v>
      </c>
    </row>
    <row r="282" spans="2:20" ht="12" hidden="1" customHeight="1" x14ac:dyDescent="0.15">
      <c r="B282" s="78"/>
      <c r="C282" s="396" t="s">
        <v>88</v>
      </c>
      <c r="D282" s="302" t="s">
        <v>89</v>
      </c>
      <c r="E282" s="87" t="s">
        <v>86</v>
      </c>
      <c r="F282" s="151">
        <f t="shared" si="20"/>
        <v>1945</v>
      </c>
      <c r="G282" s="89">
        <f t="shared" ref="G282:T283" si="25">SUM(G284+G286+G288+G290+G292)</f>
        <v>0</v>
      </c>
      <c r="H282" s="90">
        <f t="shared" si="25"/>
        <v>2</v>
      </c>
      <c r="I282" s="90">
        <f t="shared" si="25"/>
        <v>0</v>
      </c>
      <c r="J282" s="90">
        <f t="shared" si="25"/>
        <v>0</v>
      </c>
      <c r="K282" s="90">
        <f t="shared" si="25"/>
        <v>0</v>
      </c>
      <c r="L282" s="90">
        <f t="shared" si="25"/>
        <v>3</v>
      </c>
      <c r="M282" s="90">
        <f t="shared" si="25"/>
        <v>17</v>
      </c>
      <c r="N282" s="90">
        <f t="shared" si="25"/>
        <v>0</v>
      </c>
      <c r="O282" s="90">
        <f t="shared" si="25"/>
        <v>23</v>
      </c>
      <c r="P282" s="90">
        <f t="shared" si="25"/>
        <v>0</v>
      </c>
      <c r="Q282" s="90">
        <f t="shared" si="25"/>
        <v>0</v>
      </c>
      <c r="R282" s="90">
        <f t="shared" si="25"/>
        <v>74</v>
      </c>
      <c r="S282" s="91">
        <f t="shared" si="25"/>
        <v>0</v>
      </c>
      <c r="T282" s="92">
        <f t="shared" si="25"/>
        <v>1826</v>
      </c>
    </row>
    <row r="283" spans="2:20" ht="12" hidden="1" customHeight="1" x14ac:dyDescent="0.15">
      <c r="B283" s="78"/>
      <c r="C283" s="397"/>
      <c r="D283" s="390"/>
      <c r="E283" s="93" t="s">
        <v>87</v>
      </c>
      <c r="F283" s="118">
        <f t="shared" si="20"/>
        <v>1602</v>
      </c>
      <c r="G283" s="101">
        <f t="shared" si="25"/>
        <v>0</v>
      </c>
      <c r="H283" s="97">
        <f t="shared" si="25"/>
        <v>0</v>
      </c>
      <c r="I283" s="97">
        <f t="shared" si="25"/>
        <v>0</v>
      </c>
      <c r="J283" s="97">
        <f t="shared" si="25"/>
        <v>0</v>
      </c>
      <c r="K283" s="97">
        <f t="shared" si="25"/>
        <v>0</v>
      </c>
      <c r="L283" s="97">
        <f t="shared" si="25"/>
        <v>2</v>
      </c>
      <c r="M283" s="97">
        <v>13</v>
      </c>
      <c r="N283" s="97">
        <f t="shared" si="25"/>
        <v>0</v>
      </c>
      <c r="O283" s="97">
        <f t="shared" si="25"/>
        <v>2</v>
      </c>
      <c r="P283" s="97">
        <f t="shared" si="25"/>
        <v>0</v>
      </c>
      <c r="Q283" s="97">
        <f t="shared" si="25"/>
        <v>0</v>
      </c>
      <c r="R283" s="97">
        <f t="shared" si="25"/>
        <v>49</v>
      </c>
      <c r="S283" s="98">
        <f t="shared" si="25"/>
        <v>0</v>
      </c>
      <c r="T283" s="99">
        <f t="shared" si="25"/>
        <v>1536</v>
      </c>
    </row>
    <row r="284" spans="2:20" ht="12" hidden="1" customHeight="1" x14ac:dyDescent="0.15">
      <c r="B284" s="78"/>
      <c r="C284" s="397"/>
      <c r="D284" s="391" t="s">
        <v>90</v>
      </c>
      <c r="E284" s="11" t="s">
        <v>86</v>
      </c>
      <c r="F284" s="118">
        <f t="shared" si="20"/>
        <v>1585</v>
      </c>
      <c r="G284" s="127">
        <v>0</v>
      </c>
      <c r="H284" s="127">
        <v>0</v>
      </c>
      <c r="I284" s="127">
        <v>0</v>
      </c>
      <c r="J284" s="127">
        <v>0</v>
      </c>
      <c r="K284" s="127">
        <v>0</v>
      </c>
      <c r="L284" s="127">
        <v>3</v>
      </c>
      <c r="M284" s="127">
        <v>4</v>
      </c>
      <c r="N284" s="127">
        <v>0</v>
      </c>
      <c r="O284" s="127">
        <v>10</v>
      </c>
      <c r="P284" s="127">
        <v>0</v>
      </c>
      <c r="Q284" s="127">
        <v>0</v>
      </c>
      <c r="R284" s="127">
        <v>29</v>
      </c>
      <c r="S284" s="140">
        <v>0</v>
      </c>
      <c r="T284" s="99">
        <v>1539</v>
      </c>
    </row>
    <row r="285" spans="2:20" ht="12" hidden="1" customHeight="1" x14ac:dyDescent="0.15">
      <c r="B285" s="78"/>
      <c r="C285" s="397"/>
      <c r="D285" s="392"/>
      <c r="E285" s="11" t="s">
        <v>87</v>
      </c>
      <c r="F285" s="118">
        <f t="shared" si="20"/>
        <v>1358</v>
      </c>
      <c r="G285" s="127">
        <v>0</v>
      </c>
      <c r="H285" s="127">
        <v>0</v>
      </c>
      <c r="I285" s="127">
        <v>0</v>
      </c>
      <c r="J285" s="127">
        <v>0</v>
      </c>
      <c r="K285" s="127">
        <v>0</v>
      </c>
      <c r="L285" s="127">
        <v>0</v>
      </c>
      <c r="M285" s="127">
        <v>0</v>
      </c>
      <c r="N285" s="127">
        <v>0</v>
      </c>
      <c r="O285" s="127">
        <v>2</v>
      </c>
      <c r="P285" s="127">
        <v>0</v>
      </c>
      <c r="Q285" s="127">
        <v>0</v>
      </c>
      <c r="R285" s="127">
        <v>36</v>
      </c>
      <c r="S285" s="98">
        <v>0</v>
      </c>
      <c r="T285" s="99">
        <v>1320</v>
      </c>
    </row>
    <row r="286" spans="2:20" ht="12" hidden="1" customHeight="1" x14ac:dyDescent="0.15">
      <c r="B286" s="78"/>
      <c r="C286" s="397"/>
      <c r="D286" s="391" t="s">
        <v>91</v>
      </c>
      <c r="E286" s="11" t="s">
        <v>86</v>
      </c>
      <c r="F286" s="118">
        <f t="shared" si="20"/>
        <v>221</v>
      </c>
      <c r="G286" s="127">
        <v>0</v>
      </c>
      <c r="H286" s="127">
        <v>0</v>
      </c>
      <c r="I286" s="127">
        <v>0</v>
      </c>
      <c r="J286" s="127">
        <v>0</v>
      </c>
      <c r="K286" s="127">
        <v>0</v>
      </c>
      <c r="L286" s="127">
        <v>0</v>
      </c>
      <c r="M286" s="127">
        <v>8</v>
      </c>
      <c r="N286" s="127">
        <v>0</v>
      </c>
      <c r="O286" s="127">
        <v>10</v>
      </c>
      <c r="P286" s="127">
        <v>0</v>
      </c>
      <c r="Q286" s="127">
        <v>0</v>
      </c>
      <c r="R286" s="127">
        <v>22</v>
      </c>
      <c r="S286" s="98">
        <v>0</v>
      </c>
      <c r="T286" s="99">
        <v>181</v>
      </c>
    </row>
    <row r="287" spans="2:20" ht="12" hidden="1" customHeight="1" x14ac:dyDescent="0.15">
      <c r="B287" s="78"/>
      <c r="C287" s="397"/>
      <c r="D287" s="392"/>
      <c r="E287" s="11" t="s">
        <v>87</v>
      </c>
      <c r="F287" s="118">
        <f t="shared" si="20"/>
        <v>144</v>
      </c>
      <c r="G287" s="127">
        <v>0</v>
      </c>
      <c r="H287" s="127">
        <v>0</v>
      </c>
      <c r="I287" s="127">
        <v>0</v>
      </c>
      <c r="J287" s="127">
        <v>0</v>
      </c>
      <c r="K287" s="127">
        <v>0</v>
      </c>
      <c r="L287" s="127">
        <v>2</v>
      </c>
      <c r="M287" s="127">
        <v>11</v>
      </c>
      <c r="N287" s="127">
        <v>0</v>
      </c>
      <c r="O287" s="127">
        <v>0</v>
      </c>
      <c r="P287" s="127">
        <v>0</v>
      </c>
      <c r="Q287" s="127">
        <v>0</v>
      </c>
      <c r="R287" s="127">
        <v>2</v>
      </c>
      <c r="S287" s="98">
        <v>0</v>
      </c>
      <c r="T287" s="99">
        <v>129</v>
      </c>
    </row>
    <row r="288" spans="2:20" ht="12" hidden="1" customHeight="1" x14ac:dyDescent="0.15">
      <c r="B288" s="78"/>
      <c r="C288" s="397"/>
      <c r="D288" s="391" t="s">
        <v>92</v>
      </c>
      <c r="E288" s="11" t="s">
        <v>86</v>
      </c>
      <c r="F288" s="118">
        <f t="shared" si="20"/>
        <v>132</v>
      </c>
      <c r="G288" s="127">
        <v>0</v>
      </c>
      <c r="H288" s="127">
        <v>2</v>
      </c>
      <c r="I288" s="127">
        <v>0</v>
      </c>
      <c r="J288" s="127">
        <v>0</v>
      </c>
      <c r="K288" s="127">
        <v>0</v>
      </c>
      <c r="L288" s="127">
        <v>0</v>
      </c>
      <c r="M288" s="127">
        <v>5</v>
      </c>
      <c r="N288" s="127">
        <v>0</v>
      </c>
      <c r="O288" s="127">
        <v>3</v>
      </c>
      <c r="P288" s="127">
        <v>0</v>
      </c>
      <c r="Q288" s="127">
        <v>0</v>
      </c>
      <c r="R288" s="127">
        <v>23</v>
      </c>
      <c r="S288" s="98">
        <v>0</v>
      </c>
      <c r="T288" s="99">
        <v>99</v>
      </c>
    </row>
    <row r="289" spans="2:20" ht="12" hidden="1" customHeight="1" x14ac:dyDescent="0.15">
      <c r="B289" s="78"/>
      <c r="C289" s="397"/>
      <c r="D289" s="392"/>
      <c r="E289" s="11" t="s">
        <v>87</v>
      </c>
      <c r="F289" s="118">
        <f t="shared" si="20"/>
        <v>90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2</v>
      </c>
      <c r="N289" s="127">
        <v>0</v>
      </c>
      <c r="O289" s="127">
        <v>0</v>
      </c>
      <c r="P289" s="127">
        <v>0</v>
      </c>
      <c r="Q289" s="127">
        <v>0</v>
      </c>
      <c r="R289" s="127">
        <v>11</v>
      </c>
      <c r="S289" s="98">
        <v>0</v>
      </c>
      <c r="T289" s="99">
        <v>77</v>
      </c>
    </row>
    <row r="290" spans="2:20" ht="12" hidden="1" customHeight="1" x14ac:dyDescent="0.15">
      <c r="B290" s="78"/>
      <c r="C290" s="397"/>
      <c r="D290" s="391" t="s">
        <v>93</v>
      </c>
      <c r="E290" s="11" t="s">
        <v>86</v>
      </c>
      <c r="F290" s="118">
        <f t="shared" si="20"/>
        <v>2</v>
      </c>
      <c r="G290" s="127">
        <v>0</v>
      </c>
      <c r="H290" s="127">
        <v>0</v>
      </c>
      <c r="I290" s="127">
        <v>0</v>
      </c>
      <c r="J290" s="127">
        <v>0</v>
      </c>
      <c r="K290" s="127">
        <v>0</v>
      </c>
      <c r="L290" s="127">
        <v>0</v>
      </c>
      <c r="M290" s="127">
        <v>0</v>
      </c>
      <c r="N290" s="127">
        <v>0</v>
      </c>
      <c r="O290" s="127">
        <v>0</v>
      </c>
      <c r="P290" s="127">
        <v>0</v>
      </c>
      <c r="Q290" s="127">
        <v>0</v>
      </c>
      <c r="R290" s="127">
        <v>0</v>
      </c>
      <c r="S290" s="98">
        <v>0</v>
      </c>
      <c r="T290" s="99">
        <v>2</v>
      </c>
    </row>
    <row r="291" spans="2:20" ht="12" hidden="1" customHeight="1" x14ac:dyDescent="0.15">
      <c r="B291" s="78"/>
      <c r="C291" s="397"/>
      <c r="D291" s="392"/>
      <c r="E291" s="105" t="s">
        <v>87</v>
      </c>
      <c r="F291" s="118">
        <f t="shared" si="20"/>
        <v>8</v>
      </c>
      <c r="G291" s="147">
        <v>0</v>
      </c>
      <c r="H291" s="97">
        <v>0</v>
      </c>
      <c r="I291" s="127">
        <v>0</v>
      </c>
      <c r="J291" s="127">
        <v>0</v>
      </c>
      <c r="K291" s="127">
        <v>0</v>
      </c>
      <c r="L291" s="127">
        <v>0</v>
      </c>
      <c r="M291" s="127">
        <v>0</v>
      </c>
      <c r="N291" s="127">
        <v>0</v>
      </c>
      <c r="O291" s="127">
        <v>0</v>
      </c>
      <c r="P291" s="127">
        <v>0</v>
      </c>
      <c r="Q291" s="127">
        <v>0</v>
      </c>
      <c r="R291" s="127">
        <v>0</v>
      </c>
      <c r="S291" s="152">
        <v>0</v>
      </c>
      <c r="T291" s="99">
        <v>8</v>
      </c>
    </row>
    <row r="292" spans="2:20" ht="12" hidden="1" customHeight="1" x14ac:dyDescent="0.15">
      <c r="B292" s="78"/>
      <c r="C292" s="397"/>
      <c r="D292" s="393" t="s">
        <v>94</v>
      </c>
      <c r="E292" s="11" t="s">
        <v>86</v>
      </c>
      <c r="F292" s="118">
        <f t="shared" si="20"/>
        <v>5</v>
      </c>
      <c r="G292" s="147">
        <v>0</v>
      </c>
      <c r="H292" s="97">
        <v>0</v>
      </c>
      <c r="I292" s="127">
        <v>0</v>
      </c>
      <c r="J292" s="127">
        <v>0</v>
      </c>
      <c r="K292" s="127">
        <v>0</v>
      </c>
      <c r="L292" s="127">
        <v>0</v>
      </c>
      <c r="M292" s="127">
        <v>0</v>
      </c>
      <c r="N292" s="127">
        <v>0</v>
      </c>
      <c r="O292" s="97">
        <v>0</v>
      </c>
      <c r="P292" s="97">
        <v>0</v>
      </c>
      <c r="Q292" s="97">
        <v>0</v>
      </c>
      <c r="R292" s="127">
        <v>0</v>
      </c>
      <c r="S292" s="98">
        <v>0</v>
      </c>
      <c r="T292" s="99">
        <v>5</v>
      </c>
    </row>
    <row r="293" spans="2:20" ht="12" hidden="1" customHeight="1" x14ac:dyDescent="0.15">
      <c r="B293" s="78"/>
      <c r="C293" s="398"/>
      <c r="D293" s="394"/>
      <c r="E293" s="14" t="s">
        <v>87</v>
      </c>
      <c r="F293" s="121">
        <f t="shared" si="20"/>
        <v>2</v>
      </c>
      <c r="G293" s="142">
        <v>0</v>
      </c>
      <c r="H293" s="111">
        <v>0</v>
      </c>
      <c r="I293" s="111">
        <v>0</v>
      </c>
      <c r="J293" s="128">
        <v>0</v>
      </c>
      <c r="K293" s="128">
        <v>0</v>
      </c>
      <c r="L293" s="128">
        <v>0</v>
      </c>
      <c r="M293" s="128">
        <v>0</v>
      </c>
      <c r="N293" s="111">
        <v>0</v>
      </c>
      <c r="O293" s="111">
        <v>0</v>
      </c>
      <c r="P293" s="111">
        <v>0</v>
      </c>
      <c r="Q293" s="111">
        <v>0</v>
      </c>
      <c r="R293" s="128">
        <v>0</v>
      </c>
      <c r="S293" s="129">
        <v>0</v>
      </c>
      <c r="T293" s="130">
        <v>2</v>
      </c>
    </row>
    <row r="294" spans="2:20" ht="12" hidden="1" customHeight="1" x14ac:dyDescent="0.15">
      <c r="B294" s="78"/>
      <c r="C294" s="396" t="s">
        <v>95</v>
      </c>
      <c r="D294" s="395" t="s">
        <v>89</v>
      </c>
      <c r="E294" s="131" t="s">
        <v>86</v>
      </c>
      <c r="F294" s="118">
        <f t="shared" si="20"/>
        <v>21</v>
      </c>
      <c r="G294" s="97">
        <v>0</v>
      </c>
      <c r="H294" s="97">
        <v>0</v>
      </c>
      <c r="I294" s="97">
        <v>0</v>
      </c>
      <c r="J294" s="97">
        <v>0</v>
      </c>
      <c r="K294" s="97">
        <v>0</v>
      </c>
      <c r="L294" s="97">
        <v>0</v>
      </c>
      <c r="M294" s="97">
        <v>3</v>
      </c>
      <c r="N294" s="97">
        <v>0</v>
      </c>
      <c r="O294" s="97">
        <v>0</v>
      </c>
      <c r="P294" s="97">
        <v>0</v>
      </c>
      <c r="Q294" s="97">
        <v>0</v>
      </c>
      <c r="R294" s="97">
        <v>0</v>
      </c>
      <c r="S294" s="98">
        <v>0</v>
      </c>
      <c r="T294" s="92">
        <v>18</v>
      </c>
    </row>
    <row r="295" spans="2:20" ht="12" hidden="1" customHeight="1" x14ac:dyDescent="0.15">
      <c r="B295" s="78"/>
      <c r="C295" s="397"/>
      <c r="D295" s="387"/>
      <c r="E295" s="116" t="s">
        <v>87</v>
      </c>
      <c r="F295" s="118">
        <f t="shared" si="20"/>
        <v>28</v>
      </c>
      <c r="G295" s="97">
        <v>0</v>
      </c>
      <c r="H295" s="97">
        <v>0</v>
      </c>
      <c r="I295" s="97">
        <v>0</v>
      </c>
      <c r="J295" s="97">
        <v>0</v>
      </c>
      <c r="K295" s="97">
        <v>0</v>
      </c>
      <c r="L295" s="97">
        <v>0</v>
      </c>
      <c r="M295" s="97">
        <v>1</v>
      </c>
      <c r="N295" s="97">
        <v>0</v>
      </c>
      <c r="O295" s="97">
        <v>0</v>
      </c>
      <c r="P295" s="97">
        <v>0</v>
      </c>
      <c r="Q295" s="97">
        <v>0</v>
      </c>
      <c r="R295" s="97">
        <v>0</v>
      </c>
      <c r="S295" s="98">
        <v>0</v>
      </c>
      <c r="T295" s="99">
        <v>27</v>
      </c>
    </row>
    <row r="296" spans="2:20" ht="12" hidden="1" customHeight="1" x14ac:dyDescent="0.15">
      <c r="B296" s="78"/>
      <c r="C296" s="397"/>
      <c r="D296" s="388" t="s">
        <v>96</v>
      </c>
      <c r="E296" s="117" t="s">
        <v>86</v>
      </c>
      <c r="F296" s="118">
        <f t="shared" si="20"/>
        <v>17</v>
      </c>
      <c r="G296" s="147">
        <v>0</v>
      </c>
      <c r="H296" s="97">
        <v>0</v>
      </c>
      <c r="I296" s="97">
        <v>0</v>
      </c>
      <c r="J296" s="97">
        <v>0</v>
      </c>
      <c r="K296" s="97">
        <v>0</v>
      </c>
      <c r="L296" s="97">
        <v>0</v>
      </c>
      <c r="M296" s="97">
        <v>3</v>
      </c>
      <c r="N296" s="97">
        <v>0</v>
      </c>
      <c r="O296" s="97">
        <v>0</v>
      </c>
      <c r="P296" s="97">
        <v>0</v>
      </c>
      <c r="Q296" s="97">
        <v>0</v>
      </c>
      <c r="R296" s="97">
        <v>0</v>
      </c>
      <c r="S296" s="140">
        <v>0</v>
      </c>
      <c r="T296" s="99">
        <v>14</v>
      </c>
    </row>
    <row r="297" spans="2:20" ht="12" hidden="1" customHeight="1" x14ac:dyDescent="0.15">
      <c r="B297" s="78"/>
      <c r="C297" s="397"/>
      <c r="D297" s="388"/>
      <c r="E297" s="119" t="s">
        <v>87</v>
      </c>
      <c r="F297" s="118">
        <f t="shared" si="20"/>
        <v>18</v>
      </c>
      <c r="G297" s="147">
        <v>0</v>
      </c>
      <c r="H297" s="97">
        <v>0</v>
      </c>
      <c r="I297" s="97">
        <v>0</v>
      </c>
      <c r="J297" s="97">
        <v>0</v>
      </c>
      <c r="K297" s="97">
        <v>0</v>
      </c>
      <c r="L297" s="97">
        <v>0</v>
      </c>
      <c r="M297" s="97">
        <v>1</v>
      </c>
      <c r="N297" s="97">
        <v>0</v>
      </c>
      <c r="O297" s="97">
        <v>0</v>
      </c>
      <c r="P297" s="97">
        <v>0</v>
      </c>
      <c r="Q297" s="97">
        <v>0</v>
      </c>
      <c r="R297" s="97">
        <v>0</v>
      </c>
      <c r="S297" s="98">
        <v>0</v>
      </c>
      <c r="T297" s="99">
        <v>17</v>
      </c>
    </row>
    <row r="298" spans="2:20" ht="12" hidden="1" customHeight="1" x14ac:dyDescent="0.15">
      <c r="B298" s="78"/>
      <c r="C298" s="397"/>
      <c r="D298" s="388" t="s">
        <v>97</v>
      </c>
      <c r="E298" s="119" t="s">
        <v>86</v>
      </c>
      <c r="F298" s="118">
        <f t="shared" si="20"/>
        <v>4</v>
      </c>
      <c r="G298" s="147">
        <v>0</v>
      </c>
      <c r="H298" s="97">
        <v>0</v>
      </c>
      <c r="I298" s="97">
        <v>0</v>
      </c>
      <c r="J298" s="97">
        <v>0</v>
      </c>
      <c r="K298" s="97">
        <v>0</v>
      </c>
      <c r="L298" s="97">
        <v>0</v>
      </c>
      <c r="M298" s="97">
        <v>0</v>
      </c>
      <c r="N298" s="97">
        <v>0</v>
      </c>
      <c r="O298" s="97">
        <v>0</v>
      </c>
      <c r="P298" s="97">
        <v>0</v>
      </c>
      <c r="Q298" s="97">
        <v>0</v>
      </c>
      <c r="R298" s="97">
        <v>0</v>
      </c>
      <c r="S298" s="98">
        <v>0</v>
      </c>
      <c r="T298" s="99">
        <v>4</v>
      </c>
    </row>
    <row r="299" spans="2:20" ht="12" hidden="1" customHeight="1" x14ac:dyDescent="0.15">
      <c r="B299" s="120"/>
      <c r="C299" s="398"/>
      <c r="D299" s="389"/>
      <c r="E299" s="14" t="s">
        <v>87</v>
      </c>
      <c r="F299" s="121">
        <f t="shared" si="20"/>
        <v>10</v>
      </c>
      <c r="G299" s="142">
        <v>0</v>
      </c>
      <c r="H299" s="111">
        <v>0</v>
      </c>
      <c r="I299" s="111">
        <v>0</v>
      </c>
      <c r="J299" s="111">
        <v>0</v>
      </c>
      <c r="K299" s="111">
        <v>0</v>
      </c>
      <c r="L299" s="111">
        <v>0</v>
      </c>
      <c r="M299" s="111">
        <v>0</v>
      </c>
      <c r="N299" s="111">
        <v>0</v>
      </c>
      <c r="O299" s="111">
        <v>0</v>
      </c>
      <c r="P299" s="111">
        <v>0</v>
      </c>
      <c r="Q299" s="111">
        <v>0</v>
      </c>
      <c r="R299" s="111">
        <v>0</v>
      </c>
      <c r="S299" s="129">
        <v>0</v>
      </c>
      <c r="T299" s="130">
        <v>10</v>
      </c>
    </row>
    <row r="300" spans="2:20" ht="12" customHeight="1" x14ac:dyDescent="0.15">
      <c r="B300" s="374" t="s">
        <v>111</v>
      </c>
      <c r="C300" s="375"/>
      <c r="D300" s="376"/>
      <c r="E300" s="66" t="s">
        <v>84</v>
      </c>
      <c r="F300" s="122">
        <f t="shared" ref="F300:F313" si="26">G300+H300+I300+J300+K300+L300+M300+N300+O300+P300+Q300+R300+T300+S300</f>
        <v>2907</v>
      </c>
      <c r="G300" s="69">
        <f t="shared" ref="G300:R300" si="27">G301+G302</f>
        <v>0</v>
      </c>
      <c r="H300" s="69">
        <f t="shared" si="27"/>
        <v>0</v>
      </c>
      <c r="I300" s="69">
        <f t="shared" si="27"/>
        <v>0</v>
      </c>
      <c r="J300" s="69">
        <f t="shared" si="27"/>
        <v>0</v>
      </c>
      <c r="K300" s="69">
        <f t="shared" si="27"/>
        <v>0</v>
      </c>
      <c r="L300" s="69">
        <f t="shared" si="27"/>
        <v>0</v>
      </c>
      <c r="M300" s="69">
        <f t="shared" si="27"/>
        <v>16</v>
      </c>
      <c r="N300" s="69">
        <f t="shared" si="27"/>
        <v>0</v>
      </c>
      <c r="O300" s="69">
        <f t="shared" si="27"/>
        <v>9</v>
      </c>
      <c r="P300" s="69">
        <f t="shared" si="27"/>
        <v>0</v>
      </c>
      <c r="Q300" s="69">
        <f t="shared" si="27"/>
        <v>0</v>
      </c>
      <c r="R300" s="69">
        <f t="shared" si="27"/>
        <v>132</v>
      </c>
      <c r="S300" s="134">
        <f>SUM(S301+S302)</f>
        <v>0</v>
      </c>
      <c r="T300" s="71">
        <f>T301+T302</f>
        <v>2750</v>
      </c>
    </row>
    <row r="301" spans="2:20" ht="12" customHeight="1" x14ac:dyDescent="0.15">
      <c r="B301" s="380" t="s">
        <v>85</v>
      </c>
      <c r="C301" s="381"/>
      <c r="D301" s="382"/>
      <c r="E301" s="149" t="s">
        <v>86</v>
      </c>
      <c r="F301" s="123">
        <f t="shared" si="26"/>
        <v>1636</v>
      </c>
      <c r="G301" s="150">
        <f t="shared" ref="G301:R302" si="28">G303+G315</f>
        <v>0</v>
      </c>
      <c r="H301" s="75">
        <f t="shared" si="28"/>
        <v>0</v>
      </c>
      <c r="I301" s="75">
        <f t="shared" si="28"/>
        <v>0</v>
      </c>
      <c r="J301" s="75">
        <f t="shared" si="28"/>
        <v>0</v>
      </c>
      <c r="K301" s="75">
        <f t="shared" si="28"/>
        <v>0</v>
      </c>
      <c r="L301" s="75">
        <f t="shared" si="28"/>
        <v>0</v>
      </c>
      <c r="M301" s="75">
        <f t="shared" si="28"/>
        <v>16</v>
      </c>
      <c r="N301" s="75">
        <f t="shared" si="28"/>
        <v>0</v>
      </c>
      <c r="O301" s="75">
        <f t="shared" si="28"/>
        <v>9</v>
      </c>
      <c r="P301" s="75">
        <f t="shared" si="28"/>
        <v>0</v>
      </c>
      <c r="Q301" s="75">
        <f t="shared" si="28"/>
        <v>0</v>
      </c>
      <c r="R301" s="75">
        <f t="shared" si="28"/>
        <v>69</v>
      </c>
      <c r="S301" s="76">
        <v>0</v>
      </c>
      <c r="T301" s="77">
        <f>T303+T315</f>
        <v>1542</v>
      </c>
    </row>
    <row r="302" spans="2:20" ht="11.25" customHeight="1" x14ac:dyDescent="0.15">
      <c r="B302" s="78"/>
      <c r="C302" s="79"/>
      <c r="D302" s="80"/>
      <c r="E302" s="81" t="s">
        <v>87</v>
      </c>
      <c r="F302" s="124">
        <f t="shared" si="26"/>
        <v>1271</v>
      </c>
      <c r="G302" s="84">
        <f t="shared" si="28"/>
        <v>0</v>
      </c>
      <c r="H302" s="84">
        <f t="shared" si="28"/>
        <v>0</v>
      </c>
      <c r="I302" s="84">
        <f t="shared" si="28"/>
        <v>0</v>
      </c>
      <c r="J302" s="84">
        <f t="shared" si="28"/>
        <v>0</v>
      </c>
      <c r="K302" s="84">
        <f t="shared" si="28"/>
        <v>0</v>
      </c>
      <c r="L302" s="84">
        <f t="shared" si="28"/>
        <v>0</v>
      </c>
      <c r="M302" s="84">
        <f t="shared" si="28"/>
        <v>0</v>
      </c>
      <c r="N302" s="84">
        <f t="shared" si="28"/>
        <v>0</v>
      </c>
      <c r="O302" s="84">
        <f t="shared" si="28"/>
        <v>0</v>
      </c>
      <c r="P302" s="84">
        <f t="shared" si="28"/>
        <v>0</v>
      </c>
      <c r="Q302" s="84">
        <f t="shared" si="28"/>
        <v>0</v>
      </c>
      <c r="R302" s="84">
        <f t="shared" si="28"/>
        <v>63</v>
      </c>
      <c r="S302" s="85">
        <v>0</v>
      </c>
      <c r="T302" s="86">
        <f>T304+T316</f>
        <v>1208</v>
      </c>
    </row>
    <row r="303" spans="2:20" ht="12" hidden="1" customHeight="1" x14ac:dyDescent="0.15">
      <c r="B303" s="78"/>
      <c r="C303" s="396" t="s">
        <v>88</v>
      </c>
      <c r="D303" s="302" t="s">
        <v>89</v>
      </c>
      <c r="E303" s="87" t="s">
        <v>86</v>
      </c>
      <c r="F303" s="151">
        <f t="shared" si="26"/>
        <v>1619</v>
      </c>
      <c r="G303" s="89">
        <f t="shared" ref="G303:T304" si="29">SUM(G305+G307+G309+G311+G313)</f>
        <v>0</v>
      </c>
      <c r="H303" s="90">
        <f t="shared" si="29"/>
        <v>0</v>
      </c>
      <c r="I303" s="90">
        <f t="shared" si="29"/>
        <v>0</v>
      </c>
      <c r="J303" s="90">
        <f t="shared" si="29"/>
        <v>0</v>
      </c>
      <c r="K303" s="90">
        <f t="shared" si="29"/>
        <v>0</v>
      </c>
      <c r="L303" s="90">
        <f t="shared" si="29"/>
        <v>0</v>
      </c>
      <c r="M303" s="90">
        <f t="shared" si="29"/>
        <v>16</v>
      </c>
      <c r="N303" s="90">
        <f t="shared" si="29"/>
        <v>0</v>
      </c>
      <c r="O303" s="90">
        <f t="shared" si="29"/>
        <v>9</v>
      </c>
      <c r="P303" s="90">
        <f t="shared" si="29"/>
        <v>0</v>
      </c>
      <c r="Q303" s="90">
        <f t="shared" si="29"/>
        <v>0</v>
      </c>
      <c r="R303" s="90">
        <f t="shared" si="29"/>
        <v>69</v>
      </c>
      <c r="S303" s="91">
        <f t="shared" si="29"/>
        <v>0</v>
      </c>
      <c r="T303" s="92">
        <f t="shared" si="29"/>
        <v>1525</v>
      </c>
    </row>
    <row r="304" spans="2:20" ht="12" hidden="1" customHeight="1" x14ac:dyDescent="0.15">
      <c r="B304" s="78"/>
      <c r="C304" s="397"/>
      <c r="D304" s="390"/>
      <c r="E304" s="93" t="s">
        <v>87</v>
      </c>
      <c r="F304" s="118">
        <f t="shared" si="26"/>
        <v>1259</v>
      </c>
      <c r="G304" s="139">
        <f t="shared" si="29"/>
        <v>0</v>
      </c>
      <c r="H304" s="97">
        <f t="shared" si="29"/>
        <v>0</v>
      </c>
      <c r="I304" s="97">
        <f t="shared" si="29"/>
        <v>0</v>
      </c>
      <c r="J304" s="97">
        <f t="shared" si="29"/>
        <v>0</v>
      </c>
      <c r="K304" s="97">
        <f t="shared" si="29"/>
        <v>0</v>
      </c>
      <c r="L304" s="97">
        <f t="shared" si="29"/>
        <v>0</v>
      </c>
      <c r="M304" s="97">
        <f t="shared" si="29"/>
        <v>0</v>
      </c>
      <c r="N304" s="97">
        <f t="shared" si="29"/>
        <v>0</v>
      </c>
      <c r="O304" s="97">
        <f t="shared" si="29"/>
        <v>0</v>
      </c>
      <c r="P304" s="97">
        <f t="shared" si="29"/>
        <v>0</v>
      </c>
      <c r="Q304" s="97">
        <f t="shared" si="29"/>
        <v>0</v>
      </c>
      <c r="R304" s="97">
        <f t="shared" si="29"/>
        <v>63</v>
      </c>
      <c r="S304" s="97">
        <f t="shared" si="29"/>
        <v>0</v>
      </c>
      <c r="T304" s="99">
        <f t="shared" si="29"/>
        <v>1196</v>
      </c>
    </row>
    <row r="305" spans="2:20" ht="12" hidden="1" customHeight="1" x14ac:dyDescent="0.15">
      <c r="B305" s="78"/>
      <c r="C305" s="397"/>
      <c r="D305" s="391" t="s">
        <v>90</v>
      </c>
      <c r="E305" s="11" t="s">
        <v>86</v>
      </c>
      <c r="F305" s="118">
        <f t="shared" si="26"/>
        <v>1208</v>
      </c>
      <c r="G305" s="127">
        <v>0</v>
      </c>
      <c r="H305" s="127">
        <v>0</v>
      </c>
      <c r="I305" s="127">
        <v>0</v>
      </c>
      <c r="J305" s="127">
        <v>0</v>
      </c>
      <c r="K305" s="127">
        <v>0</v>
      </c>
      <c r="L305" s="127">
        <v>0</v>
      </c>
      <c r="M305" s="127">
        <v>14</v>
      </c>
      <c r="N305" s="127">
        <v>0</v>
      </c>
      <c r="O305" s="127">
        <v>4</v>
      </c>
      <c r="P305" s="127">
        <v>0</v>
      </c>
      <c r="Q305" s="127">
        <v>0</v>
      </c>
      <c r="R305" s="127">
        <v>43</v>
      </c>
      <c r="S305" s="140">
        <v>0</v>
      </c>
      <c r="T305" s="99">
        <v>1147</v>
      </c>
    </row>
    <row r="306" spans="2:20" ht="12" hidden="1" customHeight="1" x14ac:dyDescent="0.15">
      <c r="B306" s="78"/>
      <c r="C306" s="397"/>
      <c r="D306" s="392"/>
      <c r="E306" s="11" t="s">
        <v>87</v>
      </c>
      <c r="F306" s="118">
        <f t="shared" si="26"/>
        <v>998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50</v>
      </c>
      <c r="S306" s="140">
        <v>0</v>
      </c>
      <c r="T306" s="99">
        <v>948</v>
      </c>
    </row>
    <row r="307" spans="2:20" ht="12" hidden="1" customHeight="1" x14ac:dyDescent="0.15">
      <c r="B307" s="78"/>
      <c r="C307" s="397"/>
      <c r="D307" s="391" t="s">
        <v>91</v>
      </c>
      <c r="E307" s="11" t="s">
        <v>86</v>
      </c>
      <c r="F307" s="118">
        <f t="shared" si="26"/>
        <v>249</v>
      </c>
      <c r="G307" s="127">
        <v>0</v>
      </c>
      <c r="H307" s="127">
        <v>0</v>
      </c>
      <c r="I307" s="127">
        <v>0</v>
      </c>
      <c r="J307" s="127">
        <v>0</v>
      </c>
      <c r="K307" s="127">
        <v>0</v>
      </c>
      <c r="L307" s="127">
        <v>0</v>
      </c>
      <c r="M307" s="127">
        <v>2</v>
      </c>
      <c r="N307" s="127">
        <v>0</v>
      </c>
      <c r="O307" s="127">
        <v>5</v>
      </c>
      <c r="P307" s="127">
        <v>0</v>
      </c>
      <c r="Q307" s="127">
        <v>0</v>
      </c>
      <c r="R307" s="127">
        <v>15</v>
      </c>
      <c r="S307" s="140">
        <v>0</v>
      </c>
      <c r="T307" s="99">
        <v>227</v>
      </c>
    </row>
    <row r="308" spans="2:20" ht="12" hidden="1" customHeight="1" x14ac:dyDescent="0.15">
      <c r="B308" s="78"/>
      <c r="C308" s="397"/>
      <c r="D308" s="392"/>
      <c r="E308" s="11" t="s">
        <v>87</v>
      </c>
      <c r="F308" s="118">
        <f t="shared" si="26"/>
        <v>174</v>
      </c>
      <c r="G308" s="127">
        <v>0</v>
      </c>
      <c r="H308" s="127">
        <v>0</v>
      </c>
      <c r="I308" s="127">
        <v>0</v>
      </c>
      <c r="J308" s="127">
        <v>0</v>
      </c>
      <c r="K308" s="127">
        <v>0</v>
      </c>
      <c r="L308" s="127">
        <v>0</v>
      </c>
      <c r="M308" s="127">
        <v>0</v>
      </c>
      <c r="N308" s="127">
        <v>0</v>
      </c>
      <c r="O308" s="127">
        <v>0</v>
      </c>
      <c r="P308" s="127">
        <v>0</v>
      </c>
      <c r="Q308" s="127">
        <v>0</v>
      </c>
      <c r="R308" s="127">
        <v>4</v>
      </c>
      <c r="S308" s="140">
        <v>0</v>
      </c>
      <c r="T308" s="99">
        <v>170</v>
      </c>
    </row>
    <row r="309" spans="2:20" ht="12" hidden="1" customHeight="1" x14ac:dyDescent="0.15">
      <c r="B309" s="78"/>
      <c r="C309" s="397"/>
      <c r="D309" s="391" t="s">
        <v>92</v>
      </c>
      <c r="E309" s="11" t="s">
        <v>86</v>
      </c>
      <c r="F309" s="118">
        <f t="shared" si="26"/>
        <v>151</v>
      </c>
      <c r="G309" s="127">
        <v>0</v>
      </c>
      <c r="H309" s="127">
        <v>0</v>
      </c>
      <c r="I309" s="127">
        <v>0</v>
      </c>
      <c r="J309" s="127">
        <v>0</v>
      </c>
      <c r="K309" s="127">
        <v>0</v>
      </c>
      <c r="L309" s="127">
        <v>0</v>
      </c>
      <c r="M309" s="127">
        <v>0</v>
      </c>
      <c r="N309" s="127">
        <v>0</v>
      </c>
      <c r="O309" s="127">
        <v>0</v>
      </c>
      <c r="P309" s="127">
        <v>0</v>
      </c>
      <c r="Q309" s="127">
        <v>0</v>
      </c>
      <c r="R309" s="127">
        <v>11</v>
      </c>
      <c r="S309" s="140">
        <v>0</v>
      </c>
      <c r="T309" s="99">
        <v>140</v>
      </c>
    </row>
    <row r="310" spans="2:20" ht="12" hidden="1" customHeight="1" x14ac:dyDescent="0.15">
      <c r="B310" s="78"/>
      <c r="C310" s="397"/>
      <c r="D310" s="392"/>
      <c r="E310" s="11" t="s">
        <v>87</v>
      </c>
      <c r="F310" s="118">
        <f t="shared" si="26"/>
        <v>87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9</v>
      </c>
      <c r="S310" s="140">
        <v>0</v>
      </c>
      <c r="T310" s="99">
        <v>78</v>
      </c>
    </row>
    <row r="311" spans="2:20" ht="12" hidden="1" customHeight="1" x14ac:dyDescent="0.15">
      <c r="B311" s="78"/>
      <c r="C311" s="397"/>
      <c r="D311" s="391" t="s">
        <v>93</v>
      </c>
      <c r="E311" s="11" t="s">
        <v>86</v>
      </c>
      <c r="F311" s="118">
        <f t="shared" si="26"/>
        <v>11</v>
      </c>
      <c r="G311" s="127">
        <v>0</v>
      </c>
      <c r="H311" s="127">
        <v>0</v>
      </c>
      <c r="I311" s="127">
        <v>0</v>
      </c>
      <c r="J311" s="127">
        <v>0</v>
      </c>
      <c r="K311" s="127">
        <v>0</v>
      </c>
      <c r="L311" s="127">
        <v>0</v>
      </c>
      <c r="M311" s="127">
        <v>0</v>
      </c>
      <c r="N311" s="127">
        <v>0</v>
      </c>
      <c r="O311" s="127">
        <v>0</v>
      </c>
      <c r="P311" s="127">
        <v>0</v>
      </c>
      <c r="Q311" s="127">
        <v>0</v>
      </c>
      <c r="R311" s="127">
        <v>0</v>
      </c>
      <c r="S311" s="140">
        <v>0</v>
      </c>
      <c r="T311" s="99">
        <v>11</v>
      </c>
    </row>
    <row r="312" spans="2:20" ht="12" hidden="1" customHeight="1" x14ac:dyDescent="0.15">
      <c r="B312" s="78"/>
      <c r="C312" s="397"/>
      <c r="D312" s="392"/>
      <c r="E312" s="105" t="s">
        <v>87</v>
      </c>
      <c r="F312" s="118">
        <f t="shared" si="26"/>
        <v>0</v>
      </c>
      <c r="G312" s="127">
        <v>0</v>
      </c>
      <c r="H312" s="127">
        <v>0</v>
      </c>
      <c r="I312" s="127">
        <v>0</v>
      </c>
      <c r="J312" s="127">
        <v>0</v>
      </c>
      <c r="K312" s="127">
        <v>0</v>
      </c>
      <c r="L312" s="127">
        <v>0</v>
      </c>
      <c r="M312" s="127">
        <v>0</v>
      </c>
      <c r="N312" s="127">
        <v>0</v>
      </c>
      <c r="O312" s="127">
        <v>0</v>
      </c>
      <c r="P312" s="127">
        <v>0</v>
      </c>
      <c r="Q312" s="127">
        <v>0</v>
      </c>
      <c r="R312" s="127">
        <v>0</v>
      </c>
      <c r="S312" s="140">
        <v>0</v>
      </c>
      <c r="T312" s="99">
        <v>0</v>
      </c>
    </row>
    <row r="313" spans="2:20" ht="12" hidden="1" customHeight="1" x14ac:dyDescent="0.15">
      <c r="B313" s="78"/>
      <c r="C313" s="397"/>
      <c r="D313" s="393" t="s">
        <v>94</v>
      </c>
      <c r="E313" s="11" t="s">
        <v>86</v>
      </c>
      <c r="F313" s="118">
        <f t="shared" si="26"/>
        <v>0</v>
      </c>
      <c r="G313" s="127">
        <v>0</v>
      </c>
      <c r="H313" s="127">
        <v>0</v>
      </c>
      <c r="I313" s="127">
        <v>0</v>
      </c>
      <c r="J313" s="127">
        <v>0</v>
      </c>
      <c r="K313" s="127">
        <v>0</v>
      </c>
      <c r="L313" s="127">
        <v>0</v>
      </c>
      <c r="M313" s="127">
        <v>0</v>
      </c>
      <c r="N313" s="127">
        <v>0</v>
      </c>
      <c r="O313" s="127">
        <v>0</v>
      </c>
      <c r="P313" s="127">
        <v>0</v>
      </c>
      <c r="Q313" s="127">
        <v>0</v>
      </c>
      <c r="R313" s="127">
        <v>0</v>
      </c>
      <c r="S313" s="140">
        <v>0</v>
      </c>
      <c r="T313" s="99">
        <v>0</v>
      </c>
    </row>
    <row r="314" spans="2:20" ht="12" hidden="1" customHeight="1" x14ac:dyDescent="0.15">
      <c r="B314" s="78"/>
      <c r="C314" s="398"/>
      <c r="D314" s="394"/>
      <c r="E314" s="14" t="s">
        <v>87</v>
      </c>
      <c r="F314" s="121">
        <f>G314+H314+I314+J314+K314+L314+M314+N314+O314+P314+Q314+R314+S314+T314</f>
        <v>0</v>
      </c>
      <c r="G314" s="128">
        <v>0</v>
      </c>
      <c r="H314" s="128">
        <v>0</v>
      </c>
      <c r="I314" s="128">
        <v>0</v>
      </c>
      <c r="J314" s="128">
        <v>0</v>
      </c>
      <c r="K314" s="128">
        <v>0</v>
      </c>
      <c r="L314" s="128">
        <v>0</v>
      </c>
      <c r="M314" s="128">
        <v>0</v>
      </c>
      <c r="N314" s="128">
        <v>0</v>
      </c>
      <c r="O314" s="128">
        <v>0</v>
      </c>
      <c r="P314" s="128">
        <v>0</v>
      </c>
      <c r="Q314" s="128">
        <v>0</v>
      </c>
      <c r="R314" s="128">
        <v>0</v>
      </c>
      <c r="S314" s="111">
        <v>0</v>
      </c>
      <c r="T314" s="99">
        <v>0</v>
      </c>
    </row>
    <row r="315" spans="2:20" ht="12" hidden="1" customHeight="1" x14ac:dyDescent="0.15">
      <c r="B315" s="78"/>
      <c r="C315" s="396" t="s">
        <v>95</v>
      </c>
      <c r="D315" s="395" t="s">
        <v>89</v>
      </c>
      <c r="E315" s="131" t="s">
        <v>86</v>
      </c>
      <c r="F315" s="132">
        <f>G315+H315+I315+J315+K315+L315+M315+N315+O315+P315+Q315+R315+T315+S315</f>
        <v>17</v>
      </c>
      <c r="G315" s="137">
        <f t="shared" ref="G315:T316" si="30">SUM(G317,G319)</f>
        <v>0</v>
      </c>
      <c r="H315" s="137">
        <f t="shared" si="30"/>
        <v>0</v>
      </c>
      <c r="I315" s="137">
        <f t="shared" si="30"/>
        <v>0</v>
      </c>
      <c r="J315" s="137">
        <f t="shared" si="30"/>
        <v>0</v>
      </c>
      <c r="K315" s="137">
        <f t="shared" si="30"/>
        <v>0</v>
      </c>
      <c r="L315" s="137">
        <f t="shared" si="30"/>
        <v>0</v>
      </c>
      <c r="M315" s="137">
        <f t="shared" si="30"/>
        <v>0</v>
      </c>
      <c r="N315" s="137">
        <f t="shared" si="30"/>
        <v>0</v>
      </c>
      <c r="O315" s="137">
        <f t="shared" si="30"/>
        <v>0</v>
      </c>
      <c r="P315" s="137">
        <f t="shared" si="30"/>
        <v>0</v>
      </c>
      <c r="Q315" s="137">
        <f t="shared" si="30"/>
        <v>0</v>
      </c>
      <c r="R315" s="137">
        <f t="shared" si="30"/>
        <v>0</v>
      </c>
      <c r="S315" s="137">
        <f t="shared" si="30"/>
        <v>0</v>
      </c>
      <c r="T315" s="92">
        <f t="shared" si="30"/>
        <v>17</v>
      </c>
    </row>
    <row r="316" spans="2:20" ht="12" hidden="1" customHeight="1" x14ac:dyDescent="0.15">
      <c r="B316" s="78"/>
      <c r="C316" s="397"/>
      <c r="D316" s="387"/>
      <c r="E316" s="116" t="s">
        <v>87</v>
      </c>
      <c r="F316" s="118">
        <f>G316+H316+I316+J316+K316+L316+M316+N316+O316+P316+Q316+R316+T316+S316</f>
        <v>12</v>
      </c>
      <c r="G316" s="97">
        <f t="shared" si="30"/>
        <v>0</v>
      </c>
      <c r="H316" s="97">
        <f t="shared" si="30"/>
        <v>0</v>
      </c>
      <c r="I316" s="97">
        <f t="shared" si="30"/>
        <v>0</v>
      </c>
      <c r="J316" s="97">
        <f t="shared" si="30"/>
        <v>0</v>
      </c>
      <c r="K316" s="97">
        <f t="shared" si="30"/>
        <v>0</v>
      </c>
      <c r="L316" s="97">
        <f t="shared" si="30"/>
        <v>0</v>
      </c>
      <c r="M316" s="97">
        <f t="shared" si="30"/>
        <v>0</v>
      </c>
      <c r="N316" s="97">
        <f t="shared" si="30"/>
        <v>0</v>
      </c>
      <c r="O316" s="97">
        <f t="shared" si="30"/>
        <v>0</v>
      </c>
      <c r="P316" s="97">
        <f t="shared" si="30"/>
        <v>0</v>
      </c>
      <c r="Q316" s="97">
        <f t="shared" si="30"/>
        <v>0</v>
      </c>
      <c r="R316" s="97">
        <f t="shared" si="30"/>
        <v>0</v>
      </c>
      <c r="S316" s="97">
        <f t="shared" si="30"/>
        <v>0</v>
      </c>
      <c r="T316" s="99">
        <f t="shared" si="30"/>
        <v>12</v>
      </c>
    </row>
    <row r="317" spans="2:20" ht="12" hidden="1" customHeight="1" x14ac:dyDescent="0.15">
      <c r="B317" s="78"/>
      <c r="C317" s="397"/>
      <c r="D317" s="388" t="s">
        <v>96</v>
      </c>
      <c r="E317" s="117" t="s">
        <v>86</v>
      </c>
      <c r="F317" s="118">
        <f>G317+H317+I317+J317+K317+L317+M317+N317+O317+P317+Q317+R317+S317+T317</f>
        <v>11</v>
      </c>
      <c r="G317" s="147">
        <v>0</v>
      </c>
      <c r="H317" s="97">
        <v>0</v>
      </c>
      <c r="I317" s="97">
        <v>0</v>
      </c>
      <c r="J317" s="97">
        <v>0</v>
      </c>
      <c r="K317" s="97">
        <v>0</v>
      </c>
      <c r="L317" s="97">
        <v>0</v>
      </c>
      <c r="M317" s="97">
        <v>0</v>
      </c>
      <c r="N317" s="97">
        <v>0</v>
      </c>
      <c r="O317" s="97">
        <v>0</v>
      </c>
      <c r="P317" s="97">
        <v>0</v>
      </c>
      <c r="Q317" s="97">
        <v>0</v>
      </c>
      <c r="R317" s="97">
        <v>0</v>
      </c>
      <c r="S317" s="140">
        <v>0</v>
      </c>
      <c r="T317" s="99">
        <v>11</v>
      </c>
    </row>
    <row r="318" spans="2:20" ht="12" hidden="1" customHeight="1" x14ac:dyDescent="0.15">
      <c r="B318" s="78"/>
      <c r="C318" s="397"/>
      <c r="D318" s="388"/>
      <c r="E318" s="119" t="s">
        <v>87</v>
      </c>
      <c r="F318" s="118">
        <f>G318+H318+I318+J318+K318+L318+M318+N318+O318+P318+Q318+R318+S318+T318</f>
        <v>6</v>
      </c>
      <c r="G318" s="147">
        <v>0</v>
      </c>
      <c r="H318" s="97">
        <v>0</v>
      </c>
      <c r="I318" s="97">
        <v>0</v>
      </c>
      <c r="J318" s="97">
        <v>0</v>
      </c>
      <c r="K318" s="97">
        <v>0</v>
      </c>
      <c r="L318" s="97">
        <v>0</v>
      </c>
      <c r="M318" s="97">
        <v>0</v>
      </c>
      <c r="N318" s="97">
        <v>0</v>
      </c>
      <c r="O318" s="97">
        <v>0</v>
      </c>
      <c r="P318" s="97">
        <v>0</v>
      </c>
      <c r="Q318" s="97">
        <v>0</v>
      </c>
      <c r="R318" s="97">
        <v>0</v>
      </c>
      <c r="S318" s="98">
        <v>0</v>
      </c>
      <c r="T318" s="99">
        <v>6</v>
      </c>
    </row>
    <row r="319" spans="2:20" ht="12" hidden="1" customHeight="1" x14ac:dyDescent="0.15">
      <c r="B319" s="78"/>
      <c r="C319" s="397"/>
      <c r="D319" s="388" t="s">
        <v>97</v>
      </c>
      <c r="E319" s="119" t="s">
        <v>86</v>
      </c>
      <c r="F319" s="118">
        <f>G319+H319+I319+J319+K319+L319+M319+N319+O319+P319+Q319+R319+S319+T319</f>
        <v>6</v>
      </c>
      <c r="G319" s="147">
        <v>0</v>
      </c>
      <c r="H319" s="97">
        <v>0</v>
      </c>
      <c r="I319" s="97">
        <v>0</v>
      </c>
      <c r="J319" s="97">
        <v>0</v>
      </c>
      <c r="K319" s="97">
        <v>0</v>
      </c>
      <c r="L319" s="97">
        <v>0</v>
      </c>
      <c r="M319" s="97">
        <v>0</v>
      </c>
      <c r="N319" s="97">
        <v>0</v>
      </c>
      <c r="O319" s="97">
        <v>0</v>
      </c>
      <c r="P319" s="97">
        <v>0</v>
      </c>
      <c r="Q319" s="97">
        <v>0</v>
      </c>
      <c r="R319" s="97">
        <v>0</v>
      </c>
      <c r="S319" s="98">
        <v>0</v>
      </c>
      <c r="T319" s="99">
        <v>6</v>
      </c>
    </row>
    <row r="320" spans="2:20" ht="12" hidden="1" customHeight="1" x14ac:dyDescent="0.15">
      <c r="B320" s="120"/>
      <c r="C320" s="398"/>
      <c r="D320" s="389"/>
      <c r="E320" s="14" t="s">
        <v>87</v>
      </c>
      <c r="F320" s="121">
        <f>G320+H320+I320+J320+K320+L320+M320+N320+O320+P320+Q320+R320+S320+T320</f>
        <v>6</v>
      </c>
      <c r="G320" s="142">
        <v>0</v>
      </c>
      <c r="H320" s="111">
        <v>0</v>
      </c>
      <c r="I320" s="111">
        <v>0</v>
      </c>
      <c r="J320" s="111">
        <v>0</v>
      </c>
      <c r="K320" s="111">
        <v>0</v>
      </c>
      <c r="L320" s="111">
        <v>0</v>
      </c>
      <c r="M320" s="111">
        <v>0</v>
      </c>
      <c r="N320" s="111">
        <v>0</v>
      </c>
      <c r="O320" s="111">
        <v>0</v>
      </c>
      <c r="P320" s="111">
        <v>0</v>
      </c>
      <c r="Q320" s="111">
        <v>0</v>
      </c>
      <c r="R320" s="111">
        <v>0</v>
      </c>
      <c r="S320" s="129">
        <v>0</v>
      </c>
      <c r="T320" s="130">
        <v>6</v>
      </c>
    </row>
    <row r="321" spans="2:20" ht="12" customHeight="1" x14ac:dyDescent="0.15">
      <c r="B321" s="374" t="s">
        <v>112</v>
      </c>
      <c r="C321" s="375"/>
      <c r="D321" s="376"/>
      <c r="E321" s="66" t="s">
        <v>84</v>
      </c>
      <c r="F321" s="122">
        <f t="shared" ref="F321:F334" si="31">G321+H321+I321+J321+K321+L321+M321+N321+O321+P321+Q321+R321+T321+S321</f>
        <v>3170</v>
      </c>
      <c r="G321" s="69">
        <f t="shared" ref="G321:R321" si="32">G322+G323</f>
        <v>0</v>
      </c>
      <c r="H321" s="69">
        <f t="shared" si="32"/>
        <v>0</v>
      </c>
      <c r="I321" s="69">
        <f t="shared" si="32"/>
        <v>0</v>
      </c>
      <c r="J321" s="69">
        <f t="shared" si="32"/>
        <v>0</v>
      </c>
      <c r="K321" s="69">
        <f t="shared" si="32"/>
        <v>0</v>
      </c>
      <c r="L321" s="69">
        <f t="shared" si="32"/>
        <v>0</v>
      </c>
      <c r="M321" s="69">
        <f t="shared" si="32"/>
        <v>18</v>
      </c>
      <c r="N321" s="69">
        <f t="shared" si="32"/>
        <v>0</v>
      </c>
      <c r="O321" s="69">
        <f t="shared" si="32"/>
        <v>11</v>
      </c>
      <c r="P321" s="69">
        <f t="shared" si="32"/>
        <v>0</v>
      </c>
      <c r="Q321" s="69">
        <f t="shared" si="32"/>
        <v>0</v>
      </c>
      <c r="R321" s="69">
        <f t="shared" si="32"/>
        <v>67</v>
      </c>
      <c r="S321" s="134">
        <f>SUM(S322+S323)</f>
        <v>0</v>
      </c>
      <c r="T321" s="71">
        <f>T322+T323</f>
        <v>3074</v>
      </c>
    </row>
    <row r="322" spans="2:20" ht="12" customHeight="1" x14ac:dyDescent="0.15">
      <c r="B322" s="380" t="s">
        <v>85</v>
      </c>
      <c r="C322" s="381"/>
      <c r="D322" s="382"/>
      <c r="E322" s="149" t="s">
        <v>86</v>
      </c>
      <c r="F322" s="123">
        <f t="shared" si="31"/>
        <v>1821</v>
      </c>
      <c r="G322" s="150">
        <f t="shared" ref="G322:T323" si="33">G324+G336</f>
        <v>0</v>
      </c>
      <c r="H322" s="75">
        <f t="shared" si="33"/>
        <v>0</v>
      </c>
      <c r="I322" s="75">
        <f t="shared" si="33"/>
        <v>0</v>
      </c>
      <c r="J322" s="75">
        <f t="shared" si="33"/>
        <v>0</v>
      </c>
      <c r="K322" s="75">
        <f t="shared" si="33"/>
        <v>0</v>
      </c>
      <c r="L322" s="75">
        <f t="shared" si="33"/>
        <v>0</v>
      </c>
      <c r="M322" s="75">
        <f t="shared" si="33"/>
        <v>6</v>
      </c>
      <c r="N322" s="75">
        <f t="shared" si="33"/>
        <v>0</v>
      </c>
      <c r="O322" s="75">
        <f t="shared" si="33"/>
        <v>8</v>
      </c>
      <c r="P322" s="75">
        <f t="shared" si="33"/>
        <v>0</v>
      </c>
      <c r="Q322" s="75">
        <f t="shared" si="33"/>
        <v>0</v>
      </c>
      <c r="R322" s="75">
        <f t="shared" si="33"/>
        <v>38</v>
      </c>
      <c r="S322" s="75">
        <f t="shared" si="33"/>
        <v>0</v>
      </c>
      <c r="T322" s="77">
        <f t="shared" si="33"/>
        <v>1769</v>
      </c>
    </row>
    <row r="323" spans="2:20" ht="12" customHeight="1" x14ac:dyDescent="0.15">
      <c r="B323" s="78"/>
      <c r="C323" s="79"/>
      <c r="D323" s="80"/>
      <c r="E323" s="81" t="s">
        <v>87</v>
      </c>
      <c r="F323" s="124">
        <f t="shared" si="31"/>
        <v>1349</v>
      </c>
      <c r="G323" s="84">
        <f t="shared" si="33"/>
        <v>0</v>
      </c>
      <c r="H323" s="84">
        <f t="shared" si="33"/>
        <v>0</v>
      </c>
      <c r="I323" s="84">
        <f t="shared" si="33"/>
        <v>0</v>
      </c>
      <c r="J323" s="84">
        <f t="shared" si="33"/>
        <v>0</v>
      </c>
      <c r="K323" s="84">
        <f t="shared" si="33"/>
        <v>0</v>
      </c>
      <c r="L323" s="84">
        <f t="shared" si="33"/>
        <v>0</v>
      </c>
      <c r="M323" s="84">
        <f t="shared" si="33"/>
        <v>12</v>
      </c>
      <c r="N323" s="84">
        <f t="shared" si="33"/>
        <v>0</v>
      </c>
      <c r="O323" s="84">
        <f t="shared" si="33"/>
        <v>3</v>
      </c>
      <c r="P323" s="84">
        <f t="shared" si="33"/>
        <v>0</v>
      </c>
      <c r="Q323" s="84">
        <f t="shared" si="33"/>
        <v>0</v>
      </c>
      <c r="R323" s="84">
        <f t="shared" si="33"/>
        <v>29</v>
      </c>
      <c r="S323" s="84">
        <f t="shared" si="33"/>
        <v>0</v>
      </c>
      <c r="T323" s="86">
        <f t="shared" si="33"/>
        <v>1305</v>
      </c>
    </row>
    <row r="324" spans="2:20" ht="12" hidden="1" customHeight="1" x14ac:dyDescent="0.15">
      <c r="B324" s="78"/>
      <c r="C324" s="396" t="s">
        <v>88</v>
      </c>
      <c r="D324" s="302" t="s">
        <v>89</v>
      </c>
      <c r="E324" s="87" t="s">
        <v>86</v>
      </c>
      <c r="F324" s="151">
        <f t="shared" si="31"/>
        <v>1817</v>
      </c>
      <c r="G324" s="89">
        <f t="shared" ref="G324:T325" si="34">SUM(G326+G328+G330+G332+G334)</f>
        <v>0</v>
      </c>
      <c r="H324" s="90">
        <f t="shared" si="34"/>
        <v>0</v>
      </c>
      <c r="I324" s="90">
        <f t="shared" si="34"/>
        <v>0</v>
      </c>
      <c r="J324" s="90">
        <f t="shared" si="34"/>
        <v>0</v>
      </c>
      <c r="K324" s="90">
        <f t="shared" si="34"/>
        <v>0</v>
      </c>
      <c r="L324" s="90">
        <f t="shared" si="34"/>
        <v>0</v>
      </c>
      <c r="M324" s="90">
        <f t="shared" si="34"/>
        <v>6</v>
      </c>
      <c r="N324" s="90">
        <f t="shared" si="34"/>
        <v>0</v>
      </c>
      <c r="O324" s="90">
        <f t="shared" si="34"/>
        <v>8</v>
      </c>
      <c r="P324" s="90">
        <f t="shared" si="34"/>
        <v>0</v>
      </c>
      <c r="Q324" s="90">
        <f t="shared" si="34"/>
        <v>0</v>
      </c>
      <c r="R324" s="90">
        <f t="shared" si="34"/>
        <v>38</v>
      </c>
      <c r="S324" s="91">
        <f t="shared" si="34"/>
        <v>0</v>
      </c>
      <c r="T324" s="92">
        <f t="shared" si="34"/>
        <v>1765</v>
      </c>
    </row>
    <row r="325" spans="2:20" ht="12" hidden="1" customHeight="1" x14ac:dyDescent="0.15">
      <c r="B325" s="78"/>
      <c r="C325" s="397"/>
      <c r="D325" s="390"/>
      <c r="E325" s="93" t="s">
        <v>87</v>
      </c>
      <c r="F325" s="118">
        <f t="shared" si="31"/>
        <v>1347</v>
      </c>
      <c r="G325" s="139">
        <f t="shared" si="34"/>
        <v>0</v>
      </c>
      <c r="H325" s="97">
        <f t="shared" si="34"/>
        <v>0</v>
      </c>
      <c r="I325" s="97">
        <f t="shared" si="34"/>
        <v>0</v>
      </c>
      <c r="J325" s="97">
        <f t="shared" si="34"/>
        <v>0</v>
      </c>
      <c r="K325" s="97">
        <f t="shared" si="34"/>
        <v>0</v>
      </c>
      <c r="L325" s="97">
        <f t="shared" si="34"/>
        <v>0</v>
      </c>
      <c r="M325" s="97">
        <f t="shared" si="34"/>
        <v>10</v>
      </c>
      <c r="N325" s="97">
        <f t="shared" si="34"/>
        <v>0</v>
      </c>
      <c r="O325" s="97">
        <f t="shared" si="34"/>
        <v>3</v>
      </c>
      <c r="P325" s="97">
        <f t="shared" si="34"/>
        <v>0</v>
      </c>
      <c r="Q325" s="97">
        <f t="shared" si="34"/>
        <v>0</v>
      </c>
      <c r="R325" s="97">
        <f t="shared" si="34"/>
        <v>29</v>
      </c>
      <c r="S325" s="97">
        <f t="shared" si="34"/>
        <v>0</v>
      </c>
      <c r="T325" s="99">
        <f t="shared" si="34"/>
        <v>1305</v>
      </c>
    </row>
    <row r="326" spans="2:20" ht="12" hidden="1" customHeight="1" x14ac:dyDescent="0.15">
      <c r="B326" s="78"/>
      <c r="C326" s="397"/>
      <c r="D326" s="391" t="s">
        <v>90</v>
      </c>
      <c r="E326" s="11" t="s">
        <v>86</v>
      </c>
      <c r="F326" s="118">
        <f t="shared" si="31"/>
        <v>1452</v>
      </c>
      <c r="G326" s="127">
        <v>0</v>
      </c>
      <c r="H326" s="127">
        <v>0</v>
      </c>
      <c r="I326" s="127">
        <v>0</v>
      </c>
      <c r="J326" s="127">
        <v>0</v>
      </c>
      <c r="K326" s="127">
        <v>0</v>
      </c>
      <c r="L326" s="127">
        <v>0</v>
      </c>
      <c r="M326" s="127">
        <v>3</v>
      </c>
      <c r="N326" s="127">
        <v>0</v>
      </c>
      <c r="O326" s="127">
        <v>0</v>
      </c>
      <c r="P326" s="127">
        <v>0</v>
      </c>
      <c r="Q326" s="127">
        <v>0</v>
      </c>
      <c r="R326" s="127">
        <v>21</v>
      </c>
      <c r="S326" s="140">
        <v>0</v>
      </c>
      <c r="T326" s="99">
        <v>1428</v>
      </c>
    </row>
    <row r="327" spans="2:20" ht="12" hidden="1" customHeight="1" x14ac:dyDescent="0.15">
      <c r="B327" s="78"/>
      <c r="C327" s="397"/>
      <c r="D327" s="392"/>
      <c r="E327" s="11" t="s">
        <v>87</v>
      </c>
      <c r="F327" s="118">
        <f t="shared" si="31"/>
        <v>1142</v>
      </c>
      <c r="G327" s="127">
        <v>0</v>
      </c>
      <c r="H327" s="127">
        <v>0</v>
      </c>
      <c r="I327" s="127">
        <v>0</v>
      </c>
      <c r="J327" s="127">
        <v>0</v>
      </c>
      <c r="K327" s="127">
        <v>0</v>
      </c>
      <c r="L327" s="127">
        <v>0</v>
      </c>
      <c r="M327" s="127">
        <v>1</v>
      </c>
      <c r="N327" s="127">
        <v>0</v>
      </c>
      <c r="O327" s="127">
        <v>0</v>
      </c>
      <c r="P327" s="127">
        <v>0</v>
      </c>
      <c r="Q327" s="127">
        <v>0</v>
      </c>
      <c r="R327" s="127">
        <v>11</v>
      </c>
      <c r="S327" s="140">
        <v>0</v>
      </c>
      <c r="T327" s="99">
        <v>1130</v>
      </c>
    </row>
    <row r="328" spans="2:20" ht="12" hidden="1" customHeight="1" x14ac:dyDescent="0.15">
      <c r="B328" s="78"/>
      <c r="C328" s="397"/>
      <c r="D328" s="391" t="s">
        <v>91</v>
      </c>
      <c r="E328" s="11" t="s">
        <v>86</v>
      </c>
      <c r="F328" s="118">
        <f t="shared" si="31"/>
        <v>268</v>
      </c>
      <c r="G328" s="127">
        <v>0</v>
      </c>
      <c r="H328" s="127">
        <v>0</v>
      </c>
      <c r="I328" s="127">
        <v>0</v>
      </c>
      <c r="J328" s="127">
        <v>0</v>
      </c>
      <c r="K328" s="127">
        <v>0</v>
      </c>
      <c r="L328" s="127">
        <v>0</v>
      </c>
      <c r="M328" s="127">
        <v>1</v>
      </c>
      <c r="N328" s="127">
        <v>0</v>
      </c>
      <c r="O328" s="127">
        <v>8</v>
      </c>
      <c r="P328" s="127">
        <v>0</v>
      </c>
      <c r="Q328" s="127">
        <v>0</v>
      </c>
      <c r="R328" s="127">
        <v>5</v>
      </c>
      <c r="S328" s="140">
        <v>0</v>
      </c>
      <c r="T328" s="99">
        <v>254</v>
      </c>
    </row>
    <row r="329" spans="2:20" ht="12" hidden="1" customHeight="1" x14ac:dyDescent="0.15">
      <c r="B329" s="78"/>
      <c r="C329" s="397"/>
      <c r="D329" s="392"/>
      <c r="E329" s="11" t="s">
        <v>87</v>
      </c>
      <c r="F329" s="118">
        <f t="shared" si="31"/>
        <v>139</v>
      </c>
      <c r="G329" s="127">
        <v>0</v>
      </c>
      <c r="H329" s="127">
        <v>0</v>
      </c>
      <c r="I329" s="127">
        <v>0</v>
      </c>
      <c r="J329" s="127">
        <v>0</v>
      </c>
      <c r="K329" s="127">
        <v>0</v>
      </c>
      <c r="L329" s="127">
        <v>0</v>
      </c>
      <c r="M329" s="127">
        <v>4</v>
      </c>
      <c r="N329" s="127">
        <v>0</v>
      </c>
      <c r="O329" s="127">
        <v>3</v>
      </c>
      <c r="P329" s="127">
        <v>0</v>
      </c>
      <c r="Q329" s="127">
        <v>0</v>
      </c>
      <c r="R329" s="127">
        <v>8</v>
      </c>
      <c r="S329" s="140">
        <v>0</v>
      </c>
      <c r="T329" s="99">
        <v>124</v>
      </c>
    </row>
    <row r="330" spans="2:20" ht="12" hidden="1" customHeight="1" x14ac:dyDescent="0.15">
      <c r="B330" s="78"/>
      <c r="C330" s="397"/>
      <c r="D330" s="391" t="s">
        <v>92</v>
      </c>
      <c r="E330" s="11" t="s">
        <v>86</v>
      </c>
      <c r="F330" s="118">
        <f t="shared" si="31"/>
        <v>88</v>
      </c>
      <c r="G330" s="127">
        <v>0</v>
      </c>
      <c r="H330" s="127">
        <v>0</v>
      </c>
      <c r="I330" s="127">
        <v>0</v>
      </c>
      <c r="J330" s="127">
        <v>0</v>
      </c>
      <c r="K330" s="127">
        <v>0</v>
      </c>
      <c r="L330" s="127">
        <v>0</v>
      </c>
      <c r="M330" s="127">
        <v>2</v>
      </c>
      <c r="N330" s="127">
        <v>0</v>
      </c>
      <c r="O330" s="127">
        <v>0</v>
      </c>
      <c r="P330" s="127">
        <v>0</v>
      </c>
      <c r="Q330" s="127">
        <v>0</v>
      </c>
      <c r="R330" s="127">
        <v>12</v>
      </c>
      <c r="S330" s="140">
        <v>0</v>
      </c>
      <c r="T330" s="99">
        <v>74</v>
      </c>
    </row>
    <row r="331" spans="2:20" ht="12" hidden="1" customHeight="1" x14ac:dyDescent="0.15">
      <c r="B331" s="78"/>
      <c r="C331" s="397"/>
      <c r="D331" s="392"/>
      <c r="E331" s="11" t="s">
        <v>87</v>
      </c>
      <c r="F331" s="118">
        <f t="shared" si="31"/>
        <v>62</v>
      </c>
      <c r="G331" s="127">
        <v>0</v>
      </c>
      <c r="H331" s="127">
        <v>0</v>
      </c>
      <c r="I331" s="127">
        <v>0</v>
      </c>
      <c r="J331" s="127">
        <v>0</v>
      </c>
      <c r="K331" s="127">
        <v>0</v>
      </c>
      <c r="L331" s="127">
        <v>0</v>
      </c>
      <c r="M331" s="127">
        <v>5</v>
      </c>
      <c r="N331" s="127">
        <v>0</v>
      </c>
      <c r="O331" s="127">
        <v>0</v>
      </c>
      <c r="P331" s="127">
        <v>0</v>
      </c>
      <c r="Q331" s="127">
        <v>0</v>
      </c>
      <c r="R331" s="127">
        <v>10</v>
      </c>
      <c r="S331" s="140">
        <v>0</v>
      </c>
      <c r="T331" s="99">
        <v>47</v>
      </c>
    </row>
    <row r="332" spans="2:20" ht="12" hidden="1" customHeight="1" x14ac:dyDescent="0.15">
      <c r="B332" s="78"/>
      <c r="C332" s="397"/>
      <c r="D332" s="391" t="s">
        <v>93</v>
      </c>
      <c r="E332" s="11" t="s">
        <v>86</v>
      </c>
      <c r="F332" s="118">
        <f t="shared" si="31"/>
        <v>9</v>
      </c>
      <c r="G332" s="127">
        <v>0</v>
      </c>
      <c r="H332" s="127">
        <v>0</v>
      </c>
      <c r="I332" s="127">
        <v>0</v>
      </c>
      <c r="J332" s="127">
        <v>0</v>
      </c>
      <c r="K332" s="127">
        <v>0</v>
      </c>
      <c r="L332" s="127">
        <v>0</v>
      </c>
      <c r="M332" s="127">
        <v>0</v>
      </c>
      <c r="N332" s="127">
        <v>0</v>
      </c>
      <c r="O332" s="127">
        <v>0</v>
      </c>
      <c r="P332" s="127">
        <v>0</v>
      </c>
      <c r="Q332" s="127">
        <v>0</v>
      </c>
      <c r="R332" s="127">
        <v>0</v>
      </c>
      <c r="S332" s="140">
        <v>0</v>
      </c>
      <c r="T332" s="99">
        <v>9</v>
      </c>
    </row>
    <row r="333" spans="2:20" ht="12" hidden="1" customHeight="1" x14ac:dyDescent="0.15">
      <c r="B333" s="78"/>
      <c r="C333" s="397"/>
      <c r="D333" s="392"/>
      <c r="E333" s="105" t="s">
        <v>87</v>
      </c>
      <c r="F333" s="118">
        <f t="shared" si="31"/>
        <v>3</v>
      </c>
      <c r="G333" s="127">
        <v>0</v>
      </c>
      <c r="H333" s="127">
        <v>0</v>
      </c>
      <c r="I333" s="127">
        <v>0</v>
      </c>
      <c r="J333" s="127">
        <v>0</v>
      </c>
      <c r="K333" s="127">
        <v>0</v>
      </c>
      <c r="L333" s="127">
        <v>0</v>
      </c>
      <c r="M333" s="127">
        <v>0</v>
      </c>
      <c r="N333" s="127">
        <v>0</v>
      </c>
      <c r="O333" s="127">
        <v>0</v>
      </c>
      <c r="P333" s="127">
        <v>0</v>
      </c>
      <c r="Q333" s="127">
        <v>0</v>
      </c>
      <c r="R333" s="127">
        <v>0</v>
      </c>
      <c r="S333" s="140">
        <v>0</v>
      </c>
      <c r="T333" s="99">
        <v>3</v>
      </c>
    </row>
    <row r="334" spans="2:20" ht="12" hidden="1" customHeight="1" x14ac:dyDescent="0.15">
      <c r="B334" s="78"/>
      <c r="C334" s="397"/>
      <c r="D334" s="393" t="s">
        <v>94</v>
      </c>
      <c r="E334" s="11" t="s">
        <v>86</v>
      </c>
      <c r="F334" s="118">
        <f t="shared" si="31"/>
        <v>0</v>
      </c>
      <c r="G334" s="127">
        <v>0</v>
      </c>
      <c r="H334" s="127">
        <v>0</v>
      </c>
      <c r="I334" s="127">
        <v>0</v>
      </c>
      <c r="J334" s="127">
        <v>0</v>
      </c>
      <c r="K334" s="127">
        <v>0</v>
      </c>
      <c r="L334" s="127">
        <v>0</v>
      </c>
      <c r="M334" s="127">
        <v>0</v>
      </c>
      <c r="N334" s="127">
        <v>0</v>
      </c>
      <c r="O334" s="127">
        <v>0</v>
      </c>
      <c r="P334" s="127">
        <v>0</v>
      </c>
      <c r="Q334" s="127">
        <v>0</v>
      </c>
      <c r="R334" s="127">
        <v>0</v>
      </c>
      <c r="S334" s="140">
        <v>0</v>
      </c>
      <c r="T334" s="99">
        <v>0</v>
      </c>
    </row>
    <row r="335" spans="2:20" ht="12" hidden="1" customHeight="1" x14ac:dyDescent="0.15">
      <c r="B335" s="78"/>
      <c r="C335" s="398"/>
      <c r="D335" s="394"/>
      <c r="E335" s="14" t="s">
        <v>87</v>
      </c>
      <c r="F335" s="121">
        <f>G335+H335+I335+J335+K335+L335+M335+N335+O335+P335+Q335+R335+S335+T335</f>
        <v>1</v>
      </c>
      <c r="G335" s="128">
        <v>0</v>
      </c>
      <c r="H335" s="128">
        <v>0</v>
      </c>
      <c r="I335" s="128">
        <v>0</v>
      </c>
      <c r="J335" s="128">
        <v>0</v>
      </c>
      <c r="K335" s="128">
        <v>0</v>
      </c>
      <c r="L335" s="128">
        <v>0</v>
      </c>
      <c r="M335" s="128">
        <v>0</v>
      </c>
      <c r="N335" s="128">
        <v>0</v>
      </c>
      <c r="O335" s="128">
        <v>0</v>
      </c>
      <c r="P335" s="128">
        <v>0</v>
      </c>
      <c r="Q335" s="128">
        <v>0</v>
      </c>
      <c r="R335" s="128">
        <v>0</v>
      </c>
      <c r="S335" s="111">
        <v>0</v>
      </c>
      <c r="T335" s="99">
        <v>1</v>
      </c>
    </row>
    <row r="336" spans="2:20" ht="12" hidden="1" customHeight="1" x14ac:dyDescent="0.15">
      <c r="B336" s="78"/>
      <c r="C336" s="396" t="s">
        <v>95</v>
      </c>
      <c r="D336" s="395" t="s">
        <v>89</v>
      </c>
      <c r="E336" s="131" t="s">
        <v>86</v>
      </c>
      <c r="F336" s="132">
        <f>G336+H336+I336+J336+K336+L336+M336+N336+O336+P336+Q336+R336+T336+S336</f>
        <v>4</v>
      </c>
      <c r="G336" s="137">
        <f t="shared" ref="G336:T337" si="35">SUM(G338,G340)</f>
        <v>0</v>
      </c>
      <c r="H336" s="137">
        <f t="shared" si="35"/>
        <v>0</v>
      </c>
      <c r="I336" s="137">
        <f t="shared" si="35"/>
        <v>0</v>
      </c>
      <c r="J336" s="137">
        <f t="shared" si="35"/>
        <v>0</v>
      </c>
      <c r="K336" s="137">
        <f t="shared" si="35"/>
        <v>0</v>
      </c>
      <c r="L336" s="137">
        <f t="shared" si="35"/>
        <v>0</v>
      </c>
      <c r="M336" s="137">
        <f t="shared" si="35"/>
        <v>0</v>
      </c>
      <c r="N336" s="137">
        <f t="shared" si="35"/>
        <v>0</v>
      </c>
      <c r="O336" s="137">
        <f t="shared" si="35"/>
        <v>0</v>
      </c>
      <c r="P336" s="137">
        <f t="shared" si="35"/>
        <v>0</v>
      </c>
      <c r="Q336" s="137">
        <f t="shared" si="35"/>
        <v>0</v>
      </c>
      <c r="R336" s="137">
        <f t="shared" si="35"/>
        <v>0</v>
      </c>
      <c r="S336" s="137">
        <f t="shared" si="35"/>
        <v>0</v>
      </c>
      <c r="T336" s="92">
        <f t="shared" si="35"/>
        <v>4</v>
      </c>
    </row>
    <row r="337" spans="2:20" ht="12" hidden="1" customHeight="1" x14ac:dyDescent="0.15">
      <c r="B337" s="78"/>
      <c r="C337" s="397"/>
      <c r="D337" s="387"/>
      <c r="E337" s="116" t="s">
        <v>87</v>
      </c>
      <c r="F337" s="118">
        <f>G337+H337+I337+J337+K337+L337+M337+N337+O337+P337+Q337+R337+T337+S337</f>
        <v>2</v>
      </c>
      <c r="G337" s="97">
        <f t="shared" si="35"/>
        <v>0</v>
      </c>
      <c r="H337" s="97">
        <f t="shared" si="35"/>
        <v>0</v>
      </c>
      <c r="I337" s="97">
        <f t="shared" si="35"/>
        <v>0</v>
      </c>
      <c r="J337" s="97">
        <f t="shared" si="35"/>
        <v>0</v>
      </c>
      <c r="K337" s="97">
        <f t="shared" si="35"/>
        <v>0</v>
      </c>
      <c r="L337" s="97">
        <f t="shared" si="35"/>
        <v>0</v>
      </c>
      <c r="M337" s="97">
        <f t="shared" si="35"/>
        <v>2</v>
      </c>
      <c r="N337" s="97">
        <f t="shared" si="35"/>
        <v>0</v>
      </c>
      <c r="O337" s="97">
        <f t="shared" si="35"/>
        <v>0</v>
      </c>
      <c r="P337" s="97">
        <f t="shared" si="35"/>
        <v>0</v>
      </c>
      <c r="Q337" s="97">
        <f t="shared" si="35"/>
        <v>0</v>
      </c>
      <c r="R337" s="97">
        <f t="shared" si="35"/>
        <v>0</v>
      </c>
      <c r="S337" s="97">
        <f t="shared" si="35"/>
        <v>0</v>
      </c>
      <c r="T337" s="99">
        <f t="shared" si="35"/>
        <v>0</v>
      </c>
    </row>
    <row r="338" spans="2:20" ht="12" hidden="1" customHeight="1" x14ac:dyDescent="0.15">
      <c r="B338" s="78"/>
      <c r="C338" s="397"/>
      <c r="D338" s="388" t="s">
        <v>96</v>
      </c>
      <c r="E338" s="117" t="s">
        <v>86</v>
      </c>
      <c r="F338" s="118">
        <f>G338+H338+I338+J338+K338+L338+M338+N338+O338+P338+Q338+R338+S338+T338</f>
        <v>4</v>
      </c>
      <c r="G338" s="147">
        <v>0</v>
      </c>
      <c r="H338" s="97">
        <v>0</v>
      </c>
      <c r="I338" s="97">
        <v>0</v>
      </c>
      <c r="J338" s="97">
        <v>0</v>
      </c>
      <c r="K338" s="97">
        <v>0</v>
      </c>
      <c r="L338" s="97">
        <v>0</v>
      </c>
      <c r="M338" s="97">
        <v>0</v>
      </c>
      <c r="N338" s="97">
        <v>0</v>
      </c>
      <c r="O338" s="97">
        <v>0</v>
      </c>
      <c r="P338" s="97">
        <v>0</v>
      </c>
      <c r="Q338" s="97">
        <v>0</v>
      </c>
      <c r="R338" s="97">
        <v>0</v>
      </c>
      <c r="S338" s="140">
        <v>0</v>
      </c>
      <c r="T338" s="99">
        <v>4</v>
      </c>
    </row>
    <row r="339" spans="2:20" ht="12" hidden="1" customHeight="1" x14ac:dyDescent="0.15">
      <c r="B339" s="78"/>
      <c r="C339" s="397"/>
      <c r="D339" s="388"/>
      <c r="E339" s="119" t="s">
        <v>87</v>
      </c>
      <c r="F339" s="118">
        <f>G339+H339+I339+J339+K339+L339+M339+N339+O339+P339+Q339+R339+S339+T339</f>
        <v>2</v>
      </c>
      <c r="G339" s="147">
        <v>0</v>
      </c>
      <c r="H339" s="97">
        <v>0</v>
      </c>
      <c r="I339" s="97">
        <v>0</v>
      </c>
      <c r="J339" s="97">
        <v>0</v>
      </c>
      <c r="K339" s="97">
        <v>0</v>
      </c>
      <c r="L339" s="97">
        <v>0</v>
      </c>
      <c r="M339" s="97">
        <v>2</v>
      </c>
      <c r="N339" s="97">
        <v>0</v>
      </c>
      <c r="O339" s="97">
        <v>0</v>
      </c>
      <c r="P339" s="97">
        <v>0</v>
      </c>
      <c r="Q339" s="97">
        <v>0</v>
      </c>
      <c r="R339" s="97">
        <v>0</v>
      </c>
      <c r="S339" s="98">
        <v>0</v>
      </c>
      <c r="T339" s="99">
        <v>0</v>
      </c>
    </row>
    <row r="340" spans="2:20" ht="12" hidden="1" customHeight="1" x14ac:dyDescent="0.15">
      <c r="B340" s="78"/>
      <c r="C340" s="397"/>
      <c r="D340" s="388" t="s">
        <v>97</v>
      </c>
      <c r="E340" s="119" t="s">
        <v>86</v>
      </c>
      <c r="F340" s="118">
        <f>G340+H340+I340+J340+K340+L340+M340+N340+O340+P340+Q340+R340+S340+T340</f>
        <v>0</v>
      </c>
      <c r="G340" s="147">
        <v>0</v>
      </c>
      <c r="H340" s="97">
        <v>0</v>
      </c>
      <c r="I340" s="97">
        <v>0</v>
      </c>
      <c r="J340" s="97">
        <v>0</v>
      </c>
      <c r="K340" s="97">
        <v>0</v>
      </c>
      <c r="L340" s="97">
        <v>0</v>
      </c>
      <c r="M340" s="97">
        <v>0</v>
      </c>
      <c r="N340" s="97">
        <v>0</v>
      </c>
      <c r="O340" s="97">
        <v>0</v>
      </c>
      <c r="P340" s="97">
        <v>0</v>
      </c>
      <c r="Q340" s="97">
        <v>0</v>
      </c>
      <c r="R340" s="97">
        <v>0</v>
      </c>
      <c r="S340" s="98">
        <v>0</v>
      </c>
      <c r="T340" s="99">
        <v>0</v>
      </c>
    </row>
    <row r="341" spans="2:20" ht="12" hidden="1" customHeight="1" x14ac:dyDescent="0.15">
      <c r="B341" s="120"/>
      <c r="C341" s="398"/>
      <c r="D341" s="389"/>
      <c r="E341" s="14" t="s">
        <v>87</v>
      </c>
      <c r="F341" s="121">
        <f>G341+H341+I341+J341+K341+L341+M341+N341+O341+P341+Q341+R341+S341+T341</f>
        <v>0</v>
      </c>
      <c r="G341" s="142">
        <v>0</v>
      </c>
      <c r="H341" s="111">
        <v>0</v>
      </c>
      <c r="I341" s="111">
        <v>0</v>
      </c>
      <c r="J341" s="111">
        <v>0</v>
      </c>
      <c r="K341" s="111">
        <v>0</v>
      </c>
      <c r="L341" s="111">
        <v>0</v>
      </c>
      <c r="M341" s="111">
        <v>0</v>
      </c>
      <c r="N341" s="111">
        <v>0</v>
      </c>
      <c r="O341" s="111">
        <v>0</v>
      </c>
      <c r="P341" s="111">
        <v>0</v>
      </c>
      <c r="Q341" s="111">
        <v>0</v>
      </c>
      <c r="R341" s="111">
        <v>0</v>
      </c>
      <c r="S341" s="129">
        <v>0</v>
      </c>
      <c r="T341" s="130">
        <v>0</v>
      </c>
    </row>
    <row r="342" spans="2:20" ht="12" customHeight="1" x14ac:dyDescent="0.15">
      <c r="B342" s="374" t="s">
        <v>113</v>
      </c>
      <c r="C342" s="375"/>
      <c r="D342" s="376"/>
      <c r="E342" s="66" t="s">
        <v>84</v>
      </c>
      <c r="F342" s="122">
        <f>SUM(G342:T342)</f>
        <v>3344</v>
      </c>
      <c r="G342" s="69">
        <f t="shared" ref="G342:R342" si="36">G343+G344</f>
        <v>0</v>
      </c>
      <c r="H342" s="69">
        <f t="shared" si="36"/>
        <v>0</v>
      </c>
      <c r="I342" s="69">
        <f t="shared" si="36"/>
        <v>0</v>
      </c>
      <c r="J342" s="69">
        <f t="shared" si="36"/>
        <v>0</v>
      </c>
      <c r="K342" s="69">
        <f t="shared" si="36"/>
        <v>0</v>
      </c>
      <c r="L342" s="69">
        <f t="shared" si="36"/>
        <v>2</v>
      </c>
      <c r="M342" s="69">
        <f t="shared" si="36"/>
        <v>22</v>
      </c>
      <c r="N342" s="69">
        <f t="shared" si="36"/>
        <v>0</v>
      </c>
      <c r="O342" s="69">
        <f t="shared" si="36"/>
        <v>10</v>
      </c>
      <c r="P342" s="69">
        <f t="shared" si="36"/>
        <v>0</v>
      </c>
      <c r="Q342" s="69">
        <f t="shared" si="36"/>
        <v>0</v>
      </c>
      <c r="R342" s="69">
        <f t="shared" si="36"/>
        <v>94</v>
      </c>
      <c r="S342" s="134">
        <f>SUM(S343+S344)</f>
        <v>0</v>
      </c>
      <c r="T342" s="71">
        <f>T343+T344</f>
        <v>3216</v>
      </c>
    </row>
    <row r="343" spans="2:20" ht="12" customHeight="1" x14ac:dyDescent="0.15">
      <c r="B343" s="380" t="s">
        <v>85</v>
      </c>
      <c r="C343" s="381"/>
      <c r="D343" s="382"/>
      <c r="E343" s="149" t="s">
        <v>86</v>
      </c>
      <c r="F343" s="123">
        <f t="shared" ref="F343:F362" si="37">SUM(G343:T343)</f>
        <v>1843</v>
      </c>
      <c r="G343" s="150">
        <f t="shared" ref="G343:T344" si="38">G345+G357</f>
        <v>0</v>
      </c>
      <c r="H343" s="75">
        <f t="shared" si="38"/>
        <v>0</v>
      </c>
      <c r="I343" s="75">
        <f t="shared" si="38"/>
        <v>0</v>
      </c>
      <c r="J343" s="75">
        <f t="shared" si="38"/>
        <v>0</v>
      </c>
      <c r="K343" s="75">
        <f t="shared" si="38"/>
        <v>0</v>
      </c>
      <c r="L343" s="75">
        <f t="shared" si="38"/>
        <v>2</v>
      </c>
      <c r="M343" s="75">
        <f t="shared" si="38"/>
        <v>13</v>
      </c>
      <c r="N343" s="75">
        <f t="shared" si="38"/>
        <v>0</v>
      </c>
      <c r="O343" s="75">
        <f t="shared" si="38"/>
        <v>10</v>
      </c>
      <c r="P343" s="75">
        <f t="shared" si="38"/>
        <v>0</v>
      </c>
      <c r="Q343" s="75">
        <f t="shared" si="38"/>
        <v>0</v>
      </c>
      <c r="R343" s="75">
        <f t="shared" si="38"/>
        <v>59</v>
      </c>
      <c r="S343" s="75">
        <f t="shared" si="38"/>
        <v>0</v>
      </c>
      <c r="T343" s="77">
        <f t="shared" si="38"/>
        <v>1759</v>
      </c>
    </row>
    <row r="344" spans="2:20" ht="12" customHeight="1" x14ac:dyDescent="0.15">
      <c r="B344" s="78"/>
      <c r="C344" s="79"/>
      <c r="D344" s="80"/>
      <c r="E344" s="81" t="s">
        <v>87</v>
      </c>
      <c r="F344" s="124">
        <f t="shared" si="37"/>
        <v>1501</v>
      </c>
      <c r="G344" s="84">
        <f t="shared" si="38"/>
        <v>0</v>
      </c>
      <c r="H344" s="84">
        <f t="shared" si="38"/>
        <v>0</v>
      </c>
      <c r="I344" s="84">
        <f t="shared" si="38"/>
        <v>0</v>
      </c>
      <c r="J344" s="84">
        <f t="shared" si="38"/>
        <v>0</v>
      </c>
      <c r="K344" s="84">
        <f t="shared" si="38"/>
        <v>0</v>
      </c>
      <c r="L344" s="84">
        <f t="shared" si="38"/>
        <v>0</v>
      </c>
      <c r="M344" s="84">
        <f t="shared" si="38"/>
        <v>9</v>
      </c>
      <c r="N344" s="84">
        <f t="shared" si="38"/>
        <v>0</v>
      </c>
      <c r="O344" s="84">
        <f t="shared" si="38"/>
        <v>0</v>
      </c>
      <c r="P344" s="84">
        <f t="shared" si="38"/>
        <v>0</v>
      </c>
      <c r="Q344" s="84">
        <f t="shared" si="38"/>
        <v>0</v>
      </c>
      <c r="R344" s="84">
        <f t="shared" si="38"/>
        <v>35</v>
      </c>
      <c r="S344" s="84">
        <f t="shared" si="38"/>
        <v>0</v>
      </c>
      <c r="T344" s="86">
        <f t="shared" si="38"/>
        <v>1457</v>
      </c>
    </row>
    <row r="345" spans="2:20" ht="12" hidden="1" customHeight="1" x14ac:dyDescent="0.15">
      <c r="B345" s="78"/>
      <c r="C345" s="396" t="s">
        <v>88</v>
      </c>
      <c r="D345" s="302" t="s">
        <v>89</v>
      </c>
      <c r="E345" s="87" t="s">
        <v>86</v>
      </c>
      <c r="F345" s="151">
        <f t="shared" si="37"/>
        <v>1835</v>
      </c>
      <c r="G345" s="89">
        <f t="shared" ref="G345:T346" si="39">SUM(G347+G349+G351+G353+G355)</f>
        <v>0</v>
      </c>
      <c r="H345" s="90">
        <f t="shared" si="39"/>
        <v>0</v>
      </c>
      <c r="I345" s="90">
        <f t="shared" si="39"/>
        <v>0</v>
      </c>
      <c r="J345" s="90">
        <f t="shared" si="39"/>
        <v>0</v>
      </c>
      <c r="K345" s="90">
        <f t="shared" si="39"/>
        <v>0</v>
      </c>
      <c r="L345" s="90">
        <f t="shared" si="39"/>
        <v>0</v>
      </c>
      <c r="M345" s="90">
        <f t="shared" si="39"/>
        <v>11</v>
      </c>
      <c r="N345" s="90">
        <f t="shared" si="39"/>
        <v>0</v>
      </c>
      <c r="O345" s="90">
        <f t="shared" si="39"/>
        <v>10</v>
      </c>
      <c r="P345" s="90">
        <f t="shared" si="39"/>
        <v>0</v>
      </c>
      <c r="Q345" s="90">
        <f t="shared" si="39"/>
        <v>0</v>
      </c>
      <c r="R345" s="90">
        <f t="shared" si="39"/>
        <v>55</v>
      </c>
      <c r="S345" s="91">
        <f t="shared" si="39"/>
        <v>0</v>
      </c>
      <c r="T345" s="92">
        <f t="shared" si="39"/>
        <v>1759</v>
      </c>
    </row>
    <row r="346" spans="2:20" ht="12" hidden="1" customHeight="1" x14ac:dyDescent="0.15">
      <c r="B346" s="78"/>
      <c r="C346" s="397"/>
      <c r="D346" s="390"/>
      <c r="E346" s="93" t="s">
        <v>87</v>
      </c>
      <c r="F346" s="118">
        <f t="shared" si="37"/>
        <v>1495</v>
      </c>
      <c r="G346" s="139">
        <f t="shared" si="39"/>
        <v>0</v>
      </c>
      <c r="H346" s="97">
        <f t="shared" si="39"/>
        <v>0</v>
      </c>
      <c r="I346" s="97">
        <f t="shared" si="39"/>
        <v>0</v>
      </c>
      <c r="J346" s="97">
        <f t="shared" si="39"/>
        <v>0</v>
      </c>
      <c r="K346" s="97">
        <f t="shared" si="39"/>
        <v>0</v>
      </c>
      <c r="L346" s="97">
        <f t="shared" si="39"/>
        <v>0</v>
      </c>
      <c r="M346" s="97">
        <f t="shared" si="39"/>
        <v>9</v>
      </c>
      <c r="N346" s="97">
        <f t="shared" si="39"/>
        <v>0</v>
      </c>
      <c r="O346" s="97">
        <f t="shared" si="39"/>
        <v>0</v>
      </c>
      <c r="P346" s="97">
        <f t="shared" si="39"/>
        <v>0</v>
      </c>
      <c r="Q346" s="97">
        <f t="shared" si="39"/>
        <v>0</v>
      </c>
      <c r="R346" s="97">
        <f t="shared" si="39"/>
        <v>30</v>
      </c>
      <c r="S346" s="97">
        <f t="shared" si="39"/>
        <v>0</v>
      </c>
      <c r="T346" s="99">
        <f t="shared" si="39"/>
        <v>1456</v>
      </c>
    </row>
    <row r="347" spans="2:20" ht="12" hidden="1" customHeight="1" x14ac:dyDescent="0.15">
      <c r="B347" s="78"/>
      <c r="C347" s="397"/>
      <c r="D347" s="391" t="s">
        <v>90</v>
      </c>
      <c r="E347" s="11" t="s">
        <v>86</v>
      </c>
      <c r="F347" s="118">
        <f t="shared" si="37"/>
        <v>1447</v>
      </c>
      <c r="G347" s="127">
        <v>0</v>
      </c>
      <c r="H347" s="127">
        <v>0</v>
      </c>
      <c r="I347" s="127">
        <v>0</v>
      </c>
      <c r="J347" s="127">
        <v>0</v>
      </c>
      <c r="K347" s="127">
        <v>0</v>
      </c>
      <c r="L347" s="127">
        <v>0</v>
      </c>
      <c r="M347" s="127">
        <v>0</v>
      </c>
      <c r="N347" s="127">
        <v>0</v>
      </c>
      <c r="O347" s="127">
        <v>1</v>
      </c>
      <c r="P347" s="127">
        <v>0</v>
      </c>
      <c r="Q347" s="127">
        <v>0</v>
      </c>
      <c r="R347" s="127">
        <v>13</v>
      </c>
      <c r="S347" s="140">
        <v>0</v>
      </c>
      <c r="T347" s="99">
        <v>1433</v>
      </c>
    </row>
    <row r="348" spans="2:20" ht="12" hidden="1" customHeight="1" x14ac:dyDescent="0.15">
      <c r="B348" s="78"/>
      <c r="C348" s="397"/>
      <c r="D348" s="392"/>
      <c r="E348" s="11" t="s">
        <v>87</v>
      </c>
      <c r="F348" s="118">
        <f t="shared" si="37"/>
        <v>1249</v>
      </c>
      <c r="G348" s="127">
        <v>0</v>
      </c>
      <c r="H348" s="127">
        <v>0</v>
      </c>
      <c r="I348" s="127">
        <v>0</v>
      </c>
      <c r="J348" s="127">
        <v>0</v>
      </c>
      <c r="K348" s="127">
        <v>0</v>
      </c>
      <c r="L348" s="127">
        <v>0</v>
      </c>
      <c r="M348" s="127">
        <v>2</v>
      </c>
      <c r="N348" s="127">
        <v>0</v>
      </c>
      <c r="O348" s="127">
        <v>0</v>
      </c>
      <c r="P348" s="127">
        <v>0</v>
      </c>
      <c r="Q348" s="127">
        <v>0</v>
      </c>
      <c r="R348" s="127">
        <v>8</v>
      </c>
      <c r="S348" s="140">
        <v>0</v>
      </c>
      <c r="T348" s="99">
        <v>1239</v>
      </c>
    </row>
    <row r="349" spans="2:20" ht="12" hidden="1" customHeight="1" x14ac:dyDescent="0.15">
      <c r="B349" s="78"/>
      <c r="C349" s="397"/>
      <c r="D349" s="391" t="s">
        <v>91</v>
      </c>
      <c r="E349" s="11" t="s">
        <v>86</v>
      </c>
      <c r="F349" s="118">
        <f t="shared" si="37"/>
        <v>282</v>
      </c>
      <c r="G349" s="127">
        <v>0</v>
      </c>
      <c r="H349" s="127">
        <v>0</v>
      </c>
      <c r="I349" s="127">
        <v>0</v>
      </c>
      <c r="J349" s="127">
        <v>0</v>
      </c>
      <c r="K349" s="127">
        <v>0</v>
      </c>
      <c r="L349" s="127">
        <v>0</v>
      </c>
      <c r="M349" s="127">
        <v>2</v>
      </c>
      <c r="N349" s="127">
        <v>0</v>
      </c>
      <c r="O349" s="127">
        <v>9</v>
      </c>
      <c r="P349" s="127">
        <v>0</v>
      </c>
      <c r="Q349" s="127">
        <v>0</v>
      </c>
      <c r="R349" s="127">
        <v>18</v>
      </c>
      <c r="S349" s="140">
        <v>0</v>
      </c>
      <c r="T349" s="99">
        <v>253</v>
      </c>
    </row>
    <row r="350" spans="2:20" ht="12" hidden="1" customHeight="1" x14ac:dyDescent="0.15">
      <c r="B350" s="78"/>
      <c r="C350" s="397"/>
      <c r="D350" s="392"/>
      <c r="E350" s="11" t="s">
        <v>87</v>
      </c>
      <c r="F350" s="118">
        <f t="shared" si="37"/>
        <v>162</v>
      </c>
      <c r="G350" s="127">
        <v>0</v>
      </c>
      <c r="H350" s="127">
        <v>0</v>
      </c>
      <c r="I350" s="127">
        <v>0</v>
      </c>
      <c r="J350" s="127">
        <v>0</v>
      </c>
      <c r="K350" s="127">
        <v>0</v>
      </c>
      <c r="L350" s="127">
        <v>0</v>
      </c>
      <c r="M350" s="127">
        <v>4</v>
      </c>
      <c r="N350" s="127">
        <v>0</v>
      </c>
      <c r="O350" s="127">
        <v>0</v>
      </c>
      <c r="P350" s="127">
        <v>0</v>
      </c>
      <c r="Q350" s="127">
        <v>0</v>
      </c>
      <c r="R350" s="127">
        <v>2</v>
      </c>
      <c r="S350" s="140">
        <v>0</v>
      </c>
      <c r="T350" s="99">
        <v>156</v>
      </c>
    </row>
    <row r="351" spans="2:20" ht="12" hidden="1" customHeight="1" x14ac:dyDescent="0.15">
      <c r="B351" s="78"/>
      <c r="C351" s="397"/>
      <c r="D351" s="391" t="s">
        <v>92</v>
      </c>
      <c r="E351" s="11" t="s">
        <v>86</v>
      </c>
      <c r="F351" s="118">
        <f t="shared" si="37"/>
        <v>105</v>
      </c>
      <c r="G351" s="127">
        <v>0</v>
      </c>
      <c r="H351" s="127">
        <v>0</v>
      </c>
      <c r="I351" s="127">
        <v>0</v>
      </c>
      <c r="J351" s="127">
        <v>0</v>
      </c>
      <c r="K351" s="127">
        <v>0</v>
      </c>
      <c r="L351" s="127">
        <v>0</v>
      </c>
      <c r="M351" s="127">
        <v>9</v>
      </c>
      <c r="N351" s="127">
        <v>0</v>
      </c>
      <c r="O351" s="127">
        <v>0</v>
      </c>
      <c r="P351" s="127">
        <v>0</v>
      </c>
      <c r="Q351" s="127">
        <v>0</v>
      </c>
      <c r="R351" s="127">
        <v>24</v>
      </c>
      <c r="S351" s="140">
        <v>0</v>
      </c>
      <c r="T351" s="99">
        <v>72</v>
      </c>
    </row>
    <row r="352" spans="2:20" ht="12" hidden="1" customHeight="1" x14ac:dyDescent="0.15">
      <c r="B352" s="78"/>
      <c r="C352" s="397"/>
      <c r="D352" s="392"/>
      <c r="E352" s="11" t="s">
        <v>87</v>
      </c>
      <c r="F352" s="118">
        <f t="shared" si="37"/>
        <v>84</v>
      </c>
      <c r="G352" s="127">
        <v>0</v>
      </c>
      <c r="H352" s="127">
        <v>0</v>
      </c>
      <c r="I352" s="127">
        <v>0</v>
      </c>
      <c r="J352" s="127">
        <v>0</v>
      </c>
      <c r="K352" s="127">
        <v>0</v>
      </c>
      <c r="L352" s="127">
        <v>0</v>
      </c>
      <c r="M352" s="127">
        <v>3</v>
      </c>
      <c r="N352" s="127">
        <v>0</v>
      </c>
      <c r="O352" s="127">
        <v>0</v>
      </c>
      <c r="P352" s="127">
        <v>0</v>
      </c>
      <c r="Q352" s="127">
        <v>0</v>
      </c>
      <c r="R352" s="127">
        <v>20</v>
      </c>
      <c r="S352" s="140">
        <v>0</v>
      </c>
      <c r="T352" s="99">
        <v>61</v>
      </c>
    </row>
    <row r="353" spans="2:20" ht="12" hidden="1" customHeight="1" x14ac:dyDescent="0.15">
      <c r="B353" s="78"/>
      <c r="C353" s="397"/>
      <c r="D353" s="391" t="s">
        <v>93</v>
      </c>
      <c r="E353" s="11" t="s">
        <v>86</v>
      </c>
      <c r="F353" s="118">
        <f t="shared" si="37"/>
        <v>1</v>
      </c>
      <c r="G353" s="127">
        <v>0</v>
      </c>
      <c r="H353" s="127">
        <v>0</v>
      </c>
      <c r="I353" s="127">
        <v>0</v>
      </c>
      <c r="J353" s="127">
        <v>0</v>
      </c>
      <c r="K353" s="127">
        <v>0</v>
      </c>
      <c r="L353" s="127">
        <v>0</v>
      </c>
      <c r="M353" s="127">
        <v>0</v>
      </c>
      <c r="N353" s="127">
        <v>0</v>
      </c>
      <c r="O353" s="127">
        <v>0</v>
      </c>
      <c r="P353" s="127">
        <v>0</v>
      </c>
      <c r="Q353" s="127">
        <v>0</v>
      </c>
      <c r="R353" s="127">
        <v>0</v>
      </c>
      <c r="S353" s="140">
        <v>0</v>
      </c>
      <c r="T353" s="99">
        <v>1</v>
      </c>
    </row>
    <row r="354" spans="2:20" ht="12" hidden="1" customHeight="1" x14ac:dyDescent="0.15">
      <c r="B354" s="78"/>
      <c r="C354" s="397"/>
      <c r="D354" s="392"/>
      <c r="E354" s="105" t="s">
        <v>87</v>
      </c>
      <c r="F354" s="118">
        <f t="shared" si="37"/>
        <v>0</v>
      </c>
      <c r="G354" s="127">
        <v>0</v>
      </c>
      <c r="H354" s="127">
        <v>0</v>
      </c>
      <c r="I354" s="127">
        <v>0</v>
      </c>
      <c r="J354" s="127">
        <v>0</v>
      </c>
      <c r="K354" s="127">
        <v>0</v>
      </c>
      <c r="L354" s="127">
        <v>0</v>
      </c>
      <c r="M354" s="127">
        <v>0</v>
      </c>
      <c r="N354" s="127">
        <v>0</v>
      </c>
      <c r="O354" s="127">
        <v>0</v>
      </c>
      <c r="P354" s="127">
        <v>0</v>
      </c>
      <c r="Q354" s="127">
        <v>0</v>
      </c>
      <c r="R354" s="127">
        <v>0</v>
      </c>
      <c r="S354" s="140">
        <v>0</v>
      </c>
      <c r="T354" s="99">
        <v>0</v>
      </c>
    </row>
    <row r="355" spans="2:20" ht="12" hidden="1" customHeight="1" x14ac:dyDescent="0.15">
      <c r="B355" s="78"/>
      <c r="C355" s="397"/>
      <c r="D355" s="393" t="s">
        <v>94</v>
      </c>
      <c r="E355" s="11" t="s">
        <v>86</v>
      </c>
      <c r="F355" s="118">
        <f t="shared" si="37"/>
        <v>0</v>
      </c>
      <c r="G355" s="127">
        <v>0</v>
      </c>
      <c r="H355" s="127">
        <v>0</v>
      </c>
      <c r="I355" s="127">
        <v>0</v>
      </c>
      <c r="J355" s="127">
        <v>0</v>
      </c>
      <c r="K355" s="127">
        <v>0</v>
      </c>
      <c r="L355" s="127">
        <v>0</v>
      </c>
      <c r="M355" s="127">
        <v>0</v>
      </c>
      <c r="N355" s="127">
        <v>0</v>
      </c>
      <c r="O355" s="127">
        <v>0</v>
      </c>
      <c r="P355" s="127">
        <v>0</v>
      </c>
      <c r="Q355" s="127">
        <v>0</v>
      </c>
      <c r="R355" s="127">
        <v>0</v>
      </c>
      <c r="S355" s="140">
        <v>0</v>
      </c>
      <c r="T355" s="99">
        <v>0</v>
      </c>
    </row>
    <row r="356" spans="2:20" ht="12" hidden="1" customHeight="1" x14ac:dyDescent="0.15">
      <c r="B356" s="78"/>
      <c r="C356" s="398"/>
      <c r="D356" s="394"/>
      <c r="E356" s="14" t="s">
        <v>87</v>
      </c>
      <c r="F356" s="121">
        <f t="shared" si="37"/>
        <v>0</v>
      </c>
      <c r="G356" s="128">
        <v>0</v>
      </c>
      <c r="H356" s="128">
        <v>0</v>
      </c>
      <c r="I356" s="128">
        <v>0</v>
      </c>
      <c r="J356" s="128">
        <v>0</v>
      </c>
      <c r="K356" s="128">
        <v>0</v>
      </c>
      <c r="L356" s="128">
        <v>0</v>
      </c>
      <c r="M356" s="128">
        <v>0</v>
      </c>
      <c r="N356" s="128">
        <v>0</v>
      </c>
      <c r="O356" s="128">
        <v>0</v>
      </c>
      <c r="P356" s="128">
        <v>0</v>
      </c>
      <c r="Q356" s="128">
        <v>0</v>
      </c>
      <c r="R356" s="128">
        <v>0</v>
      </c>
      <c r="S356" s="111">
        <v>0</v>
      </c>
      <c r="T356" s="99">
        <v>0</v>
      </c>
    </row>
    <row r="357" spans="2:20" ht="12" hidden="1" customHeight="1" x14ac:dyDescent="0.15">
      <c r="B357" s="78"/>
      <c r="C357" s="396" t="s">
        <v>95</v>
      </c>
      <c r="D357" s="395" t="s">
        <v>89</v>
      </c>
      <c r="E357" s="131" t="s">
        <v>86</v>
      </c>
      <c r="F357" s="132">
        <f t="shared" si="37"/>
        <v>8</v>
      </c>
      <c r="G357" s="137">
        <f t="shared" ref="G357:T358" si="40">SUM(G359,G361)</f>
        <v>0</v>
      </c>
      <c r="H357" s="137">
        <f t="shared" si="40"/>
        <v>0</v>
      </c>
      <c r="I357" s="137">
        <f t="shared" si="40"/>
        <v>0</v>
      </c>
      <c r="J357" s="137">
        <f t="shared" si="40"/>
        <v>0</v>
      </c>
      <c r="K357" s="137">
        <f t="shared" si="40"/>
        <v>0</v>
      </c>
      <c r="L357" s="137">
        <f t="shared" si="40"/>
        <v>2</v>
      </c>
      <c r="M357" s="137">
        <f t="shared" si="40"/>
        <v>2</v>
      </c>
      <c r="N357" s="137">
        <f t="shared" si="40"/>
        <v>0</v>
      </c>
      <c r="O357" s="137">
        <f t="shared" si="40"/>
        <v>0</v>
      </c>
      <c r="P357" s="137">
        <f t="shared" si="40"/>
        <v>0</v>
      </c>
      <c r="Q357" s="137">
        <f t="shared" si="40"/>
        <v>0</v>
      </c>
      <c r="R357" s="137">
        <f t="shared" si="40"/>
        <v>4</v>
      </c>
      <c r="S357" s="137">
        <f t="shared" si="40"/>
        <v>0</v>
      </c>
      <c r="T357" s="92">
        <f t="shared" si="40"/>
        <v>0</v>
      </c>
    </row>
    <row r="358" spans="2:20" ht="12" hidden="1" customHeight="1" x14ac:dyDescent="0.15">
      <c r="B358" s="78"/>
      <c r="C358" s="397"/>
      <c r="D358" s="387"/>
      <c r="E358" s="116" t="s">
        <v>87</v>
      </c>
      <c r="F358" s="118">
        <f t="shared" si="37"/>
        <v>6</v>
      </c>
      <c r="G358" s="97">
        <f t="shared" si="40"/>
        <v>0</v>
      </c>
      <c r="H358" s="97">
        <f t="shared" si="40"/>
        <v>0</v>
      </c>
      <c r="I358" s="97">
        <f t="shared" si="40"/>
        <v>0</v>
      </c>
      <c r="J358" s="97">
        <f t="shared" si="40"/>
        <v>0</v>
      </c>
      <c r="K358" s="97">
        <f t="shared" si="40"/>
        <v>0</v>
      </c>
      <c r="L358" s="97">
        <f t="shared" si="40"/>
        <v>0</v>
      </c>
      <c r="M358" s="97">
        <f t="shared" si="40"/>
        <v>0</v>
      </c>
      <c r="N358" s="97">
        <f t="shared" si="40"/>
        <v>0</v>
      </c>
      <c r="O358" s="97">
        <f t="shared" si="40"/>
        <v>0</v>
      </c>
      <c r="P358" s="97">
        <f t="shared" si="40"/>
        <v>0</v>
      </c>
      <c r="Q358" s="97">
        <f t="shared" si="40"/>
        <v>0</v>
      </c>
      <c r="R358" s="97">
        <f t="shared" si="40"/>
        <v>5</v>
      </c>
      <c r="S358" s="97">
        <f t="shared" si="40"/>
        <v>0</v>
      </c>
      <c r="T358" s="99">
        <f t="shared" si="40"/>
        <v>1</v>
      </c>
    </row>
    <row r="359" spans="2:20" ht="12" hidden="1" customHeight="1" x14ac:dyDescent="0.15">
      <c r="B359" s="78"/>
      <c r="C359" s="397"/>
      <c r="D359" s="388" t="s">
        <v>96</v>
      </c>
      <c r="E359" s="117" t="s">
        <v>86</v>
      </c>
      <c r="F359" s="118">
        <f t="shared" si="37"/>
        <v>5</v>
      </c>
      <c r="G359" s="147">
        <v>0</v>
      </c>
      <c r="H359" s="97">
        <v>0</v>
      </c>
      <c r="I359" s="97">
        <v>0</v>
      </c>
      <c r="J359" s="97">
        <v>0</v>
      </c>
      <c r="K359" s="97">
        <v>0</v>
      </c>
      <c r="L359" s="97">
        <v>0</v>
      </c>
      <c r="M359" s="97">
        <v>1</v>
      </c>
      <c r="N359" s="97">
        <v>0</v>
      </c>
      <c r="O359" s="97">
        <v>0</v>
      </c>
      <c r="P359" s="97">
        <v>0</v>
      </c>
      <c r="Q359" s="97">
        <v>0</v>
      </c>
      <c r="R359" s="97">
        <v>4</v>
      </c>
      <c r="S359" s="140">
        <v>0</v>
      </c>
      <c r="T359" s="99">
        <v>0</v>
      </c>
    </row>
    <row r="360" spans="2:20" ht="12" hidden="1" customHeight="1" x14ac:dyDescent="0.15">
      <c r="B360" s="78"/>
      <c r="C360" s="397"/>
      <c r="D360" s="388"/>
      <c r="E360" s="119" t="s">
        <v>87</v>
      </c>
      <c r="F360" s="118">
        <f t="shared" si="37"/>
        <v>6</v>
      </c>
      <c r="G360" s="147">
        <v>0</v>
      </c>
      <c r="H360" s="97">
        <v>0</v>
      </c>
      <c r="I360" s="97">
        <v>0</v>
      </c>
      <c r="J360" s="97">
        <v>0</v>
      </c>
      <c r="K360" s="97">
        <v>0</v>
      </c>
      <c r="L360" s="97">
        <v>0</v>
      </c>
      <c r="M360" s="97">
        <v>0</v>
      </c>
      <c r="N360" s="97">
        <v>0</v>
      </c>
      <c r="O360" s="97">
        <v>0</v>
      </c>
      <c r="P360" s="97">
        <v>0</v>
      </c>
      <c r="Q360" s="97">
        <v>0</v>
      </c>
      <c r="R360" s="97">
        <v>5</v>
      </c>
      <c r="S360" s="98">
        <v>0</v>
      </c>
      <c r="T360" s="99">
        <v>1</v>
      </c>
    </row>
    <row r="361" spans="2:20" ht="12" hidden="1" customHeight="1" x14ac:dyDescent="0.15">
      <c r="B361" s="78"/>
      <c r="C361" s="397"/>
      <c r="D361" s="388" t="s">
        <v>97</v>
      </c>
      <c r="E361" s="119" t="s">
        <v>86</v>
      </c>
      <c r="F361" s="118">
        <f t="shared" si="37"/>
        <v>3</v>
      </c>
      <c r="G361" s="147">
        <v>0</v>
      </c>
      <c r="H361" s="97">
        <v>0</v>
      </c>
      <c r="I361" s="97">
        <v>0</v>
      </c>
      <c r="J361" s="97">
        <v>0</v>
      </c>
      <c r="K361" s="97">
        <v>0</v>
      </c>
      <c r="L361" s="97">
        <v>2</v>
      </c>
      <c r="M361" s="97">
        <v>1</v>
      </c>
      <c r="N361" s="97">
        <v>0</v>
      </c>
      <c r="O361" s="97">
        <v>0</v>
      </c>
      <c r="P361" s="97">
        <v>0</v>
      </c>
      <c r="Q361" s="97">
        <v>0</v>
      </c>
      <c r="R361" s="97">
        <v>0</v>
      </c>
      <c r="S361" s="98">
        <v>0</v>
      </c>
      <c r="T361" s="99">
        <v>0</v>
      </c>
    </row>
    <row r="362" spans="2:20" ht="12" hidden="1" customHeight="1" x14ac:dyDescent="0.15">
      <c r="B362" s="120"/>
      <c r="C362" s="398"/>
      <c r="D362" s="389"/>
      <c r="E362" s="14" t="s">
        <v>87</v>
      </c>
      <c r="F362" s="121">
        <f t="shared" si="37"/>
        <v>0</v>
      </c>
      <c r="G362" s="142">
        <v>0</v>
      </c>
      <c r="H362" s="111">
        <v>0</v>
      </c>
      <c r="I362" s="111">
        <v>0</v>
      </c>
      <c r="J362" s="111">
        <v>0</v>
      </c>
      <c r="K362" s="111">
        <v>0</v>
      </c>
      <c r="L362" s="111">
        <v>0</v>
      </c>
      <c r="M362" s="111">
        <v>0</v>
      </c>
      <c r="N362" s="111">
        <v>0</v>
      </c>
      <c r="O362" s="111">
        <v>0</v>
      </c>
      <c r="P362" s="111">
        <v>0</v>
      </c>
      <c r="Q362" s="111">
        <v>0</v>
      </c>
      <c r="R362" s="111">
        <v>0</v>
      </c>
      <c r="S362" s="129">
        <v>0</v>
      </c>
      <c r="T362" s="130">
        <v>0</v>
      </c>
    </row>
    <row r="363" spans="2:20" ht="12" customHeight="1" x14ac:dyDescent="0.15">
      <c r="B363" s="374" t="s">
        <v>228</v>
      </c>
      <c r="C363" s="375"/>
      <c r="D363" s="376"/>
      <c r="E363" s="66" t="s">
        <v>84</v>
      </c>
      <c r="F363" s="122">
        <f>SUM(G363:T363)</f>
        <v>2588</v>
      </c>
      <c r="G363" s="69">
        <f t="shared" ref="G363:R363" si="41">G364+G365</f>
        <v>0</v>
      </c>
      <c r="H363" s="69">
        <f t="shared" si="41"/>
        <v>0</v>
      </c>
      <c r="I363" s="69">
        <f t="shared" si="41"/>
        <v>0</v>
      </c>
      <c r="J363" s="69">
        <f t="shared" si="41"/>
        <v>0</v>
      </c>
      <c r="K363" s="69">
        <f t="shared" si="41"/>
        <v>0</v>
      </c>
      <c r="L363" s="69">
        <f t="shared" si="41"/>
        <v>4</v>
      </c>
      <c r="M363" s="69">
        <f t="shared" si="41"/>
        <v>22</v>
      </c>
      <c r="N363" s="69">
        <f t="shared" si="41"/>
        <v>0</v>
      </c>
      <c r="O363" s="69">
        <f t="shared" si="41"/>
        <v>27</v>
      </c>
      <c r="P363" s="69">
        <f t="shared" si="41"/>
        <v>0</v>
      </c>
      <c r="Q363" s="69">
        <f t="shared" si="41"/>
        <v>0</v>
      </c>
      <c r="R363" s="69">
        <f t="shared" si="41"/>
        <v>70</v>
      </c>
      <c r="S363" s="134">
        <f>SUM(S364+S365)</f>
        <v>0</v>
      </c>
      <c r="T363" s="71">
        <f>T364+T365</f>
        <v>2465</v>
      </c>
    </row>
    <row r="364" spans="2:20" ht="12" customHeight="1" x14ac:dyDescent="0.15">
      <c r="B364" s="380" t="s">
        <v>85</v>
      </c>
      <c r="C364" s="381"/>
      <c r="D364" s="382"/>
      <c r="E364" s="149" t="s">
        <v>86</v>
      </c>
      <c r="F364" s="123">
        <f t="shared" ref="F364:F383" si="42">SUM(G364:T364)</f>
        <v>1453</v>
      </c>
      <c r="G364" s="150">
        <f t="shared" ref="G364:T365" si="43">G366+G378</f>
        <v>0</v>
      </c>
      <c r="H364" s="75">
        <f>H366+H378</f>
        <v>0</v>
      </c>
      <c r="I364" s="75">
        <f t="shared" si="43"/>
        <v>0</v>
      </c>
      <c r="J364" s="75">
        <f t="shared" si="43"/>
        <v>0</v>
      </c>
      <c r="K364" s="75">
        <f t="shared" si="43"/>
        <v>0</v>
      </c>
      <c r="L364" s="75">
        <f t="shared" si="43"/>
        <v>3</v>
      </c>
      <c r="M364" s="75">
        <f t="shared" si="43"/>
        <v>19</v>
      </c>
      <c r="N364" s="75">
        <f t="shared" si="43"/>
        <v>0</v>
      </c>
      <c r="O364" s="75">
        <f t="shared" si="43"/>
        <v>26</v>
      </c>
      <c r="P364" s="75">
        <f t="shared" si="43"/>
        <v>0</v>
      </c>
      <c r="Q364" s="75">
        <f t="shared" si="43"/>
        <v>0</v>
      </c>
      <c r="R364" s="75">
        <f t="shared" si="43"/>
        <v>49</v>
      </c>
      <c r="S364" s="75">
        <f t="shared" si="43"/>
        <v>0</v>
      </c>
      <c r="T364" s="77">
        <f t="shared" si="43"/>
        <v>1356</v>
      </c>
    </row>
    <row r="365" spans="2:20" ht="12" customHeight="1" x14ac:dyDescent="0.15">
      <c r="B365" s="78"/>
      <c r="C365" s="79"/>
      <c r="D365" s="80"/>
      <c r="E365" s="81" t="s">
        <v>87</v>
      </c>
      <c r="F365" s="124">
        <f t="shared" si="42"/>
        <v>1135</v>
      </c>
      <c r="G365" s="84">
        <f t="shared" si="43"/>
        <v>0</v>
      </c>
      <c r="H365" s="84">
        <f t="shared" si="43"/>
        <v>0</v>
      </c>
      <c r="I365" s="84">
        <f t="shared" si="43"/>
        <v>0</v>
      </c>
      <c r="J365" s="84">
        <f t="shared" si="43"/>
        <v>0</v>
      </c>
      <c r="K365" s="84">
        <f t="shared" si="43"/>
        <v>0</v>
      </c>
      <c r="L365" s="84">
        <f t="shared" si="43"/>
        <v>1</v>
      </c>
      <c r="M365" s="84">
        <f t="shared" si="43"/>
        <v>3</v>
      </c>
      <c r="N365" s="84">
        <f t="shared" si="43"/>
        <v>0</v>
      </c>
      <c r="O365" s="84">
        <f t="shared" si="43"/>
        <v>1</v>
      </c>
      <c r="P365" s="84">
        <f t="shared" si="43"/>
        <v>0</v>
      </c>
      <c r="Q365" s="84">
        <f t="shared" si="43"/>
        <v>0</v>
      </c>
      <c r="R365" s="84">
        <f t="shared" si="43"/>
        <v>21</v>
      </c>
      <c r="S365" s="84">
        <f t="shared" si="43"/>
        <v>0</v>
      </c>
      <c r="T365" s="86">
        <f t="shared" si="43"/>
        <v>1109</v>
      </c>
    </row>
    <row r="366" spans="2:20" ht="12" customHeight="1" x14ac:dyDescent="0.15">
      <c r="B366" s="78"/>
      <c r="C366" s="396" t="s">
        <v>88</v>
      </c>
      <c r="D366" s="302" t="s">
        <v>89</v>
      </c>
      <c r="E366" s="87" t="s">
        <v>86</v>
      </c>
      <c r="F366" s="151">
        <f t="shared" si="42"/>
        <v>1445</v>
      </c>
      <c r="G366" s="403">
        <f t="shared" ref="G366:T367" si="44">SUM(G368+G370+G372+G374+G376)</f>
        <v>0</v>
      </c>
      <c r="H366" s="90">
        <f t="shared" si="44"/>
        <v>0</v>
      </c>
      <c r="I366" s="90">
        <f t="shared" si="44"/>
        <v>0</v>
      </c>
      <c r="J366" s="90">
        <f t="shared" si="44"/>
        <v>0</v>
      </c>
      <c r="K366" s="90">
        <f t="shared" si="44"/>
        <v>0</v>
      </c>
      <c r="L366" s="90">
        <f t="shared" si="44"/>
        <v>0</v>
      </c>
      <c r="M366" s="90">
        <f t="shared" si="44"/>
        <v>19</v>
      </c>
      <c r="N366" s="90">
        <f t="shared" si="44"/>
        <v>0</v>
      </c>
      <c r="O366" s="90">
        <f t="shared" si="44"/>
        <v>26</v>
      </c>
      <c r="P366" s="126">
        <f t="shared" si="44"/>
        <v>0</v>
      </c>
      <c r="Q366" s="126">
        <f t="shared" si="44"/>
        <v>0</v>
      </c>
      <c r="R366" s="90">
        <f t="shared" si="44"/>
        <v>49</v>
      </c>
      <c r="S366" s="126">
        <f t="shared" si="44"/>
        <v>0</v>
      </c>
      <c r="T366" s="92">
        <f t="shared" si="44"/>
        <v>1351</v>
      </c>
    </row>
    <row r="367" spans="2:20" ht="12" customHeight="1" x14ac:dyDescent="0.15">
      <c r="B367" s="78"/>
      <c r="C367" s="397"/>
      <c r="D367" s="390"/>
      <c r="E367" s="93" t="s">
        <v>87</v>
      </c>
      <c r="F367" s="118">
        <f t="shared" si="42"/>
        <v>1129</v>
      </c>
      <c r="G367" s="139">
        <f t="shared" si="44"/>
        <v>0</v>
      </c>
      <c r="H367" s="97">
        <f t="shared" si="44"/>
        <v>0</v>
      </c>
      <c r="I367" s="97">
        <f t="shared" si="44"/>
        <v>0</v>
      </c>
      <c r="J367" s="97">
        <f t="shared" si="44"/>
        <v>0</v>
      </c>
      <c r="K367" s="97">
        <f t="shared" si="44"/>
        <v>0</v>
      </c>
      <c r="L367" s="97">
        <f t="shared" si="44"/>
        <v>0</v>
      </c>
      <c r="M367" s="97">
        <f t="shared" si="44"/>
        <v>3</v>
      </c>
      <c r="N367" s="97">
        <f t="shared" si="44"/>
        <v>0</v>
      </c>
      <c r="O367" s="97">
        <f t="shared" si="44"/>
        <v>1</v>
      </c>
      <c r="P367" s="127">
        <f t="shared" si="44"/>
        <v>0</v>
      </c>
      <c r="Q367" s="147">
        <f t="shared" si="44"/>
        <v>0</v>
      </c>
      <c r="R367" s="97">
        <f t="shared" si="44"/>
        <v>21</v>
      </c>
      <c r="S367" s="147">
        <f t="shared" si="44"/>
        <v>0</v>
      </c>
      <c r="T367" s="99">
        <f t="shared" si="44"/>
        <v>1104</v>
      </c>
    </row>
    <row r="368" spans="2:20" ht="12" customHeight="1" x14ac:dyDescent="0.15">
      <c r="B368" s="78"/>
      <c r="C368" s="397"/>
      <c r="D368" s="391" t="s">
        <v>90</v>
      </c>
      <c r="E368" s="11" t="s">
        <v>86</v>
      </c>
      <c r="F368" s="118">
        <f t="shared" si="42"/>
        <v>1168</v>
      </c>
      <c r="G368" s="127">
        <v>0</v>
      </c>
      <c r="H368" s="127">
        <v>0</v>
      </c>
      <c r="I368" s="127">
        <v>0</v>
      </c>
      <c r="J368" s="127">
        <v>0</v>
      </c>
      <c r="K368" s="127">
        <v>0</v>
      </c>
      <c r="L368" s="127">
        <v>0</v>
      </c>
      <c r="M368" s="127">
        <v>3</v>
      </c>
      <c r="N368" s="127">
        <v>0</v>
      </c>
      <c r="O368" s="127">
        <v>4</v>
      </c>
      <c r="P368" s="127">
        <v>0</v>
      </c>
      <c r="Q368" s="127">
        <v>0</v>
      </c>
      <c r="R368" s="127">
        <v>36</v>
      </c>
      <c r="S368" s="127">
        <v>0</v>
      </c>
      <c r="T368" s="99">
        <v>1125</v>
      </c>
    </row>
    <row r="369" spans="2:20" ht="12" customHeight="1" x14ac:dyDescent="0.15">
      <c r="B369" s="78"/>
      <c r="C369" s="397"/>
      <c r="D369" s="392"/>
      <c r="E369" s="11" t="s">
        <v>87</v>
      </c>
      <c r="F369" s="118">
        <f t="shared" si="42"/>
        <v>966</v>
      </c>
      <c r="G369" s="127">
        <v>0</v>
      </c>
      <c r="H369" s="127">
        <v>0</v>
      </c>
      <c r="I369" s="127">
        <v>0</v>
      </c>
      <c r="J369" s="127">
        <v>0</v>
      </c>
      <c r="K369" s="127">
        <v>0</v>
      </c>
      <c r="L369" s="127">
        <v>0</v>
      </c>
      <c r="M369" s="127">
        <v>0</v>
      </c>
      <c r="N369" s="127">
        <v>0</v>
      </c>
      <c r="O369" s="127">
        <v>1</v>
      </c>
      <c r="P369" s="127">
        <v>0</v>
      </c>
      <c r="Q369" s="127">
        <v>0</v>
      </c>
      <c r="R369" s="127">
        <v>15</v>
      </c>
      <c r="S369" s="127">
        <v>0</v>
      </c>
      <c r="T369" s="99">
        <v>950</v>
      </c>
    </row>
    <row r="370" spans="2:20" ht="12" customHeight="1" x14ac:dyDescent="0.15">
      <c r="B370" s="78"/>
      <c r="C370" s="397"/>
      <c r="D370" s="391" t="s">
        <v>91</v>
      </c>
      <c r="E370" s="11" t="s">
        <v>86</v>
      </c>
      <c r="F370" s="118">
        <f t="shared" si="42"/>
        <v>212</v>
      </c>
      <c r="G370" s="127">
        <v>0</v>
      </c>
      <c r="H370" s="127">
        <v>0</v>
      </c>
      <c r="I370" s="127">
        <v>0</v>
      </c>
      <c r="J370" s="127">
        <v>0</v>
      </c>
      <c r="K370" s="127">
        <v>0</v>
      </c>
      <c r="L370" s="127">
        <v>0</v>
      </c>
      <c r="M370" s="127">
        <v>11</v>
      </c>
      <c r="N370" s="127">
        <v>0</v>
      </c>
      <c r="O370" s="127">
        <v>22</v>
      </c>
      <c r="P370" s="127">
        <v>0</v>
      </c>
      <c r="Q370" s="127">
        <v>0</v>
      </c>
      <c r="R370" s="127">
        <v>7</v>
      </c>
      <c r="S370" s="127">
        <v>0</v>
      </c>
      <c r="T370" s="99">
        <v>172</v>
      </c>
    </row>
    <row r="371" spans="2:20" ht="12" customHeight="1" x14ac:dyDescent="0.15">
      <c r="B371" s="78"/>
      <c r="C371" s="397"/>
      <c r="D371" s="392"/>
      <c r="E371" s="11" t="s">
        <v>87</v>
      </c>
      <c r="F371" s="118">
        <f t="shared" si="42"/>
        <v>111</v>
      </c>
      <c r="G371" s="127">
        <v>0</v>
      </c>
      <c r="H371" s="127">
        <v>0</v>
      </c>
      <c r="I371" s="127">
        <v>0</v>
      </c>
      <c r="J371" s="127">
        <v>0</v>
      </c>
      <c r="K371" s="127">
        <v>0</v>
      </c>
      <c r="L371" s="127">
        <v>0</v>
      </c>
      <c r="M371" s="127">
        <v>2</v>
      </c>
      <c r="N371" s="127">
        <v>0</v>
      </c>
      <c r="O371" s="127">
        <v>0</v>
      </c>
      <c r="P371" s="127">
        <v>0</v>
      </c>
      <c r="Q371" s="127">
        <v>0</v>
      </c>
      <c r="R371" s="127">
        <v>3</v>
      </c>
      <c r="S371" s="127">
        <v>0</v>
      </c>
      <c r="T371" s="99">
        <v>106</v>
      </c>
    </row>
    <row r="372" spans="2:20" ht="12" customHeight="1" x14ac:dyDescent="0.15">
      <c r="B372" s="78"/>
      <c r="C372" s="397"/>
      <c r="D372" s="391" t="s">
        <v>92</v>
      </c>
      <c r="E372" s="11" t="s">
        <v>86</v>
      </c>
      <c r="F372" s="118">
        <f t="shared" si="42"/>
        <v>61</v>
      </c>
      <c r="G372" s="127">
        <v>0</v>
      </c>
      <c r="H372" s="127">
        <v>0</v>
      </c>
      <c r="I372" s="127">
        <v>0</v>
      </c>
      <c r="J372" s="127">
        <v>0</v>
      </c>
      <c r="K372" s="127">
        <v>0</v>
      </c>
      <c r="L372" s="127">
        <v>0</v>
      </c>
      <c r="M372" s="127">
        <v>5</v>
      </c>
      <c r="N372" s="127">
        <v>0</v>
      </c>
      <c r="O372" s="127">
        <v>0</v>
      </c>
      <c r="P372" s="127">
        <v>0</v>
      </c>
      <c r="Q372" s="127">
        <v>0</v>
      </c>
      <c r="R372" s="127">
        <v>6</v>
      </c>
      <c r="S372" s="127">
        <v>0</v>
      </c>
      <c r="T372" s="99">
        <v>50</v>
      </c>
    </row>
    <row r="373" spans="2:20" ht="12" customHeight="1" x14ac:dyDescent="0.15">
      <c r="B373" s="78"/>
      <c r="C373" s="397"/>
      <c r="D373" s="392"/>
      <c r="E373" s="11" t="s">
        <v>87</v>
      </c>
      <c r="F373" s="118">
        <f t="shared" si="42"/>
        <v>50</v>
      </c>
      <c r="G373" s="127">
        <v>0</v>
      </c>
      <c r="H373" s="127">
        <v>0</v>
      </c>
      <c r="I373" s="127">
        <v>0</v>
      </c>
      <c r="J373" s="127">
        <v>0</v>
      </c>
      <c r="K373" s="127">
        <v>0</v>
      </c>
      <c r="L373" s="127">
        <v>0</v>
      </c>
      <c r="M373" s="127">
        <v>1</v>
      </c>
      <c r="N373" s="127">
        <v>0</v>
      </c>
      <c r="O373" s="127">
        <v>0</v>
      </c>
      <c r="P373" s="127">
        <v>0</v>
      </c>
      <c r="Q373" s="127">
        <v>0</v>
      </c>
      <c r="R373" s="127">
        <v>3</v>
      </c>
      <c r="S373" s="127">
        <v>0</v>
      </c>
      <c r="T373" s="99">
        <v>46</v>
      </c>
    </row>
    <row r="374" spans="2:20" ht="12" customHeight="1" x14ac:dyDescent="0.15">
      <c r="B374" s="78"/>
      <c r="C374" s="397"/>
      <c r="D374" s="391" t="s">
        <v>93</v>
      </c>
      <c r="E374" s="11" t="s">
        <v>86</v>
      </c>
      <c r="F374" s="118">
        <f t="shared" si="42"/>
        <v>0</v>
      </c>
      <c r="G374" s="127">
        <v>0</v>
      </c>
      <c r="H374" s="127">
        <v>0</v>
      </c>
      <c r="I374" s="127">
        <v>0</v>
      </c>
      <c r="J374" s="127">
        <v>0</v>
      </c>
      <c r="K374" s="127">
        <v>0</v>
      </c>
      <c r="L374" s="127">
        <v>0</v>
      </c>
      <c r="M374" s="127">
        <v>0</v>
      </c>
      <c r="N374" s="127">
        <v>0</v>
      </c>
      <c r="O374" s="127">
        <v>0</v>
      </c>
      <c r="P374" s="127">
        <v>0</v>
      </c>
      <c r="Q374" s="127">
        <v>0</v>
      </c>
      <c r="R374" s="127">
        <v>0</v>
      </c>
      <c r="S374" s="127">
        <v>0</v>
      </c>
      <c r="T374" s="99">
        <v>0</v>
      </c>
    </row>
    <row r="375" spans="2:20" ht="12" customHeight="1" x14ac:dyDescent="0.15">
      <c r="B375" s="78"/>
      <c r="C375" s="397"/>
      <c r="D375" s="392"/>
      <c r="E375" s="105" t="s">
        <v>87</v>
      </c>
      <c r="F375" s="118">
        <f t="shared" si="42"/>
        <v>0</v>
      </c>
      <c r="G375" s="127">
        <v>0</v>
      </c>
      <c r="H375" s="127">
        <v>0</v>
      </c>
      <c r="I375" s="127">
        <v>0</v>
      </c>
      <c r="J375" s="127">
        <v>0</v>
      </c>
      <c r="K375" s="127">
        <v>0</v>
      </c>
      <c r="L375" s="127">
        <v>0</v>
      </c>
      <c r="M375" s="127">
        <v>0</v>
      </c>
      <c r="N375" s="127">
        <v>0</v>
      </c>
      <c r="O375" s="127">
        <v>0</v>
      </c>
      <c r="P375" s="127">
        <v>0</v>
      </c>
      <c r="Q375" s="127">
        <v>0</v>
      </c>
      <c r="R375" s="127">
        <v>0</v>
      </c>
      <c r="S375" s="127">
        <v>0</v>
      </c>
      <c r="T375" s="99">
        <v>0</v>
      </c>
    </row>
    <row r="376" spans="2:20" ht="12" customHeight="1" x14ac:dyDescent="0.15">
      <c r="B376" s="78"/>
      <c r="C376" s="397"/>
      <c r="D376" s="393" t="s">
        <v>94</v>
      </c>
      <c r="E376" s="11" t="s">
        <v>86</v>
      </c>
      <c r="F376" s="118">
        <f t="shared" si="42"/>
        <v>4</v>
      </c>
      <c r="G376" s="127">
        <v>0</v>
      </c>
      <c r="H376" s="127">
        <v>0</v>
      </c>
      <c r="I376" s="127">
        <v>0</v>
      </c>
      <c r="J376" s="127">
        <v>0</v>
      </c>
      <c r="K376" s="127">
        <v>0</v>
      </c>
      <c r="L376" s="127">
        <v>0</v>
      </c>
      <c r="M376" s="127">
        <v>0</v>
      </c>
      <c r="N376" s="127">
        <v>0</v>
      </c>
      <c r="O376" s="127">
        <v>0</v>
      </c>
      <c r="P376" s="127">
        <v>0</v>
      </c>
      <c r="Q376" s="127">
        <v>0</v>
      </c>
      <c r="R376" s="127">
        <v>0</v>
      </c>
      <c r="S376" s="127">
        <v>0</v>
      </c>
      <c r="T376" s="99">
        <v>4</v>
      </c>
    </row>
    <row r="377" spans="2:20" ht="12" customHeight="1" x14ac:dyDescent="0.15">
      <c r="B377" s="78"/>
      <c r="C377" s="398"/>
      <c r="D377" s="394"/>
      <c r="E377" s="14" t="s">
        <v>87</v>
      </c>
      <c r="F377" s="121">
        <f t="shared" si="42"/>
        <v>2</v>
      </c>
      <c r="G377" s="128">
        <v>0</v>
      </c>
      <c r="H377" s="128">
        <v>0</v>
      </c>
      <c r="I377" s="128">
        <v>0</v>
      </c>
      <c r="J377" s="128">
        <v>0</v>
      </c>
      <c r="K377" s="128">
        <v>0</v>
      </c>
      <c r="L377" s="128">
        <v>0</v>
      </c>
      <c r="M377" s="128">
        <v>0</v>
      </c>
      <c r="N377" s="128">
        <v>0</v>
      </c>
      <c r="O377" s="128">
        <v>0</v>
      </c>
      <c r="P377" s="128">
        <v>0</v>
      </c>
      <c r="Q377" s="128">
        <v>0</v>
      </c>
      <c r="R377" s="128">
        <v>0</v>
      </c>
      <c r="S377" s="128">
        <v>0</v>
      </c>
      <c r="T377" s="99">
        <v>2</v>
      </c>
    </row>
    <row r="378" spans="2:20" ht="12" customHeight="1" x14ac:dyDescent="0.15">
      <c r="B378" s="78"/>
      <c r="C378" s="396" t="s">
        <v>95</v>
      </c>
      <c r="D378" s="395" t="s">
        <v>89</v>
      </c>
      <c r="E378" s="131" t="s">
        <v>86</v>
      </c>
      <c r="F378" s="132">
        <f t="shared" si="42"/>
        <v>8</v>
      </c>
      <c r="G378" s="137">
        <f t="shared" ref="G378:T383" si="45">SUM(G380,G382)</f>
        <v>0</v>
      </c>
      <c r="H378" s="137">
        <f t="shared" si="45"/>
        <v>0</v>
      </c>
      <c r="I378" s="137">
        <f t="shared" si="45"/>
        <v>0</v>
      </c>
      <c r="J378" s="137">
        <f t="shared" si="45"/>
        <v>0</v>
      </c>
      <c r="K378" s="137">
        <f t="shared" si="45"/>
        <v>0</v>
      </c>
      <c r="L378" s="137">
        <f t="shared" si="45"/>
        <v>3</v>
      </c>
      <c r="M378" s="137">
        <f t="shared" si="45"/>
        <v>0</v>
      </c>
      <c r="N378" s="137">
        <f t="shared" si="45"/>
        <v>0</v>
      </c>
      <c r="O378" s="137">
        <f t="shared" si="45"/>
        <v>0</v>
      </c>
      <c r="P378" s="137">
        <f t="shared" si="45"/>
        <v>0</v>
      </c>
      <c r="Q378" s="137">
        <f t="shared" si="45"/>
        <v>0</v>
      </c>
      <c r="R378" s="137">
        <f t="shared" si="45"/>
        <v>0</v>
      </c>
      <c r="S378" s="137">
        <f t="shared" si="45"/>
        <v>0</v>
      </c>
      <c r="T378" s="92">
        <f t="shared" si="45"/>
        <v>5</v>
      </c>
    </row>
    <row r="379" spans="2:20" ht="12" customHeight="1" x14ac:dyDescent="0.15">
      <c r="B379" s="78"/>
      <c r="C379" s="397"/>
      <c r="D379" s="387"/>
      <c r="E379" s="116" t="s">
        <v>87</v>
      </c>
      <c r="F379" s="118">
        <f t="shared" si="42"/>
        <v>6</v>
      </c>
      <c r="G379" s="137">
        <f t="shared" si="45"/>
        <v>0</v>
      </c>
      <c r="H379" s="137">
        <f t="shared" si="45"/>
        <v>0</v>
      </c>
      <c r="I379" s="137">
        <f t="shared" si="45"/>
        <v>0</v>
      </c>
      <c r="J379" s="137">
        <f t="shared" si="45"/>
        <v>0</v>
      </c>
      <c r="K379" s="137">
        <f t="shared" si="45"/>
        <v>0</v>
      </c>
      <c r="L379" s="97">
        <f t="shared" si="45"/>
        <v>1</v>
      </c>
      <c r="M379" s="97">
        <f t="shared" si="45"/>
        <v>0</v>
      </c>
      <c r="N379" s="97">
        <f t="shared" si="45"/>
        <v>0</v>
      </c>
      <c r="O379" s="97">
        <f t="shared" si="45"/>
        <v>0</v>
      </c>
      <c r="P379" s="97">
        <f t="shared" si="45"/>
        <v>0</v>
      </c>
      <c r="Q379" s="97">
        <f t="shared" si="45"/>
        <v>0</v>
      </c>
      <c r="R379" s="97">
        <f t="shared" si="45"/>
        <v>0</v>
      </c>
      <c r="S379" s="97">
        <f t="shared" si="45"/>
        <v>0</v>
      </c>
      <c r="T379" s="99">
        <f t="shared" si="45"/>
        <v>5</v>
      </c>
    </row>
    <row r="380" spans="2:20" ht="12" customHeight="1" x14ac:dyDescent="0.15">
      <c r="B380" s="78"/>
      <c r="C380" s="397"/>
      <c r="D380" s="388" t="s">
        <v>96</v>
      </c>
      <c r="E380" s="117" t="s">
        <v>86</v>
      </c>
      <c r="F380" s="118">
        <f t="shared" si="42"/>
        <v>8</v>
      </c>
      <c r="G380" s="137">
        <f t="shared" si="45"/>
        <v>0</v>
      </c>
      <c r="H380" s="137">
        <f t="shared" si="45"/>
        <v>0</v>
      </c>
      <c r="I380" s="137">
        <f t="shared" si="45"/>
        <v>0</v>
      </c>
      <c r="J380" s="137">
        <f t="shared" si="45"/>
        <v>0</v>
      </c>
      <c r="K380" s="137">
        <f t="shared" si="45"/>
        <v>0</v>
      </c>
      <c r="L380" s="97">
        <v>3</v>
      </c>
      <c r="M380" s="97">
        <v>0</v>
      </c>
      <c r="N380" s="97">
        <f t="shared" si="45"/>
        <v>0</v>
      </c>
      <c r="O380" s="97">
        <f t="shared" si="45"/>
        <v>0</v>
      </c>
      <c r="P380" s="97">
        <f t="shared" si="45"/>
        <v>0</v>
      </c>
      <c r="Q380" s="97">
        <f t="shared" si="45"/>
        <v>0</v>
      </c>
      <c r="R380" s="97">
        <f t="shared" si="45"/>
        <v>0</v>
      </c>
      <c r="S380" s="97">
        <f t="shared" si="45"/>
        <v>0</v>
      </c>
      <c r="T380" s="99">
        <v>5</v>
      </c>
    </row>
    <row r="381" spans="2:20" ht="12" customHeight="1" x14ac:dyDescent="0.15">
      <c r="B381" s="78"/>
      <c r="C381" s="397"/>
      <c r="D381" s="388"/>
      <c r="E381" s="119" t="s">
        <v>87</v>
      </c>
      <c r="F381" s="118">
        <f t="shared" si="42"/>
        <v>6</v>
      </c>
      <c r="G381" s="137">
        <f t="shared" si="45"/>
        <v>0</v>
      </c>
      <c r="H381" s="137">
        <f t="shared" si="45"/>
        <v>0</v>
      </c>
      <c r="I381" s="137">
        <f t="shared" si="45"/>
        <v>0</v>
      </c>
      <c r="J381" s="137">
        <f t="shared" si="45"/>
        <v>0</v>
      </c>
      <c r="K381" s="137">
        <f t="shared" si="45"/>
        <v>0</v>
      </c>
      <c r="L381" s="97">
        <v>1</v>
      </c>
      <c r="M381" s="97">
        <v>0</v>
      </c>
      <c r="N381" s="97">
        <f t="shared" si="45"/>
        <v>0</v>
      </c>
      <c r="O381" s="97">
        <f t="shared" si="45"/>
        <v>0</v>
      </c>
      <c r="P381" s="97">
        <f t="shared" si="45"/>
        <v>0</v>
      </c>
      <c r="Q381" s="97">
        <f t="shared" si="45"/>
        <v>0</v>
      </c>
      <c r="R381" s="97">
        <f t="shared" si="45"/>
        <v>0</v>
      </c>
      <c r="S381" s="97">
        <f t="shared" si="45"/>
        <v>0</v>
      </c>
      <c r="T381" s="99">
        <v>5</v>
      </c>
    </row>
    <row r="382" spans="2:20" ht="12" customHeight="1" x14ac:dyDescent="0.15">
      <c r="B382" s="78"/>
      <c r="C382" s="397"/>
      <c r="D382" s="388" t="s">
        <v>97</v>
      </c>
      <c r="E382" s="119" t="s">
        <v>86</v>
      </c>
      <c r="F382" s="118">
        <f t="shared" si="42"/>
        <v>0</v>
      </c>
      <c r="G382" s="137">
        <f t="shared" si="45"/>
        <v>0</v>
      </c>
      <c r="H382" s="137">
        <f t="shared" si="45"/>
        <v>0</v>
      </c>
      <c r="I382" s="137">
        <f t="shared" si="45"/>
        <v>0</v>
      </c>
      <c r="J382" s="137">
        <f t="shared" si="45"/>
        <v>0</v>
      </c>
      <c r="K382" s="137">
        <f t="shared" si="45"/>
        <v>0</v>
      </c>
      <c r="L382" s="97">
        <v>0</v>
      </c>
      <c r="M382" s="97">
        <v>0</v>
      </c>
      <c r="N382" s="97">
        <f t="shared" si="45"/>
        <v>0</v>
      </c>
      <c r="O382" s="97">
        <f t="shared" si="45"/>
        <v>0</v>
      </c>
      <c r="P382" s="97">
        <f t="shared" si="45"/>
        <v>0</v>
      </c>
      <c r="Q382" s="97">
        <f t="shared" si="45"/>
        <v>0</v>
      </c>
      <c r="R382" s="97">
        <f t="shared" si="45"/>
        <v>0</v>
      </c>
      <c r="S382" s="97">
        <f t="shared" si="45"/>
        <v>0</v>
      </c>
      <c r="T382" s="99">
        <v>0</v>
      </c>
    </row>
    <row r="383" spans="2:20" ht="12" customHeight="1" x14ac:dyDescent="0.15">
      <c r="B383" s="120"/>
      <c r="C383" s="398"/>
      <c r="D383" s="389"/>
      <c r="E383" s="14" t="s">
        <v>87</v>
      </c>
      <c r="F383" s="121">
        <f t="shared" si="42"/>
        <v>0</v>
      </c>
      <c r="G383" s="110">
        <f t="shared" si="45"/>
        <v>0</v>
      </c>
      <c r="H383" s="111">
        <f t="shared" si="45"/>
        <v>0</v>
      </c>
      <c r="I383" s="111">
        <f t="shared" si="45"/>
        <v>0</v>
      </c>
      <c r="J383" s="111">
        <f t="shared" si="45"/>
        <v>0</v>
      </c>
      <c r="K383" s="111">
        <f t="shared" si="45"/>
        <v>0</v>
      </c>
      <c r="L383" s="111">
        <v>0</v>
      </c>
      <c r="M383" s="111">
        <v>0</v>
      </c>
      <c r="N383" s="111">
        <f t="shared" si="45"/>
        <v>0</v>
      </c>
      <c r="O383" s="111">
        <f t="shared" si="45"/>
        <v>0</v>
      </c>
      <c r="P383" s="111">
        <f t="shared" si="45"/>
        <v>0</v>
      </c>
      <c r="Q383" s="111">
        <f t="shared" si="45"/>
        <v>0</v>
      </c>
      <c r="R383" s="111">
        <f t="shared" si="45"/>
        <v>0</v>
      </c>
      <c r="S383" s="111">
        <f t="shared" si="45"/>
        <v>0</v>
      </c>
      <c r="T383" s="130">
        <v>0</v>
      </c>
    </row>
    <row r="384" spans="2:20" ht="15" customHeight="1" x14ac:dyDescent="0.15">
      <c r="B384" s="5" t="s">
        <v>114</v>
      </c>
      <c r="C384" s="153"/>
      <c r="D384" s="153"/>
      <c r="E384" s="5"/>
      <c r="R384" s="27"/>
      <c r="T384" s="27"/>
    </row>
    <row r="385" spans="1:9" x14ac:dyDescent="0.15">
      <c r="A385" s="154"/>
      <c r="B385" s="5" t="s">
        <v>115</v>
      </c>
      <c r="C385" s="154"/>
      <c r="D385" s="155"/>
      <c r="E385" s="155"/>
      <c r="F385" s="154"/>
      <c r="G385" s="154"/>
      <c r="H385" s="154"/>
      <c r="I385" s="154"/>
    </row>
  </sheetData>
  <mergeCells count="247">
    <mergeCell ref="C378:C383"/>
    <mergeCell ref="D378:D379"/>
    <mergeCell ref="D380:D381"/>
    <mergeCell ref="D382:D383"/>
    <mergeCell ref="C366:C377"/>
    <mergeCell ref="D366:D367"/>
    <mergeCell ref="D368:D369"/>
    <mergeCell ref="D370:D371"/>
    <mergeCell ref="D372:D373"/>
    <mergeCell ref="D374:D375"/>
    <mergeCell ref="D376:D377"/>
    <mergeCell ref="C357:C362"/>
    <mergeCell ref="D357:D358"/>
    <mergeCell ref="D359:D360"/>
    <mergeCell ref="D361:D362"/>
    <mergeCell ref="B363:D363"/>
    <mergeCell ref="B364:D364"/>
    <mergeCell ref="C345:C356"/>
    <mergeCell ref="D345:D346"/>
    <mergeCell ref="D347:D348"/>
    <mergeCell ref="D349:D350"/>
    <mergeCell ref="D351:D352"/>
    <mergeCell ref="D353:D354"/>
    <mergeCell ref="D355:D356"/>
    <mergeCell ref="C336:C341"/>
    <mergeCell ref="D336:D337"/>
    <mergeCell ref="D338:D339"/>
    <mergeCell ref="D340:D341"/>
    <mergeCell ref="B342:D342"/>
    <mergeCell ref="B343:D343"/>
    <mergeCell ref="C324:C335"/>
    <mergeCell ref="D324:D325"/>
    <mergeCell ref="D326:D327"/>
    <mergeCell ref="D328:D329"/>
    <mergeCell ref="D330:D331"/>
    <mergeCell ref="D332:D333"/>
    <mergeCell ref="D334:D335"/>
    <mergeCell ref="C315:C320"/>
    <mergeCell ref="D315:D316"/>
    <mergeCell ref="D317:D318"/>
    <mergeCell ref="D319:D320"/>
    <mergeCell ref="B321:D321"/>
    <mergeCell ref="B322:D322"/>
    <mergeCell ref="C303:C314"/>
    <mergeCell ref="D303:D304"/>
    <mergeCell ref="D305:D306"/>
    <mergeCell ref="D307:D308"/>
    <mergeCell ref="D309:D310"/>
    <mergeCell ref="D311:D312"/>
    <mergeCell ref="D313:D314"/>
    <mergeCell ref="C294:C299"/>
    <mergeCell ref="D294:D295"/>
    <mergeCell ref="D296:D297"/>
    <mergeCell ref="D298:D299"/>
    <mergeCell ref="B300:D300"/>
    <mergeCell ref="B301:D301"/>
    <mergeCell ref="C282:C293"/>
    <mergeCell ref="D282:D283"/>
    <mergeCell ref="D284:D285"/>
    <mergeCell ref="D286:D287"/>
    <mergeCell ref="D288:D289"/>
    <mergeCell ref="D290:D291"/>
    <mergeCell ref="D292:D293"/>
    <mergeCell ref="C273:C278"/>
    <mergeCell ref="D273:D274"/>
    <mergeCell ref="D275:D276"/>
    <mergeCell ref="D277:D278"/>
    <mergeCell ref="B279:D279"/>
    <mergeCell ref="B280:D280"/>
    <mergeCell ref="C261:C272"/>
    <mergeCell ref="D261:D262"/>
    <mergeCell ref="D263:D264"/>
    <mergeCell ref="D265:D266"/>
    <mergeCell ref="D267:D268"/>
    <mergeCell ref="D269:D270"/>
    <mergeCell ref="D271:D272"/>
    <mergeCell ref="C252:C257"/>
    <mergeCell ref="D252:D253"/>
    <mergeCell ref="D254:D255"/>
    <mergeCell ref="D256:D257"/>
    <mergeCell ref="B258:D258"/>
    <mergeCell ref="B259:D259"/>
    <mergeCell ref="C240:C251"/>
    <mergeCell ref="D240:D241"/>
    <mergeCell ref="D242:D243"/>
    <mergeCell ref="D244:D245"/>
    <mergeCell ref="D246:D247"/>
    <mergeCell ref="D248:D249"/>
    <mergeCell ref="D250:D251"/>
    <mergeCell ref="C231:C236"/>
    <mergeCell ref="D231:D232"/>
    <mergeCell ref="D233:D234"/>
    <mergeCell ref="D235:D236"/>
    <mergeCell ref="B237:D237"/>
    <mergeCell ref="B238:D238"/>
    <mergeCell ref="C219:C230"/>
    <mergeCell ref="D219:D220"/>
    <mergeCell ref="D221:D222"/>
    <mergeCell ref="D223:D224"/>
    <mergeCell ref="D225:D226"/>
    <mergeCell ref="D227:D228"/>
    <mergeCell ref="D229:D230"/>
    <mergeCell ref="C210:C215"/>
    <mergeCell ref="D210:D211"/>
    <mergeCell ref="D212:D213"/>
    <mergeCell ref="D214:D215"/>
    <mergeCell ref="B216:D216"/>
    <mergeCell ref="B217:D217"/>
    <mergeCell ref="C198:C209"/>
    <mergeCell ref="D198:D199"/>
    <mergeCell ref="D200:D201"/>
    <mergeCell ref="D202:D203"/>
    <mergeCell ref="D204:D205"/>
    <mergeCell ref="D206:D207"/>
    <mergeCell ref="D208:D209"/>
    <mergeCell ref="C189:C194"/>
    <mergeCell ref="D189:D190"/>
    <mergeCell ref="D191:D192"/>
    <mergeCell ref="D193:D194"/>
    <mergeCell ref="B195:D195"/>
    <mergeCell ref="B196:D196"/>
    <mergeCell ref="B175:D175"/>
    <mergeCell ref="C177:C188"/>
    <mergeCell ref="D177:D178"/>
    <mergeCell ref="D179:D180"/>
    <mergeCell ref="D181:D182"/>
    <mergeCell ref="D183:D184"/>
    <mergeCell ref="D185:D186"/>
    <mergeCell ref="D187:D188"/>
    <mergeCell ref="C168:C173"/>
    <mergeCell ref="D168:D169"/>
    <mergeCell ref="T168:T173"/>
    <mergeCell ref="D170:D171"/>
    <mergeCell ref="D172:D173"/>
    <mergeCell ref="B174:D174"/>
    <mergeCell ref="C156:C167"/>
    <mergeCell ref="D156:D157"/>
    <mergeCell ref="T156:T167"/>
    <mergeCell ref="D158:D159"/>
    <mergeCell ref="D160:D161"/>
    <mergeCell ref="D162:D163"/>
    <mergeCell ref="D164:D165"/>
    <mergeCell ref="D166:D167"/>
    <mergeCell ref="C147:C152"/>
    <mergeCell ref="D147:D148"/>
    <mergeCell ref="D149:D150"/>
    <mergeCell ref="D151:D152"/>
    <mergeCell ref="B153:D153"/>
    <mergeCell ref="T153:T155"/>
    <mergeCell ref="B154:D154"/>
    <mergeCell ref="C135:C146"/>
    <mergeCell ref="D135:D136"/>
    <mergeCell ref="D137:D138"/>
    <mergeCell ref="D139:D140"/>
    <mergeCell ref="D141:D142"/>
    <mergeCell ref="D143:D144"/>
    <mergeCell ref="D145:D146"/>
    <mergeCell ref="C126:C131"/>
    <mergeCell ref="D126:D127"/>
    <mergeCell ref="D128:D129"/>
    <mergeCell ref="D130:D131"/>
    <mergeCell ref="B132:D132"/>
    <mergeCell ref="T132:T134"/>
    <mergeCell ref="B133:D133"/>
    <mergeCell ref="C114:C125"/>
    <mergeCell ref="D114:D115"/>
    <mergeCell ref="D116:D117"/>
    <mergeCell ref="D118:D119"/>
    <mergeCell ref="D120:D121"/>
    <mergeCell ref="D122:D123"/>
    <mergeCell ref="D124:D125"/>
    <mergeCell ref="C105:C110"/>
    <mergeCell ref="D105:D106"/>
    <mergeCell ref="D107:D108"/>
    <mergeCell ref="D109:D110"/>
    <mergeCell ref="B111:D111"/>
    <mergeCell ref="T111:T113"/>
    <mergeCell ref="B112:D112"/>
    <mergeCell ref="C93:C104"/>
    <mergeCell ref="D93:D94"/>
    <mergeCell ref="D95:D96"/>
    <mergeCell ref="D97:D98"/>
    <mergeCell ref="D99:D100"/>
    <mergeCell ref="D101:D102"/>
    <mergeCell ref="D103:D104"/>
    <mergeCell ref="C84:C89"/>
    <mergeCell ref="D84:D85"/>
    <mergeCell ref="D86:D87"/>
    <mergeCell ref="D88:D89"/>
    <mergeCell ref="B90:D90"/>
    <mergeCell ref="T90:T92"/>
    <mergeCell ref="B91:D91"/>
    <mergeCell ref="C72:C83"/>
    <mergeCell ref="D72:D73"/>
    <mergeCell ref="D74:D75"/>
    <mergeCell ref="D76:D77"/>
    <mergeCell ref="D78:D79"/>
    <mergeCell ref="D80:D81"/>
    <mergeCell ref="D82:D83"/>
    <mergeCell ref="C63:C68"/>
    <mergeCell ref="D63:D64"/>
    <mergeCell ref="D65:D66"/>
    <mergeCell ref="D67:D68"/>
    <mergeCell ref="B69:D69"/>
    <mergeCell ref="T69:T71"/>
    <mergeCell ref="B70:D70"/>
    <mergeCell ref="C51:C62"/>
    <mergeCell ref="D51:D52"/>
    <mergeCell ref="D53:D54"/>
    <mergeCell ref="D55:D56"/>
    <mergeCell ref="D57:D58"/>
    <mergeCell ref="D59:D60"/>
    <mergeCell ref="D61:D62"/>
    <mergeCell ref="C42:C47"/>
    <mergeCell ref="D42:D43"/>
    <mergeCell ref="D44:D45"/>
    <mergeCell ref="D46:D47"/>
    <mergeCell ref="B48:D48"/>
    <mergeCell ref="T48:T50"/>
    <mergeCell ref="B49:D49"/>
    <mergeCell ref="C30:C41"/>
    <mergeCell ref="D30:D31"/>
    <mergeCell ref="D32:D33"/>
    <mergeCell ref="D34:D35"/>
    <mergeCell ref="D36:D37"/>
    <mergeCell ref="D38:D39"/>
    <mergeCell ref="D40:D41"/>
    <mergeCell ref="C21:C26"/>
    <mergeCell ref="D21:D22"/>
    <mergeCell ref="D23:D24"/>
    <mergeCell ref="D25:D26"/>
    <mergeCell ref="B27:D27"/>
    <mergeCell ref="T27:T29"/>
    <mergeCell ref="B28:D28"/>
    <mergeCell ref="C9:C20"/>
    <mergeCell ref="D9:D10"/>
    <mergeCell ref="D11:D12"/>
    <mergeCell ref="D13:D14"/>
    <mergeCell ref="D15:D16"/>
    <mergeCell ref="D17:D18"/>
    <mergeCell ref="D19:D20"/>
    <mergeCell ref="B4:E5"/>
    <mergeCell ref="F4:F5"/>
    <mergeCell ref="G4:T4"/>
    <mergeCell ref="B6:D6"/>
    <mergeCell ref="T6:T8"/>
    <mergeCell ref="B7:D7"/>
  </mergeCells>
  <phoneticPr fontId="3"/>
  <pageMargins left="0.59055118110236227" right="0.59055118110236227" top="0.78740157480314965" bottom="0.78740157480314965" header="0.39370078740157483" footer="0.39370078740157483"/>
  <pageSetup paperSize="9" scale="93" fitToHeight="0" orientation="portrait" r:id="rId1"/>
  <headerFooter alignWithMargins="0">
    <oddHeader>&amp;R&amp;"ＭＳ Ｐゴシック,標準"17.法務・警察</oddHeader>
    <oddFooter>&amp;C&amp;"ＭＳ Ｐゴシック,標準"-122-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目次</vt:lpstr>
      <vt:lpstr>Q-1</vt:lpstr>
      <vt:lpstr>Q-2</vt:lpstr>
      <vt:lpstr>Q-3</vt:lpstr>
      <vt:lpstr>Q-4</vt:lpstr>
      <vt:lpstr>Q-5</vt:lpstr>
      <vt:lpstr>Q-6</vt:lpstr>
      <vt:lpstr>Q-7</vt:lpstr>
      <vt:lpstr>'Q-1'!Print_Area</vt:lpstr>
      <vt:lpstr>'Q-2'!Print_Area</vt:lpstr>
      <vt:lpstr>'Q-4'!Print_Area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吉本 竜也</cp:lastModifiedBy>
  <cp:revision>0</cp:revision>
  <cp:lastPrinted>2025-06-11T07:48:57Z</cp:lastPrinted>
  <dcterms:created xsi:type="dcterms:W3CDTF">2003-02-28T02:55:39Z</dcterms:created>
  <dcterms:modified xsi:type="dcterms:W3CDTF">2025-06-11T07:49:16Z</dcterms:modified>
</cp:coreProperties>
</file>