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001.sakai.local\103総合政策部\06情報統計課\統計\常用\31 統計年報\統計年報（R03）\05_ホームページ・とうけいひろば\ホームページ\01_Excel（分類ごと）\"/>
    </mc:Choice>
  </mc:AlternateContent>
  <bookViews>
    <workbookView xWindow="-15" yWindow="5940" windowWidth="19230" windowHeight="5985" tabRatio="677"/>
  </bookViews>
  <sheets>
    <sheet name="目次" sheetId="16" r:id="rId1"/>
    <sheet name="C-1" sheetId="11" r:id="rId2"/>
    <sheet name="C-2" sheetId="13" r:id="rId3"/>
    <sheet name="C-3" sheetId="14" r:id="rId4"/>
    <sheet name="C-4" sheetId="15" r:id="rId5"/>
  </sheets>
  <definedNames>
    <definedName name="_xlnm._FilterDatabase" localSheetId="4" hidden="1">'C-4'!$U$88:$V$88</definedName>
  </definedNames>
  <calcPr calcId="162913"/>
</workbook>
</file>

<file path=xl/calcChain.xml><?xml version="1.0" encoding="utf-8"?>
<calcChain xmlns="http://schemas.openxmlformats.org/spreadsheetml/2006/main">
  <c r="H88" i="15" l="1"/>
  <c r="G88" i="15"/>
  <c r="H87" i="15"/>
  <c r="G87" i="15"/>
  <c r="H85" i="15"/>
  <c r="G85" i="15"/>
  <c r="H84" i="15"/>
  <c r="G84" i="15"/>
  <c r="H83" i="15"/>
  <c r="G83" i="15"/>
  <c r="H82" i="15"/>
  <c r="G82" i="15"/>
  <c r="H81" i="15"/>
  <c r="G81" i="15"/>
  <c r="H77" i="15"/>
  <c r="G77" i="15"/>
  <c r="G69" i="15" s="1"/>
  <c r="H75" i="15"/>
  <c r="G75" i="15"/>
  <c r="W69" i="15"/>
  <c r="V69" i="15"/>
  <c r="U69" i="15"/>
  <c r="T69" i="15"/>
  <c r="S69" i="15"/>
  <c r="R69" i="15"/>
  <c r="Q69" i="15"/>
  <c r="P69" i="15"/>
  <c r="O69" i="15"/>
  <c r="N69" i="15"/>
  <c r="M69" i="15"/>
  <c r="L69" i="15"/>
  <c r="K69" i="15"/>
  <c r="J69" i="15"/>
  <c r="I69" i="15"/>
  <c r="H69" i="15"/>
  <c r="F65" i="15"/>
  <c r="E65" i="15"/>
  <c r="F64" i="15"/>
  <c r="E64" i="15"/>
  <c r="F63" i="15"/>
  <c r="E63" i="15"/>
  <c r="F62" i="15"/>
  <c r="E62" i="15"/>
  <c r="V61" i="15"/>
  <c r="U61" i="15"/>
  <c r="T61" i="15"/>
  <c r="S61" i="15"/>
  <c r="R61" i="15"/>
  <c r="Q61" i="15"/>
  <c r="P61" i="15"/>
  <c r="O61" i="15"/>
  <c r="N61" i="15"/>
  <c r="M61" i="15"/>
  <c r="L61" i="15"/>
  <c r="K61" i="15"/>
  <c r="J61" i="15"/>
  <c r="I61" i="15"/>
  <c r="H61" i="15"/>
  <c r="G61" i="15"/>
  <c r="F61" i="15"/>
  <c r="E61" i="15"/>
  <c r="F60" i="15"/>
  <c r="E60" i="15"/>
  <c r="F59" i="15"/>
  <c r="E59" i="15"/>
  <c r="F58" i="15"/>
  <c r="E58" i="15"/>
  <c r="F57" i="15"/>
  <c r="F56" i="15" s="1"/>
  <c r="E57" i="15"/>
  <c r="V56" i="15"/>
  <c r="U56" i="15"/>
  <c r="T56" i="15"/>
  <c r="S56" i="15"/>
  <c r="R56" i="15"/>
  <c r="Q56" i="15"/>
  <c r="P56" i="15"/>
  <c r="O56" i="15"/>
  <c r="N56" i="15"/>
  <c r="M56" i="15"/>
  <c r="L56" i="15"/>
  <c r="K56" i="15"/>
  <c r="J56" i="15"/>
  <c r="I56" i="15"/>
  <c r="H56" i="15"/>
  <c r="G56" i="15"/>
  <c r="E56" i="15"/>
  <c r="F55" i="15"/>
  <c r="F35" i="15" s="1"/>
  <c r="E55" i="15"/>
  <c r="F54" i="15"/>
  <c r="E54" i="15"/>
  <c r="F53" i="15"/>
  <c r="F33" i="15" s="1"/>
  <c r="E53" i="15"/>
  <c r="F52" i="15"/>
  <c r="E52" i="15"/>
  <c r="U51" i="15"/>
  <c r="T51" i="15"/>
  <c r="S51" i="15"/>
  <c r="R51" i="15"/>
  <c r="Q51" i="15"/>
  <c r="P51" i="15"/>
  <c r="O51" i="15"/>
  <c r="N51" i="15"/>
  <c r="M51" i="15"/>
  <c r="L51" i="15"/>
  <c r="K51" i="15"/>
  <c r="J51" i="15"/>
  <c r="I51" i="15"/>
  <c r="F51" i="15" s="1"/>
  <c r="H51" i="15"/>
  <c r="G51" i="15"/>
  <c r="E51" i="15"/>
  <c r="F50" i="15"/>
  <c r="E50" i="15"/>
  <c r="F49" i="15"/>
  <c r="E49" i="15"/>
  <c r="E34" i="15" s="1"/>
  <c r="F48" i="15"/>
  <c r="E48" i="15"/>
  <c r="F47" i="15"/>
  <c r="E47" i="15"/>
  <c r="E32" i="15" s="1"/>
  <c r="U46" i="15"/>
  <c r="T46" i="15"/>
  <c r="S46" i="15"/>
  <c r="R46" i="15"/>
  <c r="R31" i="15" s="1"/>
  <c r="Q46" i="15"/>
  <c r="P46" i="15"/>
  <c r="O46" i="15"/>
  <c r="N46" i="15"/>
  <c r="N31" i="15" s="1"/>
  <c r="M46" i="15"/>
  <c r="L46" i="15"/>
  <c r="K46" i="15"/>
  <c r="J46" i="15"/>
  <c r="E46" i="15" s="1"/>
  <c r="I46" i="15"/>
  <c r="H46" i="15"/>
  <c r="G46" i="15"/>
  <c r="F46" i="15"/>
  <c r="F45" i="15"/>
  <c r="E45" i="15"/>
  <c r="F44" i="15"/>
  <c r="E44" i="15"/>
  <c r="F43" i="15"/>
  <c r="E43" i="15"/>
  <c r="F42" i="15"/>
  <c r="F32" i="15" s="1"/>
  <c r="E42" i="15"/>
  <c r="U41" i="15"/>
  <c r="T41" i="15"/>
  <c r="S41" i="15"/>
  <c r="S31" i="15" s="1"/>
  <c r="R41" i="15"/>
  <c r="Q41" i="15"/>
  <c r="P41" i="15"/>
  <c r="O41" i="15"/>
  <c r="O31" i="15" s="1"/>
  <c r="N41" i="15"/>
  <c r="M41" i="15"/>
  <c r="L41" i="15"/>
  <c r="K41" i="15"/>
  <c r="F41" i="15" s="1"/>
  <c r="F31" i="15" s="1"/>
  <c r="J41" i="15"/>
  <c r="I41" i="15"/>
  <c r="H41" i="15"/>
  <c r="G41" i="15"/>
  <c r="E41" i="15" s="1"/>
  <c r="F40" i="15"/>
  <c r="E40" i="15"/>
  <c r="F39" i="15"/>
  <c r="E39" i="15"/>
  <c r="F38" i="15"/>
  <c r="E38" i="15"/>
  <c r="E33" i="15" s="1"/>
  <c r="F37" i="15"/>
  <c r="E37" i="15"/>
  <c r="U36" i="15"/>
  <c r="T36" i="15"/>
  <c r="T31" i="15" s="1"/>
  <c r="S36" i="15"/>
  <c r="R36" i="15"/>
  <c r="Q36" i="15"/>
  <c r="P36" i="15"/>
  <c r="P31" i="15" s="1"/>
  <c r="O36" i="15"/>
  <c r="N36" i="15"/>
  <c r="M36" i="15"/>
  <c r="L36" i="15"/>
  <c r="L31" i="15" s="1"/>
  <c r="K36" i="15"/>
  <c r="J36" i="15"/>
  <c r="I36" i="15"/>
  <c r="H36" i="15"/>
  <c r="H31" i="15" s="1"/>
  <c r="G36" i="15"/>
  <c r="F36" i="15"/>
  <c r="U35" i="15"/>
  <c r="T35" i="15"/>
  <c r="S35" i="15"/>
  <c r="R35" i="15"/>
  <c r="Q35" i="15"/>
  <c r="P35" i="15"/>
  <c r="O35" i="15"/>
  <c r="N35" i="15"/>
  <c r="M35" i="15"/>
  <c r="L35" i="15"/>
  <c r="K35" i="15"/>
  <c r="J35" i="15"/>
  <c r="I35" i="15"/>
  <c r="H35" i="15"/>
  <c r="G35" i="15"/>
  <c r="E35" i="15"/>
  <c r="U34" i="15"/>
  <c r="T34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U31" i="15"/>
  <c r="Q31" i="15"/>
  <c r="M31" i="15"/>
  <c r="I31" i="15"/>
  <c r="F30" i="15"/>
  <c r="E30" i="15"/>
  <c r="F29" i="15"/>
  <c r="E29" i="15"/>
  <c r="E9" i="15" s="1"/>
  <c r="F28" i="15"/>
  <c r="E28" i="15"/>
  <c r="F27" i="15"/>
  <c r="E27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E26" i="15" s="1"/>
  <c r="I26" i="15"/>
  <c r="H26" i="15"/>
  <c r="G26" i="15"/>
  <c r="F26" i="15"/>
  <c r="F25" i="15"/>
  <c r="E25" i="15"/>
  <c r="F24" i="15"/>
  <c r="F9" i="15" s="1"/>
  <c r="E24" i="15"/>
  <c r="F23" i="15"/>
  <c r="E23" i="15"/>
  <c r="F22" i="15"/>
  <c r="F7" i="15" s="1"/>
  <c r="E22" i="15"/>
  <c r="U21" i="15"/>
  <c r="T21" i="15"/>
  <c r="S21" i="15"/>
  <c r="S6" i="15" s="1"/>
  <c r="R21" i="15"/>
  <c r="Q21" i="15"/>
  <c r="P21" i="15"/>
  <c r="O21" i="15"/>
  <c r="O6" i="15" s="1"/>
  <c r="N21" i="15"/>
  <c r="M21" i="15"/>
  <c r="L21" i="15"/>
  <c r="K21" i="15"/>
  <c r="F21" i="15" s="1"/>
  <c r="J21" i="15"/>
  <c r="I21" i="15"/>
  <c r="H21" i="15"/>
  <c r="G21" i="15"/>
  <c r="E21" i="15" s="1"/>
  <c r="F20" i="15"/>
  <c r="E20" i="15"/>
  <c r="E10" i="15" s="1"/>
  <c r="F19" i="15"/>
  <c r="E19" i="15"/>
  <c r="F18" i="15"/>
  <c r="E18" i="15"/>
  <c r="E8" i="15" s="1"/>
  <c r="F17" i="15"/>
  <c r="E17" i="15"/>
  <c r="U16" i="15"/>
  <c r="T16" i="15"/>
  <c r="T6" i="15" s="1"/>
  <c r="S16" i="15"/>
  <c r="R16" i="15"/>
  <c r="Q16" i="15"/>
  <c r="P16" i="15"/>
  <c r="P6" i="15" s="1"/>
  <c r="O16" i="15"/>
  <c r="N16" i="15"/>
  <c r="M16" i="15"/>
  <c r="L16" i="15"/>
  <c r="L6" i="15" s="1"/>
  <c r="K16" i="15"/>
  <c r="F16" i="15" s="1"/>
  <c r="J16" i="15"/>
  <c r="I16" i="15"/>
  <c r="H16" i="15"/>
  <c r="H6" i="15" s="1"/>
  <c r="G16" i="15"/>
  <c r="E16" i="15" s="1"/>
  <c r="F15" i="15"/>
  <c r="E15" i="15"/>
  <c r="F14" i="15"/>
  <c r="E14" i="15"/>
  <c r="F13" i="15"/>
  <c r="F8" i="15" s="1"/>
  <c r="E13" i="15"/>
  <c r="F12" i="15"/>
  <c r="E12" i="15"/>
  <c r="U11" i="15"/>
  <c r="U6" i="15" s="1"/>
  <c r="T11" i="15"/>
  <c r="S11" i="15"/>
  <c r="R11" i="15"/>
  <c r="Q11" i="15"/>
  <c r="Q6" i="15" s="1"/>
  <c r="P11" i="15"/>
  <c r="O11" i="15"/>
  <c r="N11" i="15"/>
  <c r="M11" i="15"/>
  <c r="M6" i="15" s="1"/>
  <c r="L11" i="15"/>
  <c r="K11" i="15"/>
  <c r="J11" i="15"/>
  <c r="I11" i="15"/>
  <c r="I6" i="15" s="1"/>
  <c r="H11" i="15"/>
  <c r="G11" i="15"/>
  <c r="E11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E7" i="15"/>
  <c r="R6" i="15"/>
  <c r="N6" i="15"/>
  <c r="J6" i="15"/>
  <c r="E6" i="15" l="1"/>
  <c r="G6" i="15"/>
  <c r="K6" i="15"/>
  <c r="F11" i="15"/>
  <c r="F6" i="15" s="1"/>
  <c r="J31" i="15"/>
  <c r="E36" i="15"/>
  <c r="E31" i="15" s="1"/>
  <c r="G31" i="15"/>
  <c r="K31" i="15"/>
  <c r="F104" i="14" l="1"/>
  <c r="E104" i="14"/>
  <c r="F103" i="14"/>
  <c r="E103" i="14"/>
  <c r="F102" i="14"/>
  <c r="E102" i="14"/>
  <c r="F101" i="14"/>
  <c r="E101" i="14"/>
  <c r="F100" i="14"/>
  <c r="E100" i="14"/>
  <c r="F99" i="14"/>
  <c r="E99" i="14"/>
  <c r="F98" i="14"/>
  <c r="E98" i="14"/>
  <c r="F97" i="14"/>
  <c r="E97" i="14"/>
  <c r="F96" i="14"/>
  <c r="E96" i="14"/>
  <c r="F95" i="14"/>
  <c r="E95" i="14"/>
  <c r="F94" i="14"/>
  <c r="E94" i="14"/>
  <c r="F93" i="14"/>
  <c r="E93" i="14"/>
  <c r="F92" i="14"/>
  <c r="E92" i="14"/>
  <c r="F91" i="14"/>
  <c r="E91" i="14"/>
  <c r="F90" i="14"/>
  <c r="E90" i="14"/>
  <c r="F88" i="14"/>
  <c r="E88" i="14"/>
  <c r="E87" i="14" s="1"/>
  <c r="E59" i="14" s="1"/>
  <c r="N87" i="14"/>
  <c r="M87" i="14"/>
  <c r="L87" i="14"/>
  <c r="K87" i="14"/>
  <c r="K59" i="14" s="1"/>
  <c r="J87" i="14"/>
  <c r="I87" i="14"/>
  <c r="H87" i="14"/>
  <c r="G87" i="14"/>
  <c r="G59" i="14" s="1"/>
  <c r="F87" i="14"/>
  <c r="L64" i="14"/>
  <c r="K64" i="14"/>
  <c r="J64" i="14"/>
  <c r="I64" i="14"/>
  <c r="H64" i="14"/>
  <c r="G64" i="14"/>
  <c r="F64" i="14"/>
  <c r="E64" i="14"/>
  <c r="N59" i="14"/>
  <c r="M59" i="14"/>
  <c r="L59" i="14"/>
  <c r="J59" i="14"/>
  <c r="I59" i="14"/>
  <c r="H59" i="14"/>
  <c r="F59" i="14"/>
  <c r="T37" i="14"/>
  <c r="S37" i="14"/>
  <c r="R37" i="14"/>
  <c r="Q37" i="14"/>
  <c r="P37" i="14"/>
  <c r="O37" i="14"/>
  <c r="N37" i="14"/>
  <c r="M37" i="14"/>
  <c r="L37" i="14"/>
  <c r="K37" i="14"/>
  <c r="J37" i="14"/>
  <c r="I37" i="14"/>
  <c r="H37" i="14"/>
  <c r="G37" i="14"/>
  <c r="F37" i="14"/>
  <c r="E37" i="14"/>
  <c r="F36" i="14"/>
  <c r="E36" i="14"/>
  <c r="F35" i="14"/>
  <c r="E35" i="14"/>
  <c r="F34" i="14"/>
  <c r="E34" i="14"/>
  <c r="F33" i="14"/>
  <c r="E33" i="14"/>
  <c r="F32" i="14"/>
  <c r="E32" i="14"/>
  <c r="F31" i="14"/>
  <c r="E31" i="14"/>
  <c r="F30" i="14"/>
  <c r="E30" i="14"/>
  <c r="F29" i="14"/>
  <c r="E29" i="14"/>
  <c r="F28" i="14"/>
  <c r="E28" i="14"/>
  <c r="F27" i="14"/>
  <c r="E27" i="14"/>
  <c r="F26" i="14"/>
  <c r="E26" i="14"/>
  <c r="F25" i="14"/>
  <c r="E25" i="14"/>
  <c r="F24" i="14"/>
  <c r="E24" i="14"/>
  <c r="F23" i="14"/>
  <c r="E23" i="14"/>
  <c r="F22" i="14"/>
  <c r="E22" i="14"/>
  <c r="F21" i="14"/>
  <c r="E21" i="14"/>
  <c r="E19" i="14" s="1"/>
  <c r="F20" i="14"/>
  <c r="E20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F112" i="13" l="1"/>
  <c r="E112" i="13"/>
  <c r="F111" i="13"/>
  <c r="E111" i="13"/>
  <c r="F110" i="13"/>
  <c r="E110" i="13"/>
  <c r="F109" i="13"/>
  <c r="E109" i="13"/>
  <c r="F108" i="13"/>
  <c r="E108" i="13"/>
  <c r="F107" i="13"/>
  <c r="E107" i="13"/>
  <c r="F106" i="13"/>
  <c r="E106" i="13"/>
  <c r="F105" i="13"/>
  <c r="E105" i="13"/>
  <c r="F104" i="13"/>
  <c r="E104" i="13"/>
  <c r="F103" i="13"/>
  <c r="E103" i="13"/>
  <c r="F102" i="13"/>
  <c r="E102" i="13"/>
  <c r="F101" i="13"/>
  <c r="E101" i="13"/>
  <c r="F100" i="13"/>
  <c r="E100" i="13"/>
  <c r="F99" i="13"/>
  <c r="E99" i="13"/>
  <c r="F98" i="13"/>
  <c r="E98" i="13"/>
  <c r="F97" i="13"/>
  <c r="E97" i="13"/>
  <c r="F96" i="13"/>
  <c r="E96" i="13"/>
  <c r="F95" i="13"/>
  <c r="E95" i="13"/>
  <c r="E94" i="13" s="1"/>
  <c r="Q94" i="13"/>
  <c r="P94" i="13"/>
  <c r="O94" i="13"/>
  <c r="N94" i="13"/>
  <c r="M94" i="13"/>
  <c r="L94" i="13"/>
  <c r="K94" i="13"/>
  <c r="J94" i="13"/>
  <c r="I94" i="13"/>
  <c r="H94" i="13"/>
  <c r="G94" i="13"/>
  <c r="F94" i="13"/>
  <c r="F93" i="13"/>
  <c r="E93" i="13"/>
  <c r="F92" i="13"/>
  <c r="E92" i="13"/>
  <c r="F91" i="13"/>
  <c r="E91" i="13"/>
  <c r="F90" i="13"/>
  <c r="E90" i="13"/>
  <c r="F89" i="13"/>
  <c r="E89" i="13"/>
  <c r="F88" i="13"/>
  <c r="E88" i="13"/>
  <c r="F87" i="13"/>
  <c r="E87" i="13"/>
  <c r="F86" i="13"/>
  <c r="E86" i="13"/>
  <c r="F85" i="13"/>
  <c r="E85" i="13"/>
  <c r="F84" i="13"/>
  <c r="E84" i="13"/>
  <c r="F83" i="13"/>
  <c r="E83" i="13"/>
  <c r="F82" i="13"/>
  <c r="E82" i="13"/>
  <c r="F81" i="13"/>
  <c r="E81" i="13"/>
  <c r="F80" i="13"/>
  <c r="E80" i="13"/>
  <c r="F79" i="13"/>
  <c r="E79" i="13"/>
  <c r="F78" i="13"/>
  <c r="E78" i="13"/>
  <c r="F77" i="13"/>
  <c r="E77" i="13"/>
  <c r="F76" i="13"/>
  <c r="F75" i="13" s="1"/>
  <c r="E76" i="13"/>
  <c r="E75" i="13" s="1"/>
  <c r="Q75" i="13"/>
  <c r="P75" i="13"/>
  <c r="O75" i="13"/>
  <c r="N75" i="13"/>
  <c r="M75" i="13"/>
  <c r="L75" i="13"/>
  <c r="K75" i="13"/>
  <c r="J75" i="13"/>
  <c r="I75" i="13"/>
  <c r="H75" i="13"/>
  <c r="G75" i="13"/>
  <c r="F74" i="13"/>
  <c r="E74" i="13"/>
  <c r="F73" i="13"/>
  <c r="E73" i="13"/>
  <c r="F72" i="13"/>
  <c r="E72" i="13"/>
  <c r="F71" i="13"/>
  <c r="E71" i="13"/>
  <c r="F70" i="13"/>
  <c r="E70" i="13"/>
  <c r="F69" i="13"/>
  <c r="E69" i="13"/>
  <c r="F68" i="13"/>
  <c r="E68" i="13"/>
  <c r="F67" i="13"/>
  <c r="E67" i="13"/>
  <c r="F66" i="13"/>
  <c r="E66" i="13"/>
  <c r="F65" i="13"/>
  <c r="E65" i="13"/>
  <c r="F64" i="13"/>
  <c r="E64" i="13"/>
  <c r="F63" i="13"/>
  <c r="E63" i="13"/>
  <c r="F62" i="13"/>
  <c r="E62" i="13"/>
  <c r="F61" i="13"/>
  <c r="E61" i="13"/>
  <c r="F60" i="13"/>
  <c r="E60" i="13"/>
  <c r="F59" i="13"/>
  <c r="E59" i="13"/>
  <c r="F58" i="13"/>
  <c r="E58" i="13"/>
  <c r="E56" i="13" s="1"/>
  <c r="F57" i="13"/>
  <c r="F56" i="13" s="1"/>
  <c r="E57" i="13"/>
  <c r="Q56" i="13"/>
  <c r="P56" i="13"/>
  <c r="O56" i="13"/>
  <c r="N56" i="13"/>
  <c r="M56" i="13"/>
  <c r="L56" i="13"/>
  <c r="K56" i="13"/>
  <c r="J56" i="13"/>
  <c r="I56" i="13"/>
  <c r="H56" i="13"/>
  <c r="G56" i="13"/>
  <c r="Q37" i="13"/>
  <c r="P37" i="13"/>
  <c r="O37" i="13"/>
  <c r="N37" i="13"/>
  <c r="M37" i="13"/>
  <c r="L37" i="13"/>
  <c r="K37" i="13"/>
  <c r="J37" i="13"/>
  <c r="I37" i="13"/>
  <c r="H37" i="13"/>
  <c r="G37" i="13"/>
  <c r="F37" i="13"/>
  <c r="E37" i="13"/>
  <c r="F36" i="13"/>
  <c r="E36" i="13"/>
  <c r="F35" i="13"/>
  <c r="E35" i="13"/>
  <c r="F34" i="13"/>
  <c r="E34" i="13"/>
  <c r="F33" i="13"/>
  <c r="E33" i="13"/>
  <c r="F32" i="13"/>
  <c r="E32" i="13"/>
  <c r="F31" i="13"/>
  <c r="E31" i="13"/>
  <c r="F30" i="13"/>
  <c r="E30" i="13"/>
  <c r="F29" i="13"/>
  <c r="E29" i="13"/>
  <c r="F28" i="13"/>
  <c r="E28" i="13"/>
  <c r="F27" i="13"/>
  <c r="E27" i="13"/>
  <c r="F26" i="13"/>
  <c r="E26" i="13"/>
  <c r="F25" i="13"/>
  <c r="E25" i="13"/>
  <c r="F24" i="13"/>
  <c r="E24" i="13"/>
  <c r="F23" i="13"/>
  <c r="E23" i="13"/>
  <c r="F22" i="13"/>
  <c r="E22" i="13"/>
  <c r="F21" i="13"/>
  <c r="E21" i="13"/>
  <c r="E19" i="13" s="1"/>
  <c r="F20" i="13"/>
  <c r="F19" i="13" s="1"/>
  <c r="E20" i="13"/>
  <c r="Q19" i="13"/>
  <c r="P19" i="13"/>
  <c r="O19" i="13"/>
  <c r="N19" i="13"/>
  <c r="M19" i="13"/>
  <c r="L19" i="13"/>
  <c r="K19" i="13"/>
  <c r="J19" i="13"/>
  <c r="I19" i="13"/>
  <c r="H19" i="13"/>
  <c r="G19" i="13"/>
  <c r="J111" i="11" l="1"/>
  <c r="I111" i="11"/>
  <c r="H111" i="11"/>
  <c r="G111" i="11"/>
  <c r="H73" i="11"/>
  <c r="I73" i="11"/>
  <c r="J73" i="11"/>
  <c r="G73" i="11"/>
  <c r="G34" i="11"/>
  <c r="I34" i="11"/>
  <c r="J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51" i="11"/>
  <c r="H52" i="11"/>
  <c r="G53" i="11"/>
  <c r="I53" i="11"/>
  <c r="J53" i="11"/>
  <c r="H34" i="11"/>
</calcChain>
</file>

<file path=xl/sharedStrings.xml><?xml version="1.0" encoding="utf-8"?>
<sst xmlns="http://schemas.openxmlformats.org/spreadsheetml/2006/main" count="1180" uniqueCount="249">
  <si>
    <t>事業所数</t>
    <rPh sb="0" eb="3">
      <t>ジギョウショ</t>
    </rPh>
    <rPh sb="3" eb="4">
      <t>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</si>
  <si>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</si>
  <si>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</si>
  <si>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総数</t>
    <rPh sb="0" eb="2">
      <t>ソウスウ</t>
    </rPh>
    <phoneticPr fontId="2"/>
  </si>
  <si>
    <t>C-1．産業大分類別事業所・従業者数</t>
    <rPh sb="4" eb="6">
      <t>サンギョウ</t>
    </rPh>
    <rPh sb="6" eb="9">
      <t>ダイブンルイ</t>
    </rPh>
    <rPh sb="9" eb="10">
      <t>ベツ</t>
    </rPh>
    <rPh sb="10" eb="13">
      <t>ジギョウショ</t>
    </rPh>
    <rPh sb="14" eb="15">
      <t>ジュウ</t>
    </rPh>
    <rPh sb="15" eb="18">
      <t>ギョウシャスウ</t>
    </rPh>
    <phoneticPr fontId="2"/>
  </si>
  <si>
    <t>農業</t>
    <rPh sb="0" eb="1">
      <t>ノウ</t>
    </rPh>
    <rPh sb="1" eb="2">
      <t>ギョウ</t>
    </rPh>
    <phoneticPr fontId="2"/>
  </si>
  <si>
    <t>林業</t>
    <rPh sb="0" eb="1">
      <t>ハヤシ</t>
    </rPh>
    <rPh sb="1" eb="2">
      <t>ギョウ</t>
    </rPh>
    <phoneticPr fontId="2"/>
  </si>
  <si>
    <t>漁業</t>
    <rPh sb="0" eb="1">
      <t>リョウ</t>
    </rPh>
    <rPh sb="1" eb="2">
      <t>ギョウ</t>
    </rPh>
    <phoneticPr fontId="2"/>
  </si>
  <si>
    <t>建設業</t>
    <rPh sb="0" eb="1">
      <t>タツル</t>
    </rPh>
    <rPh sb="1" eb="2">
      <t>セツ</t>
    </rPh>
    <rPh sb="2" eb="3">
      <t>ギョウ</t>
    </rPh>
    <phoneticPr fontId="2"/>
  </si>
  <si>
    <t>製造業</t>
    <rPh sb="0" eb="1">
      <t>セイ</t>
    </rPh>
    <rPh sb="1" eb="2">
      <t>ヅクリ</t>
    </rPh>
    <rPh sb="2" eb="3">
      <t>ギョウ</t>
    </rPh>
    <phoneticPr fontId="2"/>
  </si>
  <si>
    <t>運輸・通信業</t>
    <rPh sb="0" eb="1">
      <t>ウン</t>
    </rPh>
    <rPh sb="1" eb="2">
      <t>ユ</t>
    </rPh>
    <rPh sb="3" eb="4">
      <t>ツウ</t>
    </rPh>
    <rPh sb="4" eb="5">
      <t>シン</t>
    </rPh>
    <rPh sb="5" eb="6">
      <t>ギョウ</t>
    </rPh>
    <phoneticPr fontId="2"/>
  </si>
  <si>
    <t>不動産業</t>
    <rPh sb="0" eb="1">
      <t>フ</t>
    </rPh>
    <rPh sb="1" eb="2">
      <t>ドウ</t>
    </rPh>
    <rPh sb="2" eb="3">
      <t>サン</t>
    </rPh>
    <rPh sb="3" eb="4">
      <t>ギョウ</t>
    </rPh>
    <phoneticPr fontId="2"/>
  </si>
  <si>
    <t>サービス業</t>
    <rPh sb="4" eb="5">
      <t>ギョウ</t>
    </rPh>
    <phoneticPr fontId="2"/>
  </si>
  <si>
    <t>公務</t>
    <rPh sb="0" eb="2">
      <t>コウム</t>
    </rPh>
    <phoneticPr fontId="2"/>
  </si>
  <si>
    <t>Ａ</t>
  </si>
  <si>
    <t>Ｂ</t>
  </si>
  <si>
    <t>Ｅ</t>
  </si>
  <si>
    <t>Ｇ</t>
  </si>
  <si>
    <t>Ｈ</t>
  </si>
  <si>
    <t>Ｉ</t>
  </si>
  <si>
    <t>Ｋ</t>
  </si>
  <si>
    <t>Ｌ</t>
  </si>
  <si>
    <t>Ｍ</t>
  </si>
  <si>
    <t>平成 8年</t>
    <rPh sb="0" eb="2">
      <t>ヘイセイ</t>
    </rPh>
    <rPh sb="4" eb="5">
      <t>ネン</t>
    </rPh>
    <phoneticPr fontId="2"/>
  </si>
  <si>
    <t>鉱業</t>
    <rPh sb="0" eb="2">
      <t>コウギョウ</t>
    </rPh>
    <phoneticPr fontId="2"/>
  </si>
  <si>
    <t>従業者数</t>
    <phoneticPr fontId="2"/>
  </si>
  <si>
    <t>Ｄ</t>
  </si>
  <si>
    <t>Ｃ</t>
    <phoneticPr fontId="2"/>
  </si>
  <si>
    <t>Ｆ</t>
    <phoneticPr fontId="2"/>
  </si>
  <si>
    <t>Ｊ</t>
    <phoneticPr fontId="2"/>
  </si>
  <si>
    <t>産業大分類項目</t>
    <phoneticPr fontId="2"/>
  </si>
  <si>
    <t>電気・ガス・熱供給・水道業</t>
    <rPh sb="0" eb="2">
      <t>デンキ</t>
    </rPh>
    <rPh sb="6" eb="7">
      <t>ネツ</t>
    </rPh>
    <rPh sb="7" eb="9">
      <t>キョウキュウ</t>
    </rPh>
    <rPh sb="10" eb="11">
      <t>ミズ</t>
    </rPh>
    <rPh sb="11" eb="12">
      <t>ミチ</t>
    </rPh>
    <rPh sb="12" eb="13">
      <t>ギョウ</t>
    </rPh>
    <phoneticPr fontId="2"/>
  </si>
  <si>
    <t>卸売・小売業,飲食店</t>
    <rPh sb="0" eb="2">
      <t>オロシウ</t>
    </rPh>
    <rPh sb="3" eb="5">
      <t>コウリ</t>
    </rPh>
    <rPh sb="5" eb="6">
      <t>ギョウ</t>
    </rPh>
    <rPh sb="7" eb="9">
      <t>インショク</t>
    </rPh>
    <rPh sb="9" eb="10">
      <t>テン</t>
    </rPh>
    <phoneticPr fontId="2"/>
  </si>
  <si>
    <t>金融・保険業</t>
    <rPh sb="0" eb="1">
      <t>キン</t>
    </rPh>
    <rPh sb="1" eb="2">
      <t>トオル</t>
    </rPh>
    <rPh sb="3" eb="4">
      <t>タモツ</t>
    </rPh>
    <rPh sb="4" eb="5">
      <t>ケン</t>
    </rPh>
    <rPh sb="5" eb="6">
      <t>ギョウ</t>
    </rPh>
    <phoneticPr fontId="2"/>
  </si>
  <si>
    <t>運輸業</t>
    <rPh sb="0" eb="1">
      <t>ウン</t>
    </rPh>
    <rPh sb="1" eb="2">
      <t>ユ</t>
    </rPh>
    <rPh sb="2" eb="3">
      <t>ギョウ</t>
    </rPh>
    <phoneticPr fontId="2"/>
  </si>
  <si>
    <t>情報通信業</t>
    <rPh sb="0" eb="2">
      <t>ジョウホウ</t>
    </rPh>
    <rPh sb="2" eb="5">
      <t>ツウシンギョウ</t>
    </rPh>
    <phoneticPr fontId="2"/>
  </si>
  <si>
    <t>卸売・小売業</t>
    <rPh sb="0" eb="2">
      <t>オロシウ</t>
    </rPh>
    <rPh sb="3" eb="5">
      <t>コウリ</t>
    </rPh>
    <rPh sb="5" eb="6">
      <t>ギョウ</t>
    </rPh>
    <phoneticPr fontId="2"/>
  </si>
  <si>
    <t>飲食店、宿泊業</t>
    <rPh sb="0" eb="2">
      <t>インショク</t>
    </rPh>
    <rPh sb="2" eb="3">
      <t>テン</t>
    </rPh>
    <rPh sb="4" eb="6">
      <t>シュクハク</t>
    </rPh>
    <rPh sb="6" eb="7">
      <t>ギョウ</t>
    </rPh>
    <phoneticPr fontId="2"/>
  </si>
  <si>
    <t>医療、福祉</t>
    <rPh sb="0" eb="2">
      <t>イリョウ</t>
    </rPh>
    <rPh sb="3" eb="5">
      <t>フクシ</t>
    </rPh>
    <phoneticPr fontId="2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</si>
  <si>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</si>
  <si>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複合サービス事業</t>
    <rPh sb="0" eb="2">
      <t>フクゴウ</t>
    </rPh>
    <rPh sb="6" eb="8">
      <t>ジギョウ</t>
    </rPh>
    <phoneticPr fontId="2"/>
  </si>
  <si>
    <t>サービス業（他に分類されないもの）</t>
    <rPh sb="4" eb="5">
      <t>ギョウ</t>
    </rPh>
    <rPh sb="6" eb="7">
      <t>タ</t>
    </rPh>
    <rPh sb="8" eb="10">
      <t>ブンルイ</t>
    </rPh>
    <phoneticPr fontId="2"/>
  </si>
  <si>
    <t>公務（他に分類されないもの）</t>
    <rPh sb="0" eb="2">
      <t>コウム</t>
    </rPh>
    <rPh sb="3" eb="4">
      <t>ホカ</t>
    </rPh>
    <rPh sb="5" eb="7">
      <t>ブンルイ</t>
    </rPh>
    <phoneticPr fontId="2"/>
  </si>
  <si>
    <t>Ｊ</t>
    <phoneticPr fontId="2"/>
  </si>
  <si>
    <t>Ｎ</t>
    <phoneticPr fontId="2"/>
  </si>
  <si>
    <t>Ｏ</t>
    <phoneticPr fontId="2"/>
  </si>
  <si>
    <t>Ｐ</t>
    <phoneticPr fontId="2"/>
  </si>
  <si>
    <t>Ｑ</t>
    <phoneticPr fontId="2"/>
  </si>
  <si>
    <t>Ｒ</t>
    <phoneticPr fontId="2"/>
  </si>
  <si>
    <t>農業、林業</t>
    <rPh sb="0" eb="1">
      <t>ノウ</t>
    </rPh>
    <rPh sb="1" eb="2">
      <t>ギョウ</t>
    </rPh>
    <rPh sb="3" eb="5">
      <t>リンギョウ</t>
    </rPh>
    <phoneticPr fontId="2"/>
  </si>
  <si>
    <t>漁業</t>
    <rPh sb="0" eb="2">
      <t>ギョギョウ</t>
    </rPh>
    <phoneticPr fontId="2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</si>
  <si>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</si>
  <si>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</si>
  <si>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</si>
  <si>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不動産業、物品賃借業</t>
    <rPh sb="0" eb="3">
      <t>フドウサン</t>
    </rPh>
    <rPh sb="3" eb="4">
      <t>ギョウ</t>
    </rPh>
    <rPh sb="5" eb="7">
      <t>ブッピン</t>
    </rPh>
    <rPh sb="7" eb="9">
      <t>チンシャク</t>
    </rPh>
    <rPh sb="9" eb="10">
      <t>ギョウ</t>
    </rPh>
    <phoneticPr fontId="2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</si>
  <si>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</si>
  <si>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</si>
  <si>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</si>
  <si>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Ｓ</t>
    <phoneticPr fontId="2"/>
  </si>
  <si>
    <t>公務（他に分類されるものを除く）</t>
    <rPh sb="0" eb="2">
      <t>コウム</t>
    </rPh>
    <rPh sb="3" eb="4">
      <t>タ</t>
    </rPh>
    <rPh sb="5" eb="7">
      <t>ブンルイ</t>
    </rPh>
    <rPh sb="13" eb="14">
      <t>ノゾ</t>
    </rPh>
    <phoneticPr fontId="2"/>
  </si>
  <si>
    <t>運輸業、郵便業</t>
    <rPh sb="0" eb="3">
      <t>ウンユギョウ</t>
    </rPh>
    <rPh sb="4" eb="6">
      <t>ユウビン</t>
    </rPh>
    <rPh sb="6" eb="7">
      <t>ギョウ</t>
    </rPh>
    <phoneticPr fontId="2"/>
  </si>
  <si>
    <t>卸売、小売業</t>
    <rPh sb="0" eb="2">
      <t>オロシウ</t>
    </rPh>
    <rPh sb="3" eb="5">
      <t>コウリ</t>
    </rPh>
    <rPh sb="5" eb="6">
      <t>ギョウ</t>
    </rPh>
    <phoneticPr fontId="2"/>
  </si>
  <si>
    <t>金融、保険業</t>
    <rPh sb="0" eb="1">
      <t>キン</t>
    </rPh>
    <rPh sb="1" eb="2">
      <t>トオル</t>
    </rPh>
    <rPh sb="3" eb="4">
      <t>タモツ</t>
    </rPh>
    <rPh sb="4" eb="5">
      <t>ケン</t>
    </rPh>
    <rPh sb="5" eb="6">
      <t>ギョウ</t>
    </rPh>
    <phoneticPr fontId="2"/>
  </si>
  <si>
    <t>-</t>
    <phoneticPr fontId="2"/>
  </si>
  <si>
    <t>－</t>
    <phoneticPr fontId="2"/>
  </si>
  <si>
    <t>　－</t>
    <phoneticPr fontId="2"/>
  </si>
  <si>
    <t>ＡB</t>
    <phoneticPr fontId="2"/>
  </si>
  <si>
    <t>農林漁業（個人経営を除く）</t>
    <rPh sb="0" eb="2">
      <t>ノウリン</t>
    </rPh>
    <rPh sb="2" eb="4">
      <t>ギョギョウ</t>
    </rPh>
    <rPh sb="5" eb="7">
      <t>コジン</t>
    </rPh>
    <rPh sb="7" eb="9">
      <t>ケイエイ</t>
    </rPh>
    <rPh sb="10" eb="11">
      <t>ノゾ</t>
    </rPh>
    <phoneticPr fontId="2"/>
  </si>
  <si>
    <t>-</t>
    <phoneticPr fontId="2"/>
  </si>
  <si>
    <t>平成13年10月1日現在</t>
    <rPh sb="0" eb="2">
      <t>ヘイセイ</t>
    </rPh>
    <rPh sb="4" eb="5">
      <t>ネン</t>
    </rPh>
    <rPh sb="7" eb="8">
      <t>ツキ</t>
    </rPh>
    <rPh sb="9" eb="10">
      <t>ニチ</t>
    </rPh>
    <rPh sb="10" eb="12">
      <t>ゲンザイ</t>
    </rPh>
    <phoneticPr fontId="2"/>
  </si>
  <si>
    <t>平成18年10月1日現在</t>
    <rPh sb="0" eb="2">
      <t>ヘイセイ</t>
    </rPh>
    <rPh sb="4" eb="5">
      <t>ネン</t>
    </rPh>
    <rPh sb="7" eb="8">
      <t>ツキ</t>
    </rPh>
    <rPh sb="9" eb="10">
      <t>ニチ</t>
    </rPh>
    <rPh sb="10" eb="12">
      <t>ゲンザイ</t>
    </rPh>
    <phoneticPr fontId="2"/>
  </si>
  <si>
    <t>平成21年7月1日現在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</si>
  <si>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平成24年2月1日現在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</si>
  <si>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平成26年7月1日現在</t>
    <rPh sb="0" eb="2">
      <t>ヘイセイ</t>
    </rPh>
    <rPh sb="4" eb="5">
      <t>ネン</t>
    </rPh>
    <rPh sb="6" eb="7">
      <t>ガツ</t>
    </rPh>
    <rPh sb="8" eb="11">
      <t>ニチゲンザイ</t>
    </rPh>
    <phoneticPr fontId="2"/>
  </si>
  <si>
    <t>平成28年6月1日現在</t>
    <rPh sb="0" eb="2">
      <t>ヘイセイ</t>
    </rPh>
    <rPh sb="4" eb="5">
      <t>ネン</t>
    </rPh>
    <rPh sb="6" eb="7">
      <t>ガツ</t>
    </rPh>
    <rPh sb="8" eb="11">
      <t>ニチゲンザイ</t>
    </rPh>
    <phoneticPr fontId="2"/>
  </si>
  <si>
    <t>-</t>
    <phoneticPr fontId="2"/>
  </si>
  <si>
    <t>※平成21年以降…従業者総数には男女別が不詳の従業者を含むため、男女の合計は総数と一致しない。</t>
    <rPh sb="1" eb="3">
      <t>ヘイセイ</t>
    </rPh>
    <rPh sb="5" eb="6">
      <t>ネン</t>
    </rPh>
    <rPh sb="6" eb="8">
      <t>イコウ</t>
    </rPh>
    <rPh sb="9" eb="12">
      <t>ジュウギョウシャ</t>
    </rPh>
    <rPh sb="12" eb="14">
      <t>ソウスウ</t>
    </rPh>
    <rPh sb="20" eb="21">
      <t>フ</t>
    </rPh>
    <rPh sb="21" eb="22">
      <t>ショウ</t>
    </rPh>
    <rPh sb="23" eb="26">
      <t>ジュウギョウシャ</t>
    </rPh>
    <rPh sb="27" eb="28">
      <t>フク</t>
    </rPh>
    <rPh sb="32" eb="34">
      <t>ダンジョ</t>
    </rPh>
    <rPh sb="35" eb="37">
      <t>ゴウケイ</t>
    </rPh>
    <rPh sb="38" eb="40">
      <t>ソウスウ</t>
    </rPh>
    <rPh sb="41" eb="43">
      <t>イッチ</t>
    </rPh>
    <phoneticPr fontId="2"/>
  </si>
  <si>
    <t>資料：総務省統計局　「事業所・企業統計調査報告書」、経済産業省　「経済センサス」</t>
    <rPh sb="0" eb="2">
      <t>シリョウ</t>
    </rPh>
    <phoneticPr fontId="2"/>
  </si>
  <si>
    <t>C-2．産業大分類別、規模別事業所数・従業者数（民営）</t>
    <rPh sb="4" eb="6">
      <t>サンギョウ</t>
    </rPh>
    <rPh sb="6" eb="7">
      <t>ダイ</t>
    </rPh>
    <rPh sb="7" eb="9">
      <t>ブンルイ</t>
    </rPh>
    <rPh sb="9" eb="10">
      <t>ベツ</t>
    </rPh>
    <rPh sb="11" eb="14">
      <t>キボベツ</t>
    </rPh>
    <rPh sb="14" eb="17">
      <t>ジギョウショ</t>
    </rPh>
    <rPh sb="17" eb="18">
      <t>スウ</t>
    </rPh>
    <rPh sb="19" eb="20">
      <t>ジュウ</t>
    </rPh>
    <rPh sb="20" eb="23">
      <t>ギョウシャスウ</t>
    </rPh>
    <rPh sb="24" eb="26">
      <t>ミンエイ</t>
    </rPh>
    <phoneticPr fontId="2"/>
  </si>
  <si>
    <t>産 業 大 分 類</t>
    <rPh sb="0" eb="1">
      <t>サン</t>
    </rPh>
    <rPh sb="2" eb="3">
      <t>ギョウ</t>
    </rPh>
    <rPh sb="4" eb="5">
      <t>ダイ</t>
    </rPh>
    <rPh sb="6" eb="7">
      <t>ブン</t>
    </rPh>
    <rPh sb="8" eb="9">
      <t>タグイ</t>
    </rPh>
    <phoneticPr fontId="2"/>
  </si>
  <si>
    <t>1～4人</t>
    <rPh sb="3" eb="4">
      <t>ニン</t>
    </rPh>
    <phoneticPr fontId="2"/>
  </si>
  <si>
    <t>5 ～ 9 人</t>
    <rPh sb="6" eb="7">
      <t>ニン</t>
    </rPh>
    <phoneticPr fontId="2"/>
  </si>
  <si>
    <t>10 ～ 19 人</t>
    <rPh sb="8" eb="9">
      <t>ニン</t>
    </rPh>
    <phoneticPr fontId="2"/>
  </si>
  <si>
    <t>20 ～ 29 人</t>
    <rPh sb="8" eb="9">
      <t>ニン</t>
    </rPh>
    <phoneticPr fontId="2"/>
  </si>
  <si>
    <t>30 人 以 上</t>
    <rPh sb="3" eb="4">
      <t>ニン</t>
    </rPh>
    <rPh sb="5" eb="6">
      <t>イ</t>
    </rPh>
    <rPh sb="7" eb="8">
      <t>ウエ</t>
    </rPh>
    <phoneticPr fontId="2"/>
  </si>
  <si>
    <t>派遣
下請けのみ</t>
    <rPh sb="0" eb="2">
      <t>ハケン</t>
    </rPh>
    <rPh sb="3" eb="5">
      <t>シタウ</t>
    </rPh>
    <phoneticPr fontId="2"/>
  </si>
  <si>
    <t>従業者数</t>
    <rPh sb="0" eb="1">
      <t>ジュウ</t>
    </rPh>
    <rPh sb="1" eb="4">
      <t>ギョウシャスウ</t>
    </rPh>
    <phoneticPr fontId="2"/>
  </si>
  <si>
    <t>事業所数</t>
    <rPh sb="0" eb="2">
      <t>ジギョウ</t>
    </rPh>
    <rPh sb="2" eb="3">
      <t>ショ</t>
    </rPh>
    <rPh sb="3" eb="4">
      <t>スウ</t>
    </rPh>
    <phoneticPr fontId="2"/>
  </si>
  <si>
    <t>従業者数</t>
    <rPh sb="0" eb="3">
      <t>ジュウギョウシャ</t>
    </rPh>
    <rPh sb="3" eb="4">
      <t>スウ</t>
    </rPh>
    <phoneticPr fontId="2"/>
  </si>
  <si>
    <t>平成13年10月1日現在</t>
    <rPh sb="0" eb="2">
      <t>ヘイセイ</t>
    </rPh>
    <rPh sb="4" eb="5">
      <t>ネン</t>
    </rPh>
    <rPh sb="7" eb="8">
      <t>ツキ</t>
    </rPh>
    <rPh sb="9" eb="12">
      <t>ニチゲンザイ</t>
    </rPh>
    <phoneticPr fontId="2"/>
  </si>
  <si>
    <t>Ａ</t>
    <phoneticPr fontId="11"/>
  </si>
  <si>
    <t>農業</t>
    <rPh sb="0" eb="2">
      <t>ノウギョウ</t>
    </rPh>
    <phoneticPr fontId="11"/>
  </si>
  <si>
    <t>Ｂ</t>
    <phoneticPr fontId="11"/>
  </si>
  <si>
    <t>林業</t>
    <rPh sb="0" eb="2">
      <t>リンギョウ</t>
    </rPh>
    <phoneticPr fontId="11"/>
  </si>
  <si>
    <t>Ｃ</t>
    <phoneticPr fontId="11"/>
  </si>
  <si>
    <t>漁業</t>
    <rPh sb="0" eb="2">
      <t>ギョギョウ</t>
    </rPh>
    <phoneticPr fontId="11"/>
  </si>
  <si>
    <t>Ｄ</t>
    <phoneticPr fontId="11"/>
  </si>
  <si>
    <t>鉱業</t>
    <rPh sb="0" eb="2">
      <t>コウギョウ</t>
    </rPh>
    <phoneticPr fontId="11"/>
  </si>
  <si>
    <t>Ｅ</t>
    <phoneticPr fontId="11"/>
  </si>
  <si>
    <t>建設業</t>
    <rPh sb="0" eb="3">
      <t>ケンセツギョウ</t>
    </rPh>
    <phoneticPr fontId="11"/>
  </si>
  <si>
    <t>Ｆ</t>
    <phoneticPr fontId="11"/>
  </si>
  <si>
    <t>製造業</t>
    <rPh sb="0" eb="3">
      <t>セイゾウギョウ</t>
    </rPh>
    <phoneticPr fontId="11"/>
  </si>
  <si>
    <t>Ｇ</t>
    <phoneticPr fontId="11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</si>
  <si>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11"/>
  </si>
  <si>
    <t>Ｈ</t>
    <phoneticPr fontId="11"/>
  </si>
  <si>
    <t>運輸・通信業</t>
    <rPh sb="0" eb="2">
      <t>ウンユ</t>
    </rPh>
    <rPh sb="3" eb="6">
      <t>ツウシンギョウ</t>
    </rPh>
    <phoneticPr fontId="11"/>
  </si>
  <si>
    <t>Ｉ</t>
    <phoneticPr fontId="11"/>
  </si>
  <si>
    <t>卸売・小売業，飲食店</t>
    <rPh sb="0" eb="2">
      <t>オロシウリ</t>
    </rPh>
    <rPh sb="3" eb="6">
      <t>コウリギョウ</t>
    </rPh>
    <rPh sb="7" eb="10">
      <t>インショクテン</t>
    </rPh>
    <phoneticPr fontId="11"/>
  </si>
  <si>
    <t>Ｊ</t>
    <phoneticPr fontId="11"/>
  </si>
  <si>
    <t>金融・保険業</t>
    <rPh sb="0" eb="2">
      <t>キンユウ</t>
    </rPh>
    <rPh sb="3" eb="6">
      <t>ホケンギョウ</t>
    </rPh>
    <phoneticPr fontId="11"/>
  </si>
  <si>
    <t>Ｋ</t>
    <phoneticPr fontId="11"/>
  </si>
  <si>
    <t>不動産業</t>
    <rPh sb="0" eb="4">
      <t>フドウサンギョウ</t>
    </rPh>
    <phoneticPr fontId="11"/>
  </si>
  <si>
    <t>Ｌ</t>
    <phoneticPr fontId="11"/>
  </si>
  <si>
    <t>サービス業</t>
    <rPh sb="4" eb="5">
      <t>ギョウ</t>
    </rPh>
    <phoneticPr fontId="11"/>
  </si>
  <si>
    <t>平成18年10月1日現在</t>
    <rPh sb="0" eb="2">
      <t>ヘイセイ</t>
    </rPh>
    <rPh sb="4" eb="5">
      <t>ネン</t>
    </rPh>
    <rPh sb="7" eb="8">
      <t>ツキ</t>
    </rPh>
    <rPh sb="9" eb="12">
      <t>ニチゲンザイ</t>
    </rPh>
    <phoneticPr fontId="2"/>
  </si>
  <si>
    <t>情報通信業</t>
    <rPh sb="0" eb="2">
      <t>ジョウホウ</t>
    </rPh>
    <rPh sb="2" eb="5">
      <t>ツウシンギョウ</t>
    </rPh>
    <phoneticPr fontId="11"/>
  </si>
  <si>
    <t>運輸業</t>
    <rPh sb="0" eb="2">
      <t>ウンユ</t>
    </rPh>
    <rPh sb="2" eb="3">
      <t>ギョウ</t>
    </rPh>
    <phoneticPr fontId="11"/>
  </si>
  <si>
    <t>卸売・小売業</t>
    <rPh sb="0" eb="2">
      <t>オロシウリ</t>
    </rPh>
    <rPh sb="3" eb="6">
      <t>コウリギョウ</t>
    </rPh>
    <phoneticPr fontId="11"/>
  </si>
  <si>
    <t>M</t>
    <phoneticPr fontId="11"/>
  </si>
  <si>
    <t>飲食店、宿泊業</t>
    <rPh sb="0" eb="2">
      <t>インショク</t>
    </rPh>
    <rPh sb="2" eb="3">
      <t>テン</t>
    </rPh>
    <rPh sb="4" eb="6">
      <t>シュクハク</t>
    </rPh>
    <rPh sb="6" eb="7">
      <t>ギョウ</t>
    </rPh>
    <phoneticPr fontId="11"/>
  </si>
  <si>
    <t>N</t>
    <phoneticPr fontId="11"/>
  </si>
  <si>
    <t>医療、福祉</t>
    <rPh sb="0" eb="2">
      <t>イリョウ</t>
    </rPh>
    <rPh sb="3" eb="5">
      <t>フクシ</t>
    </rPh>
    <phoneticPr fontId="11"/>
  </si>
  <si>
    <t>O</t>
    <phoneticPr fontId="11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</si>
  <si>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1"/>
  </si>
  <si>
    <t>P</t>
    <phoneticPr fontId="11"/>
  </si>
  <si>
    <t>複合サービス事業</t>
    <rPh sb="0" eb="2">
      <t>フクゴウ</t>
    </rPh>
    <rPh sb="6" eb="8">
      <t>ジギョウ</t>
    </rPh>
    <phoneticPr fontId="11"/>
  </si>
  <si>
    <t>Q</t>
    <phoneticPr fontId="11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</si>
  <si>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11"/>
  </si>
  <si>
    <t>平成21年7月1日現在</t>
    <rPh sb="0" eb="2">
      <t>ヘイセイ</t>
    </rPh>
    <rPh sb="4" eb="5">
      <t>ネン</t>
    </rPh>
    <rPh sb="6" eb="7">
      <t>ガツ</t>
    </rPh>
    <rPh sb="8" eb="11">
      <t>ニチゲンザイ</t>
    </rPh>
    <phoneticPr fontId="2"/>
  </si>
  <si>
    <t>農業,林業</t>
    <rPh sb="0" eb="2">
      <t>ノウギョウ</t>
    </rPh>
    <rPh sb="3" eb="5">
      <t>リンギョウ</t>
    </rPh>
    <phoneticPr fontId="1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</si>
  <si>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1"/>
  </si>
  <si>
    <t>運輸業,郵便業</t>
    <rPh sb="0" eb="3">
      <t>ウンユギョウ</t>
    </rPh>
    <rPh sb="4" eb="6">
      <t>ユウビン</t>
    </rPh>
    <rPh sb="6" eb="7">
      <t>ギョウ</t>
    </rPh>
    <phoneticPr fontId="11"/>
  </si>
  <si>
    <t>卸売業,小売業</t>
    <rPh sb="0" eb="3">
      <t>オロシウリギョウ</t>
    </rPh>
    <rPh sb="4" eb="7">
      <t>コウリギョウ</t>
    </rPh>
    <phoneticPr fontId="11"/>
  </si>
  <si>
    <t>金融業,保険業</t>
    <rPh sb="0" eb="2">
      <t>キンユウ</t>
    </rPh>
    <rPh sb="2" eb="3">
      <t>ギョウ</t>
    </rPh>
    <rPh sb="4" eb="7">
      <t>ホケンギョウ</t>
    </rPh>
    <phoneticPr fontId="11"/>
  </si>
  <si>
    <t>不動産業,物品賃貸業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1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</si>
  <si>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</si>
  <si>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</si>
  <si>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1"/>
  </si>
  <si>
    <t>医療,福祉</t>
    <rPh sb="0" eb="2">
      <t>イリョウ</t>
    </rPh>
    <rPh sb="3" eb="5">
      <t>フクシ</t>
    </rPh>
    <phoneticPr fontId="11"/>
  </si>
  <si>
    <t>Q</t>
    <phoneticPr fontId="2"/>
  </si>
  <si>
    <t>R</t>
    <phoneticPr fontId="11"/>
  </si>
  <si>
    <t>平成24年2月1日現在</t>
    <rPh sb="0" eb="2">
      <t>ヘイセイ</t>
    </rPh>
    <rPh sb="4" eb="5">
      <t>ネン</t>
    </rPh>
    <rPh sb="6" eb="7">
      <t>ガツ</t>
    </rPh>
    <rPh sb="8" eb="11">
      <t>ニチゲンザイ</t>
    </rPh>
    <phoneticPr fontId="2"/>
  </si>
  <si>
    <t>C-3．経営組織別事業所数・従業者数（民営）</t>
    <rPh sb="4" eb="6">
      <t>ケイエイ</t>
    </rPh>
    <rPh sb="6" eb="8">
      <t>ソシキ</t>
    </rPh>
    <rPh sb="8" eb="9">
      <t>ベツ</t>
    </rPh>
    <rPh sb="9" eb="12">
      <t>ジギョウショ</t>
    </rPh>
    <rPh sb="12" eb="13">
      <t>スウ</t>
    </rPh>
    <rPh sb="14" eb="15">
      <t>ジュウ</t>
    </rPh>
    <rPh sb="15" eb="18">
      <t>ギョウシャスウ</t>
    </rPh>
    <rPh sb="19" eb="21">
      <t>ミンエイ</t>
    </rPh>
    <phoneticPr fontId="2"/>
  </si>
  <si>
    <t>個人経営</t>
    <rPh sb="0" eb="2">
      <t>コジン</t>
    </rPh>
    <rPh sb="2" eb="4">
      <t>ケイエイ</t>
    </rPh>
    <phoneticPr fontId="2"/>
  </si>
  <si>
    <t>株式会社(有限含む）</t>
    <rPh sb="0" eb="4">
      <t>カブシキガイシャ</t>
    </rPh>
    <rPh sb="5" eb="7">
      <t>ユウゲン</t>
    </rPh>
    <rPh sb="7" eb="8">
      <t>フク</t>
    </rPh>
    <phoneticPr fontId="2"/>
  </si>
  <si>
    <t>合名・合資会社</t>
    <rPh sb="0" eb="2">
      <t>ゴウメイ</t>
    </rPh>
    <rPh sb="3" eb="5">
      <t>ゴウシ</t>
    </rPh>
    <rPh sb="5" eb="7">
      <t>カイシャ</t>
    </rPh>
    <phoneticPr fontId="2"/>
  </si>
  <si>
    <t>合同会社</t>
    <rPh sb="0" eb="2">
      <t>ゴウドウ</t>
    </rPh>
    <rPh sb="2" eb="4">
      <t>カイシャ</t>
    </rPh>
    <phoneticPr fontId="2"/>
  </si>
  <si>
    <t>相互会社</t>
    <rPh sb="0" eb="2">
      <t>ソウゴ</t>
    </rPh>
    <rPh sb="2" eb="4">
      <t>カイシャ</t>
    </rPh>
    <phoneticPr fontId="2"/>
  </si>
  <si>
    <t>会社以外の法人</t>
    <rPh sb="0" eb="2">
      <t>カイシャ</t>
    </rPh>
    <rPh sb="2" eb="4">
      <t>イガイ</t>
    </rPh>
    <rPh sb="5" eb="7">
      <t>ホウジン</t>
    </rPh>
    <phoneticPr fontId="2"/>
  </si>
  <si>
    <t>法人でない団体</t>
    <rPh sb="0" eb="2">
      <t>ホウジン</t>
    </rPh>
    <rPh sb="5" eb="7">
      <t>ダンタイ</t>
    </rPh>
    <phoneticPr fontId="2"/>
  </si>
  <si>
    <t>電気・ガス・
熱供給・水道業</t>
    <rPh sb="0" eb="2">
      <t>デンキ</t>
    </rPh>
    <rPh sb="7" eb="8">
      <t>ネツ</t>
    </rPh>
    <rPh sb="8" eb="10">
      <t>キョウキュウ</t>
    </rPh>
    <rPh sb="11" eb="14">
      <t>スイドウギョウ</t>
    </rPh>
    <phoneticPr fontId="11"/>
  </si>
  <si>
    <t>卸売・小売業，
飲食店</t>
    <rPh sb="0" eb="2">
      <t>オロシウリ</t>
    </rPh>
    <rPh sb="3" eb="6">
      <t>コウリギョウ</t>
    </rPh>
    <rPh sb="8" eb="11">
      <t>インショクテン</t>
    </rPh>
    <phoneticPr fontId="11"/>
  </si>
  <si>
    <t>平成18年10月1日現在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</si>
  <si>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農業</t>
  </si>
  <si>
    <t>林業</t>
  </si>
  <si>
    <t>Ｃ</t>
  </si>
  <si>
    <t>漁業</t>
  </si>
  <si>
    <t>鉱業</t>
  </si>
  <si>
    <t>建設業</t>
  </si>
  <si>
    <t>Ｆ</t>
  </si>
  <si>
    <t>製造業</t>
  </si>
  <si>
    <t>電気・ガス・
熱供給・水道業</t>
    <phoneticPr fontId="2"/>
  </si>
  <si>
    <t>情報通信業</t>
  </si>
  <si>
    <t>運輸業</t>
  </si>
  <si>
    <t>Ｊ</t>
  </si>
  <si>
    <t>卸売・小売業</t>
  </si>
  <si>
    <t>金融・保険業</t>
  </si>
  <si>
    <t>不動産業</t>
  </si>
  <si>
    <t>飲食店、宿泊業</t>
  </si>
  <si>
    <t>Ｎ</t>
  </si>
  <si>
    <t>医療、福祉</t>
  </si>
  <si>
    <t>Ｏ</t>
  </si>
  <si>
    <t>教育、学習支援業</t>
  </si>
  <si>
    <t>Ｐ</t>
  </si>
  <si>
    <t>複合サービス事業</t>
  </si>
  <si>
    <t>Ｑ</t>
  </si>
  <si>
    <t>サービス業
（他に分類されないもの）</t>
    <phoneticPr fontId="2"/>
  </si>
  <si>
    <t>農業,林業</t>
    <rPh sb="0" eb="2">
      <t>ノウギョウ</t>
    </rPh>
    <rPh sb="3" eb="5">
      <t>リンギョウ</t>
    </rPh>
    <phoneticPr fontId="2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</si>
  <si>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</si>
  <si>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運輸業,郵便業</t>
    <rPh sb="0" eb="3">
      <t>ウンユギョウ</t>
    </rPh>
    <rPh sb="4" eb="6">
      <t>ユウビン</t>
    </rPh>
    <rPh sb="6" eb="7">
      <t>ギョウ</t>
    </rPh>
    <phoneticPr fontId="2"/>
  </si>
  <si>
    <t>卸売業,小売業</t>
    <rPh sb="0" eb="3">
      <t>オロシウリギョウ</t>
    </rPh>
    <rPh sb="4" eb="7">
      <t>コウリギョウ</t>
    </rPh>
    <phoneticPr fontId="2"/>
  </si>
  <si>
    <t>不動産業,物品賃貸業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</si>
  <si>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</si>
  <si>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</si>
  <si>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</si>
  <si>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医療,福祉</t>
    <rPh sb="0" eb="2">
      <t>イリョウ</t>
    </rPh>
    <rPh sb="3" eb="5">
      <t>フクシ</t>
    </rPh>
    <phoneticPr fontId="2"/>
  </si>
  <si>
    <t>R</t>
    <phoneticPr fontId="2"/>
  </si>
  <si>
    <t>産 業 大 分 類</t>
    <phoneticPr fontId="2"/>
  </si>
  <si>
    <t>個人経営</t>
    <phoneticPr fontId="2"/>
  </si>
  <si>
    <t>(法人)会社</t>
    <rPh sb="1" eb="3">
      <t>ホウジン</t>
    </rPh>
    <rPh sb="4" eb="6">
      <t>カイシャ</t>
    </rPh>
    <phoneticPr fontId="2"/>
  </si>
  <si>
    <t>（法人）会社以外の法人</t>
    <rPh sb="1" eb="3">
      <t>ホウジン</t>
    </rPh>
    <rPh sb="4" eb="6">
      <t>カイシャ</t>
    </rPh>
    <rPh sb="6" eb="8">
      <t>イガイ</t>
    </rPh>
    <rPh sb="9" eb="11">
      <t>ホウジン</t>
    </rPh>
    <phoneticPr fontId="2"/>
  </si>
  <si>
    <t>総　数</t>
    <rPh sb="1" eb="2">
      <t>スウ</t>
    </rPh>
    <phoneticPr fontId="2"/>
  </si>
  <si>
    <t>個　人　経　営</t>
    <phoneticPr fontId="2"/>
  </si>
  <si>
    <t>法　人</t>
    <rPh sb="1" eb="2">
      <t>ヒト</t>
    </rPh>
    <phoneticPr fontId="2"/>
  </si>
  <si>
    <t>うち会社</t>
    <rPh sb="1" eb="3">
      <t>カイシャ</t>
    </rPh>
    <phoneticPr fontId="2"/>
  </si>
  <si>
    <t>平成26年7月1日現在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</si>
  <si>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平成28年6月1日現在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</si>
  <si>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Ａ～Ｂ</t>
    <phoneticPr fontId="2"/>
  </si>
  <si>
    <t>農林魚業</t>
    <rPh sb="2" eb="3">
      <t>ギョ</t>
    </rPh>
    <rPh sb="3" eb="4">
      <t>ギョウ</t>
    </rPh>
    <phoneticPr fontId="2"/>
  </si>
  <si>
    <t>※平成24年以降、調査項目の変更・調整あり。</t>
    <phoneticPr fontId="2"/>
  </si>
  <si>
    <t>C-4．従業者規模別事業所数・従業者数（公営）</t>
    <rPh sb="4" eb="7">
      <t>ジュウギョウシャ</t>
    </rPh>
    <rPh sb="7" eb="10">
      <t>キボベツ</t>
    </rPh>
    <rPh sb="10" eb="13">
      <t>ジギョウショ</t>
    </rPh>
    <rPh sb="13" eb="14">
      <t>スウ</t>
    </rPh>
    <rPh sb="15" eb="16">
      <t>ジュウ</t>
    </rPh>
    <rPh sb="16" eb="19">
      <t>ギョウシャスウ</t>
    </rPh>
    <rPh sb="20" eb="22">
      <t>コウエイ</t>
    </rPh>
    <phoneticPr fontId="2"/>
  </si>
  <si>
    <t>区分</t>
    <rPh sb="0" eb="2">
      <t>クブン</t>
    </rPh>
    <phoneticPr fontId="2"/>
  </si>
  <si>
    <t>0人</t>
    <rPh sb="1" eb="2">
      <t>ニン</t>
    </rPh>
    <phoneticPr fontId="2"/>
  </si>
  <si>
    <t>30 ～ 49 人</t>
    <rPh sb="8" eb="9">
      <t>ニン</t>
    </rPh>
    <phoneticPr fontId="2"/>
  </si>
  <si>
    <t>50 ～ 99 人</t>
    <rPh sb="8" eb="9">
      <t>ニン</t>
    </rPh>
    <phoneticPr fontId="2"/>
  </si>
  <si>
    <t>100人以 上</t>
    <rPh sb="3" eb="4">
      <t>ニン</t>
    </rPh>
    <rPh sb="4" eb="5">
      <t>イ</t>
    </rPh>
    <rPh sb="6" eb="7">
      <t>ウエ</t>
    </rPh>
    <phoneticPr fontId="2"/>
  </si>
  <si>
    <t>派遣下請のみ</t>
    <rPh sb="0" eb="2">
      <t>ハケン</t>
    </rPh>
    <rPh sb="2" eb="4">
      <t>シタウ</t>
    </rPh>
    <phoneticPr fontId="2"/>
  </si>
  <si>
    <t>国</t>
    <rPh sb="0" eb="1">
      <t>クニ</t>
    </rPh>
    <phoneticPr fontId="2"/>
  </si>
  <si>
    <t>都道府県</t>
    <rPh sb="0" eb="4">
      <t>トドウフケン</t>
    </rPh>
    <phoneticPr fontId="2"/>
  </si>
  <si>
    <t>市町村</t>
    <rPh sb="0" eb="3">
      <t>シチョウソン</t>
    </rPh>
    <phoneticPr fontId="2"/>
  </si>
  <si>
    <t>その他</t>
    <rPh sb="2" eb="3">
      <t>タ</t>
    </rPh>
    <phoneticPr fontId="2"/>
  </si>
  <si>
    <t>三国町</t>
    <rPh sb="0" eb="3">
      <t>ミクニチョウ</t>
    </rPh>
    <phoneticPr fontId="2"/>
  </si>
  <si>
    <t>丸岡町</t>
    <rPh sb="0" eb="3">
      <t>マルオカチョウ</t>
    </rPh>
    <phoneticPr fontId="2"/>
  </si>
  <si>
    <t>春江町</t>
    <rPh sb="0" eb="3">
      <t>ハルエチョウ</t>
    </rPh>
    <phoneticPr fontId="2"/>
  </si>
  <si>
    <t>坂井町</t>
    <rPh sb="0" eb="2">
      <t>サカイ</t>
    </rPh>
    <rPh sb="2" eb="3">
      <t>チョウ</t>
    </rPh>
    <phoneticPr fontId="2"/>
  </si>
  <si>
    <t>H13.10.1現在</t>
    <rPh sb="8" eb="10">
      <t>ゲンザイ</t>
    </rPh>
    <phoneticPr fontId="2"/>
  </si>
  <si>
    <t>H18.10.1現在</t>
    <rPh sb="8" eb="10">
      <t>ゲンザイ</t>
    </rPh>
    <phoneticPr fontId="2"/>
  </si>
  <si>
    <t>H21.7.1現在</t>
    <rPh sb="7" eb="9">
      <t>ゲンザイ</t>
    </rPh>
    <phoneticPr fontId="2"/>
  </si>
  <si>
    <t>10 ～ 29 人</t>
    <rPh sb="8" eb="9">
      <t>ニン</t>
    </rPh>
    <phoneticPr fontId="2"/>
  </si>
  <si>
    <t>100～299人</t>
    <rPh sb="7" eb="8">
      <t>ニン</t>
    </rPh>
    <phoneticPr fontId="2"/>
  </si>
  <si>
    <t>300人以上</t>
    <rPh sb="3" eb="4">
      <t>ニン</t>
    </rPh>
    <rPh sb="4" eb="6">
      <t>イジョウ</t>
    </rPh>
    <phoneticPr fontId="2"/>
  </si>
  <si>
    <t>出向・派遣従業者のみ</t>
    <rPh sb="0" eb="2">
      <t>シュッコウ</t>
    </rPh>
    <rPh sb="3" eb="5">
      <t>ハケン</t>
    </rPh>
    <rPh sb="5" eb="8">
      <t>ジュウギョウシャ</t>
    </rPh>
    <phoneticPr fontId="2"/>
  </si>
  <si>
    <t>農業・林業</t>
    <rPh sb="0" eb="2">
      <t>ノウギョウ</t>
    </rPh>
    <rPh sb="3" eb="5">
      <t>リンギョウ</t>
    </rPh>
    <phoneticPr fontId="2"/>
  </si>
  <si>
    <t>鉱業，採石業，砂利採取業</t>
    <phoneticPr fontId="2"/>
  </si>
  <si>
    <t>建設業</t>
    <phoneticPr fontId="2"/>
  </si>
  <si>
    <t>電気・ガス・熱供給・水道業</t>
    <phoneticPr fontId="2"/>
  </si>
  <si>
    <t>運輸業，郵便業</t>
    <phoneticPr fontId="2"/>
  </si>
  <si>
    <t>卸売業，小売業</t>
    <phoneticPr fontId="2"/>
  </si>
  <si>
    <t>金融業，保険業</t>
    <phoneticPr fontId="2"/>
  </si>
  <si>
    <t>不動産業，物品賃貸業</t>
    <phoneticPr fontId="2"/>
  </si>
  <si>
    <t>学術研究，専門・技術サービス業</t>
    <phoneticPr fontId="2"/>
  </si>
  <si>
    <t>宿泊業，飲食サービス業</t>
    <phoneticPr fontId="2"/>
  </si>
  <si>
    <t>生活関連サービス業，娯楽業</t>
    <phoneticPr fontId="2"/>
  </si>
  <si>
    <t xml:space="preserve"> 教育，学習支援業</t>
    <phoneticPr fontId="2"/>
  </si>
  <si>
    <t>医療，福祉</t>
    <phoneticPr fontId="2"/>
  </si>
  <si>
    <t>複合サービス事業</t>
    <phoneticPr fontId="2"/>
  </si>
  <si>
    <t>サービス業（他に分類されないもの）</t>
    <phoneticPr fontId="2"/>
  </si>
  <si>
    <t>公務（他に分類されるものを除く）</t>
    <phoneticPr fontId="2"/>
  </si>
  <si>
    <t>※平成26年調査から調査項目変更。</t>
    <rPh sb="1" eb="3">
      <t>ヘイセイ</t>
    </rPh>
    <rPh sb="5" eb="6">
      <t>ネン</t>
    </rPh>
    <rPh sb="6" eb="8">
      <t>チョウサ</t>
    </rPh>
    <rPh sb="10" eb="12">
      <t>チョウサ</t>
    </rPh>
    <rPh sb="12" eb="14">
      <t>コウモク</t>
    </rPh>
    <rPh sb="14" eb="16">
      <t>ヘンコウ</t>
    </rPh>
    <phoneticPr fontId="2"/>
  </si>
  <si>
    <t>令和3年坂井市統計年報</t>
    <rPh sb="0" eb="2">
      <t>レイワ</t>
    </rPh>
    <rPh sb="3" eb="4">
      <t>ネン</t>
    </rPh>
    <rPh sb="4" eb="7">
      <t>サカイシ</t>
    </rPh>
    <rPh sb="7" eb="11">
      <t>トウケイネンポウ</t>
    </rPh>
    <phoneticPr fontId="17"/>
  </si>
  <si>
    <t>3．事業所</t>
    <rPh sb="2" eb="5">
      <t>ジギョウショ</t>
    </rPh>
    <phoneticPr fontId="17"/>
  </si>
  <si>
    <t>C-1</t>
  </si>
  <si>
    <t>C-2</t>
  </si>
  <si>
    <t>C-3</t>
  </si>
  <si>
    <t>C-4</t>
  </si>
  <si>
    <t>産業大分類別、規模別事業所数・従業者数(民営)</t>
    <rPh sb="0" eb="2">
      <t>サンギョウ</t>
    </rPh>
    <rPh sb="2" eb="3">
      <t>ダイ</t>
    </rPh>
    <rPh sb="3" eb="5">
      <t>ブンルイ</t>
    </rPh>
    <rPh sb="5" eb="6">
      <t>ベツ</t>
    </rPh>
    <rPh sb="7" eb="10">
      <t>キボベツ</t>
    </rPh>
    <rPh sb="10" eb="13">
      <t>ジギョウショ</t>
    </rPh>
    <rPh sb="13" eb="14">
      <t>スウ</t>
    </rPh>
    <phoneticPr fontId="2"/>
  </si>
  <si>
    <t>経営組織別事業所数・従業者数(民営)</t>
    <rPh sb="0" eb="2">
      <t>ケイエイ</t>
    </rPh>
    <rPh sb="2" eb="4">
      <t>ソシキ</t>
    </rPh>
    <rPh sb="12" eb="13">
      <t>シャ</t>
    </rPh>
    <rPh sb="15" eb="16">
      <t>ミン</t>
    </rPh>
    <rPh sb="16" eb="17">
      <t>エイ</t>
    </rPh>
    <phoneticPr fontId="2"/>
  </si>
  <si>
    <t>産業大分類別事業所・従業者数</t>
    <rPh sb="0" eb="2">
      <t>サンギョウ</t>
    </rPh>
    <rPh sb="2" eb="5">
      <t>ダイブンルイ</t>
    </rPh>
    <rPh sb="5" eb="6">
      <t>ベツ</t>
    </rPh>
    <rPh sb="6" eb="9">
      <t>ジギョウショ</t>
    </rPh>
    <rPh sb="10" eb="13">
      <t>ジュウギョウシャ</t>
    </rPh>
    <rPh sb="13" eb="14">
      <t>スウ</t>
    </rPh>
    <phoneticPr fontId="2"/>
  </si>
  <si>
    <t>従業者規模別事業所数・従業者数(公営)</t>
    <rPh sb="13" eb="14">
      <t>シャ</t>
    </rPh>
    <rPh sb="16" eb="17">
      <t>コウ</t>
    </rPh>
    <rPh sb="17" eb="18">
      <t>エイ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</si>
</sst>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\ ###,###,##0;&quot;-&quot;###,###,##0"/>
    <numFmt numFmtId="177" formatCode="#,##0;&quot;△ &quot;#,##0"/>
    <numFmt numFmtId="178" formatCode="###,###,##0;&quot;-&quot;##,###,##0"/>
    <numFmt numFmtId="179" formatCode="#,###,###,##0;&quot; -&quot;###,###,##0"/>
    <numFmt numFmtId="180" formatCode="#,###,##0;&quot; -&quot;###,##0"/>
    <numFmt numFmtId="181" formatCode="##,###,##0;&quot;-&quot;#,###,##0"/>
  </numFmts>
  <fonts count="23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5.5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明朝"/>
      <family val="1"/>
      <charset val="128"/>
    </font>
    <font>
      <sz val="15"/>
      <name val="ＭＳ Ｐゴシック"/>
      <family val="3"/>
      <charset val="128"/>
    </font>
    <font>
      <sz val="9"/>
      <name val="ＭＳ 明朝"/>
      <family val="1"/>
      <charset val="128"/>
    </font>
    <font>
      <b/>
      <sz val="7"/>
      <name val="ＭＳ Ｐゴシック"/>
      <family val="3"/>
      <charset val="128"/>
    </font>
    <font>
      <sz val="9"/>
      <name val="ＭＳ Ｐゴシック"/>
      <family val="3"/>
      <charset val="128"/>
      <scheme val="major"/>
    </font>
    <font>
      <sz val="18"/>
      <name val="BIZ UDP明朝 Medium"/>
      <family val="1"/>
      <charset val="128"/>
    </font>
    <font>
      <sz val="6"/>
      <name val="Osaka"/>
      <family val="3"/>
      <charset val="128"/>
    </font>
    <font>
      <sz val="12"/>
      <name val="BIZ UDP明朝 Medium"/>
      <family val="1"/>
      <charset val="128"/>
    </font>
    <font>
      <sz val="16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2"/>
      <color indexed="12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21" fillId="0" borderId="0" applyNumberFormat="0" applyFill="0" applyBorder="0" applyAlignment="0" applyProtection="0">
      <alignment vertical="top"/>
      <protection locked="0"/>
    </xf>
  </cellStyleXfs>
  <cellXfs count="463">
    <xf numFmtId="0" fontId="0" fillId="0" borderId="0" xfId="0"/>
    <xf numFmtId="0" fontId="3" fillId="0" borderId="0" xfId="0" applyFont="1" applyFill="1" applyAlignment="1" applyProtection="1">
      <alignment vertical="center"/>
      <protection locked="0"/>
    </xf>
    <xf numFmtId="0" fontId="4" fillId="0" borderId="1" xfId="0" applyFont="1" applyBorder="1" applyAlignment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0" xfId="0" applyFont="1"/>
    <xf numFmtId="0" fontId="4" fillId="0" borderId="2" xfId="0" applyFont="1" applyBorder="1" applyAlignment="1">
      <alignment vertical="center"/>
    </xf>
    <xf numFmtId="177" fontId="4" fillId="0" borderId="3" xfId="0" applyNumberFormat="1" applyFont="1" applyBorder="1" applyAlignment="1">
      <alignment vertical="center"/>
    </xf>
    <xf numFmtId="177" fontId="4" fillId="0" borderId="4" xfId="0" applyNumberFormat="1" applyFont="1" applyBorder="1" applyAlignment="1">
      <alignment vertical="center"/>
    </xf>
    <xf numFmtId="177" fontId="4" fillId="0" borderId="5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distributed" vertical="center"/>
    </xf>
    <xf numFmtId="177" fontId="4" fillId="0" borderId="11" xfId="0" applyNumberFormat="1" applyFont="1" applyBorder="1" applyAlignment="1">
      <alignment vertical="center"/>
    </xf>
    <xf numFmtId="177" fontId="4" fillId="0" borderId="12" xfId="0" applyNumberFormat="1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distributed" vertical="center"/>
    </xf>
    <xf numFmtId="177" fontId="4" fillId="0" borderId="14" xfId="0" applyNumberFormat="1" applyFont="1" applyBorder="1" applyAlignment="1">
      <alignment vertical="center"/>
    </xf>
    <xf numFmtId="177" fontId="4" fillId="0" borderId="15" xfId="0" applyNumberFormat="1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distributed" vertical="center"/>
    </xf>
    <xf numFmtId="177" fontId="4" fillId="0" borderId="17" xfId="0" applyNumberFormat="1" applyFont="1" applyBorder="1" applyAlignment="1">
      <alignment vertical="center"/>
    </xf>
    <xf numFmtId="177" fontId="4" fillId="0" borderId="18" xfId="0" applyNumberFormat="1" applyFont="1" applyBorder="1" applyAlignment="1">
      <alignment vertical="center"/>
    </xf>
    <xf numFmtId="0" fontId="4" fillId="0" borderId="0" xfId="0" applyFont="1" applyAlignment="1">
      <alignment horizontal="distributed" vertical="center"/>
    </xf>
    <xf numFmtId="0" fontId="4" fillId="0" borderId="19" xfId="0" applyFont="1" applyBorder="1" applyAlignment="1">
      <alignment horizontal="center" vertical="center"/>
    </xf>
    <xf numFmtId="177" fontId="4" fillId="0" borderId="20" xfId="0" applyNumberFormat="1" applyFont="1" applyBorder="1" applyAlignment="1">
      <alignment vertical="center"/>
    </xf>
    <xf numFmtId="177" fontId="4" fillId="0" borderId="21" xfId="0" applyNumberFormat="1" applyFont="1" applyBorder="1" applyAlignment="1">
      <alignment vertical="center"/>
    </xf>
    <xf numFmtId="177" fontId="4" fillId="0" borderId="22" xfId="0" applyNumberFormat="1" applyFont="1" applyBorder="1" applyAlignment="1">
      <alignment vertical="center"/>
    </xf>
    <xf numFmtId="0" fontId="4" fillId="0" borderId="21" xfId="0" applyFont="1" applyBorder="1" applyAlignment="1">
      <alignment horizontal="distributed" vertical="center"/>
    </xf>
    <xf numFmtId="0" fontId="4" fillId="0" borderId="14" xfId="0" applyFont="1" applyBorder="1" applyAlignment="1">
      <alignment horizontal="distributed" vertical="center" shrinkToFit="1"/>
    </xf>
    <xf numFmtId="0" fontId="4" fillId="0" borderId="7" xfId="0" applyFont="1" applyBorder="1" applyAlignment="1">
      <alignment horizontal="distributed" vertical="center" justifyLastLine="1"/>
    </xf>
    <xf numFmtId="0" fontId="4" fillId="0" borderId="23" xfId="0" applyFont="1" applyBorder="1" applyAlignment="1">
      <alignment horizontal="distributed" vertical="center" justifyLastLine="1"/>
    </xf>
    <xf numFmtId="0" fontId="4" fillId="0" borderId="24" xfId="0" applyFont="1" applyBorder="1" applyAlignment="1">
      <alignment horizontal="distributed" vertical="center" justifyLastLine="1"/>
    </xf>
    <xf numFmtId="0" fontId="4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177" fontId="5" fillId="0" borderId="25" xfId="0" applyNumberFormat="1" applyFont="1" applyBorder="1" applyAlignment="1">
      <alignment vertical="center"/>
    </xf>
    <xf numFmtId="177" fontId="5" fillId="0" borderId="1" xfId="0" applyNumberFormat="1" applyFont="1" applyBorder="1" applyAlignment="1">
      <alignment vertical="center"/>
    </xf>
    <xf numFmtId="177" fontId="5" fillId="0" borderId="26" xfId="0" applyNumberFormat="1" applyFont="1" applyBorder="1" applyAlignment="1">
      <alignment vertical="center"/>
    </xf>
    <xf numFmtId="177" fontId="5" fillId="0" borderId="1" xfId="0" applyNumberFormat="1" applyFont="1" applyBorder="1" applyAlignment="1">
      <alignment horizontal="right" vertical="center"/>
    </xf>
    <xf numFmtId="177" fontId="5" fillId="0" borderId="26" xfId="0" applyNumberFormat="1" applyFont="1" applyBorder="1" applyAlignment="1">
      <alignment horizontal="right" vertical="center"/>
    </xf>
    <xf numFmtId="177" fontId="5" fillId="0" borderId="25" xfId="0" applyNumberFormat="1" applyFont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left" vertical="center"/>
    </xf>
    <xf numFmtId="177" fontId="4" fillId="0" borderId="15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177" fontId="4" fillId="0" borderId="20" xfId="0" applyNumberFormat="1" applyFont="1" applyBorder="1" applyAlignment="1">
      <alignment horizontal="right" vertical="center"/>
    </xf>
    <xf numFmtId="177" fontId="4" fillId="0" borderId="4" xfId="0" applyNumberFormat="1" applyFont="1" applyBorder="1" applyAlignment="1">
      <alignment horizontal="right" vertical="center"/>
    </xf>
    <xf numFmtId="177" fontId="4" fillId="0" borderId="14" xfId="0" applyNumberFormat="1" applyFont="1" applyBorder="1" applyAlignment="1">
      <alignment horizontal="right" vertical="center"/>
    </xf>
    <xf numFmtId="177" fontId="4" fillId="0" borderId="18" xfId="0" applyNumberFormat="1" applyFont="1" applyBorder="1" applyAlignment="1">
      <alignment horizontal="right" vertical="center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177" fontId="6" fillId="0" borderId="0" xfId="0" applyNumberFormat="1" applyFont="1" applyBorder="1" applyAlignment="1">
      <alignment vertical="center"/>
    </xf>
    <xf numFmtId="0" fontId="4" fillId="0" borderId="17" xfId="0" applyFont="1" applyBorder="1" applyAlignment="1">
      <alignment horizontal="distributed" vertical="center" shrinkToFit="1"/>
    </xf>
    <xf numFmtId="0" fontId="6" fillId="0" borderId="0" xfId="0" applyFont="1" applyAlignment="1">
      <alignment horizontal="right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distributed" vertical="center"/>
    </xf>
    <xf numFmtId="178" fontId="4" fillId="0" borderId="0" xfId="0" applyNumberFormat="1" applyFont="1" applyFill="1" applyAlignment="1">
      <alignment horizontal="left" vertical="center"/>
    </xf>
    <xf numFmtId="179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80" fontId="4" fillId="0" borderId="0" xfId="0" applyNumberFormat="1" applyFont="1" applyFill="1" applyAlignment="1">
      <alignment horizontal="right" vertical="center"/>
    </xf>
    <xf numFmtId="178" fontId="4" fillId="0" borderId="0" xfId="0" applyNumberFormat="1" applyFont="1" applyFill="1" applyAlignment="1">
      <alignment horizontal="right" vertical="center"/>
    </xf>
    <xf numFmtId="181" fontId="4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Border="1"/>
    <xf numFmtId="0" fontId="8" fillId="0" borderId="0" xfId="0" applyFont="1" applyFill="1" applyBorder="1" applyAlignment="1">
      <alignment horizontal="distributed" vertical="center"/>
    </xf>
    <xf numFmtId="178" fontId="4" fillId="0" borderId="0" xfId="0" applyNumberFormat="1" applyFont="1" applyFill="1" applyBorder="1" applyAlignment="1">
      <alignment horizontal="right"/>
    </xf>
    <xf numFmtId="179" fontId="4" fillId="0" borderId="0" xfId="0" applyNumberFormat="1" applyFont="1" applyFill="1" applyBorder="1" applyAlignment="1">
      <alignment horizontal="right"/>
    </xf>
    <xf numFmtId="176" fontId="4" fillId="0" borderId="0" xfId="0" applyNumberFormat="1" applyFont="1" applyFill="1" applyBorder="1" applyAlignment="1">
      <alignment horizontal="right"/>
    </xf>
    <xf numFmtId="181" fontId="4" fillId="0" borderId="0" xfId="0" applyNumberFormat="1" applyFont="1" applyFill="1" applyBorder="1" applyAlignment="1">
      <alignment horizontal="right"/>
    </xf>
    <xf numFmtId="180" fontId="4" fillId="0" borderId="0" xfId="0" applyNumberFormat="1" applyFont="1" applyFill="1" applyBorder="1" applyAlignment="1">
      <alignment horizontal="right"/>
    </xf>
    <xf numFmtId="0" fontId="6" fillId="0" borderId="0" xfId="0" applyFont="1" applyFill="1" applyAlignment="1">
      <alignment horizontal="distributed" vertical="center" justifyLastLine="1"/>
    </xf>
    <xf numFmtId="0" fontId="9" fillId="0" borderId="25" xfId="0" applyFont="1" applyFill="1" applyBorder="1" applyAlignment="1">
      <alignment horizontal="center" vertical="center" wrapText="1" shrinkToFit="1"/>
    </xf>
    <xf numFmtId="0" fontId="6" fillId="0" borderId="0" xfId="0" applyFont="1" applyFill="1" applyAlignment="1">
      <alignment vertical="center" shrinkToFit="1"/>
    </xf>
    <xf numFmtId="178" fontId="4" fillId="0" borderId="35" xfId="0" applyNumberFormat="1" applyFont="1" applyFill="1" applyBorder="1" applyAlignment="1">
      <alignment horizontal="center" vertical="center" shrinkToFit="1"/>
    </xf>
    <xf numFmtId="179" fontId="4" fillId="0" borderId="37" xfId="0" applyNumberFormat="1" applyFont="1" applyFill="1" applyBorder="1" applyAlignment="1">
      <alignment horizontal="center" vertical="center" shrinkToFit="1"/>
    </xf>
    <xf numFmtId="176" fontId="4" fillId="0" borderId="36" xfId="0" applyNumberFormat="1" applyFont="1" applyFill="1" applyBorder="1" applyAlignment="1">
      <alignment horizontal="center" vertical="center" shrinkToFit="1"/>
    </xf>
    <xf numFmtId="181" fontId="4" fillId="0" borderId="26" xfId="0" applyNumberFormat="1" applyFont="1" applyFill="1" applyBorder="1" applyAlignment="1">
      <alignment horizontal="center" vertical="center" shrinkToFit="1"/>
    </xf>
    <xf numFmtId="179" fontId="4" fillId="0" borderId="26" xfId="0" applyNumberFormat="1" applyFont="1" applyFill="1" applyBorder="1" applyAlignment="1">
      <alignment horizontal="center" vertical="center" shrinkToFit="1"/>
    </xf>
    <xf numFmtId="180" fontId="4" fillId="0" borderId="36" xfId="0" applyNumberFormat="1" applyFont="1" applyFill="1" applyBorder="1" applyAlignment="1">
      <alignment horizontal="center" vertical="center" shrinkToFit="1"/>
    </xf>
    <xf numFmtId="178" fontId="4" fillId="0" borderId="26" xfId="0" applyNumberFormat="1" applyFont="1" applyFill="1" applyBorder="1" applyAlignment="1">
      <alignment horizontal="center" vertical="center" shrinkToFit="1"/>
    </xf>
    <xf numFmtId="178" fontId="4" fillId="0" borderId="36" xfId="0" applyNumberFormat="1" applyFont="1" applyFill="1" applyBorder="1" applyAlignment="1">
      <alignment horizontal="center" vertical="center" shrinkToFit="1"/>
    </xf>
    <xf numFmtId="178" fontId="4" fillId="0" borderId="25" xfId="0" applyNumberFormat="1" applyFont="1" applyFill="1" applyBorder="1" applyAlignment="1">
      <alignment horizontal="center" vertical="center" shrinkToFit="1"/>
    </xf>
    <xf numFmtId="0" fontId="10" fillId="0" borderId="0" xfId="0" applyFont="1" applyFill="1"/>
    <xf numFmtId="178" fontId="5" fillId="0" borderId="38" xfId="0" quotePrefix="1" applyNumberFormat="1" applyFont="1" applyFill="1" applyBorder="1" applyAlignment="1">
      <alignment horizontal="right" vertical="center"/>
    </xf>
    <xf numFmtId="178" fontId="5" fillId="0" borderId="39" xfId="0" quotePrefix="1" applyNumberFormat="1" applyFont="1" applyFill="1" applyBorder="1" applyAlignment="1">
      <alignment horizontal="right" vertical="center"/>
    </xf>
    <xf numFmtId="178" fontId="5" fillId="0" borderId="23" xfId="0" quotePrefix="1" applyNumberFormat="1" applyFont="1" applyFill="1" applyBorder="1" applyAlignment="1">
      <alignment horizontal="right" vertical="center"/>
    </xf>
    <xf numFmtId="178" fontId="5" fillId="0" borderId="24" xfId="0" quotePrefix="1" applyNumberFormat="1" applyFont="1" applyFill="1" applyBorder="1" applyAlignment="1">
      <alignment horizontal="right" vertical="center"/>
    </xf>
    <xf numFmtId="0" fontId="10" fillId="0" borderId="25" xfId="0" applyFont="1" applyFill="1" applyBorder="1" applyAlignment="1">
      <alignment horizontal="right" vertical="center"/>
    </xf>
    <xf numFmtId="0" fontId="4" fillId="0" borderId="2" xfId="0" applyFont="1" applyFill="1" applyBorder="1" applyAlignment="1"/>
    <xf numFmtId="0" fontId="4" fillId="0" borderId="10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distributed" vertical="center"/>
    </xf>
    <xf numFmtId="178" fontId="4" fillId="0" borderId="41" xfId="0" quotePrefix="1" applyNumberFormat="1" applyFont="1" applyFill="1" applyBorder="1" applyAlignment="1">
      <alignment horizontal="right" vertical="center"/>
    </xf>
    <xf numFmtId="178" fontId="4" fillId="0" borderId="42" xfId="0" quotePrefix="1" applyNumberFormat="1" applyFont="1" applyFill="1" applyBorder="1" applyAlignment="1">
      <alignment horizontal="right" vertical="center"/>
    </xf>
    <xf numFmtId="178" fontId="4" fillId="0" borderId="43" xfId="0" quotePrefix="1" applyNumberFormat="1" applyFont="1" applyFill="1" applyBorder="1" applyAlignment="1">
      <alignment horizontal="right" vertical="center"/>
    </xf>
    <xf numFmtId="178" fontId="4" fillId="0" borderId="12" xfId="0" quotePrefix="1" applyNumberFormat="1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right" vertical="center"/>
    </xf>
    <xf numFmtId="49" fontId="4" fillId="0" borderId="13" xfId="0" applyNumberFormat="1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distributed" vertical="center"/>
    </xf>
    <xf numFmtId="178" fontId="4" fillId="0" borderId="45" xfId="0" quotePrefix="1" applyNumberFormat="1" applyFont="1" applyFill="1" applyBorder="1" applyAlignment="1">
      <alignment horizontal="right" vertical="center"/>
    </xf>
    <xf numFmtId="178" fontId="4" fillId="0" borderId="46" xfId="0" quotePrefix="1" applyNumberFormat="1" applyFont="1" applyFill="1" applyBorder="1" applyAlignment="1">
      <alignment horizontal="right" vertical="center"/>
    </xf>
    <xf numFmtId="178" fontId="4" fillId="0" borderId="47" xfId="0" quotePrefix="1" applyNumberFormat="1" applyFont="1" applyFill="1" applyBorder="1" applyAlignment="1">
      <alignment horizontal="right" vertical="center"/>
    </xf>
    <xf numFmtId="178" fontId="4" fillId="0" borderId="15" xfId="0" quotePrefix="1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/>
    <xf numFmtId="49" fontId="4" fillId="0" borderId="16" xfId="0" applyNumberFormat="1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distributed" vertical="center"/>
    </xf>
    <xf numFmtId="178" fontId="4" fillId="0" borderId="49" xfId="0" quotePrefix="1" applyNumberFormat="1" applyFont="1" applyFill="1" applyBorder="1" applyAlignment="1">
      <alignment horizontal="right" vertical="center"/>
    </xf>
    <xf numFmtId="178" fontId="4" fillId="0" borderId="50" xfId="0" quotePrefix="1" applyNumberFormat="1" applyFont="1" applyFill="1" applyBorder="1" applyAlignment="1">
      <alignment horizontal="right" vertical="center"/>
    </xf>
    <xf numFmtId="178" fontId="4" fillId="0" borderId="51" xfId="0" quotePrefix="1" applyNumberFormat="1" applyFont="1" applyFill="1" applyBorder="1" applyAlignment="1">
      <alignment horizontal="right" vertical="center"/>
    </xf>
    <xf numFmtId="178" fontId="4" fillId="0" borderId="18" xfId="0" quotePrefix="1" applyNumberFormat="1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178" fontId="5" fillId="0" borderId="25" xfId="0" quotePrefix="1" applyNumberFormat="1" applyFont="1" applyFill="1" applyBorder="1" applyAlignment="1">
      <alignment horizontal="right" vertical="center"/>
    </xf>
    <xf numFmtId="0" fontId="6" fillId="0" borderId="3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4" fillId="0" borderId="44" xfId="0" applyFont="1" applyFill="1" applyBorder="1" applyAlignment="1">
      <alignment horizontal="distributed" vertical="center" shrinkToFit="1"/>
    </xf>
    <xf numFmtId="0" fontId="4" fillId="0" borderId="6" xfId="0" applyFont="1" applyFill="1" applyBorder="1" applyAlignment="1"/>
    <xf numFmtId="0" fontId="4" fillId="0" borderId="7" xfId="0" applyFont="1" applyFill="1" applyBorder="1" applyAlignment="1"/>
    <xf numFmtId="0" fontId="4" fillId="0" borderId="48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vertical="center"/>
    </xf>
    <xf numFmtId="178" fontId="4" fillId="0" borderId="45" xfId="0" applyNumberFormat="1" applyFont="1" applyFill="1" applyBorder="1" applyAlignment="1">
      <alignment horizontal="right" vertical="center"/>
    </xf>
    <xf numFmtId="0" fontId="4" fillId="0" borderId="44" xfId="0" applyFont="1" applyFill="1" applyBorder="1" applyAlignment="1">
      <alignment vertical="center" shrinkToFit="1"/>
    </xf>
    <xf numFmtId="178" fontId="4" fillId="0" borderId="47" xfId="0" applyNumberFormat="1" applyFont="1" applyFill="1" applyBorder="1" applyAlignment="1">
      <alignment horizontal="right" vertical="center"/>
    </xf>
    <xf numFmtId="178" fontId="4" fillId="0" borderId="15" xfId="0" applyNumberFormat="1" applyFont="1" applyFill="1" applyBorder="1" applyAlignment="1">
      <alignment horizontal="right" vertical="center"/>
    </xf>
    <xf numFmtId="178" fontId="4" fillId="0" borderId="0" xfId="0" applyNumberFormat="1" applyFont="1" applyFill="1" applyBorder="1" applyAlignment="1">
      <alignment horizontal="right" vertical="center"/>
    </xf>
    <xf numFmtId="178" fontId="4" fillId="0" borderId="46" xfId="0" applyNumberFormat="1" applyFont="1" applyFill="1" applyBorder="1" applyAlignment="1">
      <alignment horizontal="right" vertical="center"/>
    </xf>
    <xf numFmtId="178" fontId="6" fillId="0" borderId="0" xfId="0" applyNumberFormat="1" applyFont="1" applyFill="1"/>
    <xf numFmtId="49" fontId="4" fillId="0" borderId="19" xfId="0" applyNumberFormat="1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vertical="center" shrinkToFit="1"/>
    </xf>
    <xf numFmtId="178" fontId="4" fillId="0" borderId="53" xfId="0" quotePrefix="1" applyNumberFormat="1" applyFont="1" applyFill="1" applyBorder="1" applyAlignment="1">
      <alignment horizontal="right" vertical="center"/>
    </xf>
    <xf numFmtId="178" fontId="4" fillId="0" borderId="54" xfId="0" quotePrefix="1" applyNumberFormat="1" applyFont="1" applyFill="1" applyBorder="1" applyAlignment="1">
      <alignment horizontal="right" vertical="center"/>
    </xf>
    <xf numFmtId="178" fontId="4" fillId="0" borderId="55" xfId="0" quotePrefix="1" applyNumberFormat="1" applyFont="1" applyFill="1" applyBorder="1" applyAlignment="1">
      <alignment horizontal="right" vertical="center"/>
    </xf>
    <xf numFmtId="178" fontId="4" fillId="0" borderId="22" xfId="0" quotePrefix="1" applyNumberFormat="1" applyFont="1" applyFill="1" applyBorder="1" applyAlignment="1">
      <alignment horizontal="right" vertical="center"/>
    </xf>
    <xf numFmtId="0" fontId="6" fillId="0" borderId="20" xfId="0" applyFont="1" applyFill="1" applyBorder="1" applyAlignment="1">
      <alignment vertical="center"/>
    </xf>
    <xf numFmtId="0" fontId="4" fillId="0" borderId="2" xfId="0" applyFont="1" applyFill="1" applyBorder="1"/>
    <xf numFmtId="0" fontId="4" fillId="0" borderId="6" xfId="0" applyFont="1" applyFill="1" applyBorder="1"/>
    <xf numFmtId="0" fontId="4" fillId="0" borderId="7" xfId="0" applyFont="1" applyFill="1" applyBorder="1"/>
    <xf numFmtId="0" fontId="6" fillId="0" borderId="2" xfId="0" applyFont="1" applyFill="1" applyBorder="1"/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6" fillId="0" borderId="6" xfId="0" applyFont="1" applyFill="1" applyBorder="1"/>
    <xf numFmtId="0" fontId="4" fillId="0" borderId="20" xfId="0" applyFont="1" applyFill="1" applyBorder="1" applyAlignment="1">
      <alignment vertical="center"/>
    </xf>
    <xf numFmtId="0" fontId="6" fillId="0" borderId="7" xfId="0" applyFont="1" applyFill="1" applyBorder="1"/>
    <xf numFmtId="0" fontId="4" fillId="0" borderId="5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/>
    <xf numFmtId="178" fontId="4" fillId="0" borderId="0" xfId="0" applyNumberFormat="1" applyFont="1" applyFill="1" applyAlignment="1">
      <alignment horizontal="right"/>
    </xf>
    <xf numFmtId="179" fontId="4" fillId="0" borderId="0" xfId="0" applyNumberFormat="1" applyFont="1" applyFill="1" applyAlignment="1">
      <alignment horizontal="right"/>
    </xf>
    <xf numFmtId="176" fontId="4" fillId="0" borderId="0" xfId="0" applyNumberFormat="1" applyFont="1" applyFill="1" applyAlignment="1">
      <alignment horizontal="right"/>
    </xf>
    <xf numFmtId="181" fontId="4" fillId="0" borderId="0" xfId="0" applyNumberFormat="1" applyFont="1" applyFill="1" applyAlignment="1">
      <alignment horizontal="right"/>
    </xf>
    <xf numFmtId="180" fontId="4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vertical="center"/>
    </xf>
    <xf numFmtId="178" fontId="12" fillId="0" borderId="0" xfId="0" applyNumberFormat="1" applyFont="1" applyFill="1" applyAlignment="1">
      <alignment horizontal="left" vertical="center"/>
    </xf>
    <xf numFmtId="179" fontId="12" fillId="0" borderId="0" xfId="0" applyNumberFormat="1" applyFont="1" applyFill="1" applyAlignment="1">
      <alignment horizontal="right" vertical="center"/>
    </xf>
    <xf numFmtId="181" fontId="12" fillId="0" borderId="0" xfId="0" applyNumberFormat="1" applyFont="1" applyFill="1" applyAlignment="1">
      <alignment horizontal="right" vertical="center"/>
    </xf>
    <xf numFmtId="180" fontId="12" fillId="0" borderId="0" xfId="0" applyNumberFormat="1" applyFont="1" applyFill="1" applyAlignment="1">
      <alignment horizontal="right" vertical="center"/>
    </xf>
    <xf numFmtId="178" fontId="12" fillId="0" borderId="0" xfId="0" applyNumberFormat="1" applyFont="1" applyFill="1" applyAlignment="1">
      <alignment horizontal="right" vertical="center"/>
    </xf>
    <xf numFmtId="176" fontId="12" fillId="0" borderId="0" xfId="0" applyNumberFormat="1" applyFont="1" applyFill="1" applyAlignment="1">
      <alignment horizontal="right" vertical="center"/>
    </xf>
    <xf numFmtId="0" fontId="1" fillId="0" borderId="0" xfId="0" quotePrefix="1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horizontal="right"/>
    </xf>
    <xf numFmtId="179" fontId="7" fillId="0" borderId="0" xfId="0" applyNumberFormat="1" applyFont="1" applyFill="1" applyBorder="1" applyAlignment="1">
      <alignment horizontal="right"/>
    </xf>
    <xf numFmtId="181" fontId="7" fillId="0" borderId="0" xfId="0" applyNumberFormat="1" applyFont="1" applyFill="1" applyBorder="1" applyAlignment="1">
      <alignment horizontal="right"/>
    </xf>
    <xf numFmtId="180" fontId="7" fillId="0" borderId="0" xfId="0" applyNumberFormat="1" applyFont="1" applyFill="1" applyBorder="1" applyAlignment="1">
      <alignment horizontal="right"/>
    </xf>
    <xf numFmtId="176" fontId="7" fillId="0" borderId="0" xfId="0" applyNumberFormat="1" applyFont="1" applyFill="1" applyBorder="1" applyAlignment="1">
      <alignment horizontal="right"/>
    </xf>
    <xf numFmtId="0" fontId="6" fillId="0" borderId="0" xfId="0" applyFont="1" applyAlignment="1">
      <alignment horizontal="distributed" vertical="center" justifyLastLine="1"/>
    </xf>
    <xf numFmtId="0" fontId="6" fillId="0" borderId="0" xfId="0" applyFont="1" applyAlignment="1">
      <alignment vertical="center" shrinkToFit="1"/>
    </xf>
    <xf numFmtId="181" fontId="4" fillId="0" borderId="27" xfId="0" applyNumberFormat="1" applyFont="1" applyFill="1" applyBorder="1" applyAlignment="1">
      <alignment horizontal="center" vertical="center" shrinkToFit="1"/>
    </xf>
    <xf numFmtId="180" fontId="4" fillId="0" borderId="35" xfId="0" applyNumberFormat="1" applyFont="1" applyFill="1" applyBorder="1" applyAlignment="1">
      <alignment horizontal="center" vertical="center" shrinkToFit="1"/>
    </xf>
    <xf numFmtId="0" fontId="10" fillId="0" borderId="0" xfId="0" applyFont="1"/>
    <xf numFmtId="177" fontId="5" fillId="0" borderId="36" xfId="0" quotePrefix="1" applyNumberFormat="1" applyFont="1" applyFill="1" applyBorder="1" applyAlignment="1">
      <alignment horizontal="right" vertical="center"/>
    </xf>
    <xf numFmtId="177" fontId="5" fillId="0" borderId="26" xfId="0" quotePrefix="1" applyNumberFormat="1" applyFont="1" applyFill="1" applyBorder="1" applyAlignment="1">
      <alignment horizontal="right" vertical="center"/>
    </xf>
    <xf numFmtId="177" fontId="5" fillId="0" borderId="27" xfId="0" quotePrefix="1" applyNumberFormat="1" applyFont="1" applyFill="1" applyBorder="1" applyAlignment="1">
      <alignment horizontal="right" vertical="center"/>
    </xf>
    <xf numFmtId="0" fontId="5" fillId="0" borderId="2" xfId="0" applyFont="1" applyBorder="1"/>
    <xf numFmtId="0" fontId="5" fillId="0" borderId="56" xfId="0" applyFont="1" applyFill="1" applyBorder="1" applyAlignment="1">
      <alignment horizontal="center" vertical="center" shrinkToFit="1"/>
    </xf>
    <xf numFmtId="0" fontId="5" fillId="0" borderId="57" xfId="0" applyFont="1" applyFill="1" applyBorder="1" applyAlignment="1">
      <alignment horizontal="distributed" vertical="center"/>
    </xf>
    <xf numFmtId="177" fontId="4" fillId="0" borderId="58" xfId="0" quotePrefix="1" applyNumberFormat="1" applyFont="1" applyFill="1" applyBorder="1" applyAlignment="1">
      <alignment horizontal="right" vertical="center"/>
    </xf>
    <xf numFmtId="177" fontId="4" fillId="0" borderId="59" xfId="0" quotePrefix="1" applyNumberFormat="1" applyFont="1" applyFill="1" applyBorder="1" applyAlignment="1">
      <alignment horizontal="right" vertical="center"/>
    </xf>
    <xf numFmtId="177" fontId="4" fillId="0" borderId="57" xfId="0" quotePrefix="1" applyNumberFormat="1" applyFont="1" applyFill="1" applyBorder="1" applyAlignment="1">
      <alignment horizontal="right" vertical="center"/>
    </xf>
    <xf numFmtId="49" fontId="5" fillId="0" borderId="13" xfId="0" applyNumberFormat="1" applyFont="1" applyFill="1" applyBorder="1" applyAlignment="1">
      <alignment horizontal="center" vertical="center" shrinkToFit="1"/>
    </xf>
    <xf numFmtId="0" fontId="5" fillId="0" borderId="44" xfId="0" applyFont="1" applyFill="1" applyBorder="1" applyAlignment="1">
      <alignment horizontal="distributed" vertical="center"/>
    </xf>
    <xf numFmtId="177" fontId="4" fillId="0" borderId="47" xfId="0" quotePrefix="1" applyNumberFormat="1" applyFont="1" applyFill="1" applyBorder="1" applyAlignment="1">
      <alignment horizontal="right" vertical="center"/>
    </xf>
    <xf numFmtId="177" fontId="4" fillId="0" borderId="15" xfId="0" quotePrefix="1" applyNumberFormat="1" applyFont="1" applyFill="1" applyBorder="1" applyAlignment="1">
      <alignment horizontal="right" vertical="center"/>
    </xf>
    <xf numFmtId="177" fontId="4" fillId="0" borderId="44" xfId="0" quotePrefix="1" applyNumberFormat="1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center" vertical="center" shrinkToFit="1"/>
    </xf>
    <xf numFmtId="0" fontId="5" fillId="0" borderId="44" xfId="0" applyFont="1" applyFill="1" applyBorder="1" applyAlignment="1">
      <alignment horizontal="distributed" vertical="center" wrapText="1"/>
    </xf>
    <xf numFmtId="0" fontId="5" fillId="0" borderId="44" xfId="0" applyFont="1" applyFill="1" applyBorder="1" applyAlignment="1">
      <alignment horizontal="center" vertical="center" shrinkToFit="1"/>
    </xf>
    <xf numFmtId="0" fontId="5" fillId="0" borderId="8" xfId="0" applyFont="1" applyBorder="1"/>
    <xf numFmtId="49" fontId="5" fillId="0" borderId="16" xfId="0" applyNumberFormat="1" applyFont="1" applyFill="1" applyBorder="1" applyAlignment="1">
      <alignment horizontal="center" vertical="center" shrinkToFit="1"/>
    </xf>
    <xf numFmtId="0" fontId="5" fillId="0" borderId="48" xfId="0" applyFont="1" applyFill="1" applyBorder="1" applyAlignment="1">
      <alignment horizontal="distributed" vertical="center" shrinkToFit="1"/>
    </xf>
    <xf numFmtId="177" fontId="4" fillId="0" borderId="51" xfId="0" quotePrefix="1" applyNumberFormat="1" applyFont="1" applyFill="1" applyBorder="1" applyAlignment="1">
      <alignment horizontal="right" vertical="center"/>
    </xf>
    <xf numFmtId="177" fontId="4" fillId="0" borderId="18" xfId="0" quotePrefix="1" applyNumberFormat="1" applyFont="1" applyFill="1" applyBorder="1" applyAlignment="1">
      <alignment horizontal="right" vertical="center"/>
    </xf>
    <xf numFmtId="177" fontId="4" fillId="0" borderId="48" xfId="0" quotePrefix="1" applyNumberFormat="1" applyFont="1" applyFill="1" applyBorder="1" applyAlignment="1">
      <alignment horizontal="right" vertical="center"/>
    </xf>
    <xf numFmtId="177" fontId="5" fillId="0" borderId="33" xfId="0" quotePrefix="1" applyNumberFormat="1" applyFont="1" applyFill="1" applyBorder="1" applyAlignment="1">
      <alignment horizontal="right" vertical="center"/>
    </xf>
    <xf numFmtId="177" fontId="5" fillId="0" borderId="57" xfId="0" quotePrefix="1" applyNumberFormat="1" applyFont="1" applyFill="1" applyBorder="1" applyAlignment="1">
      <alignment horizontal="distributed" vertical="center"/>
    </xf>
    <xf numFmtId="177" fontId="5" fillId="0" borderId="44" xfId="0" quotePrefix="1" applyNumberFormat="1" applyFont="1" applyFill="1" applyBorder="1" applyAlignment="1">
      <alignment horizontal="distributed" vertical="center"/>
    </xf>
    <xf numFmtId="177" fontId="4" fillId="0" borderId="0" xfId="0" applyNumberFormat="1" applyFont="1" applyFill="1" applyBorder="1" applyAlignment="1">
      <alignment horizontal="right" vertical="center"/>
    </xf>
    <xf numFmtId="177" fontId="5" fillId="0" borderId="44" xfId="0" quotePrefix="1" applyNumberFormat="1" applyFont="1" applyFill="1" applyBorder="1" applyAlignment="1">
      <alignment horizontal="distributed" vertical="center" wrapText="1" shrinkToFit="1"/>
    </xf>
    <xf numFmtId="177" fontId="6" fillId="0" borderId="0" xfId="0" applyNumberFormat="1" applyFont="1"/>
    <xf numFmtId="0" fontId="5" fillId="0" borderId="6" xfId="0" applyFont="1" applyBorder="1"/>
    <xf numFmtId="177" fontId="5" fillId="0" borderId="44" xfId="0" quotePrefix="1" applyNumberFormat="1" applyFont="1" applyFill="1" applyBorder="1" applyAlignment="1">
      <alignment horizontal="center" vertical="center" shrinkToFit="1"/>
    </xf>
    <xf numFmtId="0" fontId="5" fillId="0" borderId="7" xfId="0" applyFont="1" applyBorder="1"/>
    <xf numFmtId="177" fontId="5" fillId="0" borderId="48" xfId="0" quotePrefix="1" applyNumberFormat="1" applyFont="1" applyFill="1" applyBorder="1" applyAlignment="1">
      <alignment horizontal="distributed" vertical="center" wrapText="1" shrinkToFit="1"/>
    </xf>
    <xf numFmtId="177" fontId="5" fillId="0" borderId="8" xfId="0" quotePrefix="1" applyNumberFormat="1" applyFont="1" applyFill="1" applyBorder="1" applyAlignment="1">
      <alignment horizontal="right" vertical="center"/>
    </xf>
    <xf numFmtId="177" fontId="5" fillId="0" borderId="24" xfId="0" quotePrefix="1" applyNumberFormat="1" applyFont="1" applyFill="1" applyBorder="1" applyAlignment="1">
      <alignment horizontal="right" vertical="center"/>
    </xf>
    <xf numFmtId="177" fontId="5" fillId="0" borderId="23" xfId="0" quotePrefix="1" applyNumberFormat="1" applyFont="1" applyFill="1" applyBorder="1" applyAlignment="1">
      <alignment horizontal="right" vertical="center"/>
    </xf>
    <xf numFmtId="177" fontId="5" fillId="0" borderId="32" xfId="0" quotePrefix="1" applyNumberFormat="1" applyFont="1" applyFill="1" applyBorder="1" applyAlignment="1">
      <alignment horizontal="right" vertical="center"/>
    </xf>
    <xf numFmtId="0" fontId="6" fillId="0" borderId="2" xfId="0" applyFont="1" applyBorder="1"/>
    <xf numFmtId="0" fontId="4" fillId="0" borderId="56" xfId="0" applyFont="1" applyFill="1" applyBorder="1" applyAlignment="1">
      <alignment horizontal="center" vertical="center" shrinkToFit="1"/>
    </xf>
    <xf numFmtId="177" fontId="4" fillId="0" borderId="57" xfId="0" applyNumberFormat="1" applyFont="1" applyFill="1" applyBorder="1" applyAlignment="1">
      <alignment horizontal="distributed" vertical="center"/>
    </xf>
    <xf numFmtId="177" fontId="4" fillId="0" borderId="43" xfId="0" quotePrefix="1" applyNumberFormat="1" applyFont="1" applyFill="1" applyBorder="1" applyAlignment="1">
      <alignment horizontal="right" vertical="center"/>
    </xf>
    <xf numFmtId="177" fontId="4" fillId="0" borderId="42" xfId="0" quotePrefix="1" applyNumberFormat="1" applyFont="1" applyFill="1" applyBorder="1" applyAlignment="1">
      <alignment horizontal="right" vertical="center"/>
    </xf>
    <xf numFmtId="177" fontId="4" fillId="0" borderId="40" xfId="0" quotePrefix="1" applyNumberFormat="1" applyFont="1" applyFill="1" applyBorder="1" applyAlignment="1">
      <alignment horizontal="right" vertical="center"/>
    </xf>
    <xf numFmtId="177" fontId="4" fillId="0" borderId="12" xfId="0" quotePrefix="1" applyNumberFormat="1" applyFont="1" applyFill="1" applyBorder="1" applyAlignment="1">
      <alignment horizontal="right" vertical="center"/>
    </xf>
    <xf numFmtId="177" fontId="4" fillId="0" borderId="41" xfId="0" quotePrefix="1" applyNumberFormat="1" applyFont="1" applyFill="1" applyBorder="1" applyAlignment="1">
      <alignment horizontal="right" vertical="center"/>
    </xf>
    <xf numFmtId="49" fontId="4" fillId="0" borderId="13" xfId="0" applyNumberFormat="1" applyFont="1" applyFill="1" applyBorder="1" applyAlignment="1">
      <alignment horizontal="center" vertical="center" shrinkToFit="1"/>
    </xf>
    <xf numFmtId="177" fontId="4" fillId="0" borderId="44" xfId="0" applyNumberFormat="1" applyFont="1" applyFill="1" applyBorder="1" applyAlignment="1">
      <alignment horizontal="distributed" vertical="center"/>
    </xf>
    <xf numFmtId="177" fontId="4" fillId="0" borderId="46" xfId="0" quotePrefix="1" applyNumberFormat="1" applyFont="1" applyFill="1" applyBorder="1" applyAlignment="1">
      <alignment horizontal="right" vertical="center"/>
    </xf>
    <xf numFmtId="177" fontId="4" fillId="0" borderId="45" xfId="0" quotePrefix="1" applyNumberFormat="1" applyFont="1" applyFill="1" applyBorder="1" applyAlignment="1">
      <alignment horizontal="right" vertical="center"/>
    </xf>
    <xf numFmtId="0" fontId="4" fillId="0" borderId="44" xfId="0" applyNumberFormat="1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177" fontId="4" fillId="0" borderId="44" xfId="0" applyNumberFormat="1" applyFont="1" applyFill="1" applyBorder="1" applyAlignment="1">
      <alignment horizontal="center" vertical="center" shrinkToFit="1"/>
    </xf>
    <xf numFmtId="177" fontId="8" fillId="0" borderId="44" xfId="0" applyNumberFormat="1" applyFont="1" applyFill="1" applyBorder="1" applyAlignment="1">
      <alignment horizontal="distributed" vertical="center"/>
    </xf>
    <xf numFmtId="177" fontId="8" fillId="0" borderId="34" xfId="0" applyNumberFormat="1" applyFont="1" applyFill="1" applyBorder="1" applyAlignment="1">
      <alignment horizontal="distributed" vertical="center"/>
    </xf>
    <xf numFmtId="0" fontId="6" fillId="0" borderId="6" xfId="0" applyFont="1" applyBorder="1"/>
    <xf numFmtId="177" fontId="4" fillId="0" borderId="44" xfId="0" quotePrefix="1" applyNumberFormat="1" applyFont="1" applyFill="1" applyBorder="1" applyAlignment="1">
      <alignment horizontal="center" vertical="center" shrinkToFit="1"/>
    </xf>
    <xf numFmtId="0" fontId="6" fillId="0" borderId="7" xfId="0" applyFont="1" applyBorder="1"/>
    <xf numFmtId="49" fontId="4" fillId="0" borderId="16" xfId="0" applyNumberFormat="1" applyFont="1" applyFill="1" applyBorder="1" applyAlignment="1">
      <alignment horizontal="center" vertical="center" shrinkToFit="1"/>
    </xf>
    <xf numFmtId="177" fontId="9" fillId="0" borderId="48" xfId="0" quotePrefix="1" applyNumberFormat="1" applyFont="1" applyFill="1" applyBorder="1" applyAlignment="1">
      <alignment horizontal="distributed" vertical="center" wrapText="1" shrinkToFit="1"/>
    </xf>
    <xf numFmtId="177" fontId="4" fillId="0" borderId="50" xfId="0" quotePrefix="1" applyNumberFormat="1" applyFont="1" applyFill="1" applyBorder="1" applyAlignment="1">
      <alignment horizontal="right" vertical="center"/>
    </xf>
    <xf numFmtId="177" fontId="4" fillId="0" borderId="49" xfId="0" quotePrefix="1" applyNumberFormat="1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>
      <alignment horizontal="center" vertical="center" shrinkToFit="1"/>
    </xf>
    <xf numFmtId="177" fontId="9" fillId="0" borderId="29" xfId="0" quotePrefix="1" applyNumberFormat="1" applyFont="1" applyFill="1" applyBorder="1" applyAlignment="1">
      <alignment horizontal="distributed" vertical="center" wrapText="1" shrinkToFit="1"/>
    </xf>
    <xf numFmtId="177" fontId="4" fillId="0" borderId="1" xfId="0" quotePrefix="1" applyNumberFormat="1" applyFont="1" applyFill="1" applyBorder="1" applyAlignment="1">
      <alignment horizontal="right" vertical="center"/>
    </xf>
    <xf numFmtId="177" fontId="4" fillId="0" borderId="31" xfId="0" quotePrefix="1" applyNumberFormat="1" applyFont="1" applyFill="1" applyBorder="1" applyAlignment="1">
      <alignment horizontal="right" vertical="center"/>
    </xf>
    <xf numFmtId="177" fontId="4" fillId="0" borderId="0" xfId="0" quotePrefix="1" applyNumberFormat="1" applyFont="1" applyFill="1" applyBorder="1" applyAlignment="1">
      <alignment horizontal="right" vertical="center"/>
    </xf>
    <xf numFmtId="178" fontId="4" fillId="0" borderId="0" xfId="0" applyNumberFormat="1" applyFont="1" applyFill="1" applyBorder="1" applyAlignment="1">
      <alignment horizontal="center" vertical="center" shrinkToFit="1"/>
    </xf>
    <xf numFmtId="179" fontId="4" fillId="0" borderId="0" xfId="0" applyNumberFormat="1" applyFont="1" applyFill="1" applyBorder="1" applyAlignment="1">
      <alignment horizontal="center" vertical="center" shrinkToFit="1"/>
    </xf>
    <xf numFmtId="177" fontId="5" fillId="0" borderId="37" xfId="0" quotePrefix="1" applyNumberFormat="1" applyFont="1" applyFill="1" applyBorder="1" applyAlignment="1">
      <alignment horizontal="right" vertical="center"/>
    </xf>
    <xf numFmtId="177" fontId="5" fillId="0" borderId="0" xfId="0" quotePrefix="1" applyNumberFormat="1" applyFont="1" applyFill="1" applyBorder="1" applyAlignment="1">
      <alignment horizontal="right" vertical="center"/>
    </xf>
    <xf numFmtId="0" fontId="10" fillId="0" borderId="29" xfId="0" applyFont="1" applyBorder="1" applyAlignment="1">
      <alignment vertical="center"/>
    </xf>
    <xf numFmtId="0" fontId="5" fillId="0" borderId="29" xfId="0" applyFont="1" applyFill="1" applyBorder="1" applyAlignment="1">
      <alignment vertical="center"/>
    </xf>
    <xf numFmtId="177" fontId="5" fillId="0" borderId="1" xfId="0" quotePrefix="1" applyNumberFormat="1" applyFont="1" applyFill="1" applyBorder="1" applyAlignment="1">
      <alignment horizontal="right" vertical="center"/>
    </xf>
    <xf numFmtId="177" fontId="5" fillId="0" borderId="29" xfId="0" quotePrefix="1" applyNumberFormat="1" applyFont="1" applyFill="1" applyBorder="1" applyAlignment="1">
      <alignment horizontal="right" vertical="center"/>
    </xf>
    <xf numFmtId="177" fontId="4" fillId="0" borderId="29" xfId="0" quotePrefix="1" applyNumberFormat="1" applyFont="1" applyFill="1" applyBorder="1" applyAlignment="1">
      <alignment horizontal="right" vertical="center"/>
    </xf>
    <xf numFmtId="177" fontId="4" fillId="0" borderId="27" xfId="0" quotePrefix="1" applyNumberFormat="1" applyFont="1" applyFill="1" applyBorder="1" applyAlignment="1">
      <alignment horizontal="right" vertical="center"/>
    </xf>
    <xf numFmtId="177" fontId="5" fillId="0" borderId="60" xfId="0" quotePrefix="1" applyNumberFormat="1" applyFont="1" applyFill="1" applyBorder="1" applyAlignment="1">
      <alignment horizontal="right" vertical="center"/>
    </xf>
    <xf numFmtId="177" fontId="5" fillId="0" borderId="61" xfId="0" quotePrefix="1" applyNumberFormat="1" applyFont="1" applyFill="1" applyBorder="1" applyAlignment="1">
      <alignment horizontal="right" vertical="center"/>
    </xf>
    <xf numFmtId="177" fontId="5" fillId="0" borderId="34" xfId="0" quotePrefix="1" applyNumberFormat="1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center" vertical="center" shrinkToFit="1"/>
    </xf>
    <xf numFmtId="177" fontId="4" fillId="0" borderId="40" xfId="0" applyNumberFormat="1" applyFont="1" applyFill="1" applyBorder="1" applyAlignment="1">
      <alignment horizontal="distributed" vertical="center"/>
    </xf>
    <xf numFmtId="177" fontId="9" fillId="0" borderId="0" xfId="0" quotePrefix="1" applyNumberFormat="1" applyFont="1" applyFill="1" applyBorder="1" applyAlignment="1">
      <alignment horizontal="distributed" vertical="center" wrapText="1" shrinkToFit="1"/>
    </xf>
    <xf numFmtId="176" fontId="6" fillId="0" borderId="0" xfId="0" applyNumberFormat="1" applyFont="1" applyAlignment="1">
      <alignment horizontal="right"/>
    </xf>
    <xf numFmtId="0" fontId="4" fillId="0" borderId="0" xfId="0" applyFont="1" applyBorder="1"/>
    <xf numFmtId="178" fontId="6" fillId="0" borderId="0" xfId="0" applyNumberFormat="1" applyFont="1" applyAlignment="1">
      <alignment horizontal="right"/>
    </xf>
    <xf numFmtId="179" fontId="6" fillId="0" borderId="0" xfId="0" applyNumberFormat="1" applyFont="1" applyAlignment="1">
      <alignment horizontal="right"/>
    </xf>
    <xf numFmtId="181" fontId="6" fillId="0" borderId="0" xfId="0" applyNumberFormat="1" applyFont="1" applyAlignment="1">
      <alignment horizontal="right"/>
    </xf>
    <xf numFmtId="180" fontId="6" fillId="0" borderId="0" xfId="0" applyNumberFormat="1" applyFont="1" applyAlignment="1">
      <alignment horizontal="right"/>
    </xf>
    <xf numFmtId="181" fontId="4" fillId="0" borderId="27" xfId="0" applyNumberFormat="1" applyFont="1" applyFill="1" applyBorder="1" applyAlignment="1">
      <alignment horizontal="distributed" vertical="center" justifyLastLine="1"/>
    </xf>
    <xf numFmtId="176" fontId="4" fillId="0" borderId="25" xfId="0" applyNumberFormat="1" applyFont="1" applyFill="1" applyBorder="1" applyAlignment="1">
      <alignment horizontal="center" vertical="center" shrinkToFit="1"/>
    </xf>
    <xf numFmtId="176" fontId="4" fillId="0" borderId="0" xfId="0" applyNumberFormat="1" applyFont="1" applyFill="1" applyBorder="1" applyAlignment="1">
      <alignment vertical="center" justifyLastLine="1"/>
    </xf>
    <xf numFmtId="178" fontId="4" fillId="0" borderId="62" xfId="0" applyNumberFormat="1" applyFont="1" applyFill="1" applyBorder="1" applyAlignment="1">
      <alignment horizontal="center" vertical="center" shrinkToFit="1"/>
    </xf>
    <xf numFmtId="179" fontId="4" fillId="0" borderId="63" xfId="0" applyNumberFormat="1" applyFont="1" applyFill="1" applyBorder="1" applyAlignment="1">
      <alignment horizontal="center" vertical="center" shrinkToFit="1"/>
    </xf>
    <xf numFmtId="178" fontId="4" fillId="0" borderId="64" xfId="0" applyNumberFormat="1" applyFont="1" applyFill="1" applyBorder="1" applyAlignment="1">
      <alignment horizontal="center" vertical="center" shrinkToFit="1"/>
    </xf>
    <xf numFmtId="179" fontId="4" fillId="0" borderId="65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177" fontId="4" fillId="0" borderId="62" xfId="0" applyNumberFormat="1" applyFont="1" applyBorder="1" applyAlignment="1">
      <alignment vertical="center"/>
    </xf>
    <xf numFmtId="177" fontId="4" fillId="0" borderId="29" xfId="0" applyNumberFormat="1" applyFont="1" applyBorder="1" applyAlignment="1">
      <alignment vertical="center"/>
    </xf>
    <xf numFmtId="177" fontId="4" fillId="0" borderId="63" xfId="0" applyNumberFormat="1" applyFont="1" applyBorder="1" applyAlignment="1">
      <alignment vertical="center"/>
    </xf>
    <xf numFmtId="0" fontId="4" fillId="0" borderId="66" xfId="0" applyFont="1" applyBorder="1" applyAlignment="1">
      <alignment vertical="center"/>
    </xf>
    <xf numFmtId="0" fontId="4" fillId="0" borderId="15" xfId="0" applyFont="1" applyBorder="1" applyAlignment="1">
      <alignment horizontal="center" vertical="center" shrinkToFit="1"/>
    </xf>
    <xf numFmtId="177" fontId="4" fillId="0" borderId="47" xfId="0" applyNumberFormat="1" applyFont="1" applyBorder="1" applyAlignment="1">
      <alignment vertical="center"/>
    </xf>
    <xf numFmtId="0" fontId="4" fillId="0" borderId="46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177" fontId="4" fillId="0" borderId="55" xfId="0" applyNumberFormat="1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11" xfId="0" applyFont="1" applyBorder="1" applyAlignment="1">
      <alignment horizontal="center" vertical="center" shrinkToFit="1"/>
    </xf>
    <xf numFmtId="177" fontId="8" fillId="0" borderId="43" xfId="0" applyNumberFormat="1" applyFont="1" applyBorder="1" applyAlignment="1">
      <alignment vertical="center"/>
    </xf>
    <xf numFmtId="177" fontId="8" fillId="0" borderId="11" xfId="0" applyNumberFormat="1" applyFont="1" applyBorder="1" applyAlignment="1">
      <alignment vertical="center"/>
    </xf>
    <xf numFmtId="177" fontId="8" fillId="0" borderId="12" xfId="0" applyNumberFormat="1" applyFont="1" applyBorder="1" applyAlignment="1">
      <alignment vertical="center"/>
    </xf>
    <xf numFmtId="0" fontId="8" fillId="0" borderId="61" xfId="0" applyFont="1" applyBorder="1" applyAlignment="1">
      <alignment vertical="center"/>
    </xf>
    <xf numFmtId="0" fontId="8" fillId="0" borderId="15" xfId="0" applyFont="1" applyBorder="1" applyAlignment="1">
      <alignment horizontal="center" vertical="center" shrinkToFit="1"/>
    </xf>
    <xf numFmtId="177" fontId="8" fillId="0" borderId="47" xfId="0" quotePrefix="1" applyNumberFormat="1" applyFont="1" applyFill="1" applyBorder="1" applyAlignment="1">
      <alignment horizontal="right" vertical="center"/>
    </xf>
    <xf numFmtId="177" fontId="8" fillId="0" borderId="14" xfId="0" quotePrefix="1" applyNumberFormat="1" applyFont="1" applyFill="1" applyBorder="1" applyAlignment="1">
      <alignment horizontal="right" vertical="center"/>
    </xf>
    <xf numFmtId="177" fontId="8" fillId="0" borderId="47" xfId="0" applyNumberFormat="1" applyFont="1" applyFill="1" applyBorder="1" applyAlignment="1">
      <alignment horizontal="right" vertical="center"/>
    </xf>
    <xf numFmtId="177" fontId="8" fillId="0" borderId="15" xfId="0" quotePrefix="1" applyNumberFormat="1" applyFont="1" applyFill="1" applyBorder="1" applyAlignment="1">
      <alignment horizontal="right" vertical="center"/>
    </xf>
    <xf numFmtId="177" fontId="8" fillId="0" borderId="15" xfId="0" applyNumberFormat="1" applyFont="1" applyFill="1" applyBorder="1" applyAlignment="1">
      <alignment horizontal="right" vertical="center"/>
    </xf>
    <xf numFmtId="0" fontId="8" fillId="0" borderId="46" xfId="0" applyFont="1" applyBorder="1" applyAlignment="1">
      <alignment horizontal="center" vertical="center" shrinkToFit="1"/>
    </xf>
    <xf numFmtId="0" fontId="8" fillId="0" borderId="23" xfId="0" applyFont="1" applyBorder="1" applyAlignment="1">
      <alignment vertical="center"/>
    </xf>
    <xf numFmtId="0" fontId="8" fillId="0" borderId="50" xfId="0" applyFont="1" applyBorder="1" applyAlignment="1">
      <alignment horizontal="center" vertical="center" shrinkToFit="1"/>
    </xf>
    <xf numFmtId="177" fontId="8" fillId="0" borderId="51" xfId="0" quotePrefix="1" applyNumberFormat="1" applyFont="1" applyFill="1" applyBorder="1" applyAlignment="1">
      <alignment horizontal="right" vertical="center"/>
    </xf>
    <xf numFmtId="177" fontId="8" fillId="0" borderId="17" xfId="0" quotePrefix="1" applyNumberFormat="1" applyFont="1" applyFill="1" applyBorder="1" applyAlignment="1">
      <alignment horizontal="right" vertical="center"/>
    </xf>
    <xf numFmtId="177" fontId="8" fillId="0" borderId="51" xfId="0" applyNumberFormat="1" applyFont="1" applyFill="1" applyBorder="1" applyAlignment="1">
      <alignment horizontal="right" vertical="center"/>
    </xf>
    <xf numFmtId="177" fontId="8" fillId="0" borderId="18" xfId="0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 shrinkToFit="1"/>
    </xf>
    <xf numFmtId="177" fontId="8" fillId="0" borderId="61" xfId="0" applyNumberFormat="1" applyFont="1" applyBorder="1" applyAlignment="1">
      <alignment vertical="center"/>
    </xf>
    <xf numFmtId="177" fontId="8" fillId="0" borderId="0" xfId="0" applyNumberFormat="1" applyFont="1" applyAlignment="1">
      <alignment vertical="center"/>
    </xf>
    <xf numFmtId="177" fontId="8" fillId="0" borderId="67" xfId="0" applyNumberFormat="1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177" fontId="8" fillId="0" borderId="0" xfId="0" applyNumberFormat="1" applyFont="1" applyFill="1" applyBorder="1" applyAlignment="1">
      <alignment horizontal="right" vertical="center"/>
    </xf>
    <xf numFmtId="0" fontId="4" fillId="0" borderId="38" xfId="0" applyFont="1" applyBorder="1" applyAlignment="1">
      <alignment vertical="center"/>
    </xf>
    <xf numFmtId="0" fontId="4" fillId="0" borderId="18" xfId="0" applyFont="1" applyBorder="1" applyAlignment="1">
      <alignment horizontal="center" vertical="center" shrinkToFit="1"/>
    </xf>
    <xf numFmtId="177" fontId="4" fillId="0" borderId="51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77" fontId="4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176" fontId="7" fillId="0" borderId="25" xfId="0" applyNumberFormat="1" applyFont="1" applyFill="1" applyBorder="1" applyAlignment="1">
      <alignment horizontal="center" vertical="center" wrapText="1" shrinkToFit="1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177" fontId="4" fillId="0" borderId="30" xfId="0" applyNumberFormat="1" applyFont="1" applyBorder="1" applyAlignment="1">
      <alignment vertical="center"/>
    </xf>
    <xf numFmtId="177" fontId="4" fillId="0" borderId="47" xfId="0" applyNumberFormat="1" applyFont="1" applyBorder="1" applyAlignment="1">
      <alignment horizontal="right" vertical="center"/>
    </xf>
    <xf numFmtId="177" fontId="4" fillId="0" borderId="44" xfId="0" applyNumberFormat="1" applyFont="1" applyBorder="1" applyAlignment="1">
      <alignment horizontal="right" vertical="center"/>
    </xf>
    <xf numFmtId="177" fontId="4" fillId="0" borderId="55" xfId="0" applyNumberFormat="1" applyFont="1" applyBorder="1" applyAlignment="1">
      <alignment horizontal="right" vertical="center"/>
    </xf>
    <xf numFmtId="177" fontId="4" fillId="0" borderId="21" xfId="0" applyNumberFormat="1" applyFont="1" applyBorder="1" applyAlignment="1">
      <alignment horizontal="right" vertical="center"/>
    </xf>
    <xf numFmtId="177" fontId="4" fillId="0" borderId="52" xfId="0" applyNumberFormat="1" applyFont="1" applyBorder="1" applyAlignment="1">
      <alignment horizontal="right" vertical="center"/>
    </xf>
    <xf numFmtId="177" fontId="4" fillId="0" borderId="52" xfId="0" applyNumberFormat="1" applyFont="1" applyBorder="1" applyAlignment="1">
      <alignment vertical="center"/>
    </xf>
    <xf numFmtId="177" fontId="4" fillId="0" borderId="48" xfId="0" applyNumberFormat="1" applyFont="1" applyBorder="1" applyAlignment="1">
      <alignment vertical="center"/>
    </xf>
    <xf numFmtId="177" fontId="4" fillId="0" borderId="51" xfId="0" applyNumberFormat="1" applyFont="1" applyBorder="1" applyAlignment="1">
      <alignment horizontal="right" vertical="center"/>
    </xf>
    <xf numFmtId="177" fontId="4" fillId="0" borderId="48" xfId="0" applyNumberFormat="1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0" fillId="0" borderId="29" xfId="0" applyBorder="1"/>
    <xf numFmtId="177" fontId="4" fillId="0" borderId="29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horizontal="right" vertical="center"/>
    </xf>
    <xf numFmtId="0" fontId="16" fillId="0" borderId="0" xfId="0" applyFont="1"/>
    <xf numFmtId="0" fontId="18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20" fillId="0" borderId="25" xfId="0" applyFont="1" applyBorder="1" applyAlignment="1">
      <alignment horizontal="center" vertical="center"/>
    </xf>
    <xf numFmtId="0" fontId="20" fillId="0" borderId="25" xfId="0" applyFont="1" applyBorder="1" applyAlignment="1">
      <alignment vertical="center"/>
    </xf>
    <xf numFmtId="0" fontId="18" fillId="0" borderId="25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22" fillId="0" borderId="25" xfId="2" applyFont="1" applyBorder="1" applyAlignment="1" applyProtection="1">
      <alignment horizontal="center" vertical="center"/>
    </xf>
    <xf numFmtId="0" fontId="4" fillId="0" borderId="9" xfId="0" applyFont="1" applyBorder="1" applyAlignment="1">
      <alignment horizontal="distributed" vertical="center" justifyLastLine="1"/>
    </xf>
    <xf numFmtId="0" fontId="4" fillId="0" borderId="1" xfId="0" applyFont="1" applyBorder="1" applyAlignment="1">
      <alignment horizontal="distributed" vertical="center" justifyLastLine="1"/>
    </xf>
    <xf numFmtId="0" fontId="4" fillId="0" borderId="27" xfId="0" applyFont="1" applyBorder="1" applyAlignment="1">
      <alignment horizontal="distributed" vertical="center" justifyLastLine="1"/>
    </xf>
    <xf numFmtId="0" fontId="4" fillId="0" borderId="28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distributed" vertical="center" justifyLastLine="1"/>
    </xf>
    <xf numFmtId="0" fontId="4" fillId="0" borderId="29" xfId="0" applyFont="1" applyBorder="1" applyAlignment="1">
      <alignment horizontal="distributed" vertical="center" justifyLastLine="1"/>
    </xf>
    <xf numFmtId="0" fontId="4" fillId="0" borderId="30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 justifyLastLine="1"/>
    </xf>
    <xf numFmtId="0" fontId="4" fillId="0" borderId="31" xfId="0" applyFont="1" applyBorder="1" applyAlignment="1">
      <alignment horizontal="distributed" vertical="center" justifyLastLine="1"/>
    </xf>
    <xf numFmtId="0" fontId="4" fillId="0" borderId="32" xfId="0" applyFont="1" applyBorder="1" applyAlignment="1">
      <alignment horizontal="distributed" vertical="center" justifyLastLine="1"/>
    </xf>
    <xf numFmtId="0" fontId="5" fillId="0" borderId="9" xfId="0" quotePrefix="1" applyFont="1" applyFill="1" applyBorder="1" applyAlignment="1">
      <alignment vertical="center" wrapText="1"/>
    </xf>
    <xf numFmtId="0" fontId="5" fillId="0" borderId="29" xfId="0" quotePrefix="1" applyFont="1" applyFill="1" applyBorder="1" applyAlignment="1">
      <alignment vertical="center" wrapText="1"/>
    </xf>
    <xf numFmtId="0" fontId="5" fillId="0" borderId="30" xfId="0" quotePrefix="1" applyFont="1" applyFill="1" applyBorder="1" applyAlignment="1">
      <alignment vertical="center" wrapText="1"/>
    </xf>
    <xf numFmtId="176" fontId="4" fillId="0" borderId="25" xfId="0" applyNumberFormat="1" applyFont="1" applyFill="1" applyBorder="1" applyAlignment="1">
      <alignment horizontal="distributed" vertical="center" justifyLastLine="1"/>
    </xf>
    <xf numFmtId="0" fontId="5" fillId="0" borderId="33" xfId="0" quotePrefix="1" applyFont="1" applyFill="1" applyBorder="1" applyAlignment="1">
      <alignment vertical="center" wrapText="1"/>
    </xf>
    <xf numFmtId="0" fontId="5" fillId="0" borderId="1" xfId="0" quotePrefix="1" applyFont="1" applyFill="1" applyBorder="1" applyAlignment="1">
      <alignment vertical="center" wrapText="1"/>
    </xf>
    <xf numFmtId="0" fontId="5" fillId="0" borderId="27" xfId="0" quotePrefix="1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179" fontId="4" fillId="0" borderId="35" xfId="0" applyNumberFormat="1" applyFont="1" applyFill="1" applyBorder="1" applyAlignment="1">
      <alignment horizontal="distributed" vertical="center" justifyLastLine="1"/>
    </xf>
    <xf numFmtId="179" fontId="4" fillId="0" borderId="26" xfId="0" applyNumberFormat="1" applyFont="1" applyFill="1" applyBorder="1" applyAlignment="1">
      <alignment horizontal="distributed" vertical="center" justifyLastLine="1"/>
    </xf>
    <xf numFmtId="178" fontId="4" fillId="0" borderId="25" xfId="0" applyNumberFormat="1" applyFont="1" applyFill="1" applyBorder="1" applyAlignment="1">
      <alignment horizontal="distributed" vertical="center" justifyLastLine="1"/>
    </xf>
    <xf numFmtId="180" fontId="4" fillId="0" borderId="36" xfId="0" applyNumberFormat="1" applyFont="1" applyFill="1" applyBorder="1" applyAlignment="1">
      <alignment horizontal="distributed" vertical="center" justifyLastLine="1"/>
    </xf>
    <xf numFmtId="180" fontId="4" fillId="0" borderId="26" xfId="0" applyNumberFormat="1" applyFont="1" applyFill="1" applyBorder="1" applyAlignment="1">
      <alignment horizontal="distributed" vertical="center" justifyLastLine="1"/>
    </xf>
    <xf numFmtId="178" fontId="4" fillId="0" borderId="27" xfId="0" applyNumberFormat="1" applyFont="1" applyFill="1" applyBorder="1" applyAlignment="1">
      <alignment horizontal="distributed" vertical="center" justifyLastLine="1"/>
    </xf>
    <xf numFmtId="178" fontId="4" fillId="0" borderId="0" xfId="0" applyNumberFormat="1" applyFont="1" applyFill="1" applyBorder="1" applyAlignment="1">
      <alignment horizontal="distributed" vertical="center" justifyLastLine="1"/>
    </xf>
    <xf numFmtId="176" fontId="4" fillId="0" borderId="0" xfId="0" applyNumberFormat="1" applyFont="1" applyFill="1" applyBorder="1" applyAlignment="1">
      <alignment horizontal="center" vertical="center" shrinkToFit="1"/>
    </xf>
    <xf numFmtId="0" fontId="5" fillId="0" borderId="9" xfId="0" applyFont="1" applyBorder="1" applyAlignment="1">
      <alignment vertical="center" wrapText="1"/>
    </xf>
    <xf numFmtId="0" fontId="5" fillId="0" borderId="29" xfId="0" applyFont="1" applyBorder="1" applyAlignment="1">
      <alignment vertical="center" wrapText="1"/>
    </xf>
    <xf numFmtId="0" fontId="5" fillId="0" borderId="30" xfId="0" applyFont="1" applyBorder="1" applyAlignment="1">
      <alignment vertical="center" wrapTex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29" xfId="0" applyFont="1" applyFill="1" applyBorder="1" applyAlignment="1">
      <alignment horizontal="center" vertical="center" shrinkToFit="1"/>
    </xf>
    <xf numFmtId="0" fontId="4" fillId="0" borderId="30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34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31" xfId="0" applyFont="1" applyFill="1" applyBorder="1" applyAlignment="1">
      <alignment horizontal="center" vertical="center" shrinkToFit="1"/>
    </xf>
    <xf numFmtId="0" fontId="4" fillId="0" borderId="32" xfId="0" applyFont="1" applyFill="1" applyBorder="1" applyAlignment="1">
      <alignment horizontal="center" vertical="center" shrinkToFit="1"/>
    </xf>
    <xf numFmtId="179" fontId="4" fillId="0" borderId="9" xfId="0" applyNumberFormat="1" applyFont="1" applyFill="1" applyBorder="1" applyAlignment="1">
      <alignment horizontal="center" vertical="center" justifyLastLine="1"/>
    </xf>
    <xf numFmtId="179" fontId="4" fillId="0" borderId="30" xfId="0" applyNumberFormat="1" applyFont="1" applyFill="1" applyBorder="1" applyAlignment="1">
      <alignment horizontal="center" vertical="center" justifyLastLine="1"/>
    </xf>
    <xf numFmtId="179" fontId="4" fillId="0" borderId="8" xfId="0" applyNumberFormat="1" applyFont="1" applyFill="1" applyBorder="1" applyAlignment="1">
      <alignment horizontal="center" vertical="center" justifyLastLine="1"/>
    </xf>
    <xf numFmtId="179" fontId="4" fillId="0" borderId="32" xfId="0" applyNumberFormat="1" applyFont="1" applyFill="1" applyBorder="1" applyAlignment="1">
      <alignment horizontal="center" vertical="center" justifyLastLine="1"/>
    </xf>
    <xf numFmtId="181" fontId="4" fillId="0" borderId="0" xfId="0" applyNumberFormat="1" applyFont="1" applyFill="1" applyBorder="1" applyAlignment="1">
      <alignment horizontal="center" vertical="center" justifyLastLine="1"/>
    </xf>
    <xf numFmtId="181" fontId="4" fillId="0" borderId="31" xfId="0" applyNumberFormat="1" applyFont="1" applyFill="1" applyBorder="1" applyAlignment="1">
      <alignment horizontal="center" vertical="center" justifyLastLine="1"/>
    </xf>
    <xf numFmtId="177" fontId="4" fillId="0" borderId="9" xfId="0" quotePrefix="1" applyNumberFormat="1" applyFont="1" applyFill="1" applyBorder="1" applyAlignment="1">
      <alignment horizontal="center" vertical="center"/>
    </xf>
    <xf numFmtId="177" fontId="4" fillId="0" borderId="29" xfId="0" quotePrefix="1" applyNumberFormat="1" applyFont="1" applyFill="1" applyBorder="1" applyAlignment="1">
      <alignment horizontal="center" vertical="center"/>
    </xf>
    <xf numFmtId="177" fontId="4" fillId="0" borderId="8" xfId="0" quotePrefix="1" applyNumberFormat="1" applyFont="1" applyFill="1" applyBorder="1" applyAlignment="1">
      <alignment horizontal="center" vertical="center"/>
    </xf>
    <xf numFmtId="177" fontId="4" fillId="0" borderId="31" xfId="0" quotePrefix="1" applyNumberFormat="1" applyFont="1" applyFill="1" applyBorder="1" applyAlignment="1">
      <alignment horizontal="center" vertical="center"/>
    </xf>
    <xf numFmtId="180" fontId="4" fillId="0" borderId="9" xfId="0" applyNumberFormat="1" applyFont="1" applyFill="1" applyBorder="1" applyAlignment="1">
      <alignment horizontal="center" vertical="center" shrinkToFit="1"/>
    </xf>
    <xf numFmtId="180" fontId="4" fillId="0" borderId="30" xfId="0" applyNumberFormat="1" applyFont="1" applyFill="1" applyBorder="1" applyAlignment="1">
      <alignment horizontal="center" vertical="center" shrinkToFit="1"/>
    </xf>
    <xf numFmtId="180" fontId="4" fillId="0" borderId="8" xfId="0" applyNumberFormat="1" applyFont="1" applyFill="1" applyBorder="1" applyAlignment="1">
      <alignment horizontal="center" vertical="center" shrinkToFit="1"/>
    </xf>
    <xf numFmtId="180" fontId="4" fillId="0" borderId="32" xfId="0" applyNumberFormat="1" applyFont="1" applyFill="1" applyBorder="1" applyAlignment="1">
      <alignment horizontal="center" vertical="center" shrinkToFit="1"/>
    </xf>
    <xf numFmtId="177" fontId="4" fillId="0" borderId="33" xfId="0" quotePrefix="1" applyNumberFormat="1" applyFont="1" applyFill="1" applyBorder="1" applyAlignment="1">
      <alignment horizontal="center" vertical="center"/>
    </xf>
    <xf numFmtId="177" fontId="4" fillId="0" borderId="27" xfId="0" quotePrefix="1" applyNumberFormat="1" applyFont="1" applyFill="1" applyBorder="1" applyAlignment="1">
      <alignment horizontal="center" vertical="center"/>
    </xf>
    <xf numFmtId="0" fontId="5" fillId="0" borderId="33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27" xfId="0" applyFont="1" applyBorder="1" applyAlignment="1">
      <alignment vertical="center" wrapText="1"/>
    </xf>
    <xf numFmtId="0" fontId="6" fillId="0" borderId="9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177" fontId="4" fillId="0" borderId="30" xfId="0" quotePrefix="1" applyNumberFormat="1" applyFont="1" applyFill="1" applyBorder="1" applyAlignment="1">
      <alignment horizontal="center" vertical="center"/>
    </xf>
    <xf numFmtId="177" fontId="4" fillId="0" borderId="32" xfId="0" quotePrefix="1" applyNumberFormat="1" applyFont="1" applyFill="1" applyBorder="1" applyAlignment="1">
      <alignment horizontal="center" vertical="center"/>
    </xf>
    <xf numFmtId="179" fontId="4" fillId="0" borderId="33" xfId="0" applyNumberFormat="1" applyFont="1" applyFill="1" applyBorder="1" applyAlignment="1">
      <alignment horizontal="distributed" vertical="center" justifyLastLine="1"/>
    </xf>
    <xf numFmtId="179" fontId="4" fillId="0" borderId="27" xfId="0" applyNumberFormat="1" applyFont="1" applyFill="1" applyBorder="1" applyAlignment="1">
      <alignment horizontal="distributed" vertical="center" justifyLastLine="1"/>
    </xf>
    <xf numFmtId="181" fontId="4" fillId="0" borderId="33" xfId="0" applyNumberFormat="1" applyFont="1" applyFill="1" applyBorder="1" applyAlignment="1">
      <alignment horizontal="distributed" vertical="center" justifyLastLine="1"/>
    </xf>
    <xf numFmtId="181" fontId="4" fillId="0" borderId="27" xfId="0" applyNumberFormat="1" applyFont="1" applyFill="1" applyBorder="1" applyAlignment="1">
      <alignment horizontal="distributed" vertical="center" justifyLastLine="1"/>
    </xf>
    <xf numFmtId="176" fontId="4" fillId="0" borderId="33" xfId="0" applyNumberFormat="1" applyFont="1" applyFill="1" applyBorder="1" applyAlignment="1">
      <alignment horizontal="center" vertical="center" shrinkToFit="1"/>
    </xf>
    <xf numFmtId="176" fontId="4" fillId="0" borderId="27" xfId="0" applyNumberFormat="1" applyFont="1" applyFill="1" applyBorder="1" applyAlignment="1">
      <alignment horizontal="center" vertical="center" shrinkToFit="1"/>
    </xf>
    <xf numFmtId="180" fontId="4" fillId="0" borderId="33" xfId="0" applyNumberFormat="1" applyFont="1" applyFill="1" applyBorder="1" applyAlignment="1">
      <alignment horizontal="center" vertical="center" shrinkToFit="1"/>
    </xf>
    <xf numFmtId="180" fontId="4" fillId="0" borderId="27" xfId="0" applyNumberFormat="1" applyFont="1" applyFill="1" applyBorder="1" applyAlignment="1">
      <alignment horizontal="center" vertical="center" shrinkToFit="1"/>
    </xf>
    <xf numFmtId="178" fontId="4" fillId="0" borderId="33" xfId="0" applyNumberFormat="1" applyFont="1" applyFill="1" applyBorder="1" applyAlignment="1">
      <alignment horizontal="distributed" vertical="center" justifyLastLine="1"/>
    </xf>
    <xf numFmtId="0" fontId="4" fillId="0" borderId="46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44" xfId="0" applyFont="1" applyBorder="1" applyAlignment="1">
      <alignment horizontal="center" vertical="center" shrinkToFit="1"/>
    </xf>
    <xf numFmtId="0" fontId="4" fillId="0" borderId="50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176" fontId="4" fillId="0" borderId="33" xfId="0" applyNumberFormat="1" applyFont="1" applyFill="1" applyBorder="1" applyAlignment="1">
      <alignment horizontal="center" vertical="center" justifyLastLine="1"/>
    </xf>
    <xf numFmtId="176" fontId="4" fillId="0" borderId="27" xfId="0" applyNumberFormat="1" applyFont="1" applyFill="1" applyBorder="1" applyAlignment="1">
      <alignment horizontal="center" vertical="center" justifyLastLine="1"/>
    </xf>
    <xf numFmtId="0" fontId="6" fillId="0" borderId="33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178" fontId="4" fillId="0" borderId="25" xfId="0" applyNumberFormat="1" applyFont="1" applyFill="1" applyBorder="1" applyAlignment="1">
      <alignment horizontal="center" vertical="center" justifyLastLine="1"/>
    </xf>
    <xf numFmtId="178" fontId="4" fillId="0" borderId="27" xfId="0" applyNumberFormat="1" applyFont="1" applyFill="1" applyBorder="1" applyAlignment="1">
      <alignment horizontal="center" vertical="center" justifyLastLine="1"/>
    </xf>
    <xf numFmtId="178" fontId="4" fillId="0" borderId="33" xfId="0" applyNumberFormat="1" applyFont="1" applyFill="1" applyBorder="1" applyAlignment="1">
      <alignment horizontal="center" vertical="center" justifyLastLine="1"/>
    </xf>
    <xf numFmtId="0" fontId="4" fillId="0" borderId="9" xfId="0" applyFont="1" applyFill="1" applyBorder="1" applyAlignment="1">
      <alignment horizontal="center" vertical="center" justifyLastLine="1"/>
    </xf>
    <xf numFmtId="0" fontId="4" fillId="0" borderId="29" xfId="0" applyFont="1" applyFill="1" applyBorder="1" applyAlignment="1">
      <alignment horizontal="center" vertical="center" justifyLastLine="1"/>
    </xf>
    <xf numFmtId="0" fontId="4" fillId="0" borderId="30" xfId="0" applyFont="1" applyFill="1" applyBorder="1" applyAlignment="1">
      <alignment horizontal="center" vertical="center" justifyLastLine="1"/>
    </xf>
    <xf numFmtId="0" fontId="4" fillId="0" borderId="8" xfId="0" applyFont="1" applyFill="1" applyBorder="1" applyAlignment="1">
      <alignment horizontal="center" vertical="center" justifyLastLine="1"/>
    </xf>
    <xf numFmtId="0" fontId="4" fillId="0" borderId="31" xfId="0" applyFont="1" applyFill="1" applyBorder="1" applyAlignment="1">
      <alignment horizontal="center" vertical="center" justifyLastLine="1"/>
    </xf>
    <xf numFmtId="0" fontId="4" fillId="0" borderId="32" xfId="0" applyFont="1" applyFill="1" applyBorder="1" applyAlignment="1">
      <alignment horizontal="center" vertical="center" justifyLastLine="1"/>
    </xf>
    <xf numFmtId="179" fontId="4" fillId="0" borderId="33" xfId="0" applyNumberFormat="1" applyFont="1" applyFill="1" applyBorder="1" applyAlignment="1">
      <alignment horizontal="center" vertical="center" justifyLastLine="1"/>
    </xf>
    <xf numFmtId="179" fontId="4" fillId="0" borderId="27" xfId="0" applyNumberFormat="1" applyFont="1" applyFill="1" applyBorder="1" applyAlignment="1">
      <alignment horizontal="center" vertical="center" justifyLastLine="1"/>
    </xf>
    <xf numFmtId="180" fontId="4" fillId="0" borderId="33" xfId="0" applyNumberFormat="1" applyFont="1" applyFill="1" applyBorder="1" applyAlignment="1">
      <alignment horizontal="center" vertical="center" justifyLastLine="1"/>
    </xf>
    <xf numFmtId="180" fontId="4" fillId="0" borderId="27" xfId="0" applyNumberFormat="1" applyFont="1" applyFill="1" applyBorder="1" applyAlignment="1">
      <alignment horizontal="center" vertical="center" justifyLastLine="1"/>
    </xf>
    <xf numFmtId="0" fontId="4" fillId="0" borderId="25" xfId="0" applyFont="1" applyFill="1" applyBorder="1" applyAlignment="1">
      <alignment horizontal="center" vertical="center" justifyLastLine="1"/>
    </xf>
    <xf numFmtId="176" fontId="4" fillId="0" borderId="36" xfId="0" applyNumberFormat="1" applyFont="1" applyFill="1" applyBorder="1" applyAlignment="1">
      <alignment horizontal="distributed" vertical="center" justifyLastLine="1"/>
    </xf>
    <xf numFmtId="176" fontId="4" fillId="0" borderId="26" xfId="0" applyNumberFormat="1" applyFont="1" applyFill="1" applyBorder="1" applyAlignment="1">
      <alignment horizontal="distributed" vertical="center" justifyLastLine="1"/>
    </xf>
    <xf numFmtId="178" fontId="4" fillId="0" borderId="36" xfId="0" applyNumberFormat="1" applyFont="1" applyFill="1" applyBorder="1" applyAlignment="1">
      <alignment horizontal="distributed" vertical="center" justifyLastLine="1"/>
    </xf>
    <xf numFmtId="178" fontId="4" fillId="0" borderId="26" xfId="0" applyNumberFormat="1" applyFont="1" applyFill="1" applyBorder="1" applyAlignment="1">
      <alignment horizontal="distributed" vertical="center" justifyLastLine="1"/>
    </xf>
    <xf numFmtId="180" fontId="4" fillId="0" borderId="36" xfId="0" applyNumberFormat="1" applyFont="1" applyFill="1" applyBorder="1" applyAlignment="1">
      <alignment horizontal="center" vertical="center" justifyLastLine="1"/>
    </xf>
    <xf numFmtId="180" fontId="4" fillId="0" borderId="26" xfId="0" applyNumberFormat="1" applyFont="1" applyFill="1" applyBorder="1" applyAlignment="1">
      <alignment horizontal="center" vertical="center" justifyLastLine="1"/>
    </xf>
    <xf numFmtId="178" fontId="4" fillId="0" borderId="36" xfId="0" applyNumberFormat="1" applyFont="1" applyFill="1" applyBorder="1" applyAlignment="1">
      <alignment horizontal="center" vertical="center" justifyLastLine="1"/>
    </xf>
    <xf numFmtId="178" fontId="4" fillId="0" borderId="26" xfId="0" applyNumberFormat="1" applyFont="1" applyFill="1" applyBorder="1" applyAlignment="1">
      <alignment horizontal="center" vertical="center" justifyLastLine="1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C24" sqref="C24"/>
    </sheetView>
  </sheetViews>
  <sheetFormatPr defaultRowHeight="20.100000000000001" customHeight="1"/>
  <cols>
    <col min="1" max="1" width="8" style="343" customWidth="1"/>
    <col min="2" max="2" width="5.28515625" style="343" customWidth="1"/>
    <col min="3" max="3" width="60.140625" style="343" customWidth="1"/>
    <col min="4" max="4" width="12.140625" style="341" customWidth="1"/>
    <col min="5" max="16384" width="9.140625" style="343"/>
  </cols>
  <sheetData>
    <row r="1" spans="1:4" s="340" customFormat="1" ht="20.100000000000001" customHeight="1">
      <c r="A1" s="340" t="s">
        <v>239</v>
      </c>
      <c r="D1" s="341"/>
    </row>
    <row r="2" spans="1:4" s="340" customFormat="1" ht="20.100000000000001" customHeight="1">
      <c r="A2" s="340" t="s">
        <v>240</v>
      </c>
      <c r="D2" s="341"/>
    </row>
    <row r="3" spans="1:4" ht="20.100000000000001" customHeight="1">
      <c r="A3" s="342"/>
      <c r="B3" s="342"/>
      <c r="C3" s="342"/>
    </row>
    <row r="4" spans="1:4" s="347" customFormat="1" ht="20.100000000000001" customHeight="1">
      <c r="A4" s="344" t="s">
        <v>241</v>
      </c>
      <c r="B4" s="345" t="s">
        <v>247</v>
      </c>
      <c r="C4" s="346"/>
      <c r="D4" s="348" t="s">
        <v>241</v>
      </c>
    </row>
    <row r="5" spans="1:4" s="347" customFormat="1" ht="20.100000000000001" customHeight="1">
      <c r="A5" s="344" t="s">
        <v>242</v>
      </c>
      <c r="B5" s="345" t="s">
        <v>245</v>
      </c>
      <c r="C5" s="346"/>
      <c r="D5" s="348" t="s">
        <v>242</v>
      </c>
    </row>
    <row r="6" spans="1:4" s="347" customFormat="1" ht="20.100000000000001" customHeight="1">
      <c r="A6" s="344" t="s">
        <v>243</v>
      </c>
      <c r="B6" s="345" t="s">
        <v>246</v>
      </c>
      <c r="C6" s="346"/>
      <c r="D6" s="348" t="s">
        <v>243</v>
      </c>
    </row>
    <row r="7" spans="1:4" s="347" customFormat="1" ht="20.100000000000001" customHeight="1">
      <c r="A7" s="344" t="s">
        <v>244</v>
      </c>
      <c r="B7" s="345" t="s">
        <v>248</v>
      </c>
      <c r="C7" s="346"/>
      <c r="D7" s="348" t="s">
        <v>244</v>
      </c>
    </row>
  </sheetData>
  <phoneticPr fontId="2"/>
  <hyperlinks>
    <hyperlink ref="D4" location="'C-1'!A1" display="C-1"/>
    <hyperlink ref="D5" location="'C-2'!A1" display="C-2"/>
    <hyperlink ref="D6" location="'C-3'!A1" display="C-3"/>
    <hyperlink ref="D7" location="'C-4'!A1" display="C-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1"/>
  <sheetViews>
    <sheetView showGridLines="0" view="pageBreakPreview" zoomScaleNormal="100" zoomScaleSheetLayoutView="100" workbookViewId="0"/>
  </sheetViews>
  <sheetFormatPr defaultRowHeight="12"/>
  <cols>
    <col min="1" max="1" width="1.7109375" style="12" customWidth="1"/>
    <col min="2" max="2" width="3.7109375" style="12" customWidth="1"/>
    <col min="3" max="3" width="3.28515625" style="13" bestFit="1" customWidth="1"/>
    <col min="4" max="4" width="0.85546875" style="13" customWidth="1"/>
    <col min="5" max="5" width="29.7109375" style="12" bestFit="1" customWidth="1"/>
    <col min="6" max="6" width="0.85546875" style="12" customWidth="1"/>
    <col min="7" max="10" width="14.28515625" style="12" customWidth="1"/>
    <col min="11" max="16384" width="9.140625" style="12"/>
  </cols>
  <sheetData>
    <row r="1" spans="1:10" ht="30" customHeight="1">
      <c r="A1" s="1" t="s">
        <v>4</v>
      </c>
      <c r="B1" s="4"/>
    </row>
    <row r="2" spans="1:10" ht="7.5" customHeight="1">
      <c r="A2" s="4"/>
      <c r="B2" s="51"/>
    </row>
    <row r="3" spans="1:10" ht="22.5" customHeight="1">
      <c r="A3" s="4"/>
      <c r="B3" s="51"/>
    </row>
    <row r="4" spans="1:10" ht="15" customHeight="1">
      <c r="B4" s="349" t="s">
        <v>30</v>
      </c>
      <c r="C4" s="354"/>
      <c r="D4" s="354"/>
      <c r="E4" s="354"/>
      <c r="F4" s="355"/>
      <c r="G4" s="352" t="s">
        <v>0</v>
      </c>
      <c r="H4" s="349" t="s">
        <v>25</v>
      </c>
      <c r="I4" s="350"/>
      <c r="J4" s="351"/>
    </row>
    <row r="5" spans="1:10" ht="15" customHeight="1">
      <c r="B5" s="356"/>
      <c r="C5" s="357"/>
      <c r="D5" s="357"/>
      <c r="E5" s="357"/>
      <c r="F5" s="358"/>
      <c r="G5" s="353"/>
      <c r="H5" s="35" t="s">
        <v>3</v>
      </c>
      <c r="I5" s="36" t="s">
        <v>1</v>
      </c>
      <c r="J5" s="37" t="s">
        <v>2</v>
      </c>
    </row>
    <row r="6" spans="1:10" ht="15" hidden="1" customHeight="1">
      <c r="B6" s="15" t="s">
        <v>23</v>
      </c>
      <c r="C6" s="2"/>
      <c r="D6" s="2"/>
      <c r="E6" s="2"/>
      <c r="F6" s="2"/>
      <c r="G6" s="43">
        <v>4934</v>
      </c>
      <c r="H6" s="43">
        <v>38267</v>
      </c>
      <c r="I6" s="44">
        <v>20916</v>
      </c>
      <c r="J6" s="45">
        <v>17351</v>
      </c>
    </row>
    <row r="7" spans="1:10" s="14" customFormat="1" ht="13.5" hidden="1" customHeight="1">
      <c r="B7" s="9"/>
      <c r="C7" s="16" t="s">
        <v>14</v>
      </c>
      <c r="D7" s="38"/>
      <c r="E7" s="17" t="s">
        <v>5</v>
      </c>
      <c r="F7" s="17"/>
      <c r="G7" s="6">
        <v>9</v>
      </c>
      <c r="H7" s="6">
        <v>123</v>
      </c>
      <c r="I7" s="18">
        <v>59</v>
      </c>
      <c r="J7" s="19">
        <v>64</v>
      </c>
    </row>
    <row r="8" spans="1:10" s="14" customFormat="1" ht="13.5" hidden="1" customHeight="1">
      <c r="B8" s="5"/>
      <c r="C8" s="20" t="s">
        <v>15</v>
      </c>
      <c r="D8" s="39"/>
      <c r="E8" s="21" t="s">
        <v>6</v>
      </c>
      <c r="F8" s="21"/>
      <c r="G8" s="7">
        <v>0</v>
      </c>
      <c r="H8" s="7">
        <v>0</v>
      </c>
      <c r="I8" s="22">
        <v>0</v>
      </c>
      <c r="J8" s="23">
        <v>0</v>
      </c>
    </row>
    <row r="9" spans="1:10" s="14" customFormat="1" ht="13.5" hidden="1" customHeight="1">
      <c r="B9" s="5"/>
      <c r="C9" s="20" t="s">
        <v>27</v>
      </c>
      <c r="D9" s="39"/>
      <c r="E9" s="21" t="s">
        <v>7</v>
      </c>
      <c r="F9" s="21"/>
      <c r="G9" s="7">
        <v>0</v>
      </c>
      <c r="H9" s="7">
        <v>0</v>
      </c>
      <c r="I9" s="22">
        <v>0</v>
      </c>
      <c r="J9" s="23">
        <v>0</v>
      </c>
    </row>
    <row r="10" spans="1:10" s="14" customFormat="1" ht="13.5" hidden="1" customHeight="1">
      <c r="B10" s="5"/>
      <c r="C10" s="20" t="s">
        <v>26</v>
      </c>
      <c r="D10" s="39"/>
      <c r="E10" s="21" t="s">
        <v>24</v>
      </c>
      <c r="F10" s="21"/>
      <c r="G10" s="7">
        <v>3</v>
      </c>
      <c r="H10" s="7">
        <v>69</v>
      </c>
      <c r="I10" s="22">
        <v>61</v>
      </c>
      <c r="J10" s="23">
        <v>8</v>
      </c>
    </row>
    <row r="11" spans="1:10" s="14" customFormat="1" ht="13.5" hidden="1" customHeight="1">
      <c r="B11" s="5"/>
      <c r="C11" s="20" t="s">
        <v>16</v>
      </c>
      <c r="D11" s="39"/>
      <c r="E11" s="21" t="s">
        <v>8</v>
      </c>
      <c r="F11" s="21"/>
      <c r="G11" s="7">
        <v>606</v>
      </c>
      <c r="H11" s="7">
        <v>3854</v>
      </c>
      <c r="I11" s="22">
        <v>3132</v>
      </c>
      <c r="J11" s="23">
        <v>722</v>
      </c>
    </row>
    <row r="12" spans="1:10" s="14" customFormat="1" ht="13.5" hidden="1" customHeight="1">
      <c r="B12" s="5"/>
      <c r="C12" s="20" t="s">
        <v>28</v>
      </c>
      <c r="D12" s="39"/>
      <c r="E12" s="21" t="s">
        <v>9</v>
      </c>
      <c r="F12" s="21"/>
      <c r="G12" s="7">
        <v>1172</v>
      </c>
      <c r="H12" s="7">
        <v>13908</v>
      </c>
      <c r="I12" s="22">
        <v>7734</v>
      </c>
      <c r="J12" s="23">
        <v>6174</v>
      </c>
    </row>
    <row r="13" spans="1:10" s="14" customFormat="1" ht="13.5" hidden="1" customHeight="1">
      <c r="B13" s="5"/>
      <c r="C13" s="20" t="s">
        <v>17</v>
      </c>
      <c r="D13" s="39"/>
      <c r="E13" s="21" t="s">
        <v>31</v>
      </c>
      <c r="F13" s="21"/>
      <c r="G13" s="7">
        <v>15</v>
      </c>
      <c r="H13" s="7">
        <v>309</v>
      </c>
      <c r="I13" s="22">
        <v>282</v>
      </c>
      <c r="J13" s="23">
        <v>27</v>
      </c>
    </row>
    <row r="14" spans="1:10" s="14" customFormat="1" ht="13.5" hidden="1" customHeight="1">
      <c r="B14" s="5"/>
      <c r="C14" s="20" t="s">
        <v>18</v>
      </c>
      <c r="D14" s="39"/>
      <c r="E14" s="21" t="s">
        <v>10</v>
      </c>
      <c r="F14" s="21"/>
      <c r="G14" s="7">
        <v>131</v>
      </c>
      <c r="H14" s="7">
        <v>1823</v>
      </c>
      <c r="I14" s="22">
        <v>1375</v>
      </c>
      <c r="J14" s="23">
        <v>448</v>
      </c>
    </row>
    <row r="15" spans="1:10" s="14" customFormat="1" ht="13.5" hidden="1" customHeight="1">
      <c r="B15" s="5"/>
      <c r="C15" s="20" t="s">
        <v>19</v>
      </c>
      <c r="D15" s="39"/>
      <c r="E15" s="21" t="s">
        <v>32</v>
      </c>
      <c r="F15" s="21"/>
      <c r="G15" s="7">
        <v>1673</v>
      </c>
      <c r="H15" s="7">
        <v>8373</v>
      </c>
      <c r="I15" s="22">
        <v>3847</v>
      </c>
      <c r="J15" s="23">
        <v>4526</v>
      </c>
    </row>
    <row r="16" spans="1:10" s="14" customFormat="1" ht="13.5" hidden="1" customHeight="1">
      <c r="B16" s="5"/>
      <c r="C16" s="20" t="s">
        <v>29</v>
      </c>
      <c r="D16" s="39"/>
      <c r="E16" s="21" t="s">
        <v>33</v>
      </c>
      <c r="F16" s="21"/>
      <c r="G16" s="7">
        <v>62</v>
      </c>
      <c r="H16" s="7">
        <v>634</v>
      </c>
      <c r="I16" s="22">
        <v>289</v>
      </c>
      <c r="J16" s="23">
        <v>345</v>
      </c>
    </row>
    <row r="17" spans="2:10" s="14" customFormat="1" ht="13.5" hidden="1" customHeight="1">
      <c r="B17" s="5"/>
      <c r="C17" s="20" t="s">
        <v>20</v>
      </c>
      <c r="D17" s="39"/>
      <c r="E17" s="21" t="s">
        <v>11</v>
      </c>
      <c r="F17" s="21"/>
      <c r="G17" s="7">
        <v>44</v>
      </c>
      <c r="H17" s="7">
        <v>132</v>
      </c>
      <c r="I17" s="22">
        <v>80</v>
      </c>
      <c r="J17" s="23">
        <v>52</v>
      </c>
    </row>
    <row r="18" spans="2:10" s="14" customFormat="1" ht="13.5" hidden="1" customHeight="1">
      <c r="B18" s="5"/>
      <c r="C18" s="20" t="s">
        <v>21</v>
      </c>
      <c r="D18" s="39"/>
      <c r="E18" s="21" t="s">
        <v>12</v>
      </c>
      <c r="F18" s="21"/>
      <c r="G18" s="7">
        <v>1173</v>
      </c>
      <c r="H18" s="7">
        <v>8071</v>
      </c>
      <c r="I18" s="22">
        <v>3277</v>
      </c>
      <c r="J18" s="23">
        <v>4794</v>
      </c>
    </row>
    <row r="19" spans="2:10" s="14" customFormat="1" ht="13.5" hidden="1" customHeight="1">
      <c r="B19" s="11"/>
      <c r="C19" s="24" t="s">
        <v>22</v>
      </c>
      <c r="D19" s="40"/>
      <c r="E19" s="25" t="s">
        <v>13</v>
      </c>
      <c r="F19" s="25"/>
      <c r="G19" s="8">
        <v>46</v>
      </c>
      <c r="H19" s="8">
        <v>971</v>
      </c>
      <c r="I19" s="26">
        <v>780</v>
      </c>
      <c r="J19" s="27">
        <v>191</v>
      </c>
    </row>
    <row r="20" spans="2:10" s="14" customFormat="1" ht="22.5" customHeight="1">
      <c r="B20" s="15" t="s">
        <v>69</v>
      </c>
      <c r="C20" s="2"/>
      <c r="D20" s="2"/>
      <c r="E20" s="2"/>
      <c r="F20" s="2"/>
      <c r="G20" s="43">
        <v>4435</v>
      </c>
      <c r="H20" s="43">
        <v>35239</v>
      </c>
      <c r="I20" s="44">
        <v>19620</v>
      </c>
      <c r="J20" s="45">
        <v>15619</v>
      </c>
    </row>
    <row r="21" spans="2:10" s="14" customFormat="1" ht="16.5" hidden="1" customHeight="1">
      <c r="B21" s="9"/>
      <c r="C21" s="16" t="s">
        <v>14</v>
      </c>
      <c r="D21" s="38"/>
      <c r="E21" s="17" t="s">
        <v>5</v>
      </c>
      <c r="F21" s="17"/>
      <c r="G21" s="6">
        <v>12</v>
      </c>
      <c r="H21" s="6">
        <v>258</v>
      </c>
      <c r="I21" s="18">
        <v>159</v>
      </c>
      <c r="J21" s="19">
        <v>99</v>
      </c>
    </row>
    <row r="22" spans="2:10" s="14" customFormat="1" ht="16.5" hidden="1" customHeight="1">
      <c r="B22" s="9"/>
      <c r="C22" s="20" t="s">
        <v>15</v>
      </c>
      <c r="D22" s="39"/>
      <c r="E22" s="21" t="s">
        <v>6</v>
      </c>
      <c r="F22" s="21"/>
      <c r="G22" s="7">
        <v>0</v>
      </c>
      <c r="H22" s="7">
        <v>0</v>
      </c>
      <c r="I22" s="22">
        <v>0</v>
      </c>
      <c r="J22" s="23">
        <v>0</v>
      </c>
    </row>
    <row r="23" spans="2:10" s="14" customFormat="1" ht="16.5" hidden="1" customHeight="1">
      <c r="B23" s="9"/>
      <c r="C23" s="20" t="s">
        <v>27</v>
      </c>
      <c r="D23" s="39"/>
      <c r="E23" s="21" t="s">
        <v>7</v>
      </c>
      <c r="F23" s="21"/>
      <c r="G23" s="7">
        <v>0</v>
      </c>
      <c r="H23" s="7">
        <v>0</v>
      </c>
      <c r="I23" s="22">
        <v>0</v>
      </c>
      <c r="J23" s="23">
        <v>0</v>
      </c>
    </row>
    <row r="24" spans="2:10" s="14" customFormat="1" ht="16.5" hidden="1" customHeight="1">
      <c r="B24" s="9"/>
      <c r="C24" s="20" t="s">
        <v>26</v>
      </c>
      <c r="D24" s="39"/>
      <c r="E24" s="21" t="s">
        <v>24</v>
      </c>
      <c r="F24" s="21"/>
      <c r="G24" s="7">
        <v>0</v>
      </c>
      <c r="H24" s="7">
        <v>0</v>
      </c>
      <c r="I24" s="22">
        <v>0</v>
      </c>
      <c r="J24" s="23">
        <v>0</v>
      </c>
    </row>
    <row r="25" spans="2:10" s="14" customFormat="1" ht="16.5" hidden="1" customHeight="1">
      <c r="B25" s="9"/>
      <c r="C25" s="20" t="s">
        <v>16</v>
      </c>
      <c r="D25" s="39"/>
      <c r="E25" s="21" t="s">
        <v>8</v>
      </c>
      <c r="F25" s="21"/>
      <c r="G25" s="7">
        <v>604</v>
      </c>
      <c r="H25" s="7">
        <v>3719</v>
      </c>
      <c r="I25" s="22">
        <v>3041</v>
      </c>
      <c r="J25" s="23">
        <v>678</v>
      </c>
    </row>
    <row r="26" spans="2:10" s="14" customFormat="1" ht="16.5" hidden="1" customHeight="1">
      <c r="B26" s="9"/>
      <c r="C26" s="20" t="s">
        <v>28</v>
      </c>
      <c r="D26" s="39"/>
      <c r="E26" s="21" t="s">
        <v>9</v>
      </c>
      <c r="F26" s="21"/>
      <c r="G26" s="7">
        <v>1018</v>
      </c>
      <c r="H26" s="7">
        <v>12967</v>
      </c>
      <c r="I26" s="22">
        <v>7566</v>
      </c>
      <c r="J26" s="23">
        <v>5401</v>
      </c>
    </row>
    <row r="27" spans="2:10" s="14" customFormat="1" ht="16.5" hidden="1" customHeight="1">
      <c r="B27" s="9"/>
      <c r="C27" s="20" t="s">
        <v>17</v>
      </c>
      <c r="D27" s="39"/>
      <c r="E27" s="21" t="s">
        <v>31</v>
      </c>
      <c r="F27" s="21"/>
      <c r="G27" s="7">
        <v>4</v>
      </c>
      <c r="H27" s="7">
        <v>171</v>
      </c>
      <c r="I27" s="22">
        <v>157</v>
      </c>
      <c r="J27" s="23">
        <v>14</v>
      </c>
    </row>
    <row r="28" spans="2:10" s="14" customFormat="1" ht="16.5" hidden="1" customHeight="1">
      <c r="B28" s="9"/>
      <c r="C28" s="20" t="s">
        <v>18</v>
      </c>
      <c r="D28" s="39"/>
      <c r="E28" s="21" t="s">
        <v>10</v>
      </c>
      <c r="F28" s="21"/>
      <c r="G28" s="7">
        <v>127</v>
      </c>
      <c r="H28" s="7">
        <v>1933</v>
      </c>
      <c r="I28" s="22">
        <v>1403</v>
      </c>
      <c r="J28" s="23">
        <v>530</v>
      </c>
    </row>
    <row r="29" spans="2:10" s="14" customFormat="1" ht="16.5" hidden="1" customHeight="1">
      <c r="B29" s="9"/>
      <c r="C29" s="20" t="s">
        <v>19</v>
      </c>
      <c r="D29" s="39"/>
      <c r="E29" s="21" t="s">
        <v>32</v>
      </c>
      <c r="F29" s="21"/>
      <c r="G29" s="7">
        <v>1544</v>
      </c>
      <c r="H29" s="7">
        <v>8713</v>
      </c>
      <c r="I29" s="22">
        <v>4029</v>
      </c>
      <c r="J29" s="23">
        <v>4684</v>
      </c>
    </row>
    <row r="30" spans="2:10" s="14" customFormat="1" ht="16.5" hidden="1" customHeight="1">
      <c r="B30" s="9"/>
      <c r="C30" s="20" t="s">
        <v>29</v>
      </c>
      <c r="D30" s="39"/>
      <c r="E30" s="21" t="s">
        <v>33</v>
      </c>
      <c r="F30" s="21"/>
      <c r="G30" s="7">
        <v>61</v>
      </c>
      <c r="H30" s="7">
        <v>583</v>
      </c>
      <c r="I30" s="22">
        <v>216</v>
      </c>
      <c r="J30" s="23">
        <v>367</v>
      </c>
    </row>
    <row r="31" spans="2:10" s="14" customFormat="1" ht="16.5" hidden="1" customHeight="1">
      <c r="B31" s="9"/>
      <c r="C31" s="20" t="s">
        <v>20</v>
      </c>
      <c r="D31" s="39"/>
      <c r="E31" s="21" t="s">
        <v>11</v>
      </c>
      <c r="F31" s="21"/>
      <c r="G31" s="7">
        <v>45</v>
      </c>
      <c r="H31" s="7">
        <v>193</v>
      </c>
      <c r="I31" s="22">
        <v>127</v>
      </c>
      <c r="J31" s="23">
        <v>66</v>
      </c>
    </row>
    <row r="32" spans="2:10" s="14" customFormat="1" ht="16.5" hidden="1" customHeight="1">
      <c r="B32" s="9"/>
      <c r="C32" s="20" t="s">
        <v>21</v>
      </c>
      <c r="D32" s="39"/>
      <c r="E32" s="21" t="s">
        <v>12</v>
      </c>
      <c r="F32" s="21"/>
      <c r="G32" s="7">
        <v>1018</v>
      </c>
      <c r="H32" s="7">
        <v>6654</v>
      </c>
      <c r="I32" s="22">
        <v>2881</v>
      </c>
      <c r="J32" s="23">
        <v>3773</v>
      </c>
    </row>
    <row r="33" spans="2:10" s="14" customFormat="1" ht="16.5" hidden="1" customHeight="1">
      <c r="B33" s="10"/>
      <c r="C33" s="24" t="s">
        <v>22</v>
      </c>
      <c r="D33" s="40"/>
      <c r="E33" s="25" t="s">
        <v>13</v>
      </c>
      <c r="F33" s="25"/>
      <c r="G33" s="8">
        <v>246</v>
      </c>
      <c r="H33" s="8">
        <v>3926</v>
      </c>
      <c r="I33" s="26">
        <v>1854</v>
      </c>
      <c r="J33" s="27">
        <v>2072</v>
      </c>
    </row>
    <row r="34" spans="2:10" ht="22.5" customHeight="1">
      <c r="B34" s="15" t="s">
        <v>70</v>
      </c>
      <c r="C34" s="2"/>
      <c r="D34" s="2"/>
      <c r="E34" s="2"/>
      <c r="F34" s="2"/>
      <c r="G34" s="43">
        <f>SUM(G35:G52)</f>
        <v>4290</v>
      </c>
      <c r="H34" s="43">
        <f>SUM(H35:H52)</f>
        <v>37322</v>
      </c>
      <c r="I34" s="44">
        <f>SUM(I35:I52)</f>
        <v>20354</v>
      </c>
      <c r="J34" s="45">
        <f>SUM(J35:J52)</f>
        <v>16968</v>
      </c>
    </row>
    <row r="35" spans="2:10" ht="16.5" hidden="1" customHeight="1">
      <c r="B35" s="9"/>
      <c r="C35" s="16" t="s">
        <v>14</v>
      </c>
      <c r="D35" s="38"/>
      <c r="E35" s="17" t="s">
        <v>5</v>
      </c>
      <c r="F35" s="17"/>
      <c r="G35" s="6">
        <v>11</v>
      </c>
      <c r="H35" s="6">
        <f>+I35+J35</f>
        <v>124</v>
      </c>
      <c r="I35" s="18">
        <v>65</v>
      </c>
      <c r="J35" s="19">
        <v>59</v>
      </c>
    </row>
    <row r="36" spans="2:10" ht="16.5" hidden="1" customHeight="1">
      <c r="B36" s="9"/>
      <c r="C36" s="20" t="s">
        <v>15</v>
      </c>
      <c r="D36" s="39"/>
      <c r="E36" s="21" t="s">
        <v>6</v>
      </c>
      <c r="F36" s="21"/>
      <c r="G36" s="7">
        <v>0</v>
      </c>
      <c r="H36" s="7">
        <f t="shared" ref="H36:H52" si="0">+I36+J36</f>
        <v>0</v>
      </c>
      <c r="I36" s="22">
        <v>0</v>
      </c>
      <c r="J36" s="23">
        <v>0</v>
      </c>
    </row>
    <row r="37" spans="2:10" ht="16.5" hidden="1" customHeight="1">
      <c r="B37" s="9"/>
      <c r="C37" s="20" t="s">
        <v>27</v>
      </c>
      <c r="D37" s="39"/>
      <c r="E37" s="21" t="s">
        <v>7</v>
      </c>
      <c r="F37" s="21"/>
      <c r="G37" s="7">
        <v>1</v>
      </c>
      <c r="H37" s="7">
        <f t="shared" si="0"/>
        <v>2</v>
      </c>
      <c r="I37" s="22">
        <v>0</v>
      </c>
      <c r="J37" s="23">
        <v>2</v>
      </c>
    </row>
    <row r="38" spans="2:10" ht="16.5" hidden="1" customHeight="1">
      <c r="B38" s="9"/>
      <c r="C38" s="20" t="s">
        <v>26</v>
      </c>
      <c r="D38" s="39"/>
      <c r="E38" s="21" t="s">
        <v>24</v>
      </c>
      <c r="F38" s="21"/>
      <c r="G38" s="7">
        <v>2</v>
      </c>
      <c r="H38" s="7">
        <f t="shared" si="0"/>
        <v>51</v>
      </c>
      <c r="I38" s="22">
        <v>46</v>
      </c>
      <c r="J38" s="23">
        <v>5</v>
      </c>
    </row>
    <row r="39" spans="2:10" ht="16.5" hidden="1" customHeight="1">
      <c r="B39" s="9"/>
      <c r="C39" s="20" t="s">
        <v>16</v>
      </c>
      <c r="D39" s="39"/>
      <c r="E39" s="21" t="s">
        <v>8</v>
      </c>
      <c r="F39" s="21"/>
      <c r="G39" s="7">
        <v>545</v>
      </c>
      <c r="H39" s="7">
        <f t="shared" si="0"/>
        <v>3079</v>
      </c>
      <c r="I39" s="22">
        <v>2519</v>
      </c>
      <c r="J39" s="23">
        <v>560</v>
      </c>
    </row>
    <row r="40" spans="2:10" ht="16.5" hidden="1" customHeight="1">
      <c r="B40" s="9"/>
      <c r="C40" s="20" t="s">
        <v>28</v>
      </c>
      <c r="D40" s="39"/>
      <c r="E40" s="21" t="s">
        <v>9</v>
      </c>
      <c r="F40" s="21"/>
      <c r="G40" s="7">
        <v>824</v>
      </c>
      <c r="H40" s="7">
        <f t="shared" si="0"/>
        <v>11454</v>
      </c>
      <c r="I40" s="22">
        <v>6902</v>
      </c>
      <c r="J40" s="23">
        <v>4552</v>
      </c>
    </row>
    <row r="41" spans="2:10" ht="16.5" hidden="1" customHeight="1">
      <c r="B41" s="9"/>
      <c r="C41" s="20" t="s">
        <v>17</v>
      </c>
      <c r="D41" s="39"/>
      <c r="E41" s="21" t="s">
        <v>31</v>
      </c>
      <c r="F41" s="21"/>
      <c r="G41" s="7">
        <v>12</v>
      </c>
      <c r="H41" s="7">
        <f t="shared" si="0"/>
        <v>181</v>
      </c>
      <c r="I41" s="22">
        <v>164</v>
      </c>
      <c r="J41" s="23">
        <v>17</v>
      </c>
    </row>
    <row r="42" spans="2:10" ht="16.5" hidden="1" customHeight="1">
      <c r="B42" s="9"/>
      <c r="C42" s="20" t="s">
        <v>18</v>
      </c>
      <c r="D42" s="41"/>
      <c r="E42" s="28" t="s">
        <v>35</v>
      </c>
      <c r="F42" s="28"/>
      <c r="G42" s="7">
        <v>30</v>
      </c>
      <c r="H42" s="7">
        <f t="shared" si="0"/>
        <v>801</v>
      </c>
      <c r="I42" s="22">
        <v>584</v>
      </c>
      <c r="J42" s="23">
        <v>217</v>
      </c>
    </row>
    <row r="43" spans="2:10" ht="16.5" hidden="1" customHeight="1">
      <c r="B43" s="9"/>
      <c r="C43" s="20" t="s">
        <v>19</v>
      </c>
      <c r="D43" s="39"/>
      <c r="E43" s="21" t="s">
        <v>34</v>
      </c>
      <c r="F43" s="21"/>
      <c r="G43" s="7">
        <v>104</v>
      </c>
      <c r="H43" s="7">
        <f t="shared" si="0"/>
        <v>2295</v>
      </c>
      <c r="I43" s="22">
        <v>1606</v>
      </c>
      <c r="J43" s="23">
        <v>689</v>
      </c>
    </row>
    <row r="44" spans="2:10" ht="16.5" hidden="1" customHeight="1">
      <c r="B44" s="9"/>
      <c r="C44" s="20" t="s">
        <v>43</v>
      </c>
      <c r="D44" s="39"/>
      <c r="E44" s="21" t="s">
        <v>36</v>
      </c>
      <c r="F44" s="21"/>
      <c r="G44" s="7">
        <v>1098</v>
      </c>
      <c r="H44" s="7">
        <f t="shared" si="0"/>
        <v>6708</v>
      </c>
      <c r="I44" s="22">
        <v>3165</v>
      </c>
      <c r="J44" s="23">
        <v>3543</v>
      </c>
    </row>
    <row r="45" spans="2:10" ht="16.5" hidden="1" customHeight="1">
      <c r="B45" s="9"/>
      <c r="C45" s="20" t="s">
        <v>20</v>
      </c>
      <c r="D45" s="39"/>
      <c r="E45" s="21" t="s">
        <v>33</v>
      </c>
      <c r="F45" s="21"/>
      <c r="G45" s="7">
        <v>47</v>
      </c>
      <c r="H45" s="7">
        <f t="shared" si="0"/>
        <v>563</v>
      </c>
      <c r="I45" s="22">
        <v>182</v>
      </c>
      <c r="J45" s="23">
        <v>381</v>
      </c>
    </row>
    <row r="46" spans="2:10" ht="16.5" hidden="1" customHeight="1">
      <c r="B46" s="9"/>
      <c r="C46" s="20" t="s">
        <v>21</v>
      </c>
      <c r="D46" s="39"/>
      <c r="E46" s="21" t="s">
        <v>11</v>
      </c>
      <c r="F46" s="21"/>
      <c r="G46" s="7">
        <v>62</v>
      </c>
      <c r="H46" s="7">
        <f t="shared" si="0"/>
        <v>127</v>
      </c>
      <c r="I46" s="22">
        <v>77</v>
      </c>
      <c r="J46" s="23">
        <v>50</v>
      </c>
    </row>
    <row r="47" spans="2:10" ht="16.5" hidden="1" customHeight="1">
      <c r="B47" s="9"/>
      <c r="C47" s="29" t="s">
        <v>22</v>
      </c>
      <c r="D47" s="42"/>
      <c r="E47" s="21" t="s">
        <v>37</v>
      </c>
      <c r="F47" s="33"/>
      <c r="G47" s="30">
        <v>376</v>
      </c>
      <c r="H47" s="30">
        <f t="shared" si="0"/>
        <v>2454</v>
      </c>
      <c r="I47" s="31">
        <v>891</v>
      </c>
      <c r="J47" s="32">
        <v>1563</v>
      </c>
    </row>
    <row r="48" spans="2:10" ht="16.5" hidden="1" customHeight="1">
      <c r="B48" s="5"/>
      <c r="C48" s="20" t="s">
        <v>44</v>
      </c>
      <c r="D48" s="41"/>
      <c r="E48" s="28" t="s">
        <v>38</v>
      </c>
      <c r="F48" s="28"/>
      <c r="G48" s="7">
        <v>177</v>
      </c>
      <c r="H48" s="7">
        <f t="shared" si="0"/>
        <v>2654</v>
      </c>
      <c r="I48" s="22">
        <v>499</v>
      </c>
      <c r="J48" s="23">
        <v>2155</v>
      </c>
    </row>
    <row r="49" spans="2:10" ht="16.5" hidden="1" customHeight="1">
      <c r="B49" s="9"/>
      <c r="C49" s="20" t="s">
        <v>45</v>
      </c>
      <c r="D49" s="39"/>
      <c r="E49" s="21" t="s">
        <v>39</v>
      </c>
      <c r="F49" s="21"/>
      <c r="G49" s="7">
        <v>147</v>
      </c>
      <c r="H49" s="7">
        <f t="shared" si="0"/>
        <v>1475</v>
      </c>
      <c r="I49" s="22">
        <v>593</v>
      </c>
      <c r="J49" s="23">
        <v>882</v>
      </c>
    </row>
    <row r="50" spans="2:10" ht="16.5" hidden="1" customHeight="1">
      <c r="B50" s="9"/>
      <c r="C50" s="20" t="s">
        <v>46</v>
      </c>
      <c r="D50" s="39"/>
      <c r="E50" s="21" t="s">
        <v>40</v>
      </c>
      <c r="F50" s="21"/>
      <c r="G50" s="7">
        <v>56</v>
      </c>
      <c r="H50" s="7">
        <f t="shared" si="0"/>
        <v>609</v>
      </c>
      <c r="I50" s="22">
        <v>387</v>
      </c>
      <c r="J50" s="23">
        <v>222</v>
      </c>
    </row>
    <row r="51" spans="2:10" ht="16.5" hidden="1" customHeight="1">
      <c r="B51" s="9"/>
      <c r="C51" s="20" t="s">
        <v>47</v>
      </c>
      <c r="D51" s="39"/>
      <c r="E51" s="34" t="s">
        <v>41</v>
      </c>
      <c r="F51" s="34"/>
      <c r="G51" s="7">
        <v>760</v>
      </c>
      <c r="H51" s="7">
        <f t="shared" si="0"/>
        <v>3749</v>
      </c>
      <c r="I51" s="22">
        <v>1964</v>
      </c>
      <c r="J51" s="23">
        <v>1785</v>
      </c>
    </row>
    <row r="52" spans="2:10" ht="16.5" hidden="1" customHeight="1">
      <c r="B52" s="9"/>
      <c r="C52" s="29" t="s">
        <v>48</v>
      </c>
      <c r="D52" s="42"/>
      <c r="E52" s="33" t="s">
        <v>42</v>
      </c>
      <c r="F52" s="33"/>
      <c r="G52" s="30">
        <v>38</v>
      </c>
      <c r="H52" s="30">
        <f t="shared" si="0"/>
        <v>996</v>
      </c>
      <c r="I52" s="31">
        <v>710</v>
      </c>
      <c r="J52" s="27">
        <v>286</v>
      </c>
    </row>
    <row r="53" spans="2:10" ht="22.5" customHeight="1">
      <c r="B53" s="15" t="s">
        <v>71</v>
      </c>
      <c r="C53" s="2"/>
      <c r="D53" s="2"/>
      <c r="E53" s="2"/>
      <c r="F53" s="2"/>
      <c r="G53" s="43">
        <f>SUM(G54:G72)</f>
        <v>4231</v>
      </c>
      <c r="H53" s="48">
        <v>39122</v>
      </c>
      <c r="I53" s="46">
        <f>SUM(I54:I72)</f>
        <v>21445</v>
      </c>
      <c r="J53" s="47">
        <f>SUM(J54:J72)</f>
        <v>17665</v>
      </c>
    </row>
    <row r="54" spans="2:10" ht="16.5" hidden="1" customHeight="1">
      <c r="B54" s="9"/>
      <c r="C54" s="16" t="s">
        <v>14</v>
      </c>
      <c r="D54" s="38"/>
      <c r="E54" s="17" t="s">
        <v>49</v>
      </c>
      <c r="F54" s="17"/>
      <c r="G54" s="6">
        <v>23</v>
      </c>
      <c r="H54" s="6">
        <v>255</v>
      </c>
      <c r="I54" s="18">
        <v>150</v>
      </c>
      <c r="J54" s="19">
        <v>105</v>
      </c>
    </row>
    <row r="55" spans="2:10" ht="16.5" hidden="1" customHeight="1">
      <c r="B55" s="9"/>
      <c r="C55" s="20" t="s">
        <v>15</v>
      </c>
      <c r="D55" s="39"/>
      <c r="E55" s="21" t="s">
        <v>50</v>
      </c>
      <c r="F55" s="21"/>
      <c r="G55" s="7">
        <v>9</v>
      </c>
      <c r="H55" s="7">
        <v>71</v>
      </c>
      <c r="I55" s="22">
        <v>54</v>
      </c>
      <c r="J55" s="23">
        <v>17</v>
      </c>
    </row>
    <row r="56" spans="2:10" ht="16.5" hidden="1" customHeight="1">
      <c r="B56" s="9"/>
      <c r="C56" s="20" t="s">
        <v>27</v>
      </c>
      <c r="D56" s="39"/>
      <c r="E56" s="21" t="s">
        <v>51</v>
      </c>
      <c r="F56" s="21"/>
      <c r="G56" s="7">
        <v>2</v>
      </c>
      <c r="H56" s="7">
        <v>9</v>
      </c>
      <c r="I56" s="22">
        <v>9</v>
      </c>
      <c r="J56" s="50" t="s">
        <v>63</v>
      </c>
    </row>
    <row r="57" spans="2:10" ht="16.5" hidden="1" customHeight="1">
      <c r="B57" s="9"/>
      <c r="C57" s="20" t="s">
        <v>26</v>
      </c>
      <c r="D57" s="39"/>
      <c r="E57" s="21" t="s">
        <v>52</v>
      </c>
      <c r="F57" s="21"/>
      <c r="G57" s="7">
        <v>526</v>
      </c>
      <c r="H57" s="7">
        <v>2935</v>
      </c>
      <c r="I57" s="22">
        <v>2385</v>
      </c>
      <c r="J57" s="23">
        <v>550</v>
      </c>
    </row>
    <row r="58" spans="2:10" ht="16.5" hidden="1" customHeight="1">
      <c r="B58" s="9"/>
      <c r="C58" s="20" t="s">
        <v>16</v>
      </c>
      <c r="D58" s="39"/>
      <c r="E58" s="21" t="s">
        <v>53</v>
      </c>
      <c r="F58" s="21"/>
      <c r="G58" s="7">
        <v>751</v>
      </c>
      <c r="H58" s="7">
        <v>12213</v>
      </c>
      <c r="I58" s="22">
        <v>7429</v>
      </c>
      <c r="J58" s="23">
        <v>4784</v>
      </c>
    </row>
    <row r="59" spans="2:10" ht="16.5" hidden="1" customHeight="1">
      <c r="B59" s="9"/>
      <c r="C59" s="20" t="s">
        <v>28</v>
      </c>
      <c r="D59" s="39"/>
      <c r="E59" s="21" t="s">
        <v>31</v>
      </c>
      <c r="F59" s="21"/>
      <c r="G59" s="7">
        <v>8</v>
      </c>
      <c r="H59" s="7">
        <v>134</v>
      </c>
      <c r="I59" s="22">
        <v>121</v>
      </c>
      <c r="J59" s="23">
        <v>13</v>
      </c>
    </row>
    <row r="60" spans="2:10" ht="16.5" hidden="1" customHeight="1">
      <c r="B60" s="9"/>
      <c r="C60" s="20" t="s">
        <v>17</v>
      </c>
      <c r="D60" s="39"/>
      <c r="E60" s="21" t="s">
        <v>35</v>
      </c>
      <c r="F60" s="21"/>
      <c r="G60" s="7">
        <v>38</v>
      </c>
      <c r="H60" s="7">
        <v>874</v>
      </c>
      <c r="I60" s="22">
        <v>627</v>
      </c>
      <c r="J60" s="23">
        <v>247</v>
      </c>
    </row>
    <row r="61" spans="2:10" ht="16.5" hidden="1" customHeight="1">
      <c r="B61" s="9"/>
      <c r="C61" s="20" t="s">
        <v>18</v>
      </c>
      <c r="D61" s="41"/>
      <c r="E61" s="28" t="s">
        <v>60</v>
      </c>
      <c r="F61" s="28"/>
      <c r="G61" s="7">
        <v>121</v>
      </c>
      <c r="H61" s="7">
        <v>1893</v>
      </c>
      <c r="I61" s="22">
        <v>1536</v>
      </c>
      <c r="J61" s="23">
        <v>357</v>
      </c>
    </row>
    <row r="62" spans="2:10" ht="16.5" hidden="1" customHeight="1">
      <c r="B62" s="9"/>
      <c r="C62" s="20" t="s">
        <v>19</v>
      </c>
      <c r="D62" s="39"/>
      <c r="E62" s="21" t="s">
        <v>61</v>
      </c>
      <c r="F62" s="21"/>
      <c r="G62" s="7">
        <v>1059</v>
      </c>
      <c r="H62" s="7">
        <v>7184</v>
      </c>
      <c r="I62" s="22">
        <v>3444</v>
      </c>
      <c r="J62" s="23">
        <v>3728</v>
      </c>
    </row>
    <row r="63" spans="2:10" ht="16.5" hidden="1" customHeight="1">
      <c r="B63" s="9"/>
      <c r="C63" s="20" t="s">
        <v>43</v>
      </c>
      <c r="D63" s="39"/>
      <c r="E63" s="21" t="s">
        <v>62</v>
      </c>
      <c r="F63" s="21"/>
      <c r="G63" s="7">
        <v>51</v>
      </c>
      <c r="H63" s="7">
        <v>753</v>
      </c>
      <c r="I63" s="22">
        <v>204</v>
      </c>
      <c r="J63" s="23">
        <v>549</v>
      </c>
    </row>
    <row r="64" spans="2:10" ht="16.5" hidden="1" customHeight="1">
      <c r="B64" s="9"/>
      <c r="C64" s="20" t="s">
        <v>20</v>
      </c>
      <c r="D64" s="39"/>
      <c r="E64" s="21" t="s">
        <v>54</v>
      </c>
      <c r="F64" s="21"/>
      <c r="G64" s="7">
        <v>81</v>
      </c>
      <c r="H64" s="7">
        <v>297</v>
      </c>
      <c r="I64" s="22">
        <v>186</v>
      </c>
      <c r="J64" s="23">
        <v>111</v>
      </c>
    </row>
    <row r="65" spans="2:10" ht="16.5" hidden="1" customHeight="1">
      <c r="B65" s="9"/>
      <c r="C65" s="20" t="s">
        <v>21</v>
      </c>
      <c r="D65" s="39"/>
      <c r="E65" s="21" t="s">
        <v>55</v>
      </c>
      <c r="F65" s="21"/>
      <c r="G65" s="7">
        <v>114</v>
      </c>
      <c r="H65" s="7">
        <v>867</v>
      </c>
      <c r="I65" s="22">
        <v>556</v>
      </c>
      <c r="J65" s="23">
        <v>311</v>
      </c>
    </row>
    <row r="66" spans="2:10" ht="16.5" hidden="1" customHeight="1">
      <c r="B66" s="9"/>
      <c r="C66" s="29" t="s">
        <v>22</v>
      </c>
      <c r="D66" s="42"/>
      <c r="E66" s="21" t="s">
        <v>56</v>
      </c>
      <c r="F66" s="33"/>
      <c r="G66" s="30">
        <v>383</v>
      </c>
      <c r="H66" s="30">
        <v>2707</v>
      </c>
      <c r="I66" s="31">
        <v>987</v>
      </c>
      <c r="J66" s="32">
        <v>1720</v>
      </c>
    </row>
    <row r="67" spans="2:10" ht="16.5" hidden="1" customHeight="1">
      <c r="B67" s="5"/>
      <c r="C67" s="20" t="s">
        <v>44</v>
      </c>
      <c r="D67" s="41"/>
      <c r="E67" s="28" t="s">
        <v>57</v>
      </c>
      <c r="F67" s="28"/>
      <c r="G67" s="7">
        <v>365</v>
      </c>
      <c r="H67" s="7">
        <v>1405</v>
      </c>
      <c r="I67" s="22">
        <v>573</v>
      </c>
      <c r="J67" s="23">
        <v>832</v>
      </c>
    </row>
    <row r="68" spans="2:10" ht="16.5" hidden="1" customHeight="1">
      <c r="B68" s="9"/>
      <c r="C68" s="20" t="s">
        <v>45</v>
      </c>
      <c r="D68" s="39"/>
      <c r="E68" s="21" t="s">
        <v>39</v>
      </c>
      <c r="F68" s="21"/>
      <c r="G68" s="7">
        <v>141</v>
      </c>
      <c r="H68" s="7">
        <v>1426</v>
      </c>
      <c r="I68" s="22">
        <v>577</v>
      </c>
      <c r="J68" s="23">
        <v>849</v>
      </c>
    </row>
    <row r="69" spans="2:10" ht="16.5" hidden="1" customHeight="1">
      <c r="B69" s="9"/>
      <c r="C69" s="20" t="s">
        <v>46</v>
      </c>
      <c r="D69" s="39"/>
      <c r="E69" s="21" t="s">
        <v>38</v>
      </c>
      <c r="F69" s="21"/>
      <c r="G69" s="7">
        <v>192</v>
      </c>
      <c r="H69" s="7">
        <v>3143</v>
      </c>
      <c r="I69" s="22">
        <v>679</v>
      </c>
      <c r="J69" s="23">
        <v>2464</v>
      </c>
    </row>
    <row r="70" spans="2:10" ht="16.5" hidden="1" customHeight="1">
      <c r="B70" s="9"/>
      <c r="C70" s="20" t="s">
        <v>47</v>
      </c>
      <c r="D70" s="39"/>
      <c r="E70" s="34" t="s">
        <v>40</v>
      </c>
      <c r="F70" s="34"/>
      <c r="G70" s="7">
        <v>45</v>
      </c>
      <c r="H70" s="7">
        <v>471</v>
      </c>
      <c r="I70" s="22">
        <v>293</v>
      </c>
      <c r="J70" s="23">
        <v>178</v>
      </c>
    </row>
    <row r="71" spans="2:10" ht="16.5" hidden="1" customHeight="1">
      <c r="B71" s="9"/>
      <c r="C71" s="29" t="s">
        <v>48</v>
      </c>
      <c r="D71" s="42"/>
      <c r="E71" s="33" t="s">
        <v>41</v>
      </c>
      <c r="F71" s="34"/>
      <c r="G71" s="7">
        <v>289</v>
      </c>
      <c r="H71" s="30">
        <v>1515</v>
      </c>
      <c r="I71" s="31">
        <v>922</v>
      </c>
      <c r="J71" s="32">
        <v>593</v>
      </c>
    </row>
    <row r="72" spans="2:10" ht="16.5" hidden="1" customHeight="1">
      <c r="B72" s="10"/>
      <c r="C72" s="29" t="s">
        <v>58</v>
      </c>
      <c r="D72" s="42"/>
      <c r="E72" s="33" t="s">
        <v>59</v>
      </c>
      <c r="F72" s="33"/>
      <c r="G72" s="30">
        <v>33</v>
      </c>
      <c r="H72" s="7">
        <v>970</v>
      </c>
      <c r="I72" s="22">
        <v>713</v>
      </c>
      <c r="J72" s="27">
        <v>257</v>
      </c>
    </row>
    <row r="73" spans="2:10" ht="22.5" customHeight="1">
      <c r="B73" s="15" t="s">
        <v>72</v>
      </c>
      <c r="C73" s="2"/>
      <c r="D73" s="2"/>
      <c r="E73" s="2"/>
      <c r="F73" s="2"/>
      <c r="G73" s="43">
        <f>SUM(G74:G91)</f>
        <v>3865</v>
      </c>
      <c r="H73" s="43">
        <f>SUM(H74:H91)</f>
        <v>34514</v>
      </c>
      <c r="I73" s="46">
        <f>SUM(I74:I91)</f>
        <v>18923</v>
      </c>
      <c r="J73" s="47">
        <f>SUM(J74:J91)</f>
        <v>15523</v>
      </c>
    </row>
    <row r="74" spans="2:10" ht="16.5" hidden="1" customHeight="1">
      <c r="B74" s="9"/>
      <c r="C74" s="16" t="s">
        <v>66</v>
      </c>
      <c r="D74" s="38"/>
      <c r="E74" s="17" t="s">
        <v>67</v>
      </c>
      <c r="F74" s="17"/>
      <c r="G74" s="6">
        <v>30</v>
      </c>
      <c r="H74" s="6">
        <v>261</v>
      </c>
      <c r="I74" s="18">
        <v>167</v>
      </c>
      <c r="J74" s="19">
        <v>94</v>
      </c>
    </row>
    <row r="75" spans="2:10" ht="16.5" hidden="1" customHeight="1">
      <c r="B75" s="9"/>
      <c r="C75" s="20" t="s">
        <v>27</v>
      </c>
      <c r="D75" s="39"/>
      <c r="E75" s="21" t="s">
        <v>51</v>
      </c>
      <c r="F75" s="21"/>
      <c r="G75" s="7">
        <v>2</v>
      </c>
      <c r="H75" s="7">
        <v>17</v>
      </c>
      <c r="I75" s="22">
        <v>14</v>
      </c>
      <c r="J75" s="50">
        <v>3</v>
      </c>
    </row>
    <row r="76" spans="2:10" ht="16.5" hidden="1" customHeight="1">
      <c r="B76" s="9"/>
      <c r="C76" s="20" t="s">
        <v>26</v>
      </c>
      <c r="D76" s="39"/>
      <c r="E76" s="21" t="s">
        <v>52</v>
      </c>
      <c r="F76" s="21"/>
      <c r="G76" s="7">
        <v>482</v>
      </c>
      <c r="H76" s="7">
        <v>2781</v>
      </c>
      <c r="I76" s="22">
        <v>2296</v>
      </c>
      <c r="J76" s="23">
        <v>485</v>
      </c>
    </row>
    <row r="77" spans="2:10" ht="16.5" hidden="1" customHeight="1">
      <c r="B77" s="9"/>
      <c r="C77" s="20" t="s">
        <v>16</v>
      </c>
      <c r="D77" s="39"/>
      <c r="E77" s="21" t="s">
        <v>53</v>
      </c>
      <c r="F77" s="21"/>
      <c r="G77" s="7">
        <v>705</v>
      </c>
      <c r="H77" s="7">
        <v>11469</v>
      </c>
      <c r="I77" s="22">
        <v>6841</v>
      </c>
      <c r="J77" s="23">
        <v>4610</v>
      </c>
    </row>
    <row r="78" spans="2:10" ht="16.5" hidden="1" customHeight="1">
      <c r="B78" s="9"/>
      <c r="C78" s="20" t="s">
        <v>28</v>
      </c>
      <c r="D78" s="39"/>
      <c r="E78" s="21" t="s">
        <v>31</v>
      </c>
      <c r="F78" s="21"/>
      <c r="G78" s="7">
        <v>5</v>
      </c>
      <c r="H78" s="7">
        <v>111</v>
      </c>
      <c r="I78" s="22">
        <v>105</v>
      </c>
      <c r="J78" s="23">
        <v>6</v>
      </c>
    </row>
    <row r="79" spans="2:10" ht="16.5" hidden="1" customHeight="1">
      <c r="B79" s="9"/>
      <c r="C79" s="20" t="s">
        <v>17</v>
      </c>
      <c r="D79" s="39"/>
      <c r="E79" s="21" t="s">
        <v>35</v>
      </c>
      <c r="F79" s="21"/>
      <c r="G79" s="7">
        <v>31</v>
      </c>
      <c r="H79" s="7">
        <v>770</v>
      </c>
      <c r="I79" s="22">
        <v>572</v>
      </c>
      <c r="J79" s="23">
        <v>198</v>
      </c>
    </row>
    <row r="80" spans="2:10" ht="16.5" hidden="1" customHeight="1">
      <c r="B80" s="9"/>
      <c r="C80" s="20" t="s">
        <v>18</v>
      </c>
      <c r="D80" s="41"/>
      <c r="E80" s="28" t="s">
        <v>60</v>
      </c>
      <c r="F80" s="28"/>
      <c r="G80" s="7">
        <v>108</v>
      </c>
      <c r="H80" s="7">
        <v>1758</v>
      </c>
      <c r="I80" s="22">
        <v>1446</v>
      </c>
      <c r="J80" s="23">
        <v>312</v>
      </c>
    </row>
    <row r="81" spans="2:10" ht="16.5" hidden="1" customHeight="1">
      <c r="B81" s="9"/>
      <c r="C81" s="20" t="s">
        <v>19</v>
      </c>
      <c r="D81" s="39"/>
      <c r="E81" s="21" t="s">
        <v>61</v>
      </c>
      <c r="F81" s="21"/>
      <c r="G81" s="7">
        <v>969</v>
      </c>
      <c r="H81" s="7">
        <v>6795</v>
      </c>
      <c r="I81" s="22">
        <v>3390</v>
      </c>
      <c r="J81" s="23">
        <v>3393</v>
      </c>
    </row>
    <row r="82" spans="2:10" ht="16.5" hidden="1" customHeight="1">
      <c r="B82" s="9"/>
      <c r="C82" s="20" t="s">
        <v>29</v>
      </c>
      <c r="D82" s="39"/>
      <c r="E82" s="21" t="s">
        <v>62</v>
      </c>
      <c r="F82" s="21"/>
      <c r="G82" s="7">
        <v>57</v>
      </c>
      <c r="H82" s="7">
        <v>805</v>
      </c>
      <c r="I82" s="22">
        <v>243</v>
      </c>
      <c r="J82" s="23">
        <v>562</v>
      </c>
    </row>
    <row r="83" spans="2:10" ht="16.5" hidden="1" customHeight="1">
      <c r="B83" s="9"/>
      <c r="C83" s="20" t="s">
        <v>20</v>
      </c>
      <c r="D83" s="39"/>
      <c r="E83" s="21" t="s">
        <v>54</v>
      </c>
      <c r="F83" s="21"/>
      <c r="G83" s="7">
        <v>76</v>
      </c>
      <c r="H83" s="7">
        <v>530</v>
      </c>
      <c r="I83" s="22">
        <v>387</v>
      </c>
      <c r="J83" s="23">
        <v>143</v>
      </c>
    </row>
    <row r="84" spans="2:10" ht="16.5" hidden="1" customHeight="1">
      <c r="B84" s="9"/>
      <c r="C84" s="20" t="s">
        <v>21</v>
      </c>
      <c r="D84" s="39"/>
      <c r="E84" s="21" t="s">
        <v>55</v>
      </c>
      <c r="F84" s="21"/>
      <c r="G84" s="7">
        <v>109</v>
      </c>
      <c r="H84" s="7">
        <v>617</v>
      </c>
      <c r="I84" s="22">
        <v>385</v>
      </c>
      <c r="J84" s="23">
        <v>232</v>
      </c>
    </row>
    <row r="85" spans="2:10" ht="16.5" hidden="1" customHeight="1">
      <c r="B85" s="9"/>
      <c r="C85" s="29" t="s">
        <v>22</v>
      </c>
      <c r="D85" s="42"/>
      <c r="E85" s="21" t="s">
        <v>56</v>
      </c>
      <c r="F85" s="33"/>
      <c r="G85" s="30">
        <v>393</v>
      </c>
      <c r="H85" s="30">
        <v>2761</v>
      </c>
      <c r="I85" s="31">
        <v>930</v>
      </c>
      <c r="J85" s="32">
        <v>1793</v>
      </c>
    </row>
    <row r="86" spans="2:10" ht="16.5" hidden="1" customHeight="1">
      <c r="B86" s="5"/>
      <c r="C86" s="20" t="s">
        <v>44</v>
      </c>
      <c r="D86" s="41"/>
      <c r="E86" s="28" t="s">
        <v>57</v>
      </c>
      <c r="F86" s="28"/>
      <c r="G86" s="7">
        <v>344</v>
      </c>
      <c r="H86" s="7">
        <v>1166</v>
      </c>
      <c r="I86" s="22">
        <v>493</v>
      </c>
      <c r="J86" s="23">
        <v>673</v>
      </c>
    </row>
    <row r="87" spans="2:10" ht="16.5" hidden="1" customHeight="1">
      <c r="B87" s="9"/>
      <c r="C87" s="20" t="s">
        <v>45</v>
      </c>
      <c r="D87" s="39"/>
      <c r="E87" s="21" t="s">
        <v>39</v>
      </c>
      <c r="F87" s="21"/>
      <c r="G87" s="7">
        <v>87</v>
      </c>
      <c r="H87" s="7">
        <v>273</v>
      </c>
      <c r="I87" s="22">
        <v>86</v>
      </c>
      <c r="J87" s="23">
        <v>187</v>
      </c>
    </row>
    <row r="88" spans="2:10" ht="16.5" hidden="1" customHeight="1">
      <c r="B88" s="9"/>
      <c r="C88" s="20" t="s">
        <v>46</v>
      </c>
      <c r="D88" s="39"/>
      <c r="E88" s="21" t="s">
        <v>38</v>
      </c>
      <c r="F88" s="21"/>
      <c r="G88" s="7">
        <v>165</v>
      </c>
      <c r="H88" s="7">
        <v>2708</v>
      </c>
      <c r="I88" s="22">
        <v>525</v>
      </c>
      <c r="J88" s="23">
        <v>2183</v>
      </c>
    </row>
    <row r="89" spans="2:10" ht="16.5" hidden="1" customHeight="1">
      <c r="B89" s="9"/>
      <c r="C89" s="20" t="s">
        <v>47</v>
      </c>
      <c r="D89" s="39"/>
      <c r="E89" s="34" t="s">
        <v>40</v>
      </c>
      <c r="F89" s="34"/>
      <c r="G89" s="7">
        <v>32</v>
      </c>
      <c r="H89" s="7">
        <v>393</v>
      </c>
      <c r="I89" s="22">
        <v>252</v>
      </c>
      <c r="J89" s="23">
        <v>141</v>
      </c>
    </row>
    <row r="90" spans="2:10" ht="16.5" hidden="1" customHeight="1">
      <c r="B90" s="9"/>
      <c r="C90" s="29" t="s">
        <v>48</v>
      </c>
      <c r="D90" s="42"/>
      <c r="E90" s="33" t="s">
        <v>41</v>
      </c>
      <c r="F90" s="34"/>
      <c r="G90" s="7">
        <v>270</v>
      </c>
      <c r="H90" s="30">
        <v>1299</v>
      </c>
      <c r="I90" s="31">
        <v>791</v>
      </c>
      <c r="J90" s="32">
        <v>508</v>
      </c>
    </row>
    <row r="91" spans="2:10" ht="16.5" hidden="1" customHeight="1">
      <c r="B91" s="10"/>
      <c r="C91" s="29" t="s">
        <v>58</v>
      </c>
      <c r="D91" s="42"/>
      <c r="E91" s="33" t="s">
        <v>59</v>
      </c>
      <c r="F91" s="33"/>
      <c r="G91" s="52" t="s">
        <v>64</v>
      </c>
      <c r="H91" s="53" t="s">
        <v>65</v>
      </c>
      <c r="I91" s="54" t="s">
        <v>64</v>
      </c>
      <c r="J91" s="55" t="s">
        <v>64</v>
      </c>
    </row>
    <row r="92" spans="2:10" ht="22.5" customHeight="1">
      <c r="B92" s="15" t="s">
        <v>73</v>
      </c>
      <c r="C92" s="2"/>
      <c r="D92" s="2"/>
      <c r="E92" s="2"/>
      <c r="F92" s="2"/>
      <c r="G92" s="43">
        <v>4106</v>
      </c>
      <c r="H92" s="43">
        <v>37896</v>
      </c>
      <c r="I92" s="46">
        <v>20554</v>
      </c>
      <c r="J92" s="47">
        <v>17325</v>
      </c>
    </row>
    <row r="93" spans="2:10" ht="15" customHeight="1">
      <c r="B93" s="9"/>
      <c r="C93" s="16" t="s">
        <v>66</v>
      </c>
      <c r="D93" s="38"/>
      <c r="E93" s="17" t="s">
        <v>67</v>
      </c>
      <c r="F93" s="17"/>
      <c r="G93" s="6">
        <v>36</v>
      </c>
      <c r="H93" s="6">
        <v>242</v>
      </c>
      <c r="I93" s="18">
        <v>167</v>
      </c>
      <c r="J93" s="19">
        <v>75</v>
      </c>
    </row>
    <row r="94" spans="2:10" ht="15" customHeight="1">
      <c r="B94" s="9"/>
      <c r="C94" s="20" t="s">
        <v>27</v>
      </c>
      <c r="D94" s="39"/>
      <c r="E94" s="21" t="s">
        <v>51</v>
      </c>
      <c r="F94" s="21"/>
      <c r="G94" s="53" t="s">
        <v>68</v>
      </c>
      <c r="H94" s="53" t="s">
        <v>68</v>
      </c>
      <c r="I94" s="54" t="s">
        <v>68</v>
      </c>
      <c r="J94" s="50" t="s">
        <v>63</v>
      </c>
    </row>
    <row r="95" spans="2:10" ht="15" customHeight="1">
      <c r="B95" s="9"/>
      <c r="C95" s="20" t="s">
        <v>26</v>
      </c>
      <c r="D95" s="39"/>
      <c r="E95" s="21" t="s">
        <v>52</v>
      </c>
      <c r="F95" s="21"/>
      <c r="G95" s="7">
        <v>478</v>
      </c>
      <c r="H95" s="7">
        <v>2655</v>
      </c>
      <c r="I95" s="22">
        <v>2142</v>
      </c>
      <c r="J95" s="23">
        <v>513</v>
      </c>
    </row>
    <row r="96" spans="2:10" ht="15" customHeight="1">
      <c r="B96" s="9"/>
      <c r="C96" s="20" t="s">
        <v>16</v>
      </c>
      <c r="D96" s="39"/>
      <c r="E96" s="21" t="s">
        <v>53</v>
      </c>
      <c r="F96" s="21"/>
      <c r="G96" s="7">
        <v>693</v>
      </c>
      <c r="H96" s="7">
        <v>10816</v>
      </c>
      <c r="I96" s="22">
        <v>6644</v>
      </c>
      <c r="J96" s="23">
        <v>4172</v>
      </c>
    </row>
    <row r="97" spans="2:10" ht="15" customHeight="1">
      <c r="B97" s="9"/>
      <c r="C97" s="20" t="s">
        <v>28</v>
      </c>
      <c r="D97" s="39"/>
      <c r="E97" s="21" t="s">
        <v>31</v>
      </c>
      <c r="F97" s="21"/>
      <c r="G97" s="7">
        <v>13</v>
      </c>
      <c r="H97" s="7">
        <v>188</v>
      </c>
      <c r="I97" s="22">
        <v>171</v>
      </c>
      <c r="J97" s="23">
        <v>17</v>
      </c>
    </row>
    <row r="98" spans="2:10" ht="15" customHeight="1">
      <c r="B98" s="9"/>
      <c r="C98" s="20" t="s">
        <v>17</v>
      </c>
      <c r="D98" s="39"/>
      <c r="E98" s="21" t="s">
        <v>35</v>
      </c>
      <c r="F98" s="21"/>
      <c r="G98" s="7">
        <v>32</v>
      </c>
      <c r="H98" s="7">
        <v>829</v>
      </c>
      <c r="I98" s="22">
        <v>624</v>
      </c>
      <c r="J98" s="23">
        <v>205</v>
      </c>
    </row>
    <row r="99" spans="2:10" ht="15" customHeight="1">
      <c r="B99" s="9"/>
      <c r="C99" s="20" t="s">
        <v>18</v>
      </c>
      <c r="D99" s="41"/>
      <c r="E99" s="28" t="s">
        <v>60</v>
      </c>
      <c r="F99" s="28"/>
      <c r="G99" s="7">
        <v>119</v>
      </c>
      <c r="H99" s="7">
        <v>1953</v>
      </c>
      <c r="I99" s="22">
        <v>1616</v>
      </c>
      <c r="J99" s="23">
        <v>337</v>
      </c>
    </row>
    <row r="100" spans="2:10" ht="15" customHeight="1">
      <c r="B100" s="9"/>
      <c r="C100" s="20" t="s">
        <v>19</v>
      </c>
      <c r="D100" s="39"/>
      <c r="E100" s="21" t="s">
        <v>61</v>
      </c>
      <c r="F100" s="21"/>
      <c r="G100" s="7">
        <v>984</v>
      </c>
      <c r="H100" s="7">
        <v>6991</v>
      </c>
      <c r="I100" s="22">
        <v>3518</v>
      </c>
      <c r="J100" s="23">
        <v>3473</v>
      </c>
    </row>
    <row r="101" spans="2:10" ht="15" customHeight="1">
      <c r="B101" s="9"/>
      <c r="C101" s="20" t="s">
        <v>29</v>
      </c>
      <c r="D101" s="39"/>
      <c r="E101" s="21" t="s">
        <v>62</v>
      </c>
      <c r="F101" s="21"/>
      <c r="G101" s="7">
        <v>41</v>
      </c>
      <c r="H101" s="7">
        <v>474</v>
      </c>
      <c r="I101" s="22">
        <v>138</v>
      </c>
      <c r="J101" s="23">
        <v>336</v>
      </c>
    </row>
    <row r="102" spans="2:10" ht="15" customHeight="1">
      <c r="B102" s="9"/>
      <c r="C102" s="20" t="s">
        <v>20</v>
      </c>
      <c r="D102" s="39"/>
      <c r="E102" s="21" t="s">
        <v>54</v>
      </c>
      <c r="F102" s="21"/>
      <c r="G102" s="7">
        <v>72</v>
      </c>
      <c r="H102" s="7">
        <v>279</v>
      </c>
      <c r="I102" s="22">
        <v>160</v>
      </c>
      <c r="J102" s="23">
        <v>119</v>
      </c>
    </row>
    <row r="103" spans="2:10" ht="15" customHeight="1">
      <c r="B103" s="9"/>
      <c r="C103" s="20" t="s">
        <v>21</v>
      </c>
      <c r="D103" s="39"/>
      <c r="E103" s="21" t="s">
        <v>55</v>
      </c>
      <c r="F103" s="21"/>
      <c r="G103" s="7">
        <v>115</v>
      </c>
      <c r="H103" s="7">
        <v>815</v>
      </c>
      <c r="I103" s="22">
        <v>517</v>
      </c>
      <c r="J103" s="23">
        <v>298</v>
      </c>
    </row>
    <row r="104" spans="2:10" ht="15" customHeight="1">
      <c r="B104" s="9"/>
      <c r="C104" s="29" t="s">
        <v>22</v>
      </c>
      <c r="D104" s="42"/>
      <c r="E104" s="21" t="s">
        <v>56</v>
      </c>
      <c r="F104" s="33"/>
      <c r="G104" s="30">
        <v>391</v>
      </c>
      <c r="H104" s="30">
        <v>2709</v>
      </c>
      <c r="I104" s="31">
        <v>896</v>
      </c>
      <c r="J104" s="32">
        <v>1796</v>
      </c>
    </row>
    <row r="105" spans="2:10" ht="15" customHeight="1">
      <c r="B105" s="5"/>
      <c r="C105" s="20" t="s">
        <v>44</v>
      </c>
      <c r="D105" s="41"/>
      <c r="E105" s="28" t="s">
        <v>57</v>
      </c>
      <c r="F105" s="28"/>
      <c r="G105" s="7">
        <v>349</v>
      </c>
      <c r="H105" s="7">
        <v>1438</v>
      </c>
      <c r="I105" s="22">
        <v>582</v>
      </c>
      <c r="J105" s="23">
        <v>856</v>
      </c>
    </row>
    <row r="106" spans="2:10" ht="15" customHeight="1">
      <c r="B106" s="9"/>
      <c r="C106" s="20" t="s">
        <v>45</v>
      </c>
      <c r="D106" s="39"/>
      <c r="E106" s="21" t="s">
        <v>39</v>
      </c>
      <c r="F106" s="21"/>
      <c r="G106" s="7">
        <v>163</v>
      </c>
      <c r="H106" s="7">
        <v>1504</v>
      </c>
      <c r="I106" s="22">
        <v>582</v>
      </c>
      <c r="J106" s="23">
        <v>922</v>
      </c>
    </row>
    <row r="107" spans="2:10" ht="15" customHeight="1">
      <c r="B107" s="9"/>
      <c r="C107" s="20" t="s">
        <v>46</v>
      </c>
      <c r="D107" s="39"/>
      <c r="E107" s="21" t="s">
        <v>38</v>
      </c>
      <c r="F107" s="21"/>
      <c r="G107" s="7">
        <v>268</v>
      </c>
      <c r="H107" s="7">
        <v>3883</v>
      </c>
      <c r="I107" s="22">
        <v>851</v>
      </c>
      <c r="J107" s="23">
        <v>3032</v>
      </c>
    </row>
    <row r="108" spans="2:10" ht="15" customHeight="1">
      <c r="B108" s="9"/>
      <c r="C108" s="20" t="s">
        <v>47</v>
      </c>
      <c r="D108" s="39"/>
      <c r="E108" s="34" t="s">
        <v>40</v>
      </c>
      <c r="F108" s="34"/>
      <c r="G108" s="7">
        <v>40</v>
      </c>
      <c r="H108" s="7">
        <v>649</v>
      </c>
      <c r="I108" s="22">
        <v>408</v>
      </c>
      <c r="J108" s="23">
        <v>241</v>
      </c>
    </row>
    <row r="109" spans="2:10" ht="15" customHeight="1">
      <c r="B109" s="9"/>
      <c r="C109" s="29" t="s">
        <v>48</v>
      </c>
      <c r="D109" s="42"/>
      <c r="E109" s="33" t="s">
        <v>41</v>
      </c>
      <c r="F109" s="34"/>
      <c r="G109" s="7">
        <v>274</v>
      </c>
      <c r="H109" s="30">
        <v>1540</v>
      </c>
      <c r="I109" s="31">
        <v>853</v>
      </c>
      <c r="J109" s="32">
        <v>687</v>
      </c>
    </row>
    <row r="110" spans="2:10" ht="15" customHeight="1">
      <c r="B110" s="10"/>
      <c r="C110" s="29" t="s">
        <v>58</v>
      </c>
      <c r="D110" s="42"/>
      <c r="E110" s="33" t="s">
        <v>59</v>
      </c>
      <c r="F110" s="33"/>
      <c r="G110" s="52">
        <v>38</v>
      </c>
      <c r="H110" s="53">
        <v>931</v>
      </c>
      <c r="I110" s="54">
        <v>685</v>
      </c>
      <c r="J110" s="55">
        <v>246</v>
      </c>
    </row>
    <row r="111" spans="2:10" ht="22.5" customHeight="1">
      <c r="B111" s="15" t="s">
        <v>74</v>
      </c>
      <c r="C111" s="2"/>
      <c r="D111" s="2"/>
      <c r="E111" s="2"/>
      <c r="F111" s="2"/>
      <c r="G111" s="43">
        <f>SUM(G112:G128)</f>
        <v>3754</v>
      </c>
      <c r="H111" s="43">
        <f>SUM(H112:H128)</f>
        <v>34682</v>
      </c>
      <c r="I111" s="46">
        <f>SUM(I112:I128)</f>
        <v>18973</v>
      </c>
      <c r="J111" s="47">
        <f>SUM(J112:J128)</f>
        <v>15655</v>
      </c>
    </row>
    <row r="112" spans="2:10" ht="15" customHeight="1">
      <c r="B112" s="9"/>
      <c r="C112" s="16" t="s">
        <v>66</v>
      </c>
      <c r="D112" s="38"/>
      <c r="E112" s="17" t="s">
        <v>67</v>
      </c>
      <c r="F112" s="17"/>
      <c r="G112" s="6">
        <v>37</v>
      </c>
      <c r="H112" s="6">
        <v>330</v>
      </c>
      <c r="I112" s="18">
        <v>203</v>
      </c>
      <c r="J112" s="19">
        <v>124</v>
      </c>
    </row>
    <row r="113" spans="2:10" ht="15" customHeight="1">
      <c r="B113" s="9"/>
      <c r="C113" s="20" t="s">
        <v>27</v>
      </c>
      <c r="D113" s="39"/>
      <c r="E113" s="21" t="s">
        <v>51</v>
      </c>
      <c r="F113" s="21"/>
      <c r="G113" s="53" t="s">
        <v>75</v>
      </c>
      <c r="H113" s="53" t="s">
        <v>75</v>
      </c>
      <c r="I113" s="54" t="s">
        <v>75</v>
      </c>
      <c r="J113" s="50" t="s">
        <v>75</v>
      </c>
    </row>
    <row r="114" spans="2:10" ht="15" customHeight="1">
      <c r="B114" s="9"/>
      <c r="C114" s="20" t="s">
        <v>26</v>
      </c>
      <c r="D114" s="39"/>
      <c r="E114" s="21" t="s">
        <v>52</v>
      </c>
      <c r="F114" s="21"/>
      <c r="G114" s="7">
        <v>448</v>
      </c>
      <c r="H114" s="7">
        <v>2674</v>
      </c>
      <c r="I114" s="22">
        <v>2168</v>
      </c>
      <c r="J114" s="23">
        <v>506</v>
      </c>
    </row>
    <row r="115" spans="2:10" ht="15" customHeight="1">
      <c r="B115" s="9"/>
      <c r="C115" s="20" t="s">
        <v>16</v>
      </c>
      <c r="D115" s="39"/>
      <c r="E115" s="21" t="s">
        <v>53</v>
      </c>
      <c r="F115" s="21"/>
      <c r="G115" s="7">
        <v>651</v>
      </c>
      <c r="H115" s="7">
        <v>10661</v>
      </c>
      <c r="I115" s="22">
        <v>6586</v>
      </c>
      <c r="J115" s="23">
        <v>4075</v>
      </c>
    </row>
    <row r="116" spans="2:10" ht="15" customHeight="1">
      <c r="B116" s="9"/>
      <c r="C116" s="20" t="s">
        <v>28</v>
      </c>
      <c r="D116" s="39"/>
      <c r="E116" s="21" t="s">
        <v>31</v>
      </c>
      <c r="F116" s="21"/>
      <c r="G116" s="7">
        <v>7</v>
      </c>
      <c r="H116" s="7">
        <v>162</v>
      </c>
      <c r="I116" s="22">
        <v>148</v>
      </c>
      <c r="J116" s="23">
        <v>14</v>
      </c>
    </row>
    <row r="117" spans="2:10" ht="15" customHeight="1">
      <c r="B117" s="9"/>
      <c r="C117" s="20" t="s">
        <v>17</v>
      </c>
      <c r="D117" s="39"/>
      <c r="E117" s="21" t="s">
        <v>35</v>
      </c>
      <c r="F117" s="21"/>
      <c r="G117" s="7">
        <v>37</v>
      </c>
      <c r="H117" s="7">
        <v>825</v>
      </c>
      <c r="I117" s="22">
        <v>599</v>
      </c>
      <c r="J117" s="23">
        <v>216</v>
      </c>
    </row>
    <row r="118" spans="2:10" ht="15" customHeight="1">
      <c r="B118" s="9"/>
      <c r="C118" s="20" t="s">
        <v>18</v>
      </c>
      <c r="D118" s="41"/>
      <c r="E118" s="28" t="s">
        <v>60</v>
      </c>
      <c r="F118" s="28"/>
      <c r="G118" s="7">
        <v>106</v>
      </c>
      <c r="H118" s="7">
        <v>1677</v>
      </c>
      <c r="I118" s="22">
        <v>1343</v>
      </c>
      <c r="J118" s="23">
        <v>334</v>
      </c>
    </row>
    <row r="119" spans="2:10" ht="15" customHeight="1">
      <c r="B119" s="9"/>
      <c r="C119" s="20" t="s">
        <v>19</v>
      </c>
      <c r="D119" s="39"/>
      <c r="E119" s="21" t="s">
        <v>61</v>
      </c>
      <c r="F119" s="21"/>
      <c r="G119" s="7">
        <v>930</v>
      </c>
      <c r="H119" s="7">
        <v>6702</v>
      </c>
      <c r="I119" s="22">
        <v>3288</v>
      </c>
      <c r="J119" s="23">
        <v>3412</v>
      </c>
    </row>
    <row r="120" spans="2:10" ht="15" customHeight="1">
      <c r="B120" s="9"/>
      <c r="C120" s="20" t="s">
        <v>29</v>
      </c>
      <c r="D120" s="39"/>
      <c r="E120" s="21" t="s">
        <v>62</v>
      </c>
      <c r="F120" s="21"/>
      <c r="G120" s="7">
        <v>41</v>
      </c>
      <c r="H120" s="7">
        <v>481</v>
      </c>
      <c r="I120" s="22">
        <v>145</v>
      </c>
      <c r="J120" s="23">
        <v>336</v>
      </c>
    </row>
    <row r="121" spans="2:10" ht="15" customHeight="1">
      <c r="B121" s="9"/>
      <c r="C121" s="20" t="s">
        <v>20</v>
      </c>
      <c r="D121" s="39"/>
      <c r="E121" s="21" t="s">
        <v>54</v>
      </c>
      <c r="F121" s="21"/>
      <c r="G121" s="7">
        <v>72</v>
      </c>
      <c r="H121" s="7">
        <v>445</v>
      </c>
      <c r="I121" s="22">
        <v>279</v>
      </c>
      <c r="J121" s="23">
        <v>166</v>
      </c>
    </row>
    <row r="122" spans="2:10" ht="15" customHeight="1">
      <c r="B122" s="9"/>
      <c r="C122" s="20" t="s">
        <v>21</v>
      </c>
      <c r="D122" s="39"/>
      <c r="E122" s="21" t="s">
        <v>55</v>
      </c>
      <c r="F122" s="21"/>
      <c r="G122" s="7">
        <v>115</v>
      </c>
      <c r="H122" s="7">
        <v>668</v>
      </c>
      <c r="I122" s="22">
        <v>397</v>
      </c>
      <c r="J122" s="23">
        <v>266</v>
      </c>
    </row>
    <row r="123" spans="2:10" ht="15" customHeight="1">
      <c r="B123" s="9"/>
      <c r="C123" s="29" t="s">
        <v>22</v>
      </c>
      <c r="D123" s="42"/>
      <c r="E123" s="21" t="s">
        <v>56</v>
      </c>
      <c r="F123" s="33"/>
      <c r="G123" s="30">
        <v>376</v>
      </c>
      <c r="H123" s="30">
        <v>2523</v>
      </c>
      <c r="I123" s="31">
        <v>925</v>
      </c>
      <c r="J123" s="32">
        <v>1595</v>
      </c>
    </row>
    <row r="124" spans="2:10" ht="15" customHeight="1">
      <c r="B124" s="5"/>
      <c r="C124" s="20" t="s">
        <v>44</v>
      </c>
      <c r="D124" s="41"/>
      <c r="E124" s="28" t="s">
        <v>57</v>
      </c>
      <c r="F124" s="28"/>
      <c r="G124" s="7">
        <v>330</v>
      </c>
      <c r="H124" s="7">
        <v>1246</v>
      </c>
      <c r="I124" s="22">
        <v>519</v>
      </c>
      <c r="J124" s="23">
        <v>726</v>
      </c>
    </row>
    <row r="125" spans="2:10" ht="15" customHeight="1">
      <c r="B125" s="9"/>
      <c r="C125" s="20" t="s">
        <v>45</v>
      </c>
      <c r="D125" s="39"/>
      <c r="E125" s="21" t="s">
        <v>39</v>
      </c>
      <c r="F125" s="21"/>
      <c r="G125" s="7">
        <v>95</v>
      </c>
      <c r="H125" s="7">
        <v>253</v>
      </c>
      <c r="I125" s="22">
        <v>97</v>
      </c>
      <c r="J125" s="23">
        <v>156</v>
      </c>
    </row>
    <row r="126" spans="2:10" ht="15" customHeight="1">
      <c r="B126" s="9"/>
      <c r="C126" s="20" t="s">
        <v>46</v>
      </c>
      <c r="D126" s="39"/>
      <c r="E126" s="21" t="s">
        <v>38</v>
      </c>
      <c r="F126" s="21"/>
      <c r="G126" s="7">
        <v>200</v>
      </c>
      <c r="H126" s="7">
        <v>3530</v>
      </c>
      <c r="I126" s="22">
        <v>804</v>
      </c>
      <c r="J126" s="23">
        <v>2713</v>
      </c>
    </row>
    <row r="127" spans="2:10" ht="15" customHeight="1">
      <c r="B127" s="9"/>
      <c r="C127" s="20" t="s">
        <v>47</v>
      </c>
      <c r="D127" s="39"/>
      <c r="E127" s="34" t="s">
        <v>40</v>
      </c>
      <c r="F127" s="34"/>
      <c r="G127" s="7">
        <v>36</v>
      </c>
      <c r="H127" s="7">
        <v>624</v>
      </c>
      <c r="I127" s="22">
        <v>395</v>
      </c>
      <c r="J127" s="23">
        <v>229</v>
      </c>
    </row>
    <row r="128" spans="2:10" ht="15" customHeight="1">
      <c r="B128" s="10"/>
      <c r="C128" s="24" t="s">
        <v>48</v>
      </c>
      <c r="D128" s="40"/>
      <c r="E128" s="25" t="s">
        <v>41</v>
      </c>
      <c r="F128" s="61"/>
      <c r="G128" s="8">
        <v>273</v>
      </c>
      <c r="H128" s="8">
        <v>1881</v>
      </c>
      <c r="I128" s="26">
        <v>1077</v>
      </c>
      <c r="J128" s="27">
        <v>787</v>
      </c>
    </row>
    <row r="129" spans="2:10" ht="15" customHeight="1">
      <c r="B129" s="49" t="s">
        <v>76</v>
      </c>
      <c r="C129" s="58"/>
      <c r="D129" s="58"/>
      <c r="E129" s="59"/>
      <c r="F129" s="59"/>
      <c r="G129" s="60"/>
      <c r="H129" s="60"/>
      <c r="I129" s="60"/>
      <c r="J129" s="3"/>
    </row>
    <row r="130" spans="2:10" ht="15" customHeight="1">
      <c r="B130" s="63" t="s">
        <v>77</v>
      </c>
      <c r="C130" s="56"/>
      <c r="D130" s="56"/>
      <c r="E130" s="57"/>
      <c r="J130" s="62"/>
    </row>
    <row r="131" spans="2:10">
      <c r="B131" s="57"/>
      <c r="C131" s="56"/>
      <c r="D131" s="56"/>
      <c r="E131" s="57"/>
    </row>
  </sheetData>
  <mergeCells count="3">
    <mergeCell ref="H4:J4"/>
    <mergeCell ref="G4:G5"/>
    <mergeCell ref="B4:F5"/>
  </mergeCells>
  <phoneticPr fontId="2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&amp;R&amp;"ＭＳ Ｐゴシック,標準"&amp;11 3.事  業  所</oddHeader>
    <oddFooter>&amp;C&amp;"ＭＳ Ｐゴシック,標準"&amp;11-27-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5"/>
  <sheetViews>
    <sheetView showGridLines="0" view="pageBreakPreview" zoomScaleNormal="100" zoomScaleSheetLayoutView="100" workbookViewId="0">
      <pane xSplit="4" ySplit="5" topLeftCell="E6" activePane="bottomRight" state="frozen"/>
      <selection activeCell="R115" sqref="R115"/>
      <selection pane="topRight" activeCell="R115" sqref="R115"/>
      <selection pane="bottomLeft" activeCell="R115" sqref="R115"/>
      <selection pane="bottomRight"/>
    </sheetView>
  </sheetViews>
  <sheetFormatPr defaultRowHeight="12"/>
  <cols>
    <col min="1" max="1" width="1.7109375" style="57" customWidth="1"/>
    <col min="2" max="2" width="2.140625" style="162" customWidth="1"/>
    <col min="3" max="3" width="2.140625" style="156" customWidth="1"/>
    <col min="4" max="4" width="15" style="65" customWidth="1"/>
    <col min="5" max="5" width="6.140625" style="157" customWidth="1"/>
    <col min="6" max="6" width="6.140625" style="158" customWidth="1"/>
    <col min="7" max="7" width="6.140625" style="159" customWidth="1"/>
    <col min="8" max="8" width="6.140625" style="160" customWidth="1"/>
    <col min="9" max="9" width="6.140625" style="161" customWidth="1"/>
    <col min="10" max="10" width="6.140625" style="157" customWidth="1"/>
    <col min="11" max="11" width="6.140625" style="161" customWidth="1"/>
    <col min="12" max="12" width="6.140625" style="157" customWidth="1"/>
    <col min="13" max="13" width="6.140625" style="160" customWidth="1"/>
    <col min="14" max="14" width="6.140625" style="157" customWidth="1"/>
    <col min="15" max="15" width="6.140625" style="160" customWidth="1"/>
    <col min="16" max="16" width="6.140625" style="159" customWidth="1"/>
    <col min="17" max="17" width="5.85546875" style="57" customWidth="1"/>
    <col min="18" max="16384" width="9.140625" style="57"/>
  </cols>
  <sheetData>
    <row r="1" spans="1:17" ht="30" customHeight="1">
      <c r="A1" s="1" t="s">
        <v>78</v>
      </c>
      <c r="B1" s="64"/>
      <c r="C1" s="63"/>
      <c r="E1" s="66"/>
      <c r="F1" s="67"/>
      <c r="G1" s="68"/>
      <c r="H1" s="66"/>
      <c r="I1" s="69"/>
      <c r="J1" s="70"/>
      <c r="K1" s="69"/>
      <c r="L1" s="70"/>
      <c r="M1" s="71"/>
      <c r="N1" s="70"/>
      <c r="O1" s="71"/>
      <c r="P1" s="68"/>
    </row>
    <row r="2" spans="1:17" ht="7.5" customHeight="1">
      <c r="A2" s="1"/>
      <c r="B2" s="64"/>
      <c r="C2" s="63"/>
      <c r="E2" s="66"/>
      <c r="F2" s="67"/>
      <c r="G2" s="68"/>
      <c r="H2" s="66"/>
      <c r="I2" s="69"/>
      <c r="J2" s="70"/>
      <c r="K2" s="69"/>
      <c r="L2" s="70"/>
      <c r="M2" s="71"/>
      <c r="N2" s="70"/>
      <c r="O2" s="71"/>
      <c r="P2" s="68"/>
    </row>
    <row r="3" spans="1:17" ht="22.5" customHeight="1">
      <c r="B3" s="72"/>
      <c r="C3" s="73"/>
      <c r="D3" s="74"/>
      <c r="E3" s="75"/>
      <c r="F3" s="76"/>
      <c r="G3" s="77"/>
      <c r="H3" s="78"/>
      <c r="I3" s="79"/>
      <c r="J3" s="75"/>
      <c r="K3" s="79"/>
      <c r="L3" s="75"/>
      <c r="M3" s="78"/>
      <c r="N3" s="75"/>
      <c r="O3" s="78"/>
      <c r="P3" s="77"/>
    </row>
    <row r="4" spans="1:17" s="80" customFormat="1" ht="16.5" customHeight="1">
      <c r="B4" s="366" t="s">
        <v>79</v>
      </c>
      <c r="C4" s="367"/>
      <c r="D4" s="368"/>
      <c r="E4" s="372" t="s">
        <v>3</v>
      </c>
      <c r="F4" s="373"/>
      <c r="G4" s="362" t="s">
        <v>80</v>
      </c>
      <c r="H4" s="362"/>
      <c r="I4" s="374" t="s">
        <v>81</v>
      </c>
      <c r="J4" s="374"/>
      <c r="K4" s="375" t="s">
        <v>82</v>
      </c>
      <c r="L4" s="376"/>
      <c r="M4" s="377" t="s">
        <v>83</v>
      </c>
      <c r="N4" s="374"/>
      <c r="O4" s="362" t="s">
        <v>84</v>
      </c>
      <c r="P4" s="362"/>
      <c r="Q4" s="81" t="s">
        <v>85</v>
      </c>
    </row>
    <row r="5" spans="1:17" s="82" customFormat="1" ht="15" customHeight="1">
      <c r="B5" s="369"/>
      <c r="C5" s="370"/>
      <c r="D5" s="371"/>
      <c r="E5" s="83" t="s">
        <v>0</v>
      </c>
      <c r="F5" s="84" t="s">
        <v>86</v>
      </c>
      <c r="G5" s="85" t="s">
        <v>87</v>
      </c>
      <c r="H5" s="86" t="s">
        <v>88</v>
      </c>
      <c r="I5" s="83" t="s">
        <v>0</v>
      </c>
      <c r="J5" s="87" t="s">
        <v>86</v>
      </c>
      <c r="K5" s="88" t="s">
        <v>0</v>
      </c>
      <c r="L5" s="89" t="s">
        <v>86</v>
      </c>
      <c r="M5" s="83" t="s">
        <v>0</v>
      </c>
      <c r="N5" s="87" t="s">
        <v>86</v>
      </c>
      <c r="O5" s="90" t="s">
        <v>0</v>
      </c>
      <c r="P5" s="87" t="s">
        <v>86</v>
      </c>
      <c r="Q5" s="91" t="s">
        <v>0</v>
      </c>
    </row>
    <row r="6" spans="1:17" s="92" customFormat="1" ht="21.75" customHeight="1">
      <c r="B6" s="363" t="s">
        <v>89</v>
      </c>
      <c r="C6" s="364"/>
      <c r="D6" s="365"/>
      <c r="E6" s="93">
        <v>4421</v>
      </c>
      <c r="F6" s="94">
        <v>33831</v>
      </c>
      <c r="G6" s="95">
        <v>2823</v>
      </c>
      <c r="H6" s="94">
        <v>6142</v>
      </c>
      <c r="I6" s="95">
        <v>766</v>
      </c>
      <c r="J6" s="96">
        <v>5046</v>
      </c>
      <c r="K6" s="95">
        <v>473</v>
      </c>
      <c r="L6" s="96">
        <v>6203</v>
      </c>
      <c r="M6" s="93">
        <v>160</v>
      </c>
      <c r="N6" s="94">
        <v>3798</v>
      </c>
      <c r="O6" s="95">
        <v>199</v>
      </c>
      <c r="P6" s="96">
        <v>12642</v>
      </c>
      <c r="Q6" s="97" t="s">
        <v>63</v>
      </c>
    </row>
    <row r="7" spans="1:17" ht="12.75" hidden="1" customHeight="1">
      <c r="B7" s="98"/>
      <c r="C7" s="99" t="s">
        <v>90</v>
      </c>
      <c r="D7" s="100" t="s">
        <v>91</v>
      </c>
      <c r="E7" s="101">
        <v>11</v>
      </c>
      <c r="F7" s="102">
        <v>220</v>
      </c>
      <c r="G7" s="103">
        <v>2</v>
      </c>
      <c r="H7" s="102">
        <v>4</v>
      </c>
      <c r="I7" s="103">
        <v>2</v>
      </c>
      <c r="J7" s="104">
        <v>18</v>
      </c>
      <c r="K7" s="103">
        <v>4</v>
      </c>
      <c r="L7" s="104">
        <v>59</v>
      </c>
      <c r="M7" s="101">
        <v>1</v>
      </c>
      <c r="N7" s="102">
        <v>34</v>
      </c>
      <c r="O7" s="103">
        <v>2</v>
      </c>
      <c r="P7" s="104">
        <v>105</v>
      </c>
      <c r="Q7" s="105" t="s">
        <v>63</v>
      </c>
    </row>
    <row r="8" spans="1:17" ht="12.75" hidden="1" customHeight="1">
      <c r="B8" s="98"/>
      <c r="C8" s="106" t="s">
        <v>92</v>
      </c>
      <c r="D8" s="107" t="s">
        <v>93</v>
      </c>
      <c r="E8" s="108">
        <v>0</v>
      </c>
      <c r="F8" s="109">
        <v>0</v>
      </c>
      <c r="G8" s="110">
        <v>0</v>
      </c>
      <c r="H8" s="109">
        <v>0</v>
      </c>
      <c r="I8" s="110">
        <v>0</v>
      </c>
      <c r="J8" s="111">
        <v>0</v>
      </c>
      <c r="K8" s="110">
        <v>0</v>
      </c>
      <c r="L8" s="111">
        <v>0</v>
      </c>
      <c r="M8" s="108">
        <v>0</v>
      </c>
      <c r="N8" s="109">
        <v>0</v>
      </c>
      <c r="O8" s="110">
        <v>0</v>
      </c>
      <c r="P8" s="111">
        <v>0</v>
      </c>
      <c r="Q8" s="112" t="s">
        <v>63</v>
      </c>
    </row>
    <row r="9" spans="1:17" ht="12.75" hidden="1" customHeight="1">
      <c r="B9" s="98"/>
      <c r="C9" s="106" t="s">
        <v>94</v>
      </c>
      <c r="D9" s="107" t="s">
        <v>95</v>
      </c>
      <c r="E9" s="108">
        <v>0</v>
      </c>
      <c r="F9" s="109">
        <v>0</v>
      </c>
      <c r="G9" s="110">
        <v>0</v>
      </c>
      <c r="H9" s="109">
        <v>0</v>
      </c>
      <c r="I9" s="110">
        <v>0</v>
      </c>
      <c r="J9" s="111">
        <v>0</v>
      </c>
      <c r="K9" s="110">
        <v>0</v>
      </c>
      <c r="L9" s="111">
        <v>0</v>
      </c>
      <c r="M9" s="108">
        <v>0</v>
      </c>
      <c r="N9" s="109">
        <v>0</v>
      </c>
      <c r="O9" s="110">
        <v>0</v>
      </c>
      <c r="P9" s="111">
        <v>0</v>
      </c>
      <c r="Q9" s="112" t="s">
        <v>63</v>
      </c>
    </row>
    <row r="10" spans="1:17" ht="12.75" hidden="1" customHeight="1">
      <c r="B10" s="98"/>
      <c r="C10" s="106" t="s">
        <v>96</v>
      </c>
      <c r="D10" s="107" t="s">
        <v>97</v>
      </c>
      <c r="E10" s="108">
        <v>2</v>
      </c>
      <c r="F10" s="109">
        <v>48</v>
      </c>
      <c r="G10" s="110">
        <v>0</v>
      </c>
      <c r="H10" s="109">
        <v>0</v>
      </c>
      <c r="I10" s="110">
        <v>0</v>
      </c>
      <c r="J10" s="111">
        <v>0</v>
      </c>
      <c r="K10" s="110">
        <v>1</v>
      </c>
      <c r="L10" s="111">
        <v>18</v>
      </c>
      <c r="M10" s="108">
        <v>0</v>
      </c>
      <c r="N10" s="109">
        <v>0</v>
      </c>
      <c r="O10" s="110">
        <v>1</v>
      </c>
      <c r="P10" s="111">
        <v>30</v>
      </c>
      <c r="Q10" s="112" t="s">
        <v>63</v>
      </c>
    </row>
    <row r="11" spans="1:17" ht="12.75" hidden="1" customHeight="1">
      <c r="B11" s="98"/>
      <c r="C11" s="113" t="s">
        <v>98</v>
      </c>
      <c r="D11" s="107" t="s">
        <v>99</v>
      </c>
      <c r="E11" s="108">
        <v>604</v>
      </c>
      <c r="F11" s="109">
        <v>3719</v>
      </c>
      <c r="G11" s="110">
        <v>349</v>
      </c>
      <c r="H11" s="109">
        <v>817</v>
      </c>
      <c r="I11" s="110">
        <v>144</v>
      </c>
      <c r="J11" s="111">
        <v>969</v>
      </c>
      <c r="K11" s="110">
        <v>80</v>
      </c>
      <c r="L11" s="111">
        <v>1021</v>
      </c>
      <c r="M11" s="108">
        <v>23</v>
      </c>
      <c r="N11" s="109">
        <v>527</v>
      </c>
      <c r="O11" s="110">
        <v>8</v>
      </c>
      <c r="P11" s="111">
        <v>385</v>
      </c>
      <c r="Q11" s="112" t="s">
        <v>63</v>
      </c>
    </row>
    <row r="12" spans="1:17" ht="12.75" hidden="1" customHeight="1">
      <c r="B12" s="98"/>
      <c r="C12" s="106" t="s">
        <v>100</v>
      </c>
      <c r="D12" s="107" t="s">
        <v>101</v>
      </c>
      <c r="E12" s="108">
        <v>1013</v>
      </c>
      <c r="F12" s="109">
        <v>11765</v>
      </c>
      <c r="G12" s="110">
        <v>555</v>
      </c>
      <c r="H12" s="109">
        <v>1268</v>
      </c>
      <c r="I12" s="110">
        <v>177</v>
      </c>
      <c r="J12" s="111">
        <v>1188</v>
      </c>
      <c r="K12" s="110">
        <v>136</v>
      </c>
      <c r="L12" s="111">
        <v>1843</v>
      </c>
      <c r="M12" s="108">
        <v>54</v>
      </c>
      <c r="N12" s="109">
        <v>1313</v>
      </c>
      <c r="O12" s="110">
        <v>91</v>
      </c>
      <c r="P12" s="111">
        <v>6153</v>
      </c>
      <c r="Q12" s="112" t="s">
        <v>63</v>
      </c>
    </row>
    <row r="13" spans="1:17" ht="12.75" hidden="1" customHeight="1">
      <c r="B13" s="98"/>
      <c r="C13" s="106" t="s">
        <v>102</v>
      </c>
      <c r="D13" s="114" t="s">
        <v>103</v>
      </c>
      <c r="E13" s="108">
        <v>4</v>
      </c>
      <c r="F13" s="109">
        <v>171</v>
      </c>
      <c r="G13" s="110">
        <v>0</v>
      </c>
      <c r="H13" s="109">
        <v>0</v>
      </c>
      <c r="I13" s="110">
        <v>1</v>
      </c>
      <c r="J13" s="111">
        <v>7</v>
      </c>
      <c r="K13" s="110">
        <v>1</v>
      </c>
      <c r="L13" s="111">
        <v>14</v>
      </c>
      <c r="M13" s="108">
        <v>0</v>
      </c>
      <c r="N13" s="109">
        <v>0</v>
      </c>
      <c r="O13" s="110">
        <v>2</v>
      </c>
      <c r="P13" s="111">
        <v>150</v>
      </c>
      <c r="Q13" s="112" t="s">
        <v>63</v>
      </c>
    </row>
    <row r="14" spans="1:17" ht="12.75" hidden="1" customHeight="1">
      <c r="B14" s="98"/>
      <c r="C14" s="106" t="s">
        <v>104</v>
      </c>
      <c r="D14" s="107" t="s">
        <v>105</v>
      </c>
      <c r="E14" s="108">
        <v>125</v>
      </c>
      <c r="F14" s="109">
        <v>1910</v>
      </c>
      <c r="G14" s="110">
        <v>51</v>
      </c>
      <c r="H14" s="109">
        <v>120</v>
      </c>
      <c r="I14" s="110">
        <v>19</v>
      </c>
      <c r="J14" s="111">
        <v>143</v>
      </c>
      <c r="K14" s="110">
        <v>25</v>
      </c>
      <c r="L14" s="111">
        <v>333</v>
      </c>
      <c r="M14" s="108">
        <v>16</v>
      </c>
      <c r="N14" s="109">
        <v>376</v>
      </c>
      <c r="O14" s="110">
        <v>14</v>
      </c>
      <c r="P14" s="111">
        <v>938</v>
      </c>
      <c r="Q14" s="112" t="s">
        <v>63</v>
      </c>
    </row>
    <row r="15" spans="1:17" ht="12.75" hidden="1" customHeight="1">
      <c r="B15" s="98"/>
      <c r="C15" s="106" t="s">
        <v>106</v>
      </c>
      <c r="D15" s="114" t="s">
        <v>107</v>
      </c>
      <c r="E15" s="108">
        <v>1543</v>
      </c>
      <c r="F15" s="109">
        <v>8713</v>
      </c>
      <c r="G15" s="110">
        <v>1055</v>
      </c>
      <c r="H15" s="109">
        <v>2338</v>
      </c>
      <c r="I15" s="110">
        <v>268</v>
      </c>
      <c r="J15" s="111">
        <v>1684</v>
      </c>
      <c r="K15" s="110">
        <v>151</v>
      </c>
      <c r="L15" s="111">
        <v>1953</v>
      </c>
      <c r="M15" s="108">
        <v>35</v>
      </c>
      <c r="N15" s="109">
        <v>800</v>
      </c>
      <c r="O15" s="110">
        <v>34</v>
      </c>
      <c r="P15" s="111">
        <v>1938</v>
      </c>
      <c r="Q15" s="112" t="s">
        <v>63</v>
      </c>
    </row>
    <row r="16" spans="1:17" ht="12.75" hidden="1" customHeight="1">
      <c r="B16" s="98"/>
      <c r="C16" s="106" t="s">
        <v>108</v>
      </c>
      <c r="D16" s="107" t="s">
        <v>109</v>
      </c>
      <c r="E16" s="108">
        <v>61</v>
      </c>
      <c r="F16" s="109">
        <v>583</v>
      </c>
      <c r="G16" s="110">
        <v>24</v>
      </c>
      <c r="H16" s="109">
        <v>50</v>
      </c>
      <c r="I16" s="110">
        <v>11</v>
      </c>
      <c r="J16" s="111">
        <v>86</v>
      </c>
      <c r="K16" s="110">
        <v>16</v>
      </c>
      <c r="L16" s="111">
        <v>195</v>
      </c>
      <c r="M16" s="108">
        <v>9</v>
      </c>
      <c r="N16" s="109">
        <v>213</v>
      </c>
      <c r="O16" s="110">
        <v>1</v>
      </c>
      <c r="P16" s="111">
        <v>39</v>
      </c>
      <c r="Q16" s="112" t="s">
        <v>63</v>
      </c>
    </row>
    <row r="17" spans="2:17" ht="12.75" hidden="1" customHeight="1">
      <c r="B17" s="98"/>
      <c r="C17" s="106" t="s">
        <v>110</v>
      </c>
      <c r="D17" s="107" t="s">
        <v>111</v>
      </c>
      <c r="E17" s="108">
        <v>44</v>
      </c>
      <c r="F17" s="109">
        <v>193</v>
      </c>
      <c r="G17" s="110">
        <v>37</v>
      </c>
      <c r="H17" s="109">
        <v>70</v>
      </c>
      <c r="I17" s="110">
        <v>3</v>
      </c>
      <c r="J17" s="111">
        <v>19</v>
      </c>
      <c r="K17" s="110">
        <v>1</v>
      </c>
      <c r="L17" s="111">
        <v>16</v>
      </c>
      <c r="M17" s="108">
        <v>2</v>
      </c>
      <c r="N17" s="109">
        <v>44</v>
      </c>
      <c r="O17" s="110">
        <v>1</v>
      </c>
      <c r="P17" s="111">
        <v>44</v>
      </c>
      <c r="Q17" s="112" t="s">
        <v>63</v>
      </c>
    </row>
    <row r="18" spans="2:17" ht="12.75" hidden="1" customHeight="1">
      <c r="B18" s="115"/>
      <c r="C18" s="116" t="s">
        <v>112</v>
      </c>
      <c r="D18" s="117" t="s">
        <v>113</v>
      </c>
      <c r="E18" s="118">
        <v>1014</v>
      </c>
      <c r="F18" s="119">
        <v>6509</v>
      </c>
      <c r="G18" s="120">
        <v>750</v>
      </c>
      <c r="H18" s="119">
        <v>1475</v>
      </c>
      <c r="I18" s="120">
        <v>141</v>
      </c>
      <c r="J18" s="121">
        <v>932</v>
      </c>
      <c r="K18" s="120">
        <v>58</v>
      </c>
      <c r="L18" s="121">
        <v>751</v>
      </c>
      <c r="M18" s="118">
        <v>20</v>
      </c>
      <c r="N18" s="119">
        <v>491</v>
      </c>
      <c r="O18" s="120">
        <v>45</v>
      </c>
      <c r="P18" s="121">
        <v>2860</v>
      </c>
      <c r="Q18" s="122" t="s">
        <v>63</v>
      </c>
    </row>
    <row r="19" spans="2:17" ht="21.75" customHeight="1">
      <c r="B19" s="363" t="s">
        <v>114</v>
      </c>
      <c r="C19" s="364"/>
      <c r="D19" s="365"/>
      <c r="E19" s="93">
        <f>SUM(E20:E36)</f>
        <v>4078</v>
      </c>
      <c r="F19" s="94">
        <f t="shared" ref="F19:Q19" si="0">SUM(F20:F36)</f>
        <v>33912</v>
      </c>
      <c r="G19" s="95">
        <f t="shared" si="0"/>
        <v>2539</v>
      </c>
      <c r="H19" s="94">
        <f t="shared" si="0"/>
        <v>5444</v>
      </c>
      <c r="I19" s="95">
        <f t="shared" si="0"/>
        <v>758</v>
      </c>
      <c r="J19" s="96">
        <f t="shared" si="0"/>
        <v>4994</v>
      </c>
      <c r="K19" s="95">
        <f t="shared" si="0"/>
        <v>432</v>
      </c>
      <c r="L19" s="96">
        <f t="shared" si="0"/>
        <v>5737</v>
      </c>
      <c r="M19" s="93">
        <f t="shared" si="0"/>
        <v>142</v>
      </c>
      <c r="N19" s="94">
        <f t="shared" si="0"/>
        <v>3337</v>
      </c>
      <c r="O19" s="95">
        <f t="shared" si="0"/>
        <v>201</v>
      </c>
      <c r="P19" s="96">
        <f t="shared" si="0"/>
        <v>14400</v>
      </c>
      <c r="Q19" s="123">
        <f t="shared" si="0"/>
        <v>6</v>
      </c>
    </row>
    <row r="20" spans="2:17" ht="12.75" hidden="1" customHeight="1">
      <c r="B20" s="98"/>
      <c r="C20" s="99" t="s">
        <v>90</v>
      </c>
      <c r="D20" s="100" t="s">
        <v>91</v>
      </c>
      <c r="E20" s="101">
        <f t="shared" ref="E20:E36" si="1">+G20+I20+K20+M20+O20+Q20</f>
        <v>11</v>
      </c>
      <c r="F20" s="102">
        <f>+H20+J20+L20+N20+P20</f>
        <v>124</v>
      </c>
      <c r="G20" s="103">
        <v>2</v>
      </c>
      <c r="H20" s="102">
        <v>4</v>
      </c>
      <c r="I20" s="103">
        <v>3</v>
      </c>
      <c r="J20" s="104">
        <v>20</v>
      </c>
      <c r="K20" s="103">
        <v>5</v>
      </c>
      <c r="L20" s="104">
        <v>71</v>
      </c>
      <c r="M20" s="101">
        <v>1</v>
      </c>
      <c r="N20" s="102">
        <v>29</v>
      </c>
      <c r="O20" s="103">
        <v>0</v>
      </c>
      <c r="P20" s="104">
        <v>0</v>
      </c>
      <c r="Q20" s="124">
        <v>0</v>
      </c>
    </row>
    <row r="21" spans="2:17" ht="12.75" hidden="1" customHeight="1">
      <c r="B21" s="98"/>
      <c r="C21" s="106" t="s">
        <v>92</v>
      </c>
      <c r="D21" s="107" t="s">
        <v>93</v>
      </c>
      <c r="E21" s="108">
        <f t="shared" si="1"/>
        <v>0</v>
      </c>
      <c r="F21" s="109">
        <f t="shared" ref="F21:F36" si="2">+H21+J21+L21+N21+P21</f>
        <v>0</v>
      </c>
      <c r="G21" s="110">
        <v>0</v>
      </c>
      <c r="H21" s="109">
        <v>0</v>
      </c>
      <c r="I21" s="110">
        <v>0</v>
      </c>
      <c r="J21" s="111">
        <v>0</v>
      </c>
      <c r="K21" s="110">
        <v>0</v>
      </c>
      <c r="L21" s="111">
        <v>0</v>
      </c>
      <c r="M21" s="108">
        <v>0</v>
      </c>
      <c r="N21" s="109">
        <v>0</v>
      </c>
      <c r="O21" s="110">
        <v>0</v>
      </c>
      <c r="P21" s="111">
        <v>0</v>
      </c>
      <c r="Q21" s="125">
        <v>0</v>
      </c>
    </row>
    <row r="22" spans="2:17" ht="12.75" hidden="1" customHeight="1">
      <c r="B22" s="98"/>
      <c r="C22" s="106" t="s">
        <v>94</v>
      </c>
      <c r="D22" s="107" t="s">
        <v>95</v>
      </c>
      <c r="E22" s="108">
        <f t="shared" si="1"/>
        <v>1</v>
      </c>
      <c r="F22" s="109">
        <f t="shared" si="2"/>
        <v>2</v>
      </c>
      <c r="G22" s="110">
        <v>1</v>
      </c>
      <c r="H22" s="109">
        <v>2</v>
      </c>
      <c r="I22" s="110">
        <v>0</v>
      </c>
      <c r="J22" s="111">
        <v>0</v>
      </c>
      <c r="K22" s="110">
        <v>0</v>
      </c>
      <c r="L22" s="111">
        <v>0</v>
      </c>
      <c r="M22" s="108">
        <v>0</v>
      </c>
      <c r="N22" s="109">
        <v>0</v>
      </c>
      <c r="O22" s="110">
        <v>0</v>
      </c>
      <c r="P22" s="111">
        <v>0</v>
      </c>
      <c r="Q22" s="125">
        <v>0</v>
      </c>
    </row>
    <row r="23" spans="2:17" ht="12.75" hidden="1" customHeight="1">
      <c r="B23" s="98"/>
      <c r="C23" s="106" t="s">
        <v>96</v>
      </c>
      <c r="D23" s="107" t="s">
        <v>97</v>
      </c>
      <c r="E23" s="108">
        <f t="shared" si="1"/>
        <v>2</v>
      </c>
      <c r="F23" s="109">
        <f t="shared" si="2"/>
        <v>51</v>
      </c>
      <c r="G23" s="110">
        <v>0</v>
      </c>
      <c r="H23" s="109">
        <v>0</v>
      </c>
      <c r="I23" s="110">
        <v>0</v>
      </c>
      <c r="J23" s="111">
        <v>0</v>
      </c>
      <c r="K23" s="110">
        <v>1</v>
      </c>
      <c r="L23" s="111">
        <v>16</v>
      </c>
      <c r="M23" s="108">
        <v>0</v>
      </c>
      <c r="N23" s="109">
        <v>0</v>
      </c>
      <c r="O23" s="110">
        <v>1</v>
      </c>
      <c r="P23" s="111">
        <v>35</v>
      </c>
      <c r="Q23" s="125">
        <v>0</v>
      </c>
    </row>
    <row r="24" spans="2:17" ht="12.75" hidden="1" customHeight="1">
      <c r="B24" s="98"/>
      <c r="C24" s="113" t="s">
        <v>98</v>
      </c>
      <c r="D24" s="107" t="s">
        <v>99</v>
      </c>
      <c r="E24" s="108">
        <f t="shared" si="1"/>
        <v>545</v>
      </c>
      <c r="F24" s="109">
        <f t="shared" si="2"/>
        <v>3079</v>
      </c>
      <c r="G24" s="110">
        <v>328</v>
      </c>
      <c r="H24" s="109">
        <v>749</v>
      </c>
      <c r="I24" s="110">
        <v>127</v>
      </c>
      <c r="J24" s="111">
        <v>802</v>
      </c>
      <c r="K24" s="110">
        <v>68</v>
      </c>
      <c r="L24" s="111">
        <v>874</v>
      </c>
      <c r="M24" s="108">
        <v>18</v>
      </c>
      <c r="N24" s="109">
        <v>422</v>
      </c>
      <c r="O24" s="110">
        <v>4</v>
      </c>
      <c r="P24" s="111">
        <v>232</v>
      </c>
      <c r="Q24" s="125">
        <v>0</v>
      </c>
    </row>
    <row r="25" spans="2:17" ht="12.75" hidden="1" customHeight="1">
      <c r="B25" s="98"/>
      <c r="C25" s="106" t="s">
        <v>100</v>
      </c>
      <c r="D25" s="107" t="s">
        <v>101</v>
      </c>
      <c r="E25" s="108">
        <f t="shared" si="1"/>
        <v>824</v>
      </c>
      <c r="F25" s="109">
        <f t="shared" si="2"/>
        <v>11454</v>
      </c>
      <c r="G25" s="110">
        <v>418</v>
      </c>
      <c r="H25" s="109">
        <v>985</v>
      </c>
      <c r="I25" s="110">
        <v>154</v>
      </c>
      <c r="J25" s="111">
        <v>1047</v>
      </c>
      <c r="K25" s="110">
        <v>120</v>
      </c>
      <c r="L25" s="111">
        <v>1669</v>
      </c>
      <c r="M25" s="108">
        <v>46</v>
      </c>
      <c r="N25" s="109">
        <v>1068</v>
      </c>
      <c r="O25" s="110">
        <v>85</v>
      </c>
      <c r="P25" s="111">
        <v>6685</v>
      </c>
      <c r="Q25" s="125">
        <v>1</v>
      </c>
    </row>
    <row r="26" spans="2:17" ht="12.75" hidden="1" customHeight="1">
      <c r="B26" s="98"/>
      <c r="C26" s="106" t="s">
        <v>102</v>
      </c>
      <c r="D26" s="114" t="s">
        <v>103</v>
      </c>
      <c r="E26" s="108">
        <f t="shared" si="1"/>
        <v>4</v>
      </c>
      <c r="F26" s="109">
        <f t="shared" si="2"/>
        <v>109</v>
      </c>
      <c r="G26" s="110">
        <v>0</v>
      </c>
      <c r="H26" s="109">
        <v>0</v>
      </c>
      <c r="I26" s="110">
        <v>1</v>
      </c>
      <c r="J26" s="111">
        <v>9</v>
      </c>
      <c r="K26" s="110">
        <v>1</v>
      </c>
      <c r="L26" s="111">
        <v>13</v>
      </c>
      <c r="M26" s="108">
        <v>0</v>
      </c>
      <c r="N26" s="109">
        <v>0</v>
      </c>
      <c r="O26" s="110">
        <v>2</v>
      </c>
      <c r="P26" s="111">
        <v>87</v>
      </c>
      <c r="Q26" s="125">
        <v>0</v>
      </c>
    </row>
    <row r="27" spans="2:17" ht="12.75" hidden="1" customHeight="1">
      <c r="B27" s="98"/>
      <c r="C27" s="106" t="s">
        <v>104</v>
      </c>
      <c r="D27" s="107" t="s">
        <v>115</v>
      </c>
      <c r="E27" s="108">
        <f t="shared" si="1"/>
        <v>30</v>
      </c>
      <c r="F27" s="109">
        <f t="shared" si="2"/>
        <v>801</v>
      </c>
      <c r="G27" s="110">
        <v>11</v>
      </c>
      <c r="H27" s="109">
        <v>22</v>
      </c>
      <c r="I27" s="110">
        <v>8</v>
      </c>
      <c r="J27" s="111">
        <v>54</v>
      </c>
      <c r="K27" s="110">
        <v>2</v>
      </c>
      <c r="L27" s="111">
        <v>23</v>
      </c>
      <c r="M27" s="108">
        <v>3</v>
      </c>
      <c r="N27" s="109">
        <v>69</v>
      </c>
      <c r="O27" s="110">
        <v>6</v>
      </c>
      <c r="P27" s="111">
        <v>633</v>
      </c>
      <c r="Q27" s="125">
        <v>0</v>
      </c>
    </row>
    <row r="28" spans="2:17" ht="12.75" hidden="1" customHeight="1">
      <c r="B28" s="98"/>
      <c r="C28" s="106" t="s">
        <v>106</v>
      </c>
      <c r="D28" s="107" t="s">
        <v>116</v>
      </c>
      <c r="E28" s="108">
        <f t="shared" si="1"/>
        <v>102</v>
      </c>
      <c r="F28" s="109">
        <f t="shared" si="2"/>
        <v>2283</v>
      </c>
      <c r="G28" s="110">
        <v>27</v>
      </c>
      <c r="H28" s="109">
        <v>55</v>
      </c>
      <c r="I28" s="110">
        <v>24</v>
      </c>
      <c r="J28" s="111">
        <v>182</v>
      </c>
      <c r="K28" s="110">
        <v>25</v>
      </c>
      <c r="L28" s="111">
        <v>336</v>
      </c>
      <c r="M28" s="108">
        <v>10</v>
      </c>
      <c r="N28" s="109">
        <v>229</v>
      </c>
      <c r="O28" s="110">
        <v>16</v>
      </c>
      <c r="P28" s="111">
        <v>1481</v>
      </c>
      <c r="Q28" s="125">
        <v>0</v>
      </c>
    </row>
    <row r="29" spans="2:17" ht="12.75" hidden="1" customHeight="1">
      <c r="B29" s="98"/>
      <c r="C29" s="106" t="s">
        <v>108</v>
      </c>
      <c r="D29" s="126" t="s">
        <v>117</v>
      </c>
      <c r="E29" s="108">
        <f t="shared" si="1"/>
        <v>1096</v>
      </c>
      <c r="F29" s="109">
        <f t="shared" si="2"/>
        <v>6655</v>
      </c>
      <c r="G29" s="110">
        <v>741</v>
      </c>
      <c r="H29" s="109">
        <v>1632</v>
      </c>
      <c r="I29" s="110">
        <v>193</v>
      </c>
      <c r="J29" s="111">
        <v>1256</v>
      </c>
      <c r="K29" s="110">
        <v>107</v>
      </c>
      <c r="L29" s="111">
        <v>1385</v>
      </c>
      <c r="M29" s="108">
        <v>21</v>
      </c>
      <c r="N29" s="109">
        <v>482</v>
      </c>
      <c r="O29" s="110">
        <v>34</v>
      </c>
      <c r="P29" s="111">
        <v>1900</v>
      </c>
      <c r="Q29" s="125">
        <v>0</v>
      </c>
    </row>
    <row r="30" spans="2:17" ht="12.75" hidden="1" customHeight="1">
      <c r="B30" s="98"/>
      <c r="C30" s="106" t="s">
        <v>110</v>
      </c>
      <c r="D30" s="107" t="s">
        <v>109</v>
      </c>
      <c r="E30" s="108">
        <f t="shared" si="1"/>
        <v>47</v>
      </c>
      <c r="F30" s="109">
        <f t="shared" si="2"/>
        <v>563</v>
      </c>
      <c r="G30" s="110">
        <v>20</v>
      </c>
      <c r="H30" s="109">
        <v>40</v>
      </c>
      <c r="I30" s="110">
        <v>9</v>
      </c>
      <c r="J30" s="111">
        <v>61</v>
      </c>
      <c r="K30" s="110">
        <v>11</v>
      </c>
      <c r="L30" s="111">
        <v>151</v>
      </c>
      <c r="M30" s="108">
        <v>5</v>
      </c>
      <c r="N30" s="109">
        <v>117</v>
      </c>
      <c r="O30" s="110">
        <v>2</v>
      </c>
      <c r="P30" s="111">
        <v>194</v>
      </c>
      <c r="Q30" s="125">
        <v>0</v>
      </c>
    </row>
    <row r="31" spans="2:17" ht="12.75" hidden="1" customHeight="1">
      <c r="B31" s="98"/>
      <c r="C31" s="106" t="s">
        <v>112</v>
      </c>
      <c r="D31" s="107" t="s">
        <v>111</v>
      </c>
      <c r="E31" s="108">
        <f t="shared" si="1"/>
        <v>62</v>
      </c>
      <c r="F31" s="109">
        <f t="shared" si="2"/>
        <v>127</v>
      </c>
      <c r="G31" s="110">
        <v>57</v>
      </c>
      <c r="H31" s="109">
        <v>86</v>
      </c>
      <c r="I31" s="110">
        <v>4</v>
      </c>
      <c r="J31" s="111">
        <v>26</v>
      </c>
      <c r="K31" s="110">
        <v>1</v>
      </c>
      <c r="L31" s="111">
        <v>15</v>
      </c>
      <c r="M31" s="108">
        <v>0</v>
      </c>
      <c r="N31" s="109">
        <v>0</v>
      </c>
      <c r="O31" s="110">
        <v>0</v>
      </c>
      <c r="P31" s="111">
        <v>0</v>
      </c>
      <c r="Q31" s="125">
        <v>0</v>
      </c>
    </row>
    <row r="32" spans="2:17" ht="12.75" hidden="1" customHeight="1">
      <c r="B32" s="127"/>
      <c r="C32" s="106" t="s">
        <v>118</v>
      </c>
      <c r="D32" s="114" t="s">
        <v>119</v>
      </c>
      <c r="E32" s="108">
        <f t="shared" si="1"/>
        <v>374</v>
      </c>
      <c r="F32" s="109">
        <f t="shared" si="2"/>
        <v>2433</v>
      </c>
      <c r="G32" s="110">
        <v>212</v>
      </c>
      <c r="H32" s="109">
        <v>479</v>
      </c>
      <c r="I32" s="110">
        <v>91</v>
      </c>
      <c r="J32" s="111">
        <v>586</v>
      </c>
      <c r="K32" s="110">
        <v>41</v>
      </c>
      <c r="L32" s="111">
        <v>521</v>
      </c>
      <c r="M32" s="108">
        <v>17</v>
      </c>
      <c r="N32" s="109">
        <v>418</v>
      </c>
      <c r="O32" s="110">
        <v>9</v>
      </c>
      <c r="P32" s="111">
        <v>429</v>
      </c>
      <c r="Q32" s="125">
        <v>4</v>
      </c>
    </row>
    <row r="33" spans="2:19" ht="12.75" hidden="1" customHeight="1">
      <c r="B33" s="127"/>
      <c r="C33" s="106" t="s">
        <v>120</v>
      </c>
      <c r="D33" s="107" t="s">
        <v>121</v>
      </c>
      <c r="E33" s="108">
        <f t="shared" si="1"/>
        <v>130</v>
      </c>
      <c r="F33" s="109">
        <f t="shared" si="2"/>
        <v>2146</v>
      </c>
      <c r="G33" s="110">
        <v>44</v>
      </c>
      <c r="H33" s="109">
        <v>112</v>
      </c>
      <c r="I33" s="110">
        <v>39</v>
      </c>
      <c r="J33" s="111">
        <v>267</v>
      </c>
      <c r="K33" s="110">
        <v>22</v>
      </c>
      <c r="L33" s="111">
        <v>298</v>
      </c>
      <c r="M33" s="108">
        <v>9</v>
      </c>
      <c r="N33" s="109">
        <v>206</v>
      </c>
      <c r="O33" s="110">
        <v>15</v>
      </c>
      <c r="P33" s="111">
        <v>1263</v>
      </c>
      <c r="Q33" s="125">
        <v>1</v>
      </c>
    </row>
    <row r="34" spans="2:19" ht="12.75" hidden="1" customHeight="1">
      <c r="B34" s="127"/>
      <c r="C34" s="106" t="s">
        <v>122</v>
      </c>
      <c r="D34" s="114" t="s">
        <v>123</v>
      </c>
      <c r="E34" s="108">
        <f t="shared" si="1"/>
        <v>66</v>
      </c>
      <c r="F34" s="109">
        <f t="shared" si="2"/>
        <v>219</v>
      </c>
      <c r="G34" s="110">
        <v>56</v>
      </c>
      <c r="H34" s="109">
        <v>80</v>
      </c>
      <c r="I34" s="110">
        <v>4</v>
      </c>
      <c r="J34" s="111">
        <v>25</v>
      </c>
      <c r="K34" s="110">
        <v>4</v>
      </c>
      <c r="L34" s="111">
        <v>52</v>
      </c>
      <c r="M34" s="108">
        <v>1</v>
      </c>
      <c r="N34" s="109">
        <v>27</v>
      </c>
      <c r="O34" s="110">
        <v>1</v>
      </c>
      <c r="P34" s="111">
        <v>35</v>
      </c>
      <c r="Q34" s="125">
        <v>0</v>
      </c>
    </row>
    <row r="35" spans="2:19" ht="12.75" hidden="1" customHeight="1">
      <c r="B35" s="127"/>
      <c r="C35" s="106" t="s">
        <v>124</v>
      </c>
      <c r="D35" s="114" t="s">
        <v>125</v>
      </c>
      <c r="E35" s="108">
        <f t="shared" si="1"/>
        <v>56</v>
      </c>
      <c r="F35" s="109">
        <f t="shared" si="2"/>
        <v>609</v>
      </c>
      <c r="G35" s="110">
        <v>35</v>
      </c>
      <c r="H35" s="109">
        <v>81</v>
      </c>
      <c r="I35" s="110">
        <v>11</v>
      </c>
      <c r="J35" s="111">
        <v>75</v>
      </c>
      <c r="K35" s="110">
        <v>1</v>
      </c>
      <c r="L35" s="111">
        <v>15</v>
      </c>
      <c r="M35" s="108">
        <v>2</v>
      </c>
      <c r="N35" s="109">
        <v>53</v>
      </c>
      <c r="O35" s="110">
        <v>7</v>
      </c>
      <c r="P35" s="111">
        <v>385</v>
      </c>
      <c r="Q35" s="125">
        <v>0</v>
      </c>
    </row>
    <row r="36" spans="2:19" ht="12.75" hidden="1" customHeight="1">
      <c r="B36" s="128"/>
      <c r="C36" s="116" t="s">
        <v>126</v>
      </c>
      <c r="D36" s="129" t="s">
        <v>127</v>
      </c>
      <c r="E36" s="118">
        <f t="shared" si="1"/>
        <v>728</v>
      </c>
      <c r="F36" s="119">
        <f t="shared" si="2"/>
        <v>3257</v>
      </c>
      <c r="G36" s="120">
        <v>587</v>
      </c>
      <c r="H36" s="119">
        <v>1117</v>
      </c>
      <c r="I36" s="120">
        <v>90</v>
      </c>
      <c r="J36" s="121">
        <v>584</v>
      </c>
      <c r="K36" s="120">
        <v>23</v>
      </c>
      <c r="L36" s="121">
        <v>298</v>
      </c>
      <c r="M36" s="118">
        <v>9</v>
      </c>
      <c r="N36" s="119">
        <v>217</v>
      </c>
      <c r="O36" s="120">
        <v>19</v>
      </c>
      <c r="P36" s="121">
        <v>1041</v>
      </c>
      <c r="Q36" s="130">
        <v>0</v>
      </c>
    </row>
    <row r="37" spans="2:19" ht="21.75" customHeight="1">
      <c r="B37" s="363" t="s">
        <v>128</v>
      </c>
      <c r="C37" s="364"/>
      <c r="D37" s="365"/>
      <c r="E37" s="93">
        <f>SUM(E38:E55)</f>
        <v>4059</v>
      </c>
      <c r="F37" s="94">
        <f t="shared" ref="F37:Q37" si="3">SUM(F38:F55)</f>
        <v>35969</v>
      </c>
      <c r="G37" s="95">
        <f t="shared" si="3"/>
        <v>2446</v>
      </c>
      <c r="H37" s="94">
        <f t="shared" si="3"/>
        <v>5218</v>
      </c>
      <c r="I37" s="95">
        <f t="shared" si="3"/>
        <v>785</v>
      </c>
      <c r="J37" s="96">
        <f t="shared" si="3"/>
        <v>5129</v>
      </c>
      <c r="K37" s="95">
        <f t="shared" si="3"/>
        <v>460</v>
      </c>
      <c r="L37" s="96">
        <f t="shared" si="3"/>
        <v>6127</v>
      </c>
      <c r="M37" s="93">
        <f t="shared" si="3"/>
        <v>141</v>
      </c>
      <c r="N37" s="94">
        <f t="shared" si="3"/>
        <v>3350</v>
      </c>
      <c r="O37" s="95">
        <f t="shared" si="3"/>
        <v>220</v>
      </c>
      <c r="P37" s="96">
        <f t="shared" si="3"/>
        <v>16145</v>
      </c>
      <c r="Q37" s="123">
        <f t="shared" si="3"/>
        <v>7</v>
      </c>
    </row>
    <row r="38" spans="2:19" ht="12.75" hidden="1" customHeight="1">
      <c r="B38" s="98"/>
      <c r="C38" s="99" t="s">
        <v>90</v>
      </c>
      <c r="D38" s="100" t="s">
        <v>129</v>
      </c>
      <c r="E38" s="101">
        <v>23</v>
      </c>
      <c r="F38" s="102">
        <v>255</v>
      </c>
      <c r="G38" s="103">
        <v>4</v>
      </c>
      <c r="H38" s="102">
        <v>7</v>
      </c>
      <c r="I38" s="103">
        <v>9</v>
      </c>
      <c r="J38" s="104">
        <v>60</v>
      </c>
      <c r="K38" s="103">
        <v>5</v>
      </c>
      <c r="L38" s="104">
        <v>63</v>
      </c>
      <c r="M38" s="101">
        <v>4</v>
      </c>
      <c r="N38" s="102">
        <v>89</v>
      </c>
      <c r="O38" s="103">
        <v>1</v>
      </c>
      <c r="P38" s="104">
        <v>36</v>
      </c>
      <c r="Q38" s="124">
        <v>0</v>
      </c>
    </row>
    <row r="39" spans="2:19" ht="12.75" hidden="1" customHeight="1">
      <c r="B39" s="98"/>
      <c r="C39" s="106" t="s">
        <v>92</v>
      </c>
      <c r="D39" s="107" t="s">
        <v>95</v>
      </c>
      <c r="E39" s="108">
        <v>9</v>
      </c>
      <c r="F39" s="109">
        <v>71</v>
      </c>
      <c r="G39" s="110">
        <v>2</v>
      </c>
      <c r="H39" s="109">
        <v>5</v>
      </c>
      <c r="I39" s="110">
        <v>4</v>
      </c>
      <c r="J39" s="111">
        <v>34</v>
      </c>
      <c r="K39" s="110">
        <v>3</v>
      </c>
      <c r="L39" s="111">
        <v>32</v>
      </c>
      <c r="M39" s="131">
        <v>0</v>
      </c>
      <c r="N39" s="109">
        <v>0</v>
      </c>
      <c r="O39" s="110">
        <v>0</v>
      </c>
      <c r="P39" s="111">
        <v>0</v>
      </c>
      <c r="Q39" s="125">
        <v>0</v>
      </c>
    </row>
    <row r="40" spans="2:19" ht="12.75" hidden="1" customHeight="1">
      <c r="B40" s="98"/>
      <c r="C40" s="106" t="s">
        <v>94</v>
      </c>
      <c r="D40" s="132" t="s">
        <v>130</v>
      </c>
      <c r="E40" s="108">
        <v>2</v>
      </c>
      <c r="F40" s="109">
        <v>9</v>
      </c>
      <c r="G40" s="110">
        <v>1</v>
      </c>
      <c r="H40" s="109">
        <v>4</v>
      </c>
      <c r="I40" s="110">
        <v>1</v>
      </c>
      <c r="J40" s="111">
        <v>5</v>
      </c>
      <c r="K40" s="133">
        <v>0</v>
      </c>
      <c r="L40" s="134">
        <v>0</v>
      </c>
      <c r="M40" s="131">
        <v>0</v>
      </c>
      <c r="N40" s="109">
        <v>0</v>
      </c>
      <c r="O40" s="110">
        <v>0</v>
      </c>
      <c r="P40" s="111">
        <v>0</v>
      </c>
      <c r="Q40" s="125">
        <v>0</v>
      </c>
    </row>
    <row r="41" spans="2:19" ht="12.75" hidden="1" customHeight="1">
      <c r="B41" s="98"/>
      <c r="C41" s="106" t="s">
        <v>96</v>
      </c>
      <c r="D41" s="107" t="s">
        <v>99</v>
      </c>
      <c r="E41" s="108">
        <v>526</v>
      </c>
      <c r="F41" s="109">
        <v>2935</v>
      </c>
      <c r="G41" s="110">
        <v>322</v>
      </c>
      <c r="H41" s="109">
        <v>737</v>
      </c>
      <c r="I41" s="110">
        <v>124</v>
      </c>
      <c r="J41" s="111">
        <v>788</v>
      </c>
      <c r="K41" s="110">
        <v>60</v>
      </c>
      <c r="L41" s="111">
        <v>744</v>
      </c>
      <c r="M41" s="108">
        <v>14</v>
      </c>
      <c r="N41" s="109">
        <v>340</v>
      </c>
      <c r="O41" s="110">
        <v>6</v>
      </c>
      <c r="P41" s="111">
        <v>326</v>
      </c>
      <c r="Q41" s="125">
        <v>0</v>
      </c>
    </row>
    <row r="42" spans="2:19" ht="12.75" hidden="1" customHeight="1">
      <c r="B42" s="98"/>
      <c r="C42" s="113" t="s">
        <v>98</v>
      </c>
      <c r="D42" s="107" t="s">
        <v>101</v>
      </c>
      <c r="E42" s="108">
        <v>751</v>
      </c>
      <c r="F42" s="109">
        <v>12213</v>
      </c>
      <c r="G42" s="110">
        <v>352</v>
      </c>
      <c r="H42" s="109">
        <v>804</v>
      </c>
      <c r="I42" s="110">
        <v>157</v>
      </c>
      <c r="J42" s="111">
        <v>1040</v>
      </c>
      <c r="K42" s="110">
        <v>116</v>
      </c>
      <c r="L42" s="111">
        <v>1575</v>
      </c>
      <c r="M42" s="108">
        <v>41</v>
      </c>
      <c r="N42" s="109">
        <v>968</v>
      </c>
      <c r="O42" s="110">
        <v>85</v>
      </c>
      <c r="P42" s="111">
        <v>7826</v>
      </c>
      <c r="Q42" s="125">
        <v>0</v>
      </c>
      <c r="S42" s="135"/>
    </row>
    <row r="43" spans="2:19" ht="12.75" hidden="1" customHeight="1">
      <c r="B43" s="98"/>
      <c r="C43" s="106" t="s">
        <v>100</v>
      </c>
      <c r="D43" s="132" t="s">
        <v>103</v>
      </c>
      <c r="E43" s="108">
        <v>4</v>
      </c>
      <c r="F43" s="109">
        <v>106</v>
      </c>
      <c r="G43" s="133">
        <v>0</v>
      </c>
      <c r="H43" s="136">
        <v>0</v>
      </c>
      <c r="I43" s="110">
        <v>1</v>
      </c>
      <c r="J43" s="111">
        <v>7</v>
      </c>
      <c r="K43" s="110">
        <v>1</v>
      </c>
      <c r="L43" s="111">
        <v>13</v>
      </c>
      <c r="M43" s="131">
        <v>0</v>
      </c>
      <c r="N43" s="109">
        <v>0</v>
      </c>
      <c r="O43" s="110">
        <v>2</v>
      </c>
      <c r="P43" s="111">
        <v>86</v>
      </c>
      <c r="Q43" s="125">
        <v>0</v>
      </c>
      <c r="S43" s="135"/>
    </row>
    <row r="44" spans="2:19" ht="12.75" hidden="1" customHeight="1">
      <c r="B44" s="98"/>
      <c r="C44" s="106" t="s">
        <v>102</v>
      </c>
      <c r="D44" s="126" t="s">
        <v>115</v>
      </c>
      <c r="E44" s="108">
        <v>38</v>
      </c>
      <c r="F44" s="109">
        <v>874</v>
      </c>
      <c r="G44" s="110">
        <v>17</v>
      </c>
      <c r="H44" s="109">
        <v>30</v>
      </c>
      <c r="I44" s="110">
        <v>6</v>
      </c>
      <c r="J44" s="111">
        <v>39</v>
      </c>
      <c r="K44" s="110">
        <v>6</v>
      </c>
      <c r="L44" s="111">
        <v>84</v>
      </c>
      <c r="M44" s="108">
        <v>4</v>
      </c>
      <c r="N44" s="109">
        <v>102</v>
      </c>
      <c r="O44" s="110">
        <v>5</v>
      </c>
      <c r="P44" s="111">
        <v>619</v>
      </c>
      <c r="Q44" s="125">
        <v>0</v>
      </c>
      <c r="S44" s="135"/>
    </row>
    <row r="45" spans="2:19" ht="12.75" hidden="1" customHeight="1">
      <c r="B45" s="98"/>
      <c r="C45" s="106" t="s">
        <v>104</v>
      </c>
      <c r="D45" s="107" t="s">
        <v>131</v>
      </c>
      <c r="E45" s="108">
        <v>120</v>
      </c>
      <c r="F45" s="109">
        <v>1882</v>
      </c>
      <c r="G45" s="110">
        <v>35</v>
      </c>
      <c r="H45" s="109">
        <v>67</v>
      </c>
      <c r="I45" s="110">
        <v>26</v>
      </c>
      <c r="J45" s="111">
        <v>189</v>
      </c>
      <c r="K45" s="110">
        <v>30</v>
      </c>
      <c r="L45" s="111">
        <v>415</v>
      </c>
      <c r="M45" s="108">
        <v>13</v>
      </c>
      <c r="N45" s="109">
        <v>298</v>
      </c>
      <c r="O45" s="110">
        <v>16</v>
      </c>
      <c r="P45" s="111">
        <v>913</v>
      </c>
      <c r="Q45" s="125">
        <v>0</v>
      </c>
      <c r="S45" s="135"/>
    </row>
    <row r="46" spans="2:19" ht="12.75" hidden="1" customHeight="1">
      <c r="B46" s="98"/>
      <c r="C46" s="106" t="s">
        <v>106</v>
      </c>
      <c r="D46" s="107" t="s">
        <v>132</v>
      </c>
      <c r="E46" s="108">
        <v>1059</v>
      </c>
      <c r="F46" s="109">
        <v>7184</v>
      </c>
      <c r="G46" s="110">
        <v>684</v>
      </c>
      <c r="H46" s="109">
        <v>1531</v>
      </c>
      <c r="I46" s="110">
        <v>192</v>
      </c>
      <c r="J46" s="111">
        <v>1218</v>
      </c>
      <c r="K46" s="110">
        <v>120</v>
      </c>
      <c r="L46" s="111">
        <v>1606</v>
      </c>
      <c r="M46" s="108">
        <v>22</v>
      </c>
      <c r="N46" s="109">
        <v>531</v>
      </c>
      <c r="O46" s="110">
        <v>40</v>
      </c>
      <c r="P46" s="111">
        <v>2298</v>
      </c>
      <c r="Q46" s="125">
        <v>1</v>
      </c>
      <c r="S46" s="135"/>
    </row>
    <row r="47" spans="2:19" ht="12.75" hidden="1" customHeight="1">
      <c r="B47" s="98"/>
      <c r="C47" s="106" t="s">
        <v>108</v>
      </c>
      <c r="D47" s="126" t="s">
        <v>133</v>
      </c>
      <c r="E47" s="108">
        <v>51</v>
      </c>
      <c r="F47" s="109">
        <v>753</v>
      </c>
      <c r="G47" s="110">
        <v>21</v>
      </c>
      <c r="H47" s="109">
        <v>45</v>
      </c>
      <c r="I47" s="110">
        <v>5</v>
      </c>
      <c r="J47" s="111">
        <v>34</v>
      </c>
      <c r="K47" s="110">
        <v>13</v>
      </c>
      <c r="L47" s="111">
        <v>182</v>
      </c>
      <c r="M47" s="108">
        <v>7</v>
      </c>
      <c r="N47" s="109">
        <v>159</v>
      </c>
      <c r="O47" s="110">
        <v>5</v>
      </c>
      <c r="P47" s="111">
        <v>333</v>
      </c>
      <c r="Q47" s="125">
        <v>0</v>
      </c>
      <c r="S47" s="135"/>
    </row>
    <row r="48" spans="2:19" ht="12.75" hidden="1" customHeight="1">
      <c r="B48" s="98"/>
      <c r="C48" s="106" t="s">
        <v>110</v>
      </c>
      <c r="D48" s="132" t="s">
        <v>134</v>
      </c>
      <c r="E48" s="108">
        <v>81</v>
      </c>
      <c r="F48" s="109">
        <v>297</v>
      </c>
      <c r="G48" s="110">
        <v>66</v>
      </c>
      <c r="H48" s="109">
        <v>117</v>
      </c>
      <c r="I48" s="110">
        <v>9</v>
      </c>
      <c r="J48" s="111">
        <v>60</v>
      </c>
      <c r="K48" s="110">
        <v>4</v>
      </c>
      <c r="L48" s="111">
        <v>50</v>
      </c>
      <c r="M48" s="108">
        <v>1</v>
      </c>
      <c r="N48" s="109">
        <v>25</v>
      </c>
      <c r="O48" s="110">
        <v>1</v>
      </c>
      <c r="P48" s="111">
        <v>45</v>
      </c>
      <c r="Q48" s="125">
        <v>0</v>
      </c>
      <c r="S48" s="135"/>
    </row>
    <row r="49" spans="2:19" ht="12.75" hidden="1" customHeight="1">
      <c r="B49" s="98"/>
      <c r="C49" s="106" t="s">
        <v>112</v>
      </c>
      <c r="D49" s="132" t="s">
        <v>135</v>
      </c>
      <c r="E49" s="108">
        <v>107</v>
      </c>
      <c r="F49" s="109">
        <v>583</v>
      </c>
      <c r="G49" s="110">
        <v>79</v>
      </c>
      <c r="H49" s="109">
        <v>161</v>
      </c>
      <c r="I49" s="110">
        <v>19</v>
      </c>
      <c r="J49" s="111">
        <v>122</v>
      </c>
      <c r="K49" s="110">
        <v>4</v>
      </c>
      <c r="L49" s="111">
        <v>53</v>
      </c>
      <c r="M49" s="108">
        <v>2</v>
      </c>
      <c r="N49" s="109">
        <v>46</v>
      </c>
      <c r="O49" s="110">
        <v>3</v>
      </c>
      <c r="P49" s="111">
        <v>201</v>
      </c>
      <c r="Q49" s="125">
        <v>0</v>
      </c>
      <c r="S49" s="135"/>
    </row>
    <row r="50" spans="2:19" ht="12.75" hidden="1" customHeight="1">
      <c r="B50" s="127"/>
      <c r="C50" s="106" t="s">
        <v>118</v>
      </c>
      <c r="D50" s="114" t="s">
        <v>136</v>
      </c>
      <c r="E50" s="108">
        <v>381</v>
      </c>
      <c r="F50" s="109">
        <v>2651</v>
      </c>
      <c r="G50" s="110">
        <v>211</v>
      </c>
      <c r="H50" s="109">
        <v>481</v>
      </c>
      <c r="I50" s="110">
        <v>96</v>
      </c>
      <c r="J50" s="111">
        <v>616</v>
      </c>
      <c r="K50" s="110">
        <v>44</v>
      </c>
      <c r="L50" s="111">
        <v>582</v>
      </c>
      <c r="M50" s="108">
        <v>13</v>
      </c>
      <c r="N50" s="109">
        <v>306</v>
      </c>
      <c r="O50" s="110">
        <v>13</v>
      </c>
      <c r="P50" s="111">
        <v>666</v>
      </c>
      <c r="Q50" s="125">
        <v>4</v>
      </c>
      <c r="S50" s="135"/>
    </row>
    <row r="51" spans="2:19" ht="12.75" hidden="1" customHeight="1">
      <c r="B51" s="127"/>
      <c r="C51" s="106" t="s">
        <v>120</v>
      </c>
      <c r="D51" s="132" t="s">
        <v>137</v>
      </c>
      <c r="E51" s="108">
        <v>360</v>
      </c>
      <c r="F51" s="109">
        <v>1370</v>
      </c>
      <c r="G51" s="110">
        <v>300</v>
      </c>
      <c r="H51" s="109">
        <v>554</v>
      </c>
      <c r="I51" s="110">
        <v>40</v>
      </c>
      <c r="J51" s="111">
        <v>248</v>
      </c>
      <c r="K51" s="110">
        <v>7</v>
      </c>
      <c r="L51" s="111">
        <v>95</v>
      </c>
      <c r="M51" s="108">
        <v>5</v>
      </c>
      <c r="N51" s="109">
        <v>127</v>
      </c>
      <c r="O51" s="110">
        <v>8</v>
      </c>
      <c r="P51" s="111">
        <v>346</v>
      </c>
      <c r="Q51" s="125">
        <v>0</v>
      </c>
      <c r="S51" s="135"/>
    </row>
    <row r="52" spans="2:19" ht="12.75" hidden="1" customHeight="1">
      <c r="B52" s="127"/>
      <c r="C52" s="106" t="s">
        <v>122</v>
      </c>
      <c r="D52" s="114" t="s">
        <v>123</v>
      </c>
      <c r="E52" s="108">
        <v>67</v>
      </c>
      <c r="F52" s="109">
        <v>235</v>
      </c>
      <c r="G52" s="110">
        <v>56</v>
      </c>
      <c r="H52" s="109">
        <v>89</v>
      </c>
      <c r="I52" s="110">
        <v>6</v>
      </c>
      <c r="J52" s="111">
        <v>44</v>
      </c>
      <c r="K52" s="110">
        <v>3</v>
      </c>
      <c r="L52" s="111">
        <v>41</v>
      </c>
      <c r="M52" s="108">
        <v>1</v>
      </c>
      <c r="N52" s="109">
        <v>26</v>
      </c>
      <c r="O52" s="110">
        <v>1</v>
      </c>
      <c r="P52" s="111">
        <v>35</v>
      </c>
      <c r="Q52" s="125">
        <v>0</v>
      </c>
      <c r="S52" s="135"/>
    </row>
    <row r="53" spans="2:19" ht="12.75" hidden="1" customHeight="1">
      <c r="B53" s="127"/>
      <c r="C53" s="106" t="s">
        <v>124</v>
      </c>
      <c r="D53" s="126" t="s">
        <v>138</v>
      </c>
      <c r="E53" s="108">
        <v>149</v>
      </c>
      <c r="F53" s="109">
        <v>2574</v>
      </c>
      <c r="G53" s="110">
        <v>47</v>
      </c>
      <c r="H53" s="109">
        <v>107</v>
      </c>
      <c r="I53" s="110">
        <v>46</v>
      </c>
      <c r="J53" s="111">
        <v>331</v>
      </c>
      <c r="K53" s="110">
        <v>26</v>
      </c>
      <c r="L53" s="111">
        <v>356</v>
      </c>
      <c r="M53" s="108">
        <v>7</v>
      </c>
      <c r="N53" s="109">
        <v>170</v>
      </c>
      <c r="O53" s="110">
        <v>22</v>
      </c>
      <c r="P53" s="111">
        <v>1610</v>
      </c>
      <c r="Q53" s="125">
        <v>1</v>
      </c>
      <c r="S53" s="137"/>
    </row>
    <row r="54" spans="2:19" ht="12.75" hidden="1" customHeight="1">
      <c r="B54" s="127"/>
      <c r="C54" s="138" t="s">
        <v>139</v>
      </c>
      <c r="D54" s="139" t="s">
        <v>125</v>
      </c>
      <c r="E54" s="140">
        <v>45</v>
      </c>
      <c r="F54" s="141">
        <v>471</v>
      </c>
      <c r="G54" s="142">
        <v>23</v>
      </c>
      <c r="H54" s="141">
        <v>59</v>
      </c>
      <c r="I54" s="142">
        <v>13</v>
      </c>
      <c r="J54" s="143">
        <v>88</v>
      </c>
      <c r="K54" s="142">
        <v>3</v>
      </c>
      <c r="L54" s="143">
        <v>46</v>
      </c>
      <c r="M54" s="140">
        <v>2</v>
      </c>
      <c r="N54" s="141">
        <v>46</v>
      </c>
      <c r="O54" s="142">
        <v>4</v>
      </c>
      <c r="P54" s="143">
        <v>232</v>
      </c>
      <c r="Q54" s="144">
        <v>0</v>
      </c>
    </row>
    <row r="55" spans="2:19" ht="12.75" hidden="1" customHeight="1">
      <c r="B55" s="128"/>
      <c r="C55" s="116" t="s">
        <v>140</v>
      </c>
      <c r="D55" s="129" t="s">
        <v>127</v>
      </c>
      <c r="E55" s="118">
        <v>286</v>
      </c>
      <c r="F55" s="119">
        <v>1506</v>
      </c>
      <c r="G55" s="120">
        <v>226</v>
      </c>
      <c r="H55" s="119">
        <v>420</v>
      </c>
      <c r="I55" s="120">
        <v>31</v>
      </c>
      <c r="J55" s="121">
        <v>206</v>
      </c>
      <c r="K55" s="120">
        <v>15</v>
      </c>
      <c r="L55" s="121">
        <v>190</v>
      </c>
      <c r="M55" s="118">
        <v>5</v>
      </c>
      <c r="N55" s="119">
        <v>117</v>
      </c>
      <c r="O55" s="120">
        <v>8</v>
      </c>
      <c r="P55" s="121">
        <v>573</v>
      </c>
      <c r="Q55" s="130">
        <v>1</v>
      </c>
    </row>
    <row r="56" spans="2:19" ht="21.75" customHeight="1">
      <c r="B56" s="359" t="s">
        <v>141</v>
      </c>
      <c r="C56" s="360"/>
      <c r="D56" s="361"/>
      <c r="E56" s="93">
        <f>SUM(E57:E74)</f>
        <v>3865</v>
      </c>
      <c r="F56" s="94">
        <f t="shared" ref="F56:Q56" si="4">SUM(F57:F74)</f>
        <v>34514</v>
      </c>
      <c r="G56" s="95">
        <f t="shared" si="4"/>
        <v>2315</v>
      </c>
      <c r="H56" s="94">
        <f t="shared" si="4"/>
        <v>5000</v>
      </c>
      <c r="I56" s="95">
        <f t="shared" si="4"/>
        <v>749</v>
      </c>
      <c r="J56" s="96">
        <f t="shared" si="4"/>
        <v>4940</v>
      </c>
      <c r="K56" s="95">
        <f t="shared" si="4"/>
        <v>429</v>
      </c>
      <c r="L56" s="96">
        <f t="shared" si="4"/>
        <v>5785</v>
      </c>
      <c r="M56" s="93">
        <f t="shared" si="4"/>
        <v>138</v>
      </c>
      <c r="N56" s="94">
        <f t="shared" si="4"/>
        <v>3250</v>
      </c>
      <c r="O56" s="95">
        <f t="shared" si="4"/>
        <v>220</v>
      </c>
      <c r="P56" s="96">
        <f t="shared" si="4"/>
        <v>15539</v>
      </c>
      <c r="Q56" s="123">
        <f t="shared" si="4"/>
        <v>14</v>
      </c>
    </row>
    <row r="57" spans="2:19" ht="12.75" hidden="1" customHeight="1">
      <c r="B57" s="145"/>
      <c r="C57" s="99" t="s">
        <v>90</v>
      </c>
      <c r="D57" s="100" t="s">
        <v>129</v>
      </c>
      <c r="E57" s="101">
        <f t="shared" ref="E57:E74" si="5">G57+I57+K57+M57+O57+Q57</f>
        <v>22</v>
      </c>
      <c r="F57" s="102">
        <f t="shared" ref="F57:F74" si="6">H57+J57+L57+N57+P57</f>
        <v>198</v>
      </c>
      <c r="G57" s="103">
        <v>6</v>
      </c>
      <c r="H57" s="102">
        <v>19</v>
      </c>
      <c r="I57" s="103">
        <v>10</v>
      </c>
      <c r="J57" s="104">
        <v>64</v>
      </c>
      <c r="K57" s="103">
        <v>4</v>
      </c>
      <c r="L57" s="104">
        <v>52</v>
      </c>
      <c r="M57" s="101">
        <v>1</v>
      </c>
      <c r="N57" s="102">
        <v>25</v>
      </c>
      <c r="O57" s="103">
        <v>1</v>
      </c>
      <c r="P57" s="104">
        <v>38</v>
      </c>
      <c r="Q57" s="124">
        <v>0</v>
      </c>
    </row>
    <row r="58" spans="2:19" ht="12.75" hidden="1" customHeight="1">
      <c r="B58" s="145"/>
      <c r="C58" s="106" t="s">
        <v>92</v>
      </c>
      <c r="D58" s="107" t="s">
        <v>95</v>
      </c>
      <c r="E58" s="108">
        <f t="shared" si="5"/>
        <v>8</v>
      </c>
      <c r="F58" s="109">
        <f t="shared" si="6"/>
        <v>63</v>
      </c>
      <c r="G58" s="110">
        <v>1</v>
      </c>
      <c r="H58" s="109">
        <v>1</v>
      </c>
      <c r="I58" s="110">
        <v>6</v>
      </c>
      <c r="J58" s="111">
        <v>50</v>
      </c>
      <c r="K58" s="110">
        <v>1</v>
      </c>
      <c r="L58" s="111">
        <v>12</v>
      </c>
      <c r="M58" s="131">
        <v>0</v>
      </c>
      <c r="N58" s="109">
        <v>0</v>
      </c>
      <c r="O58" s="110">
        <v>0</v>
      </c>
      <c r="P58" s="111">
        <v>0</v>
      </c>
      <c r="Q58" s="125">
        <v>0</v>
      </c>
    </row>
    <row r="59" spans="2:19" ht="12.75" hidden="1" customHeight="1">
      <c r="B59" s="145"/>
      <c r="C59" s="106" t="s">
        <v>94</v>
      </c>
      <c r="D59" s="132" t="s">
        <v>130</v>
      </c>
      <c r="E59" s="108">
        <f t="shared" si="5"/>
        <v>2</v>
      </c>
      <c r="F59" s="109">
        <f t="shared" si="6"/>
        <v>17</v>
      </c>
      <c r="G59" s="110">
        <v>1</v>
      </c>
      <c r="H59" s="109">
        <v>4</v>
      </c>
      <c r="I59" s="110">
        <v>0</v>
      </c>
      <c r="J59" s="111">
        <v>0</v>
      </c>
      <c r="K59" s="133">
        <v>1</v>
      </c>
      <c r="L59" s="134">
        <v>13</v>
      </c>
      <c r="M59" s="131">
        <v>0</v>
      </c>
      <c r="N59" s="109">
        <v>0</v>
      </c>
      <c r="O59" s="110">
        <v>0</v>
      </c>
      <c r="P59" s="111">
        <v>0</v>
      </c>
      <c r="Q59" s="125">
        <v>0</v>
      </c>
    </row>
    <row r="60" spans="2:19" ht="12.75" hidden="1" customHeight="1">
      <c r="B60" s="145"/>
      <c r="C60" s="106" t="s">
        <v>96</v>
      </c>
      <c r="D60" s="107" t="s">
        <v>99</v>
      </c>
      <c r="E60" s="108">
        <f t="shared" si="5"/>
        <v>482</v>
      </c>
      <c r="F60" s="109">
        <f t="shared" si="6"/>
        <v>2781</v>
      </c>
      <c r="G60" s="110">
        <v>299</v>
      </c>
      <c r="H60" s="109">
        <v>700</v>
      </c>
      <c r="I60" s="110">
        <v>113</v>
      </c>
      <c r="J60" s="111">
        <v>733</v>
      </c>
      <c r="K60" s="110">
        <v>50</v>
      </c>
      <c r="L60" s="111">
        <v>650</v>
      </c>
      <c r="M60" s="108">
        <v>8</v>
      </c>
      <c r="N60" s="109">
        <v>191</v>
      </c>
      <c r="O60" s="110">
        <v>11</v>
      </c>
      <c r="P60" s="111">
        <v>507</v>
      </c>
      <c r="Q60" s="125">
        <v>1</v>
      </c>
    </row>
    <row r="61" spans="2:19" ht="12.75" hidden="1" customHeight="1">
      <c r="B61" s="145"/>
      <c r="C61" s="113" t="s">
        <v>98</v>
      </c>
      <c r="D61" s="107" t="s">
        <v>101</v>
      </c>
      <c r="E61" s="108">
        <f t="shared" si="5"/>
        <v>705</v>
      </c>
      <c r="F61" s="109">
        <f t="shared" si="6"/>
        <v>11469</v>
      </c>
      <c r="G61" s="110">
        <v>315</v>
      </c>
      <c r="H61" s="109">
        <v>725</v>
      </c>
      <c r="I61" s="110">
        <v>148</v>
      </c>
      <c r="J61" s="111">
        <v>1006</v>
      </c>
      <c r="K61" s="110">
        <v>112</v>
      </c>
      <c r="L61" s="111">
        <v>1583</v>
      </c>
      <c r="M61" s="108">
        <v>47</v>
      </c>
      <c r="N61" s="109">
        <v>1120</v>
      </c>
      <c r="O61" s="110">
        <v>82</v>
      </c>
      <c r="P61" s="111">
        <v>7035</v>
      </c>
      <c r="Q61" s="125">
        <v>1</v>
      </c>
      <c r="S61" s="135"/>
    </row>
    <row r="62" spans="2:19" ht="12.75" hidden="1" customHeight="1">
      <c r="B62" s="145"/>
      <c r="C62" s="106" t="s">
        <v>100</v>
      </c>
      <c r="D62" s="132" t="s">
        <v>103</v>
      </c>
      <c r="E62" s="108">
        <f t="shared" si="5"/>
        <v>5</v>
      </c>
      <c r="F62" s="109">
        <f t="shared" si="6"/>
        <v>111</v>
      </c>
      <c r="G62" s="133">
        <v>1</v>
      </c>
      <c r="H62" s="136">
        <v>2</v>
      </c>
      <c r="I62" s="110">
        <v>1</v>
      </c>
      <c r="J62" s="111">
        <v>8</v>
      </c>
      <c r="K62" s="110">
        <v>1</v>
      </c>
      <c r="L62" s="111">
        <v>13</v>
      </c>
      <c r="M62" s="131">
        <v>0</v>
      </c>
      <c r="N62" s="109">
        <v>0</v>
      </c>
      <c r="O62" s="110">
        <v>2</v>
      </c>
      <c r="P62" s="111">
        <v>88</v>
      </c>
      <c r="Q62" s="125">
        <v>0</v>
      </c>
      <c r="S62" s="135"/>
    </row>
    <row r="63" spans="2:19" ht="12.75" hidden="1" customHeight="1">
      <c r="B63" s="145"/>
      <c r="C63" s="106" t="s">
        <v>102</v>
      </c>
      <c r="D63" s="126" t="s">
        <v>115</v>
      </c>
      <c r="E63" s="108">
        <f t="shared" si="5"/>
        <v>31</v>
      </c>
      <c r="F63" s="109">
        <f t="shared" si="6"/>
        <v>770</v>
      </c>
      <c r="G63" s="110">
        <v>14</v>
      </c>
      <c r="H63" s="109">
        <v>25</v>
      </c>
      <c r="I63" s="110">
        <v>5</v>
      </c>
      <c r="J63" s="111">
        <v>29</v>
      </c>
      <c r="K63" s="110">
        <v>5</v>
      </c>
      <c r="L63" s="111">
        <v>65</v>
      </c>
      <c r="M63" s="108">
        <v>1</v>
      </c>
      <c r="N63" s="109">
        <v>26</v>
      </c>
      <c r="O63" s="110">
        <v>6</v>
      </c>
      <c r="P63" s="111">
        <v>625</v>
      </c>
      <c r="Q63" s="125">
        <v>0</v>
      </c>
      <c r="S63" s="135"/>
    </row>
    <row r="64" spans="2:19" ht="12.75" hidden="1" customHeight="1">
      <c r="B64" s="145"/>
      <c r="C64" s="106" t="s">
        <v>104</v>
      </c>
      <c r="D64" s="107" t="s">
        <v>131</v>
      </c>
      <c r="E64" s="108">
        <f t="shared" si="5"/>
        <v>108</v>
      </c>
      <c r="F64" s="109">
        <f t="shared" si="6"/>
        <v>1758</v>
      </c>
      <c r="G64" s="110">
        <v>27</v>
      </c>
      <c r="H64" s="109">
        <v>46</v>
      </c>
      <c r="I64" s="110">
        <v>21</v>
      </c>
      <c r="J64" s="111">
        <v>149</v>
      </c>
      <c r="K64" s="110">
        <v>30</v>
      </c>
      <c r="L64" s="111">
        <v>410</v>
      </c>
      <c r="M64" s="108">
        <v>16</v>
      </c>
      <c r="N64" s="109">
        <v>374</v>
      </c>
      <c r="O64" s="110">
        <v>13</v>
      </c>
      <c r="P64" s="111">
        <v>779</v>
      </c>
      <c r="Q64" s="125">
        <v>1</v>
      </c>
      <c r="S64" s="135"/>
    </row>
    <row r="65" spans="2:19" ht="12.75" hidden="1" customHeight="1">
      <c r="B65" s="145"/>
      <c r="C65" s="106" t="s">
        <v>106</v>
      </c>
      <c r="D65" s="107" t="s">
        <v>132</v>
      </c>
      <c r="E65" s="108">
        <f t="shared" si="5"/>
        <v>969</v>
      </c>
      <c r="F65" s="109">
        <f t="shared" si="6"/>
        <v>6795</v>
      </c>
      <c r="G65" s="110">
        <v>616</v>
      </c>
      <c r="H65" s="109">
        <v>1415</v>
      </c>
      <c r="I65" s="110">
        <v>187</v>
      </c>
      <c r="J65" s="111">
        <v>1184</v>
      </c>
      <c r="K65" s="110">
        <v>98</v>
      </c>
      <c r="L65" s="111">
        <v>1279</v>
      </c>
      <c r="M65" s="108">
        <v>21</v>
      </c>
      <c r="N65" s="109">
        <v>477</v>
      </c>
      <c r="O65" s="110">
        <v>45</v>
      </c>
      <c r="P65" s="111">
        <v>2440</v>
      </c>
      <c r="Q65" s="125">
        <v>2</v>
      </c>
      <c r="S65" s="135"/>
    </row>
    <row r="66" spans="2:19" ht="12.75" hidden="1" customHeight="1">
      <c r="B66" s="145"/>
      <c r="C66" s="106" t="s">
        <v>108</v>
      </c>
      <c r="D66" s="126" t="s">
        <v>133</v>
      </c>
      <c r="E66" s="108">
        <f t="shared" si="5"/>
        <v>57</v>
      </c>
      <c r="F66" s="109">
        <f t="shared" si="6"/>
        <v>805</v>
      </c>
      <c r="G66" s="110">
        <v>19</v>
      </c>
      <c r="H66" s="109">
        <v>40</v>
      </c>
      <c r="I66" s="110">
        <v>16</v>
      </c>
      <c r="J66" s="111">
        <v>108</v>
      </c>
      <c r="K66" s="110">
        <v>12</v>
      </c>
      <c r="L66" s="111">
        <v>179</v>
      </c>
      <c r="M66" s="108">
        <v>7</v>
      </c>
      <c r="N66" s="109">
        <v>160</v>
      </c>
      <c r="O66" s="110">
        <v>3</v>
      </c>
      <c r="P66" s="111">
        <v>318</v>
      </c>
      <c r="Q66" s="125">
        <v>0</v>
      </c>
      <c r="S66" s="135"/>
    </row>
    <row r="67" spans="2:19" ht="12.75" hidden="1" customHeight="1">
      <c r="B67" s="145"/>
      <c r="C67" s="106" t="s">
        <v>110</v>
      </c>
      <c r="D67" s="132" t="s">
        <v>134</v>
      </c>
      <c r="E67" s="108">
        <f t="shared" si="5"/>
        <v>76</v>
      </c>
      <c r="F67" s="109">
        <f t="shared" si="6"/>
        <v>530</v>
      </c>
      <c r="G67" s="110">
        <v>59</v>
      </c>
      <c r="H67" s="109">
        <v>98</v>
      </c>
      <c r="I67" s="110">
        <v>10</v>
      </c>
      <c r="J67" s="111">
        <v>59</v>
      </c>
      <c r="K67" s="110">
        <v>4</v>
      </c>
      <c r="L67" s="111">
        <v>47</v>
      </c>
      <c r="M67" s="108">
        <v>1</v>
      </c>
      <c r="N67" s="109">
        <v>23</v>
      </c>
      <c r="O67" s="110">
        <v>2</v>
      </c>
      <c r="P67" s="111">
        <v>303</v>
      </c>
      <c r="Q67" s="125">
        <v>0</v>
      </c>
      <c r="S67" s="135"/>
    </row>
    <row r="68" spans="2:19" ht="12.75" hidden="1" customHeight="1">
      <c r="B68" s="145"/>
      <c r="C68" s="106" t="s">
        <v>112</v>
      </c>
      <c r="D68" s="132" t="s">
        <v>135</v>
      </c>
      <c r="E68" s="108">
        <f t="shared" si="5"/>
        <v>109</v>
      </c>
      <c r="F68" s="109">
        <f t="shared" si="6"/>
        <v>617</v>
      </c>
      <c r="G68" s="110">
        <v>82</v>
      </c>
      <c r="H68" s="109">
        <v>178</v>
      </c>
      <c r="I68" s="110">
        <v>15</v>
      </c>
      <c r="J68" s="111">
        <v>98</v>
      </c>
      <c r="K68" s="110">
        <v>7</v>
      </c>
      <c r="L68" s="111">
        <v>86</v>
      </c>
      <c r="M68" s="108">
        <v>2</v>
      </c>
      <c r="N68" s="109">
        <v>48</v>
      </c>
      <c r="O68" s="110">
        <v>3</v>
      </c>
      <c r="P68" s="111">
        <v>207</v>
      </c>
      <c r="Q68" s="125">
        <v>0</v>
      </c>
      <c r="S68" s="135"/>
    </row>
    <row r="69" spans="2:19" ht="12.75" hidden="1" customHeight="1">
      <c r="B69" s="146"/>
      <c r="C69" s="106" t="s">
        <v>118</v>
      </c>
      <c r="D69" s="114" t="s">
        <v>136</v>
      </c>
      <c r="E69" s="108">
        <f t="shared" si="5"/>
        <v>393</v>
      </c>
      <c r="F69" s="109">
        <f t="shared" si="6"/>
        <v>2761</v>
      </c>
      <c r="G69" s="110">
        <v>224</v>
      </c>
      <c r="H69" s="109">
        <v>518</v>
      </c>
      <c r="I69" s="110">
        <v>90</v>
      </c>
      <c r="J69" s="111">
        <v>608</v>
      </c>
      <c r="K69" s="110">
        <v>49</v>
      </c>
      <c r="L69" s="111">
        <v>665</v>
      </c>
      <c r="M69" s="108">
        <v>15</v>
      </c>
      <c r="N69" s="109">
        <v>362</v>
      </c>
      <c r="O69" s="110">
        <v>12</v>
      </c>
      <c r="P69" s="111">
        <v>608</v>
      </c>
      <c r="Q69" s="125">
        <v>3</v>
      </c>
      <c r="S69" s="135"/>
    </row>
    <row r="70" spans="2:19" ht="12.75" hidden="1" customHeight="1">
      <c r="B70" s="146"/>
      <c r="C70" s="106" t="s">
        <v>120</v>
      </c>
      <c r="D70" s="132" t="s">
        <v>137</v>
      </c>
      <c r="E70" s="108">
        <f t="shared" si="5"/>
        <v>344</v>
      </c>
      <c r="F70" s="109">
        <f t="shared" si="6"/>
        <v>1166</v>
      </c>
      <c r="G70" s="110">
        <v>296</v>
      </c>
      <c r="H70" s="109">
        <v>561</v>
      </c>
      <c r="I70" s="110">
        <v>29</v>
      </c>
      <c r="J70" s="111">
        <v>187</v>
      </c>
      <c r="K70" s="110">
        <v>6</v>
      </c>
      <c r="L70" s="111">
        <v>74</v>
      </c>
      <c r="M70" s="108">
        <v>6</v>
      </c>
      <c r="N70" s="109">
        <v>134</v>
      </c>
      <c r="O70" s="110">
        <v>6</v>
      </c>
      <c r="P70" s="111">
        <v>210</v>
      </c>
      <c r="Q70" s="125">
        <v>1</v>
      </c>
      <c r="S70" s="135"/>
    </row>
    <row r="71" spans="2:19" ht="12.75" hidden="1" customHeight="1">
      <c r="B71" s="146"/>
      <c r="C71" s="106" t="s">
        <v>122</v>
      </c>
      <c r="D71" s="114" t="s">
        <v>123</v>
      </c>
      <c r="E71" s="108">
        <f t="shared" si="5"/>
        <v>87</v>
      </c>
      <c r="F71" s="109">
        <f t="shared" si="6"/>
        <v>273</v>
      </c>
      <c r="G71" s="110">
        <v>72</v>
      </c>
      <c r="H71" s="109">
        <v>106</v>
      </c>
      <c r="I71" s="110">
        <v>10</v>
      </c>
      <c r="J71" s="111">
        <v>65</v>
      </c>
      <c r="K71" s="110">
        <v>3</v>
      </c>
      <c r="L71" s="111">
        <v>36</v>
      </c>
      <c r="M71" s="108">
        <v>0</v>
      </c>
      <c r="N71" s="109">
        <v>0</v>
      </c>
      <c r="O71" s="110">
        <v>2</v>
      </c>
      <c r="P71" s="111">
        <v>66</v>
      </c>
      <c r="Q71" s="125">
        <v>0</v>
      </c>
      <c r="S71" s="135"/>
    </row>
    <row r="72" spans="2:19" ht="12.75" hidden="1" customHeight="1">
      <c r="B72" s="146"/>
      <c r="C72" s="106" t="s">
        <v>124</v>
      </c>
      <c r="D72" s="126" t="s">
        <v>138</v>
      </c>
      <c r="E72" s="108">
        <f t="shared" si="5"/>
        <v>165</v>
      </c>
      <c r="F72" s="109">
        <f t="shared" si="6"/>
        <v>2708</v>
      </c>
      <c r="G72" s="110">
        <v>58</v>
      </c>
      <c r="H72" s="109">
        <v>129</v>
      </c>
      <c r="I72" s="110">
        <v>46</v>
      </c>
      <c r="J72" s="111">
        <v>324</v>
      </c>
      <c r="K72" s="110">
        <v>28</v>
      </c>
      <c r="L72" s="111">
        <v>353</v>
      </c>
      <c r="M72" s="108">
        <v>9</v>
      </c>
      <c r="N72" s="109">
        <v>218</v>
      </c>
      <c r="O72" s="110">
        <v>24</v>
      </c>
      <c r="P72" s="111">
        <v>1684</v>
      </c>
      <c r="Q72" s="125">
        <v>0</v>
      </c>
      <c r="S72" s="137"/>
    </row>
    <row r="73" spans="2:19" ht="12.75" hidden="1" customHeight="1">
      <c r="B73" s="146"/>
      <c r="C73" s="138" t="s">
        <v>139</v>
      </c>
      <c r="D73" s="139" t="s">
        <v>125</v>
      </c>
      <c r="E73" s="140">
        <f t="shared" si="5"/>
        <v>32</v>
      </c>
      <c r="F73" s="141">
        <f t="shared" si="6"/>
        <v>393</v>
      </c>
      <c r="G73" s="142">
        <v>22</v>
      </c>
      <c r="H73" s="141">
        <v>59</v>
      </c>
      <c r="I73" s="142">
        <v>3</v>
      </c>
      <c r="J73" s="143">
        <v>19</v>
      </c>
      <c r="K73" s="142">
        <v>2</v>
      </c>
      <c r="L73" s="143">
        <v>30</v>
      </c>
      <c r="M73" s="140">
        <v>1</v>
      </c>
      <c r="N73" s="141">
        <v>21</v>
      </c>
      <c r="O73" s="142">
        <v>4</v>
      </c>
      <c r="P73" s="143">
        <v>264</v>
      </c>
      <c r="Q73" s="144">
        <v>0</v>
      </c>
    </row>
    <row r="74" spans="2:19" ht="12.75" hidden="1" customHeight="1">
      <c r="B74" s="147"/>
      <c r="C74" s="116" t="s">
        <v>140</v>
      </c>
      <c r="D74" s="129" t="s">
        <v>127</v>
      </c>
      <c r="E74" s="118">
        <f t="shared" si="5"/>
        <v>270</v>
      </c>
      <c r="F74" s="119">
        <f t="shared" si="6"/>
        <v>1299</v>
      </c>
      <c r="G74" s="120">
        <v>203</v>
      </c>
      <c r="H74" s="119">
        <v>374</v>
      </c>
      <c r="I74" s="120">
        <v>39</v>
      </c>
      <c r="J74" s="121">
        <v>249</v>
      </c>
      <c r="K74" s="120">
        <v>16</v>
      </c>
      <c r="L74" s="121">
        <v>238</v>
      </c>
      <c r="M74" s="118">
        <v>3</v>
      </c>
      <c r="N74" s="119">
        <v>71</v>
      </c>
      <c r="O74" s="120">
        <v>4</v>
      </c>
      <c r="P74" s="121">
        <v>367</v>
      </c>
      <c r="Q74" s="130">
        <v>5</v>
      </c>
    </row>
    <row r="75" spans="2:19" ht="21.75" customHeight="1">
      <c r="B75" s="359" t="s">
        <v>73</v>
      </c>
      <c r="C75" s="360"/>
      <c r="D75" s="361"/>
      <c r="E75" s="93">
        <f>SUM(E76:E93)</f>
        <v>3912</v>
      </c>
      <c r="F75" s="94">
        <f t="shared" ref="F75:Q75" si="7">SUM(F76:F93)</f>
        <v>34682</v>
      </c>
      <c r="G75" s="95">
        <f t="shared" si="7"/>
        <v>2351</v>
      </c>
      <c r="H75" s="94">
        <f t="shared" si="7"/>
        <v>4933</v>
      </c>
      <c r="I75" s="95">
        <f t="shared" si="7"/>
        <v>747</v>
      </c>
      <c r="J75" s="96">
        <f t="shared" si="7"/>
        <v>4933</v>
      </c>
      <c r="K75" s="95">
        <f t="shared" si="7"/>
        <v>414</v>
      </c>
      <c r="L75" s="96">
        <f t="shared" si="7"/>
        <v>5524</v>
      </c>
      <c r="M75" s="93">
        <f t="shared" si="7"/>
        <v>144</v>
      </c>
      <c r="N75" s="94">
        <f t="shared" si="7"/>
        <v>3404</v>
      </c>
      <c r="O75" s="95">
        <f t="shared" si="7"/>
        <v>239</v>
      </c>
      <c r="P75" s="96">
        <f t="shared" si="7"/>
        <v>15888</v>
      </c>
      <c r="Q75" s="123">
        <f t="shared" si="7"/>
        <v>17</v>
      </c>
    </row>
    <row r="76" spans="2:19" ht="15" customHeight="1">
      <c r="B76" s="148"/>
      <c r="C76" s="99" t="s">
        <v>90</v>
      </c>
      <c r="D76" s="100" t="s">
        <v>129</v>
      </c>
      <c r="E76" s="101">
        <f t="shared" ref="E76:E93" si="8">G76+I76+K76+M76+O76+Q76</f>
        <v>28</v>
      </c>
      <c r="F76" s="102">
        <f t="shared" ref="F76:F93" si="9">H76+J76+L76+N76+P76</f>
        <v>186</v>
      </c>
      <c r="G76" s="103">
        <v>13</v>
      </c>
      <c r="H76" s="102">
        <v>31</v>
      </c>
      <c r="I76" s="103">
        <v>10</v>
      </c>
      <c r="J76" s="104">
        <v>69</v>
      </c>
      <c r="K76" s="103">
        <v>3</v>
      </c>
      <c r="L76" s="104">
        <v>36</v>
      </c>
      <c r="M76" s="101">
        <v>2</v>
      </c>
      <c r="N76" s="102">
        <v>50</v>
      </c>
      <c r="O76" s="103">
        <v>0</v>
      </c>
      <c r="P76" s="104">
        <v>0</v>
      </c>
      <c r="Q76" s="149">
        <v>0</v>
      </c>
    </row>
    <row r="77" spans="2:19" ht="15" customHeight="1">
      <c r="B77" s="148"/>
      <c r="C77" s="106" t="s">
        <v>92</v>
      </c>
      <c r="D77" s="107" t="s">
        <v>95</v>
      </c>
      <c r="E77" s="108">
        <f t="shared" si="8"/>
        <v>8</v>
      </c>
      <c r="F77" s="109">
        <f t="shared" si="9"/>
        <v>56</v>
      </c>
      <c r="G77" s="110">
        <v>1</v>
      </c>
      <c r="H77" s="109">
        <v>1</v>
      </c>
      <c r="I77" s="110">
        <v>6</v>
      </c>
      <c r="J77" s="111">
        <v>45</v>
      </c>
      <c r="K77" s="110">
        <v>1</v>
      </c>
      <c r="L77" s="111">
        <v>10</v>
      </c>
      <c r="M77" s="131">
        <v>0</v>
      </c>
      <c r="N77" s="109">
        <v>0</v>
      </c>
      <c r="O77" s="110">
        <v>0</v>
      </c>
      <c r="P77" s="111">
        <v>0</v>
      </c>
      <c r="Q77" s="150">
        <v>0</v>
      </c>
    </row>
    <row r="78" spans="2:19" ht="15" customHeight="1">
      <c r="B78" s="148"/>
      <c r="C78" s="106" t="s">
        <v>94</v>
      </c>
      <c r="D78" s="132" t="s">
        <v>130</v>
      </c>
      <c r="E78" s="108">
        <f t="shared" si="8"/>
        <v>0</v>
      </c>
      <c r="F78" s="109">
        <f t="shared" si="9"/>
        <v>0</v>
      </c>
      <c r="G78" s="110">
        <v>0</v>
      </c>
      <c r="H78" s="109">
        <v>0</v>
      </c>
      <c r="I78" s="110">
        <v>0</v>
      </c>
      <c r="J78" s="111">
        <v>0</v>
      </c>
      <c r="K78" s="133">
        <v>0</v>
      </c>
      <c r="L78" s="134">
        <v>0</v>
      </c>
      <c r="M78" s="131">
        <v>0</v>
      </c>
      <c r="N78" s="109">
        <v>0</v>
      </c>
      <c r="O78" s="110">
        <v>0</v>
      </c>
      <c r="P78" s="111">
        <v>0</v>
      </c>
      <c r="Q78" s="150">
        <v>0</v>
      </c>
    </row>
    <row r="79" spans="2:19" ht="15" customHeight="1">
      <c r="B79" s="148"/>
      <c r="C79" s="106" t="s">
        <v>96</v>
      </c>
      <c r="D79" s="107" t="s">
        <v>99</v>
      </c>
      <c r="E79" s="108">
        <f t="shared" si="8"/>
        <v>478</v>
      </c>
      <c r="F79" s="109">
        <f t="shared" si="9"/>
        <v>2655</v>
      </c>
      <c r="G79" s="110">
        <v>305</v>
      </c>
      <c r="H79" s="109">
        <v>670</v>
      </c>
      <c r="I79" s="110">
        <v>112</v>
      </c>
      <c r="J79" s="111">
        <v>754</v>
      </c>
      <c r="K79" s="110">
        <v>41</v>
      </c>
      <c r="L79" s="111">
        <v>530</v>
      </c>
      <c r="M79" s="108">
        <v>10</v>
      </c>
      <c r="N79" s="109">
        <v>237</v>
      </c>
      <c r="O79" s="110">
        <v>10</v>
      </c>
      <c r="P79" s="111">
        <v>464</v>
      </c>
      <c r="Q79" s="150">
        <v>0</v>
      </c>
    </row>
    <row r="80" spans="2:19" ht="15" customHeight="1">
      <c r="B80" s="148"/>
      <c r="C80" s="113" t="s">
        <v>98</v>
      </c>
      <c r="D80" s="107" t="s">
        <v>101</v>
      </c>
      <c r="E80" s="108">
        <f t="shared" si="8"/>
        <v>693</v>
      </c>
      <c r="F80" s="109">
        <f t="shared" si="9"/>
        <v>10816</v>
      </c>
      <c r="G80" s="110">
        <v>303</v>
      </c>
      <c r="H80" s="109">
        <v>675</v>
      </c>
      <c r="I80" s="110">
        <v>143</v>
      </c>
      <c r="J80" s="111">
        <v>954</v>
      </c>
      <c r="K80" s="110">
        <v>113</v>
      </c>
      <c r="L80" s="111">
        <v>1572</v>
      </c>
      <c r="M80" s="108">
        <v>47</v>
      </c>
      <c r="N80" s="109">
        <v>1105</v>
      </c>
      <c r="O80" s="110">
        <v>84</v>
      </c>
      <c r="P80" s="111">
        <v>6510</v>
      </c>
      <c r="Q80" s="150">
        <v>3</v>
      </c>
    </row>
    <row r="81" spans="2:17" ht="15" customHeight="1">
      <c r="B81" s="148"/>
      <c r="C81" s="106" t="s">
        <v>100</v>
      </c>
      <c r="D81" s="132" t="s">
        <v>103</v>
      </c>
      <c r="E81" s="108">
        <f t="shared" si="8"/>
        <v>8</v>
      </c>
      <c r="F81" s="109">
        <f t="shared" si="9"/>
        <v>166</v>
      </c>
      <c r="G81" s="133">
        <v>1</v>
      </c>
      <c r="H81" s="136">
        <v>5</v>
      </c>
      <c r="I81" s="110">
        <v>3</v>
      </c>
      <c r="J81" s="111">
        <v>25</v>
      </c>
      <c r="K81" s="110">
        <v>1</v>
      </c>
      <c r="L81" s="111">
        <v>14</v>
      </c>
      <c r="M81" s="131">
        <v>1</v>
      </c>
      <c r="N81" s="109">
        <v>23</v>
      </c>
      <c r="O81" s="110">
        <v>2</v>
      </c>
      <c r="P81" s="111">
        <v>99</v>
      </c>
      <c r="Q81" s="150">
        <v>0</v>
      </c>
    </row>
    <row r="82" spans="2:17" ht="15" customHeight="1">
      <c r="B82" s="148"/>
      <c r="C82" s="106" t="s">
        <v>102</v>
      </c>
      <c r="D82" s="126" t="s">
        <v>115</v>
      </c>
      <c r="E82" s="108">
        <f t="shared" si="8"/>
        <v>32</v>
      </c>
      <c r="F82" s="109">
        <f t="shared" si="9"/>
        <v>829</v>
      </c>
      <c r="G82" s="110">
        <v>16</v>
      </c>
      <c r="H82" s="109">
        <v>35</v>
      </c>
      <c r="I82" s="110">
        <v>4</v>
      </c>
      <c r="J82" s="111">
        <v>25</v>
      </c>
      <c r="K82" s="110">
        <v>4</v>
      </c>
      <c r="L82" s="111">
        <v>55</v>
      </c>
      <c r="M82" s="108">
        <v>0</v>
      </c>
      <c r="N82" s="109">
        <v>0</v>
      </c>
      <c r="O82" s="110">
        <v>8</v>
      </c>
      <c r="P82" s="111">
        <v>714</v>
      </c>
      <c r="Q82" s="150">
        <v>0</v>
      </c>
    </row>
    <row r="83" spans="2:17" ht="15" customHeight="1">
      <c r="B83" s="148"/>
      <c r="C83" s="106" t="s">
        <v>104</v>
      </c>
      <c r="D83" s="107" t="s">
        <v>131</v>
      </c>
      <c r="E83" s="108">
        <f t="shared" si="8"/>
        <v>116</v>
      </c>
      <c r="F83" s="109">
        <f t="shared" si="9"/>
        <v>1932</v>
      </c>
      <c r="G83" s="110">
        <v>34</v>
      </c>
      <c r="H83" s="109">
        <v>69</v>
      </c>
      <c r="I83" s="110">
        <v>25</v>
      </c>
      <c r="J83" s="111">
        <v>178</v>
      </c>
      <c r="K83" s="110">
        <v>28</v>
      </c>
      <c r="L83" s="111">
        <v>368</v>
      </c>
      <c r="M83" s="108">
        <v>11</v>
      </c>
      <c r="N83" s="109">
        <v>261</v>
      </c>
      <c r="O83" s="110">
        <v>18</v>
      </c>
      <c r="P83" s="111">
        <v>1056</v>
      </c>
      <c r="Q83" s="150">
        <v>0</v>
      </c>
    </row>
    <row r="84" spans="2:17" ht="15" customHeight="1">
      <c r="B84" s="148"/>
      <c r="C84" s="106" t="s">
        <v>106</v>
      </c>
      <c r="D84" s="107" t="s">
        <v>132</v>
      </c>
      <c r="E84" s="108">
        <f t="shared" si="8"/>
        <v>984</v>
      </c>
      <c r="F84" s="109">
        <f t="shared" si="9"/>
        <v>6991</v>
      </c>
      <c r="G84" s="110">
        <v>618</v>
      </c>
      <c r="H84" s="109">
        <v>1404</v>
      </c>
      <c r="I84" s="110">
        <v>191</v>
      </c>
      <c r="J84" s="111">
        <v>1204</v>
      </c>
      <c r="K84" s="110">
        <v>110</v>
      </c>
      <c r="L84" s="111">
        <v>1434</v>
      </c>
      <c r="M84" s="108">
        <v>19</v>
      </c>
      <c r="N84" s="109">
        <v>446</v>
      </c>
      <c r="O84" s="110">
        <v>43</v>
      </c>
      <c r="P84" s="111">
        <v>2503</v>
      </c>
      <c r="Q84" s="150">
        <v>3</v>
      </c>
    </row>
    <row r="85" spans="2:17" ht="15" customHeight="1">
      <c r="B85" s="148"/>
      <c r="C85" s="106" t="s">
        <v>108</v>
      </c>
      <c r="D85" s="126" t="s">
        <v>133</v>
      </c>
      <c r="E85" s="108">
        <f t="shared" si="8"/>
        <v>41</v>
      </c>
      <c r="F85" s="109">
        <f t="shared" si="9"/>
        <v>474</v>
      </c>
      <c r="G85" s="110">
        <v>15</v>
      </c>
      <c r="H85" s="109">
        <v>30</v>
      </c>
      <c r="I85" s="110">
        <v>8</v>
      </c>
      <c r="J85" s="111">
        <v>52</v>
      </c>
      <c r="K85" s="110">
        <v>9</v>
      </c>
      <c r="L85" s="111">
        <v>132</v>
      </c>
      <c r="M85" s="108">
        <v>6</v>
      </c>
      <c r="N85" s="109">
        <v>139</v>
      </c>
      <c r="O85" s="110">
        <v>3</v>
      </c>
      <c r="P85" s="111">
        <v>121</v>
      </c>
      <c r="Q85" s="150">
        <v>0</v>
      </c>
    </row>
    <row r="86" spans="2:17" ht="15" customHeight="1">
      <c r="B86" s="148"/>
      <c r="C86" s="106" t="s">
        <v>110</v>
      </c>
      <c r="D86" s="132" t="s">
        <v>134</v>
      </c>
      <c r="E86" s="108">
        <f t="shared" si="8"/>
        <v>72</v>
      </c>
      <c r="F86" s="109">
        <f t="shared" si="9"/>
        <v>279</v>
      </c>
      <c r="G86" s="110">
        <v>55</v>
      </c>
      <c r="H86" s="109">
        <v>98</v>
      </c>
      <c r="I86" s="110">
        <v>12</v>
      </c>
      <c r="J86" s="111">
        <v>74</v>
      </c>
      <c r="K86" s="110">
        <v>2</v>
      </c>
      <c r="L86" s="111">
        <v>29</v>
      </c>
      <c r="M86" s="108">
        <v>2</v>
      </c>
      <c r="N86" s="109">
        <v>45</v>
      </c>
      <c r="O86" s="110">
        <v>1</v>
      </c>
      <c r="P86" s="111">
        <v>33</v>
      </c>
      <c r="Q86" s="150">
        <v>0</v>
      </c>
    </row>
    <row r="87" spans="2:17" ht="15" customHeight="1">
      <c r="B87" s="148"/>
      <c r="C87" s="106" t="s">
        <v>112</v>
      </c>
      <c r="D87" s="132" t="s">
        <v>135</v>
      </c>
      <c r="E87" s="108">
        <f t="shared" si="8"/>
        <v>108</v>
      </c>
      <c r="F87" s="109">
        <f t="shared" si="9"/>
        <v>610</v>
      </c>
      <c r="G87" s="110">
        <v>81</v>
      </c>
      <c r="H87" s="109">
        <v>178</v>
      </c>
      <c r="I87" s="110">
        <v>17</v>
      </c>
      <c r="J87" s="111">
        <v>115</v>
      </c>
      <c r="K87" s="110">
        <v>4</v>
      </c>
      <c r="L87" s="111">
        <v>43</v>
      </c>
      <c r="M87" s="108">
        <v>3</v>
      </c>
      <c r="N87" s="109">
        <v>75</v>
      </c>
      <c r="O87" s="110">
        <v>3</v>
      </c>
      <c r="P87" s="111">
        <v>199</v>
      </c>
      <c r="Q87" s="150">
        <v>0</v>
      </c>
    </row>
    <row r="88" spans="2:17" ht="15" customHeight="1">
      <c r="B88" s="151"/>
      <c r="C88" s="106" t="s">
        <v>118</v>
      </c>
      <c r="D88" s="114" t="s">
        <v>136</v>
      </c>
      <c r="E88" s="108">
        <f t="shared" si="8"/>
        <v>389</v>
      </c>
      <c r="F88" s="109">
        <f t="shared" si="9"/>
        <v>2644</v>
      </c>
      <c r="G88" s="110">
        <v>226</v>
      </c>
      <c r="H88" s="109">
        <v>498</v>
      </c>
      <c r="I88" s="110">
        <v>91</v>
      </c>
      <c r="J88" s="111">
        <v>587</v>
      </c>
      <c r="K88" s="110">
        <v>41</v>
      </c>
      <c r="L88" s="111">
        <v>533</v>
      </c>
      <c r="M88" s="108">
        <v>16</v>
      </c>
      <c r="N88" s="109">
        <v>382</v>
      </c>
      <c r="O88" s="110">
        <v>13</v>
      </c>
      <c r="P88" s="111">
        <v>644</v>
      </c>
      <c r="Q88" s="150">
        <v>2</v>
      </c>
    </row>
    <row r="89" spans="2:17" ht="15" customHeight="1">
      <c r="B89" s="151"/>
      <c r="C89" s="106" t="s">
        <v>120</v>
      </c>
      <c r="D89" s="132" t="s">
        <v>137</v>
      </c>
      <c r="E89" s="108">
        <f t="shared" si="8"/>
        <v>344</v>
      </c>
      <c r="F89" s="109">
        <f t="shared" si="9"/>
        <v>1286</v>
      </c>
      <c r="G89" s="110">
        <v>297</v>
      </c>
      <c r="H89" s="109">
        <v>537</v>
      </c>
      <c r="I89" s="110">
        <v>23</v>
      </c>
      <c r="J89" s="111">
        <v>159</v>
      </c>
      <c r="K89" s="110">
        <v>9</v>
      </c>
      <c r="L89" s="111">
        <v>118</v>
      </c>
      <c r="M89" s="108">
        <v>5</v>
      </c>
      <c r="N89" s="109">
        <v>119</v>
      </c>
      <c r="O89" s="110">
        <v>9</v>
      </c>
      <c r="P89" s="111">
        <v>353</v>
      </c>
      <c r="Q89" s="150">
        <v>1</v>
      </c>
    </row>
    <row r="90" spans="2:17" ht="15" customHeight="1">
      <c r="B90" s="151"/>
      <c r="C90" s="106" t="s">
        <v>122</v>
      </c>
      <c r="D90" s="114" t="s">
        <v>123</v>
      </c>
      <c r="E90" s="108">
        <f t="shared" si="8"/>
        <v>92</v>
      </c>
      <c r="F90" s="109">
        <f t="shared" si="9"/>
        <v>299</v>
      </c>
      <c r="G90" s="110">
        <v>77</v>
      </c>
      <c r="H90" s="109">
        <v>122</v>
      </c>
      <c r="I90" s="110">
        <v>9</v>
      </c>
      <c r="J90" s="111">
        <v>62</v>
      </c>
      <c r="K90" s="110">
        <v>4</v>
      </c>
      <c r="L90" s="111">
        <v>53</v>
      </c>
      <c r="M90" s="108">
        <v>0</v>
      </c>
      <c r="N90" s="109">
        <v>0</v>
      </c>
      <c r="O90" s="110">
        <v>2</v>
      </c>
      <c r="P90" s="111">
        <v>62</v>
      </c>
      <c r="Q90" s="150">
        <v>0</v>
      </c>
    </row>
    <row r="91" spans="2:17" ht="15" customHeight="1">
      <c r="B91" s="151"/>
      <c r="C91" s="106" t="s">
        <v>124</v>
      </c>
      <c r="D91" s="126" t="s">
        <v>138</v>
      </c>
      <c r="E91" s="108">
        <f t="shared" si="8"/>
        <v>206</v>
      </c>
      <c r="F91" s="109">
        <f t="shared" si="9"/>
        <v>3271</v>
      </c>
      <c r="G91" s="110">
        <v>71</v>
      </c>
      <c r="H91" s="109">
        <v>148</v>
      </c>
      <c r="I91" s="110">
        <v>53</v>
      </c>
      <c r="J91" s="111">
        <v>377</v>
      </c>
      <c r="K91" s="110">
        <v>30</v>
      </c>
      <c r="L91" s="111">
        <v>400</v>
      </c>
      <c r="M91" s="108">
        <v>14</v>
      </c>
      <c r="N91" s="109">
        <v>343</v>
      </c>
      <c r="O91" s="110">
        <v>31</v>
      </c>
      <c r="P91" s="111">
        <v>2003</v>
      </c>
      <c r="Q91" s="150">
        <v>7</v>
      </c>
    </row>
    <row r="92" spans="2:17" ht="15" customHeight="1">
      <c r="B92" s="151"/>
      <c r="C92" s="138" t="s">
        <v>139</v>
      </c>
      <c r="D92" s="139" t="s">
        <v>125</v>
      </c>
      <c r="E92" s="140">
        <f t="shared" si="8"/>
        <v>40</v>
      </c>
      <c r="F92" s="141">
        <f t="shared" si="9"/>
        <v>649</v>
      </c>
      <c r="G92" s="142">
        <v>21</v>
      </c>
      <c r="H92" s="141">
        <v>55</v>
      </c>
      <c r="I92" s="142">
        <v>10</v>
      </c>
      <c r="J92" s="143">
        <v>66</v>
      </c>
      <c r="K92" s="142">
        <v>2</v>
      </c>
      <c r="L92" s="143">
        <v>28</v>
      </c>
      <c r="M92" s="140">
        <v>1</v>
      </c>
      <c r="N92" s="141">
        <v>22</v>
      </c>
      <c r="O92" s="142">
        <v>6</v>
      </c>
      <c r="P92" s="143">
        <v>478</v>
      </c>
      <c r="Q92" s="152">
        <v>0</v>
      </c>
    </row>
    <row r="93" spans="2:17" ht="15" customHeight="1">
      <c r="B93" s="153"/>
      <c r="C93" s="116" t="s">
        <v>140</v>
      </c>
      <c r="D93" s="129" t="s">
        <v>127</v>
      </c>
      <c r="E93" s="118">
        <f t="shared" si="8"/>
        <v>273</v>
      </c>
      <c r="F93" s="119">
        <f t="shared" si="9"/>
        <v>1539</v>
      </c>
      <c r="G93" s="120">
        <v>217</v>
      </c>
      <c r="H93" s="119">
        <v>377</v>
      </c>
      <c r="I93" s="120">
        <v>30</v>
      </c>
      <c r="J93" s="121">
        <v>187</v>
      </c>
      <c r="K93" s="120">
        <v>12</v>
      </c>
      <c r="L93" s="121">
        <v>169</v>
      </c>
      <c r="M93" s="118">
        <v>7</v>
      </c>
      <c r="N93" s="119">
        <v>157</v>
      </c>
      <c r="O93" s="120">
        <v>6</v>
      </c>
      <c r="P93" s="121">
        <v>649</v>
      </c>
      <c r="Q93" s="154">
        <v>1</v>
      </c>
    </row>
    <row r="94" spans="2:17" ht="21.75" customHeight="1">
      <c r="B94" s="359" t="s">
        <v>74</v>
      </c>
      <c r="C94" s="360"/>
      <c r="D94" s="361"/>
      <c r="E94" s="93">
        <f>SUM(E95:E112)</f>
        <v>3754</v>
      </c>
      <c r="F94" s="94">
        <f t="shared" ref="F94:Q94" si="10">SUM(F95:F112)</f>
        <v>34682</v>
      </c>
      <c r="G94" s="95">
        <f t="shared" si="10"/>
        <v>2207</v>
      </c>
      <c r="H94" s="94">
        <f t="shared" si="10"/>
        <v>4655</v>
      </c>
      <c r="I94" s="95">
        <f t="shared" si="10"/>
        <v>716</v>
      </c>
      <c r="J94" s="96">
        <f t="shared" si="10"/>
        <v>4712</v>
      </c>
      <c r="K94" s="95">
        <f t="shared" si="10"/>
        <v>436</v>
      </c>
      <c r="L94" s="96">
        <f t="shared" si="10"/>
        <v>5855</v>
      </c>
      <c r="M94" s="93">
        <f t="shared" si="10"/>
        <v>146</v>
      </c>
      <c r="N94" s="94">
        <f t="shared" si="10"/>
        <v>3521</v>
      </c>
      <c r="O94" s="95">
        <f t="shared" si="10"/>
        <v>234</v>
      </c>
      <c r="P94" s="96">
        <f t="shared" si="10"/>
        <v>15939</v>
      </c>
      <c r="Q94" s="123">
        <f t="shared" si="10"/>
        <v>15</v>
      </c>
    </row>
    <row r="95" spans="2:17" ht="15" customHeight="1">
      <c r="B95" s="148"/>
      <c r="C95" s="99" t="s">
        <v>90</v>
      </c>
      <c r="D95" s="100" t="s">
        <v>129</v>
      </c>
      <c r="E95" s="101">
        <f t="shared" ref="E95:E112" si="11">G95+I95+K95+M95+O95+Q95</f>
        <v>29</v>
      </c>
      <c r="F95" s="102">
        <f t="shared" ref="F95:F112" si="12">H95+J95+L95+N95+P95</f>
        <v>274</v>
      </c>
      <c r="G95" s="103">
        <v>10</v>
      </c>
      <c r="H95" s="102">
        <v>25</v>
      </c>
      <c r="I95" s="103">
        <v>8</v>
      </c>
      <c r="J95" s="104">
        <v>50</v>
      </c>
      <c r="K95" s="103">
        <v>7</v>
      </c>
      <c r="L95" s="104">
        <v>88</v>
      </c>
      <c r="M95" s="101">
        <v>3</v>
      </c>
      <c r="N95" s="102">
        <v>69</v>
      </c>
      <c r="O95" s="103">
        <v>1</v>
      </c>
      <c r="P95" s="104">
        <v>42</v>
      </c>
      <c r="Q95" s="149">
        <v>0</v>
      </c>
    </row>
    <row r="96" spans="2:17" ht="15" customHeight="1">
      <c r="B96" s="148"/>
      <c r="C96" s="106" t="s">
        <v>92</v>
      </c>
      <c r="D96" s="107" t="s">
        <v>95</v>
      </c>
      <c r="E96" s="108">
        <f t="shared" si="11"/>
        <v>8</v>
      </c>
      <c r="F96" s="109">
        <f t="shared" si="12"/>
        <v>56</v>
      </c>
      <c r="G96" s="110">
        <v>2</v>
      </c>
      <c r="H96" s="109">
        <v>5</v>
      </c>
      <c r="I96" s="110">
        <v>4</v>
      </c>
      <c r="J96" s="111">
        <v>31</v>
      </c>
      <c r="K96" s="110">
        <v>2</v>
      </c>
      <c r="L96" s="111">
        <v>20</v>
      </c>
      <c r="M96" s="131">
        <v>0</v>
      </c>
      <c r="N96" s="109">
        <v>0</v>
      </c>
      <c r="O96" s="110">
        <v>0</v>
      </c>
      <c r="P96" s="111">
        <v>0</v>
      </c>
      <c r="Q96" s="150">
        <v>0</v>
      </c>
    </row>
    <row r="97" spans="2:17" ht="15" customHeight="1">
      <c r="B97" s="148"/>
      <c r="C97" s="106" t="s">
        <v>94</v>
      </c>
      <c r="D97" s="132" t="s">
        <v>130</v>
      </c>
      <c r="E97" s="108">
        <f t="shared" si="11"/>
        <v>0</v>
      </c>
      <c r="F97" s="109">
        <f t="shared" si="12"/>
        <v>0</v>
      </c>
      <c r="G97" s="110">
        <v>0</v>
      </c>
      <c r="H97" s="109">
        <v>0</v>
      </c>
      <c r="I97" s="110">
        <v>0</v>
      </c>
      <c r="J97" s="111">
        <v>0</v>
      </c>
      <c r="K97" s="133">
        <v>0</v>
      </c>
      <c r="L97" s="134">
        <v>0</v>
      </c>
      <c r="M97" s="131">
        <v>0</v>
      </c>
      <c r="N97" s="109">
        <v>0</v>
      </c>
      <c r="O97" s="110">
        <v>0</v>
      </c>
      <c r="P97" s="111">
        <v>0</v>
      </c>
      <c r="Q97" s="150">
        <v>0</v>
      </c>
    </row>
    <row r="98" spans="2:17" ht="15" customHeight="1">
      <c r="B98" s="148"/>
      <c r="C98" s="106" t="s">
        <v>96</v>
      </c>
      <c r="D98" s="107" t="s">
        <v>99</v>
      </c>
      <c r="E98" s="108">
        <f t="shared" si="11"/>
        <v>448</v>
      </c>
      <c r="F98" s="109">
        <f t="shared" si="12"/>
        <v>2674</v>
      </c>
      <c r="G98" s="110">
        <v>278</v>
      </c>
      <c r="H98" s="109">
        <v>615</v>
      </c>
      <c r="I98" s="110">
        <v>101</v>
      </c>
      <c r="J98" s="111">
        <v>659</v>
      </c>
      <c r="K98" s="110">
        <v>49</v>
      </c>
      <c r="L98" s="111">
        <v>642</v>
      </c>
      <c r="M98" s="108">
        <v>9</v>
      </c>
      <c r="N98" s="109">
        <v>220</v>
      </c>
      <c r="O98" s="110">
        <v>11</v>
      </c>
      <c r="P98" s="111">
        <v>538</v>
      </c>
      <c r="Q98" s="150">
        <v>0</v>
      </c>
    </row>
    <row r="99" spans="2:17" ht="15" customHeight="1">
      <c r="B99" s="148"/>
      <c r="C99" s="113" t="s">
        <v>98</v>
      </c>
      <c r="D99" s="107" t="s">
        <v>101</v>
      </c>
      <c r="E99" s="108">
        <f t="shared" si="11"/>
        <v>651</v>
      </c>
      <c r="F99" s="109">
        <f t="shared" si="12"/>
        <v>10661</v>
      </c>
      <c r="G99" s="110">
        <v>269</v>
      </c>
      <c r="H99" s="109">
        <v>613</v>
      </c>
      <c r="I99" s="110">
        <v>128</v>
      </c>
      <c r="J99" s="111">
        <v>859</v>
      </c>
      <c r="K99" s="110">
        <v>121</v>
      </c>
      <c r="L99" s="111">
        <v>1711</v>
      </c>
      <c r="M99" s="108">
        <v>48</v>
      </c>
      <c r="N99" s="109">
        <v>1140</v>
      </c>
      <c r="O99" s="110">
        <v>81</v>
      </c>
      <c r="P99" s="111">
        <v>6338</v>
      </c>
      <c r="Q99" s="150">
        <v>4</v>
      </c>
    </row>
    <row r="100" spans="2:17" ht="15" customHeight="1">
      <c r="B100" s="148"/>
      <c r="C100" s="106" t="s">
        <v>100</v>
      </c>
      <c r="D100" s="132" t="s">
        <v>103</v>
      </c>
      <c r="E100" s="108">
        <f t="shared" si="11"/>
        <v>7</v>
      </c>
      <c r="F100" s="109">
        <f t="shared" si="12"/>
        <v>162</v>
      </c>
      <c r="G100" s="133">
        <v>1</v>
      </c>
      <c r="H100" s="136">
        <v>4</v>
      </c>
      <c r="I100" s="110">
        <v>1</v>
      </c>
      <c r="J100" s="111">
        <v>8</v>
      </c>
      <c r="K100" s="110">
        <v>2</v>
      </c>
      <c r="L100" s="111">
        <v>26</v>
      </c>
      <c r="M100" s="131">
        <v>1</v>
      </c>
      <c r="N100" s="109">
        <v>26</v>
      </c>
      <c r="O100" s="110">
        <v>2</v>
      </c>
      <c r="P100" s="111">
        <v>98</v>
      </c>
      <c r="Q100" s="150">
        <v>0</v>
      </c>
    </row>
    <row r="101" spans="2:17" ht="15" customHeight="1">
      <c r="B101" s="148"/>
      <c r="C101" s="106" t="s">
        <v>102</v>
      </c>
      <c r="D101" s="126" t="s">
        <v>115</v>
      </c>
      <c r="E101" s="108">
        <f t="shared" si="11"/>
        <v>37</v>
      </c>
      <c r="F101" s="109">
        <f t="shared" si="12"/>
        <v>825</v>
      </c>
      <c r="G101" s="110">
        <v>17</v>
      </c>
      <c r="H101" s="109">
        <v>37</v>
      </c>
      <c r="I101" s="110">
        <v>7</v>
      </c>
      <c r="J101" s="111">
        <v>45</v>
      </c>
      <c r="K101" s="110">
        <v>4</v>
      </c>
      <c r="L101" s="111">
        <v>59</v>
      </c>
      <c r="M101" s="108">
        <v>0</v>
      </c>
      <c r="N101" s="109">
        <v>0</v>
      </c>
      <c r="O101" s="110">
        <v>9</v>
      </c>
      <c r="P101" s="111">
        <v>684</v>
      </c>
      <c r="Q101" s="150">
        <v>0</v>
      </c>
    </row>
    <row r="102" spans="2:17" ht="15" customHeight="1">
      <c r="B102" s="148"/>
      <c r="C102" s="106" t="s">
        <v>104</v>
      </c>
      <c r="D102" s="107" t="s">
        <v>131</v>
      </c>
      <c r="E102" s="108">
        <f t="shared" si="11"/>
        <v>106</v>
      </c>
      <c r="F102" s="109">
        <f t="shared" si="12"/>
        <v>1677</v>
      </c>
      <c r="G102" s="110">
        <v>32</v>
      </c>
      <c r="H102" s="109">
        <v>68</v>
      </c>
      <c r="I102" s="110">
        <v>21</v>
      </c>
      <c r="J102" s="111">
        <v>152</v>
      </c>
      <c r="K102" s="110">
        <v>29</v>
      </c>
      <c r="L102" s="111">
        <v>382</v>
      </c>
      <c r="M102" s="108">
        <v>10</v>
      </c>
      <c r="N102" s="109">
        <v>245</v>
      </c>
      <c r="O102" s="110">
        <v>14</v>
      </c>
      <c r="P102" s="111">
        <v>830</v>
      </c>
      <c r="Q102" s="150">
        <v>0</v>
      </c>
    </row>
    <row r="103" spans="2:17" ht="15" customHeight="1">
      <c r="B103" s="148"/>
      <c r="C103" s="106" t="s">
        <v>106</v>
      </c>
      <c r="D103" s="107" t="s">
        <v>132</v>
      </c>
      <c r="E103" s="108">
        <f t="shared" si="11"/>
        <v>930</v>
      </c>
      <c r="F103" s="109">
        <f t="shared" si="12"/>
        <v>6702</v>
      </c>
      <c r="G103" s="110">
        <v>565</v>
      </c>
      <c r="H103" s="109">
        <v>1236</v>
      </c>
      <c r="I103" s="110">
        <v>200</v>
      </c>
      <c r="J103" s="111">
        <v>1283</v>
      </c>
      <c r="K103" s="110">
        <v>93</v>
      </c>
      <c r="L103" s="111">
        <v>1232</v>
      </c>
      <c r="M103" s="108">
        <v>31</v>
      </c>
      <c r="N103" s="109">
        <v>735</v>
      </c>
      <c r="O103" s="110">
        <v>39</v>
      </c>
      <c r="P103" s="111">
        <v>2216</v>
      </c>
      <c r="Q103" s="150">
        <v>2</v>
      </c>
    </row>
    <row r="104" spans="2:17" ht="15" customHeight="1">
      <c r="B104" s="148"/>
      <c r="C104" s="106" t="s">
        <v>108</v>
      </c>
      <c r="D104" s="126" t="s">
        <v>133</v>
      </c>
      <c r="E104" s="108">
        <f t="shared" si="11"/>
        <v>41</v>
      </c>
      <c r="F104" s="109">
        <f t="shared" si="12"/>
        <v>481</v>
      </c>
      <c r="G104" s="110">
        <v>17</v>
      </c>
      <c r="H104" s="109">
        <v>32</v>
      </c>
      <c r="I104" s="110">
        <v>7</v>
      </c>
      <c r="J104" s="111">
        <v>46</v>
      </c>
      <c r="K104" s="110">
        <v>8</v>
      </c>
      <c r="L104" s="111">
        <v>120</v>
      </c>
      <c r="M104" s="108">
        <v>5</v>
      </c>
      <c r="N104" s="109">
        <v>118</v>
      </c>
      <c r="O104" s="110">
        <v>4</v>
      </c>
      <c r="P104" s="111">
        <v>165</v>
      </c>
      <c r="Q104" s="150">
        <v>0</v>
      </c>
    </row>
    <row r="105" spans="2:17" ht="15" customHeight="1">
      <c r="B105" s="148"/>
      <c r="C105" s="106" t="s">
        <v>110</v>
      </c>
      <c r="D105" s="132" t="s">
        <v>134</v>
      </c>
      <c r="E105" s="108">
        <f t="shared" si="11"/>
        <v>72</v>
      </c>
      <c r="F105" s="109">
        <f t="shared" si="12"/>
        <v>445</v>
      </c>
      <c r="G105" s="110">
        <v>56</v>
      </c>
      <c r="H105" s="109">
        <v>115</v>
      </c>
      <c r="I105" s="110">
        <v>10</v>
      </c>
      <c r="J105" s="111">
        <v>62</v>
      </c>
      <c r="K105" s="110">
        <v>3</v>
      </c>
      <c r="L105" s="111">
        <v>35</v>
      </c>
      <c r="M105" s="108">
        <v>2</v>
      </c>
      <c r="N105" s="109">
        <v>48</v>
      </c>
      <c r="O105" s="110">
        <v>1</v>
      </c>
      <c r="P105" s="111">
        <v>185</v>
      </c>
      <c r="Q105" s="150">
        <v>0</v>
      </c>
    </row>
    <row r="106" spans="2:17" ht="15" customHeight="1">
      <c r="B106" s="148"/>
      <c r="C106" s="106" t="s">
        <v>112</v>
      </c>
      <c r="D106" s="132" t="s">
        <v>135</v>
      </c>
      <c r="E106" s="108">
        <f t="shared" si="11"/>
        <v>115</v>
      </c>
      <c r="F106" s="109">
        <f t="shared" si="12"/>
        <v>668</v>
      </c>
      <c r="G106" s="110">
        <v>87</v>
      </c>
      <c r="H106" s="109">
        <v>177</v>
      </c>
      <c r="I106" s="110">
        <v>16</v>
      </c>
      <c r="J106" s="111">
        <v>100</v>
      </c>
      <c r="K106" s="110">
        <v>6</v>
      </c>
      <c r="L106" s="111">
        <v>69</v>
      </c>
      <c r="M106" s="108">
        <v>1</v>
      </c>
      <c r="N106" s="109">
        <v>28</v>
      </c>
      <c r="O106" s="110">
        <v>5</v>
      </c>
      <c r="P106" s="111">
        <v>294</v>
      </c>
      <c r="Q106" s="150">
        <v>0</v>
      </c>
    </row>
    <row r="107" spans="2:17" ht="15" customHeight="1">
      <c r="B107" s="151"/>
      <c r="C107" s="106" t="s">
        <v>118</v>
      </c>
      <c r="D107" s="114" t="s">
        <v>136</v>
      </c>
      <c r="E107" s="108">
        <f t="shared" si="11"/>
        <v>376</v>
      </c>
      <c r="F107" s="109">
        <f t="shared" si="12"/>
        <v>2523</v>
      </c>
      <c r="G107" s="110">
        <v>220</v>
      </c>
      <c r="H107" s="109">
        <v>505</v>
      </c>
      <c r="I107" s="110">
        <v>88</v>
      </c>
      <c r="J107" s="111">
        <v>568</v>
      </c>
      <c r="K107" s="110">
        <v>40</v>
      </c>
      <c r="L107" s="111">
        <v>535</v>
      </c>
      <c r="M107" s="108">
        <v>11</v>
      </c>
      <c r="N107" s="109">
        <v>268</v>
      </c>
      <c r="O107" s="110">
        <v>14</v>
      </c>
      <c r="P107" s="111">
        <v>647</v>
      </c>
      <c r="Q107" s="150">
        <v>3</v>
      </c>
    </row>
    <row r="108" spans="2:17" ht="15" customHeight="1">
      <c r="B108" s="151"/>
      <c r="C108" s="106" t="s">
        <v>120</v>
      </c>
      <c r="D108" s="132" t="s">
        <v>137</v>
      </c>
      <c r="E108" s="108">
        <f t="shared" si="11"/>
        <v>330</v>
      </c>
      <c r="F108" s="109">
        <f t="shared" si="12"/>
        <v>1246</v>
      </c>
      <c r="G108" s="110">
        <v>283</v>
      </c>
      <c r="H108" s="109">
        <v>516</v>
      </c>
      <c r="I108" s="110">
        <v>25</v>
      </c>
      <c r="J108" s="111">
        <v>166</v>
      </c>
      <c r="K108" s="110">
        <v>8</v>
      </c>
      <c r="L108" s="111">
        <v>110</v>
      </c>
      <c r="M108" s="108">
        <v>6</v>
      </c>
      <c r="N108" s="109">
        <v>159</v>
      </c>
      <c r="O108" s="110">
        <v>6</v>
      </c>
      <c r="P108" s="111">
        <v>295</v>
      </c>
      <c r="Q108" s="150">
        <v>2</v>
      </c>
    </row>
    <row r="109" spans="2:17" ht="15" customHeight="1">
      <c r="B109" s="151"/>
      <c r="C109" s="106" t="s">
        <v>122</v>
      </c>
      <c r="D109" s="114" t="s">
        <v>123</v>
      </c>
      <c r="E109" s="108">
        <f t="shared" si="11"/>
        <v>95</v>
      </c>
      <c r="F109" s="109">
        <f t="shared" si="12"/>
        <v>253</v>
      </c>
      <c r="G109" s="110">
        <v>74</v>
      </c>
      <c r="H109" s="109">
        <v>105</v>
      </c>
      <c r="I109" s="110">
        <v>12</v>
      </c>
      <c r="J109" s="111">
        <v>76</v>
      </c>
      <c r="K109" s="110">
        <v>4</v>
      </c>
      <c r="L109" s="111">
        <v>45</v>
      </c>
      <c r="M109" s="108">
        <v>1</v>
      </c>
      <c r="N109" s="109">
        <v>27</v>
      </c>
      <c r="O109" s="110">
        <v>0</v>
      </c>
      <c r="P109" s="111">
        <v>0</v>
      </c>
      <c r="Q109" s="150">
        <v>4</v>
      </c>
    </row>
    <row r="110" spans="2:17" ht="15" customHeight="1">
      <c r="B110" s="151"/>
      <c r="C110" s="106" t="s">
        <v>124</v>
      </c>
      <c r="D110" s="126" t="s">
        <v>138</v>
      </c>
      <c r="E110" s="108">
        <f t="shared" si="11"/>
        <v>200</v>
      </c>
      <c r="F110" s="109">
        <f t="shared" si="12"/>
        <v>3530</v>
      </c>
      <c r="G110" s="110">
        <v>69</v>
      </c>
      <c r="H110" s="109">
        <v>143</v>
      </c>
      <c r="I110" s="110">
        <v>45</v>
      </c>
      <c r="J110" s="111">
        <v>319</v>
      </c>
      <c r="K110" s="110">
        <v>41</v>
      </c>
      <c r="L110" s="111">
        <v>538</v>
      </c>
      <c r="M110" s="108">
        <v>13</v>
      </c>
      <c r="N110" s="109">
        <v>314</v>
      </c>
      <c r="O110" s="110">
        <v>32</v>
      </c>
      <c r="P110" s="111">
        <v>2216</v>
      </c>
      <c r="Q110" s="150">
        <v>0</v>
      </c>
    </row>
    <row r="111" spans="2:17" ht="15" customHeight="1">
      <c r="B111" s="151"/>
      <c r="C111" s="138" t="s">
        <v>139</v>
      </c>
      <c r="D111" s="139" t="s">
        <v>125</v>
      </c>
      <c r="E111" s="140">
        <f t="shared" si="11"/>
        <v>36</v>
      </c>
      <c r="F111" s="141">
        <f t="shared" si="12"/>
        <v>624</v>
      </c>
      <c r="G111" s="142">
        <v>22</v>
      </c>
      <c r="H111" s="141">
        <v>62</v>
      </c>
      <c r="I111" s="142">
        <v>3</v>
      </c>
      <c r="J111" s="143">
        <v>19</v>
      </c>
      <c r="K111" s="142">
        <v>4</v>
      </c>
      <c r="L111" s="143">
        <v>51</v>
      </c>
      <c r="M111" s="140">
        <v>1</v>
      </c>
      <c r="N111" s="141">
        <v>27</v>
      </c>
      <c r="O111" s="142">
        <v>6</v>
      </c>
      <c r="P111" s="143">
        <v>465</v>
      </c>
      <c r="Q111" s="152">
        <v>0</v>
      </c>
    </row>
    <row r="112" spans="2:17" ht="15" customHeight="1">
      <c r="B112" s="153"/>
      <c r="C112" s="116" t="s">
        <v>140</v>
      </c>
      <c r="D112" s="129" t="s">
        <v>127</v>
      </c>
      <c r="E112" s="118">
        <f t="shared" si="11"/>
        <v>273</v>
      </c>
      <c r="F112" s="119">
        <f t="shared" si="12"/>
        <v>1881</v>
      </c>
      <c r="G112" s="120">
        <v>205</v>
      </c>
      <c r="H112" s="119">
        <v>397</v>
      </c>
      <c r="I112" s="120">
        <v>40</v>
      </c>
      <c r="J112" s="121">
        <v>269</v>
      </c>
      <c r="K112" s="120">
        <v>15</v>
      </c>
      <c r="L112" s="121">
        <v>192</v>
      </c>
      <c r="M112" s="118">
        <v>4</v>
      </c>
      <c r="N112" s="119">
        <v>97</v>
      </c>
      <c r="O112" s="120">
        <v>9</v>
      </c>
      <c r="P112" s="121">
        <v>926</v>
      </c>
      <c r="Q112" s="154">
        <v>0</v>
      </c>
    </row>
    <row r="113" spans="2:17" ht="15" customHeight="1">
      <c r="B113" s="155" t="s">
        <v>77</v>
      </c>
      <c r="P113" s="68"/>
      <c r="Q113" s="68"/>
    </row>
    <row r="114" spans="2:17">
      <c r="B114" s="49"/>
    </row>
    <row r="115" spans="2:17">
      <c r="B115" s="49"/>
    </row>
  </sheetData>
  <mergeCells count="13">
    <mergeCell ref="B94:D94"/>
    <mergeCell ref="O4:P4"/>
    <mergeCell ref="B6:D6"/>
    <mergeCell ref="B19:D19"/>
    <mergeCell ref="B37:D37"/>
    <mergeCell ref="B56:D56"/>
    <mergeCell ref="B75:D75"/>
    <mergeCell ref="B4:D5"/>
    <mergeCell ref="E4:F4"/>
    <mergeCell ref="G4:H4"/>
    <mergeCell ref="I4:J4"/>
    <mergeCell ref="K4:L4"/>
    <mergeCell ref="M4:N4"/>
  </mergeCells>
  <phoneticPr fontId="2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&amp;R&amp;"ＭＳ Ｐゴシック,標準"&amp;11 3.事  業  所</oddHeader>
    <oddFooter>&amp;C&amp;"ＭＳ Ｐゴシック,標準"&amp;11-28-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6"/>
  <sheetViews>
    <sheetView showGridLines="0" view="pageBreakPreview" zoomScaleNormal="100" zoomScaleSheetLayoutView="100" workbookViewId="0"/>
  </sheetViews>
  <sheetFormatPr defaultRowHeight="12"/>
  <cols>
    <col min="1" max="1" width="2.140625" style="12" customWidth="1"/>
    <col min="2" max="2" width="2.28515625" style="12" customWidth="1"/>
    <col min="3" max="3" width="3.28515625" style="13" bestFit="1" customWidth="1"/>
    <col min="4" max="4" width="13.5703125" style="12" customWidth="1"/>
    <col min="5" max="5" width="5.7109375" style="266" customWidth="1"/>
    <col min="6" max="6" width="6.7109375" style="267" customWidth="1"/>
    <col min="7" max="7" width="5.7109375" style="268" customWidth="1"/>
    <col min="8" max="8" width="6.7109375" style="268" customWidth="1"/>
    <col min="9" max="9" width="5.7109375" style="268" customWidth="1"/>
    <col min="10" max="10" width="6.7109375" style="268" customWidth="1"/>
    <col min="11" max="11" width="5.7109375" style="269" customWidth="1"/>
    <col min="12" max="12" width="6.7109375" style="266" customWidth="1"/>
    <col min="13" max="13" width="5.7109375" style="269" customWidth="1"/>
    <col min="14" max="14" width="6.7109375" style="266" customWidth="1"/>
    <col min="15" max="15" width="4.7109375" style="268" customWidth="1"/>
    <col min="16" max="16" width="5.7109375" style="266" customWidth="1"/>
    <col min="17" max="17" width="4.7109375" style="268" customWidth="1"/>
    <col min="18" max="18" width="5.7109375" style="264" customWidth="1"/>
    <col min="19" max="19" width="4.7109375" style="268" customWidth="1"/>
    <col min="20" max="20" width="5.7109375" style="264" customWidth="1"/>
    <col min="21" max="16384" width="9.140625" style="12"/>
  </cols>
  <sheetData>
    <row r="1" spans="1:20" ht="30" customHeight="1">
      <c r="A1" s="1" t="s">
        <v>142</v>
      </c>
      <c r="B1" s="1"/>
      <c r="C1" s="163"/>
      <c r="D1" s="164"/>
      <c r="E1" s="165"/>
      <c r="F1" s="166"/>
      <c r="G1" s="167"/>
      <c r="H1" s="167"/>
      <c r="I1" s="167"/>
      <c r="J1" s="167"/>
      <c r="K1" s="168"/>
      <c r="L1" s="169"/>
      <c r="M1" s="168"/>
      <c r="N1" s="169"/>
      <c r="O1" s="167"/>
      <c r="P1" s="169"/>
      <c r="Q1" s="167"/>
      <c r="R1" s="170"/>
      <c r="S1" s="167"/>
      <c r="T1" s="170"/>
    </row>
    <row r="2" spans="1:20" ht="5.0999999999999996" customHeight="1">
      <c r="B2" s="51"/>
      <c r="C2" s="171"/>
      <c r="D2" s="73"/>
      <c r="E2" s="172"/>
      <c r="F2" s="173"/>
      <c r="G2" s="174"/>
      <c r="H2" s="174"/>
      <c r="I2" s="174"/>
      <c r="J2" s="174"/>
      <c r="K2" s="175"/>
      <c r="L2" s="172"/>
      <c r="M2" s="175"/>
      <c r="N2" s="172"/>
      <c r="O2" s="174"/>
      <c r="P2" s="172"/>
      <c r="Q2" s="174"/>
      <c r="R2" s="176"/>
      <c r="S2" s="174"/>
      <c r="T2" s="176"/>
    </row>
    <row r="3" spans="1:20" ht="22.5" customHeight="1">
      <c r="B3" s="51"/>
      <c r="C3" s="171"/>
      <c r="D3" s="73"/>
      <c r="E3" s="172"/>
      <c r="F3" s="173"/>
      <c r="G3" s="174"/>
      <c r="H3" s="174"/>
      <c r="I3" s="174"/>
      <c r="J3" s="174"/>
      <c r="K3" s="175"/>
      <c r="L3" s="172"/>
      <c r="M3" s="175"/>
      <c r="N3" s="172"/>
      <c r="O3" s="174"/>
      <c r="P3" s="172"/>
      <c r="Q3" s="174"/>
      <c r="R3" s="176"/>
      <c r="S3" s="174"/>
      <c r="T3" s="176"/>
    </row>
    <row r="4" spans="1:20" s="177" customFormat="1" ht="13.5" customHeight="1">
      <c r="B4" s="383" t="s">
        <v>79</v>
      </c>
      <c r="C4" s="384"/>
      <c r="D4" s="385"/>
      <c r="E4" s="422" t="s">
        <v>3</v>
      </c>
      <c r="F4" s="423"/>
      <c r="G4" s="424" t="s">
        <v>143</v>
      </c>
      <c r="H4" s="425"/>
      <c r="I4" s="426" t="s">
        <v>144</v>
      </c>
      <c r="J4" s="427"/>
      <c r="K4" s="428" t="s">
        <v>145</v>
      </c>
      <c r="L4" s="429"/>
      <c r="M4" s="428" t="s">
        <v>146</v>
      </c>
      <c r="N4" s="429"/>
      <c r="O4" s="430" t="s">
        <v>147</v>
      </c>
      <c r="P4" s="377"/>
      <c r="Q4" s="426" t="s">
        <v>148</v>
      </c>
      <c r="R4" s="427"/>
      <c r="S4" s="426" t="s">
        <v>149</v>
      </c>
      <c r="T4" s="427"/>
    </row>
    <row r="5" spans="1:20" s="178" customFormat="1" ht="13.5" customHeight="1">
      <c r="B5" s="389"/>
      <c r="C5" s="390"/>
      <c r="D5" s="391"/>
      <c r="E5" s="90" t="s">
        <v>0</v>
      </c>
      <c r="F5" s="84" t="s">
        <v>86</v>
      </c>
      <c r="G5" s="90" t="s">
        <v>0</v>
      </c>
      <c r="H5" s="84" t="s">
        <v>86</v>
      </c>
      <c r="I5" s="85" t="s">
        <v>87</v>
      </c>
      <c r="J5" s="179" t="s">
        <v>88</v>
      </c>
      <c r="K5" s="88" t="s">
        <v>0</v>
      </c>
      <c r="L5" s="89" t="s">
        <v>86</v>
      </c>
      <c r="M5" s="180" t="s">
        <v>0</v>
      </c>
      <c r="N5" s="89" t="s">
        <v>86</v>
      </c>
      <c r="O5" s="83" t="s">
        <v>0</v>
      </c>
      <c r="P5" s="87" t="s">
        <v>86</v>
      </c>
      <c r="Q5" s="90" t="s">
        <v>0</v>
      </c>
      <c r="R5" s="84" t="s">
        <v>86</v>
      </c>
      <c r="S5" s="90" t="s">
        <v>0</v>
      </c>
      <c r="T5" s="87" t="s">
        <v>86</v>
      </c>
    </row>
    <row r="6" spans="1:20" s="181" customFormat="1" ht="16.5" customHeight="1">
      <c r="B6" s="408" t="s">
        <v>69</v>
      </c>
      <c r="C6" s="409"/>
      <c r="D6" s="410"/>
      <c r="E6" s="182">
        <v>4435</v>
      </c>
      <c r="F6" s="183">
        <v>35239</v>
      </c>
      <c r="G6" s="182">
        <v>2382</v>
      </c>
      <c r="H6" s="183">
        <v>6430</v>
      </c>
      <c r="I6" s="182">
        <v>1724</v>
      </c>
      <c r="J6" s="184">
        <v>25046</v>
      </c>
      <c r="K6" s="182">
        <v>18</v>
      </c>
      <c r="L6" s="184">
        <v>81</v>
      </c>
      <c r="M6" s="182">
        <v>0</v>
      </c>
      <c r="N6" s="184">
        <v>0</v>
      </c>
      <c r="O6" s="182">
        <v>10</v>
      </c>
      <c r="P6" s="184">
        <v>174</v>
      </c>
      <c r="Q6" s="182">
        <v>289</v>
      </c>
      <c r="R6" s="184">
        <v>3479</v>
      </c>
      <c r="S6" s="182">
        <v>12</v>
      </c>
      <c r="T6" s="184">
        <v>29</v>
      </c>
    </row>
    <row r="7" spans="1:20" ht="12.95" hidden="1" customHeight="1">
      <c r="B7" s="185"/>
      <c r="C7" s="186" t="s">
        <v>90</v>
      </c>
      <c r="D7" s="187" t="s">
        <v>91</v>
      </c>
      <c r="E7" s="188">
        <v>11</v>
      </c>
      <c r="F7" s="189">
        <v>220</v>
      </c>
      <c r="G7" s="188">
        <v>0</v>
      </c>
      <c r="H7" s="189">
        <v>0</v>
      </c>
      <c r="I7" s="188">
        <v>4</v>
      </c>
      <c r="J7" s="190">
        <v>74</v>
      </c>
      <c r="K7" s="188">
        <v>0</v>
      </c>
      <c r="L7" s="189">
        <v>0</v>
      </c>
      <c r="M7" s="188">
        <v>0</v>
      </c>
      <c r="N7" s="189">
        <v>0</v>
      </c>
      <c r="O7" s="188">
        <v>0</v>
      </c>
      <c r="P7" s="189">
        <v>0</v>
      </c>
      <c r="Q7" s="188">
        <v>6</v>
      </c>
      <c r="R7" s="189">
        <v>144</v>
      </c>
      <c r="S7" s="188">
        <v>1</v>
      </c>
      <c r="T7" s="189">
        <v>2</v>
      </c>
    </row>
    <row r="8" spans="1:20" ht="12.95" hidden="1" customHeight="1">
      <c r="B8" s="185"/>
      <c r="C8" s="191" t="s">
        <v>92</v>
      </c>
      <c r="D8" s="192" t="s">
        <v>93</v>
      </c>
      <c r="E8" s="193">
        <v>0</v>
      </c>
      <c r="F8" s="194">
        <v>0</v>
      </c>
      <c r="G8" s="193">
        <v>0</v>
      </c>
      <c r="H8" s="194">
        <v>0</v>
      </c>
      <c r="I8" s="193">
        <v>0</v>
      </c>
      <c r="J8" s="195">
        <v>0</v>
      </c>
      <c r="K8" s="193">
        <v>0</v>
      </c>
      <c r="L8" s="194">
        <v>0</v>
      </c>
      <c r="M8" s="193">
        <v>0</v>
      </c>
      <c r="N8" s="194">
        <v>0</v>
      </c>
      <c r="O8" s="193">
        <v>0</v>
      </c>
      <c r="P8" s="194">
        <v>0</v>
      </c>
      <c r="Q8" s="193">
        <v>0</v>
      </c>
      <c r="R8" s="194">
        <v>0</v>
      </c>
      <c r="S8" s="193">
        <v>0</v>
      </c>
      <c r="T8" s="194">
        <v>0</v>
      </c>
    </row>
    <row r="9" spans="1:20" ht="12.95" hidden="1" customHeight="1">
      <c r="B9" s="185"/>
      <c r="C9" s="191" t="s">
        <v>94</v>
      </c>
      <c r="D9" s="192" t="s">
        <v>95</v>
      </c>
      <c r="E9" s="193">
        <v>0</v>
      </c>
      <c r="F9" s="194">
        <v>0</v>
      </c>
      <c r="G9" s="193">
        <v>0</v>
      </c>
      <c r="H9" s="194">
        <v>0</v>
      </c>
      <c r="I9" s="193">
        <v>0</v>
      </c>
      <c r="J9" s="195">
        <v>0</v>
      </c>
      <c r="K9" s="193">
        <v>0</v>
      </c>
      <c r="L9" s="194">
        <v>0</v>
      </c>
      <c r="M9" s="193">
        <v>0</v>
      </c>
      <c r="N9" s="194">
        <v>0</v>
      </c>
      <c r="O9" s="193">
        <v>0</v>
      </c>
      <c r="P9" s="194">
        <v>0</v>
      </c>
      <c r="Q9" s="193">
        <v>0</v>
      </c>
      <c r="R9" s="194">
        <v>0</v>
      </c>
      <c r="S9" s="193">
        <v>0</v>
      </c>
      <c r="T9" s="194">
        <v>0</v>
      </c>
    </row>
    <row r="10" spans="1:20" ht="12.95" hidden="1" customHeight="1">
      <c r="B10" s="185"/>
      <c r="C10" s="191" t="s">
        <v>96</v>
      </c>
      <c r="D10" s="192" t="s">
        <v>97</v>
      </c>
      <c r="E10" s="193">
        <v>2</v>
      </c>
      <c r="F10" s="194">
        <v>48</v>
      </c>
      <c r="G10" s="193">
        <v>0</v>
      </c>
      <c r="H10" s="194">
        <v>0</v>
      </c>
      <c r="I10" s="193">
        <v>1</v>
      </c>
      <c r="J10" s="195">
        <v>30</v>
      </c>
      <c r="K10" s="193">
        <v>0</v>
      </c>
      <c r="L10" s="194">
        <v>0</v>
      </c>
      <c r="M10" s="193">
        <v>0</v>
      </c>
      <c r="N10" s="194">
        <v>0</v>
      </c>
      <c r="O10" s="193">
        <v>0</v>
      </c>
      <c r="P10" s="194">
        <v>0</v>
      </c>
      <c r="Q10" s="193">
        <v>1</v>
      </c>
      <c r="R10" s="194">
        <v>18</v>
      </c>
      <c r="S10" s="193">
        <v>0</v>
      </c>
      <c r="T10" s="194">
        <v>0</v>
      </c>
    </row>
    <row r="11" spans="1:20" ht="12.95" hidden="1" customHeight="1">
      <c r="B11" s="185"/>
      <c r="C11" s="196" t="s">
        <v>98</v>
      </c>
      <c r="D11" s="192" t="s">
        <v>99</v>
      </c>
      <c r="E11" s="193">
        <v>604</v>
      </c>
      <c r="F11" s="194">
        <v>3719</v>
      </c>
      <c r="G11" s="193">
        <v>284</v>
      </c>
      <c r="H11" s="194">
        <v>732</v>
      </c>
      <c r="I11" s="193">
        <v>320</v>
      </c>
      <c r="J11" s="195">
        <v>2987</v>
      </c>
      <c r="K11" s="193">
        <v>0</v>
      </c>
      <c r="L11" s="194">
        <v>0</v>
      </c>
      <c r="M11" s="193">
        <v>0</v>
      </c>
      <c r="N11" s="194">
        <v>0</v>
      </c>
      <c r="O11" s="193">
        <v>0</v>
      </c>
      <c r="P11" s="194">
        <v>0</v>
      </c>
      <c r="Q11" s="193">
        <v>0</v>
      </c>
      <c r="R11" s="194">
        <v>0</v>
      </c>
      <c r="S11" s="193">
        <v>0</v>
      </c>
      <c r="T11" s="194">
        <v>0</v>
      </c>
    </row>
    <row r="12" spans="1:20" ht="12.95" hidden="1" customHeight="1">
      <c r="B12" s="185"/>
      <c r="C12" s="191" t="s">
        <v>100</v>
      </c>
      <c r="D12" s="192" t="s">
        <v>101</v>
      </c>
      <c r="E12" s="193">
        <v>1018</v>
      </c>
      <c r="F12" s="194">
        <v>12967</v>
      </c>
      <c r="G12" s="193">
        <v>470</v>
      </c>
      <c r="H12" s="194">
        <v>1217</v>
      </c>
      <c r="I12" s="193">
        <v>527</v>
      </c>
      <c r="J12" s="195">
        <v>11400</v>
      </c>
      <c r="K12" s="193">
        <v>7</v>
      </c>
      <c r="L12" s="194">
        <v>28</v>
      </c>
      <c r="M12" s="193">
        <v>0</v>
      </c>
      <c r="N12" s="194">
        <v>0</v>
      </c>
      <c r="O12" s="193">
        <v>0</v>
      </c>
      <c r="P12" s="194">
        <v>0</v>
      </c>
      <c r="Q12" s="193">
        <v>14</v>
      </c>
      <c r="R12" s="194">
        <v>322</v>
      </c>
      <c r="S12" s="193">
        <v>0</v>
      </c>
      <c r="T12" s="194">
        <v>0</v>
      </c>
    </row>
    <row r="13" spans="1:20" ht="18" hidden="1" customHeight="1">
      <c r="B13" s="185"/>
      <c r="C13" s="191" t="s">
        <v>102</v>
      </c>
      <c r="D13" s="197" t="s">
        <v>150</v>
      </c>
      <c r="E13" s="193">
        <v>4</v>
      </c>
      <c r="F13" s="194">
        <v>171</v>
      </c>
      <c r="G13" s="193">
        <v>0</v>
      </c>
      <c r="H13" s="194">
        <v>0</v>
      </c>
      <c r="I13" s="193">
        <v>3</v>
      </c>
      <c r="J13" s="195">
        <v>157</v>
      </c>
      <c r="K13" s="193">
        <v>0</v>
      </c>
      <c r="L13" s="194">
        <v>0</v>
      </c>
      <c r="M13" s="193">
        <v>0</v>
      </c>
      <c r="N13" s="194">
        <v>0</v>
      </c>
      <c r="O13" s="193">
        <v>0</v>
      </c>
      <c r="P13" s="194">
        <v>0</v>
      </c>
      <c r="Q13" s="193">
        <v>1</v>
      </c>
      <c r="R13" s="194">
        <v>14</v>
      </c>
      <c r="S13" s="193">
        <v>0</v>
      </c>
      <c r="T13" s="194">
        <v>0</v>
      </c>
    </row>
    <row r="14" spans="1:20" ht="12.95" hidden="1" customHeight="1">
      <c r="B14" s="185"/>
      <c r="C14" s="191" t="s">
        <v>104</v>
      </c>
      <c r="D14" s="198" t="s">
        <v>105</v>
      </c>
      <c r="E14" s="193">
        <v>127</v>
      </c>
      <c r="F14" s="194">
        <v>1933</v>
      </c>
      <c r="G14" s="193">
        <v>25</v>
      </c>
      <c r="H14" s="194">
        <v>50</v>
      </c>
      <c r="I14" s="193">
        <v>98</v>
      </c>
      <c r="J14" s="195">
        <v>1866</v>
      </c>
      <c r="K14" s="193">
        <v>1</v>
      </c>
      <c r="L14" s="194">
        <v>8</v>
      </c>
      <c r="M14" s="193">
        <v>0</v>
      </c>
      <c r="N14" s="194">
        <v>0</v>
      </c>
      <c r="O14" s="193">
        <v>0</v>
      </c>
      <c r="P14" s="194">
        <v>0</v>
      </c>
      <c r="Q14" s="193">
        <v>1</v>
      </c>
      <c r="R14" s="194">
        <v>2</v>
      </c>
      <c r="S14" s="193">
        <v>2</v>
      </c>
      <c r="T14" s="194">
        <v>7</v>
      </c>
    </row>
    <row r="15" spans="1:20" ht="18" hidden="1" customHeight="1">
      <c r="B15" s="185"/>
      <c r="C15" s="191" t="s">
        <v>106</v>
      </c>
      <c r="D15" s="197" t="s">
        <v>151</v>
      </c>
      <c r="E15" s="193">
        <v>1544</v>
      </c>
      <c r="F15" s="194">
        <v>8713</v>
      </c>
      <c r="G15" s="193">
        <v>971</v>
      </c>
      <c r="H15" s="194">
        <v>2843</v>
      </c>
      <c r="I15" s="193">
        <v>536</v>
      </c>
      <c r="J15" s="195">
        <v>5484</v>
      </c>
      <c r="K15" s="193">
        <v>10</v>
      </c>
      <c r="L15" s="194">
        <v>45</v>
      </c>
      <c r="M15" s="193">
        <v>0</v>
      </c>
      <c r="N15" s="194">
        <v>0</v>
      </c>
      <c r="O15" s="193">
        <v>0</v>
      </c>
      <c r="P15" s="194">
        <v>0</v>
      </c>
      <c r="Q15" s="193">
        <v>27</v>
      </c>
      <c r="R15" s="194">
        <v>341</v>
      </c>
      <c r="S15" s="193">
        <v>0</v>
      </c>
      <c r="T15" s="194">
        <v>0</v>
      </c>
    </row>
    <row r="16" spans="1:20" ht="12.95" hidden="1" customHeight="1">
      <c r="B16" s="185"/>
      <c r="C16" s="191" t="s">
        <v>108</v>
      </c>
      <c r="D16" s="198" t="s">
        <v>109</v>
      </c>
      <c r="E16" s="193">
        <v>61</v>
      </c>
      <c r="F16" s="194">
        <v>583</v>
      </c>
      <c r="G16" s="193">
        <v>13</v>
      </c>
      <c r="H16" s="194">
        <v>24</v>
      </c>
      <c r="I16" s="193">
        <v>23</v>
      </c>
      <c r="J16" s="195">
        <v>230</v>
      </c>
      <c r="K16" s="193">
        <v>0</v>
      </c>
      <c r="L16" s="194">
        <v>0</v>
      </c>
      <c r="M16" s="193">
        <v>0</v>
      </c>
      <c r="N16" s="194">
        <v>0</v>
      </c>
      <c r="O16" s="193">
        <v>10</v>
      </c>
      <c r="P16" s="194">
        <v>174</v>
      </c>
      <c r="Q16" s="193">
        <v>15</v>
      </c>
      <c r="R16" s="194">
        <v>155</v>
      </c>
      <c r="S16" s="193">
        <v>0</v>
      </c>
      <c r="T16" s="194">
        <v>0</v>
      </c>
    </row>
    <row r="17" spans="2:23" ht="12.95" hidden="1" customHeight="1">
      <c r="B17" s="185"/>
      <c r="C17" s="191" t="s">
        <v>110</v>
      </c>
      <c r="D17" s="192" t="s">
        <v>111</v>
      </c>
      <c r="E17" s="193">
        <v>45</v>
      </c>
      <c r="F17" s="194">
        <v>193</v>
      </c>
      <c r="G17" s="193">
        <v>21</v>
      </c>
      <c r="H17" s="194">
        <v>35</v>
      </c>
      <c r="I17" s="193">
        <v>22</v>
      </c>
      <c r="J17" s="195">
        <v>138</v>
      </c>
      <c r="K17" s="193">
        <v>0</v>
      </c>
      <c r="L17" s="194">
        <v>0</v>
      </c>
      <c r="M17" s="193">
        <v>0</v>
      </c>
      <c r="N17" s="194">
        <v>0</v>
      </c>
      <c r="O17" s="193">
        <v>0</v>
      </c>
      <c r="P17" s="194">
        <v>0</v>
      </c>
      <c r="Q17" s="193">
        <v>2</v>
      </c>
      <c r="R17" s="194">
        <v>20</v>
      </c>
      <c r="S17" s="193">
        <v>0</v>
      </c>
      <c r="T17" s="194">
        <v>0</v>
      </c>
    </row>
    <row r="18" spans="2:23" ht="12.95" hidden="1" customHeight="1">
      <c r="B18" s="199"/>
      <c r="C18" s="200" t="s">
        <v>112</v>
      </c>
      <c r="D18" s="201" t="s">
        <v>113</v>
      </c>
      <c r="E18" s="202">
        <v>1019</v>
      </c>
      <c r="F18" s="203">
        <v>6692</v>
      </c>
      <c r="G18" s="202">
        <v>598</v>
      </c>
      <c r="H18" s="203">
        <v>1529</v>
      </c>
      <c r="I18" s="202">
        <v>190</v>
      </c>
      <c r="J18" s="204">
        <v>2680</v>
      </c>
      <c r="K18" s="202">
        <v>0</v>
      </c>
      <c r="L18" s="203">
        <v>0</v>
      </c>
      <c r="M18" s="202">
        <v>0</v>
      </c>
      <c r="N18" s="203">
        <v>0</v>
      </c>
      <c r="O18" s="202">
        <v>0</v>
      </c>
      <c r="P18" s="203">
        <v>0</v>
      </c>
      <c r="Q18" s="202">
        <v>192</v>
      </c>
      <c r="R18" s="203">
        <v>1973</v>
      </c>
      <c r="S18" s="202">
        <v>9</v>
      </c>
      <c r="T18" s="203">
        <v>20</v>
      </c>
    </row>
    <row r="19" spans="2:23" ht="16.5" customHeight="1">
      <c r="B19" s="408" t="s">
        <v>152</v>
      </c>
      <c r="C19" s="409"/>
      <c r="D19" s="410"/>
      <c r="E19" s="205">
        <f>SUM(E20:E36)</f>
        <v>4078</v>
      </c>
      <c r="F19" s="183">
        <f t="shared" ref="F19:T19" si="0">SUM(F20:F36)</f>
        <v>33912</v>
      </c>
      <c r="G19" s="182">
        <f t="shared" si="0"/>
        <v>2061</v>
      </c>
      <c r="H19" s="183">
        <f t="shared" si="0"/>
        <v>5686</v>
      </c>
      <c r="I19" s="182">
        <f t="shared" si="0"/>
        <v>1667</v>
      </c>
      <c r="J19" s="184">
        <f t="shared" si="0"/>
        <v>24409</v>
      </c>
      <c r="K19" s="182">
        <f t="shared" si="0"/>
        <v>15</v>
      </c>
      <c r="L19" s="184">
        <f t="shared" si="0"/>
        <v>68</v>
      </c>
      <c r="M19" s="182">
        <f>SUM(M20:M36)</f>
        <v>0</v>
      </c>
      <c r="N19" s="184">
        <f>SUM(N20:N36)</f>
        <v>0</v>
      </c>
      <c r="O19" s="182">
        <f t="shared" si="0"/>
        <v>7</v>
      </c>
      <c r="P19" s="184">
        <f t="shared" si="0"/>
        <v>98</v>
      </c>
      <c r="Q19" s="182">
        <f t="shared" si="0"/>
        <v>319</v>
      </c>
      <c r="R19" s="184">
        <f t="shared" si="0"/>
        <v>3633</v>
      </c>
      <c r="S19" s="182">
        <f t="shared" si="0"/>
        <v>9</v>
      </c>
      <c r="T19" s="184">
        <f t="shared" si="0"/>
        <v>18</v>
      </c>
    </row>
    <row r="20" spans="2:23" ht="12.95" hidden="1" customHeight="1">
      <c r="B20" s="185"/>
      <c r="C20" s="186" t="s">
        <v>14</v>
      </c>
      <c r="D20" s="206" t="s">
        <v>153</v>
      </c>
      <c r="E20" s="188">
        <f>+G20+I20+K20+O20+Q20+S20</f>
        <v>11</v>
      </c>
      <c r="F20" s="189">
        <f t="shared" ref="F20:F36" si="1">+H20+J20+L20+P20+R20+T20</f>
        <v>124</v>
      </c>
      <c r="G20" s="188">
        <v>0</v>
      </c>
      <c r="H20" s="189">
        <v>0</v>
      </c>
      <c r="I20" s="188">
        <v>3</v>
      </c>
      <c r="J20" s="190">
        <v>52</v>
      </c>
      <c r="K20" s="188">
        <v>0</v>
      </c>
      <c r="L20" s="189">
        <v>0</v>
      </c>
      <c r="M20" s="188">
        <v>0</v>
      </c>
      <c r="N20" s="189">
        <v>0</v>
      </c>
      <c r="O20" s="188">
        <v>0</v>
      </c>
      <c r="P20" s="189">
        <v>0</v>
      </c>
      <c r="Q20" s="188">
        <v>8</v>
      </c>
      <c r="R20" s="189">
        <v>72</v>
      </c>
      <c r="S20" s="188">
        <v>0</v>
      </c>
      <c r="T20" s="189">
        <v>0</v>
      </c>
    </row>
    <row r="21" spans="2:23" ht="12.95" hidden="1" customHeight="1">
      <c r="B21" s="185"/>
      <c r="C21" s="191" t="s">
        <v>15</v>
      </c>
      <c r="D21" s="207" t="s">
        <v>154</v>
      </c>
      <c r="E21" s="193">
        <f t="shared" ref="E21:E36" si="2">+G21+I21+K21+O21+Q21+S21</f>
        <v>0</v>
      </c>
      <c r="F21" s="194">
        <f t="shared" si="1"/>
        <v>0</v>
      </c>
      <c r="G21" s="193">
        <v>0</v>
      </c>
      <c r="H21" s="194">
        <v>0</v>
      </c>
      <c r="I21" s="193">
        <v>0</v>
      </c>
      <c r="J21" s="195">
        <v>0</v>
      </c>
      <c r="K21" s="193">
        <v>0</v>
      </c>
      <c r="L21" s="194">
        <v>0</v>
      </c>
      <c r="M21" s="193">
        <v>0</v>
      </c>
      <c r="N21" s="194">
        <v>0</v>
      </c>
      <c r="O21" s="193">
        <v>0</v>
      </c>
      <c r="P21" s="194">
        <v>0</v>
      </c>
      <c r="Q21" s="193">
        <v>0</v>
      </c>
      <c r="R21" s="194">
        <v>0</v>
      </c>
      <c r="S21" s="193">
        <v>0</v>
      </c>
      <c r="T21" s="194">
        <v>0</v>
      </c>
    </row>
    <row r="22" spans="2:23" ht="12.95" hidden="1" customHeight="1">
      <c r="B22" s="185"/>
      <c r="C22" s="191" t="s">
        <v>155</v>
      </c>
      <c r="D22" s="207" t="s">
        <v>156</v>
      </c>
      <c r="E22" s="193">
        <f t="shared" si="2"/>
        <v>1</v>
      </c>
      <c r="F22" s="194">
        <f t="shared" si="1"/>
        <v>2</v>
      </c>
      <c r="G22" s="193">
        <v>0</v>
      </c>
      <c r="H22" s="194">
        <v>0</v>
      </c>
      <c r="I22" s="193">
        <v>0</v>
      </c>
      <c r="J22" s="195">
        <v>0</v>
      </c>
      <c r="K22" s="193">
        <v>0</v>
      </c>
      <c r="L22" s="194">
        <v>0</v>
      </c>
      <c r="M22" s="193">
        <v>0</v>
      </c>
      <c r="N22" s="194">
        <v>0</v>
      </c>
      <c r="O22" s="193">
        <v>0</v>
      </c>
      <c r="P22" s="194">
        <v>0</v>
      </c>
      <c r="Q22" s="193">
        <v>1</v>
      </c>
      <c r="R22" s="194">
        <v>2</v>
      </c>
      <c r="S22" s="193">
        <v>0</v>
      </c>
      <c r="T22" s="194">
        <v>0</v>
      </c>
    </row>
    <row r="23" spans="2:23" ht="12.95" hidden="1" customHeight="1">
      <c r="B23" s="185"/>
      <c r="C23" s="191" t="s">
        <v>26</v>
      </c>
      <c r="D23" s="207" t="s">
        <v>157</v>
      </c>
      <c r="E23" s="193">
        <f t="shared" si="2"/>
        <v>2</v>
      </c>
      <c r="F23" s="194">
        <f t="shared" si="1"/>
        <v>51</v>
      </c>
      <c r="G23" s="193">
        <v>0</v>
      </c>
      <c r="H23" s="194">
        <v>0</v>
      </c>
      <c r="I23" s="193">
        <v>1</v>
      </c>
      <c r="J23" s="195">
        <v>35</v>
      </c>
      <c r="K23" s="193">
        <v>0</v>
      </c>
      <c r="L23" s="194">
        <v>0</v>
      </c>
      <c r="M23" s="193">
        <v>0</v>
      </c>
      <c r="N23" s="194">
        <v>0</v>
      </c>
      <c r="O23" s="193">
        <v>0</v>
      </c>
      <c r="P23" s="194">
        <v>0</v>
      </c>
      <c r="Q23" s="193">
        <v>1</v>
      </c>
      <c r="R23" s="194">
        <v>16</v>
      </c>
      <c r="S23" s="193">
        <v>0</v>
      </c>
      <c r="T23" s="194">
        <v>0</v>
      </c>
    </row>
    <row r="24" spans="2:23" ht="12.95" hidden="1" customHeight="1">
      <c r="B24" s="185"/>
      <c r="C24" s="196" t="s">
        <v>16</v>
      </c>
      <c r="D24" s="207" t="s">
        <v>158</v>
      </c>
      <c r="E24" s="193">
        <f t="shared" si="2"/>
        <v>545</v>
      </c>
      <c r="F24" s="194">
        <f t="shared" si="1"/>
        <v>3079</v>
      </c>
      <c r="G24" s="193">
        <v>249</v>
      </c>
      <c r="H24" s="194">
        <v>593</v>
      </c>
      <c r="I24" s="193">
        <v>296</v>
      </c>
      <c r="J24" s="195">
        <v>2486</v>
      </c>
      <c r="K24" s="193">
        <v>0</v>
      </c>
      <c r="L24" s="194">
        <v>0</v>
      </c>
      <c r="M24" s="193">
        <v>0</v>
      </c>
      <c r="N24" s="194">
        <v>0</v>
      </c>
      <c r="O24" s="193">
        <v>0</v>
      </c>
      <c r="P24" s="194">
        <v>0</v>
      </c>
      <c r="Q24" s="193">
        <v>0</v>
      </c>
      <c r="R24" s="194">
        <v>0</v>
      </c>
      <c r="S24" s="193">
        <v>0</v>
      </c>
      <c r="T24" s="194">
        <v>0</v>
      </c>
    </row>
    <row r="25" spans="2:23" ht="12.95" hidden="1" customHeight="1">
      <c r="B25" s="185"/>
      <c r="C25" s="191" t="s">
        <v>159</v>
      </c>
      <c r="D25" s="207" t="s">
        <v>160</v>
      </c>
      <c r="E25" s="193">
        <f t="shared" si="2"/>
        <v>824</v>
      </c>
      <c r="F25" s="194">
        <f t="shared" si="1"/>
        <v>11454</v>
      </c>
      <c r="G25" s="193">
        <v>332</v>
      </c>
      <c r="H25" s="194">
        <v>883</v>
      </c>
      <c r="I25" s="193">
        <v>478</v>
      </c>
      <c r="J25" s="195">
        <v>10328</v>
      </c>
      <c r="K25" s="193">
        <v>4</v>
      </c>
      <c r="L25" s="194">
        <v>14</v>
      </c>
      <c r="M25" s="193">
        <v>0</v>
      </c>
      <c r="N25" s="194">
        <v>0</v>
      </c>
      <c r="O25" s="193">
        <v>0</v>
      </c>
      <c r="P25" s="194">
        <v>0</v>
      </c>
      <c r="Q25" s="193">
        <v>10</v>
      </c>
      <c r="R25" s="194">
        <v>229</v>
      </c>
      <c r="S25" s="193">
        <v>0</v>
      </c>
      <c r="T25" s="194">
        <v>0</v>
      </c>
      <c r="W25" s="208"/>
    </row>
    <row r="26" spans="2:23" ht="18" hidden="1" customHeight="1">
      <c r="B26" s="185"/>
      <c r="C26" s="191" t="s">
        <v>17</v>
      </c>
      <c r="D26" s="209" t="s">
        <v>161</v>
      </c>
      <c r="E26" s="193">
        <f t="shared" si="2"/>
        <v>4</v>
      </c>
      <c r="F26" s="194">
        <f t="shared" si="1"/>
        <v>109</v>
      </c>
      <c r="G26" s="193">
        <v>0</v>
      </c>
      <c r="H26" s="194">
        <v>0</v>
      </c>
      <c r="I26" s="193">
        <v>3</v>
      </c>
      <c r="J26" s="195">
        <v>96</v>
      </c>
      <c r="K26" s="193">
        <v>0</v>
      </c>
      <c r="L26" s="194">
        <v>0</v>
      </c>
      <c r="M26" s="193">
        <v>0</v>
      </c>
      <c r="N26" s="194">
        <v>0</v>
      </c>
      <c r="O26" s="193">
        <v>0</v>
      </c>
      <c r="P26" s="194">
        <v>0</v>
      </c>
      <c r="Q26" s="193">
        <v>1</v>
      </c>
      <c r="R26" s="194">
        <v>13</v>
      </c>
      <c r="S26" s="193">
        <v>0</v>
      </c>
      <c r="T26" s="194">
        <v>0</v>
      </c>
      <c r="W26" s="208"/>
    </row>
    <row r="27" spans="2:23" ht="12.95" hidden="1" customHeight="1">
      <c r="B27" s="185"/>
      <c r="C27" s="191" t="s">
        <v>18</v>
      </c>
      <c r="D27" s="207" t="s">
        <v>162</v>
      </c>
      <c r="E27" s="193">
        <f t="shared" si="2"/>
        <v>30</v>
      </c>
      <c r="F27" s="194">
        <f t="shared" si="1"/>
        <v>801</v>
      </c>
      <c r="G27" s="193">
        <v>3</v>
      </c>
      <c r="H27" s="194">
        <v>8</v>
      </c>
      <c r="I27" s="193">
        <v>27</v>
      </c>
      <c r="J27" s="195">
        <v>793</v>
      </c>
      <c r="K27" s="193">
        <v>0</v>
      </c>
      <c r="L27" s="194">
        <v>0</v>
      </c>
      <c r="M27" s="193">
        <v>0</v>
      </c>
      <c r="N27" s="194">
        <v>0</v>
      </c>
      <c r="O27" s="193">
        <v>0</v>
      </c>
      <c r="P27" s="194">
        <v>0</v>
      </c>
      <c r="Q27" s="193">
        <v>0</v>
      </c>
      <c r="R27" s="194">
        <v>0</v>
      </c>
      <c r="S27" s="193">
        <v>0</v>
      </c>
      <c r="T27" s="194">
        <v>0</v>
      </c>
      <c r="W27" s="208"/>
    </row>
    <row r="28" spans="2:23" ht="12.95" hidden="1" customHeight="1">
      <c r="B28" s="185"/>
      <c r="C28" s="191" t="s">
        <v>19</v>
      </c>
      <c r="D28" s="207" t="s">
        <v>163</v>
      </c>
      <c r="E28" s="193">
        <f t="shared" si="2"/>
        <v>102</v>
      </c>
      <c r="F28" s="194">
        <f t="shared" si="1"/>
        <v>2283</v>
      </c>
      <c r="G28" s="193">
        <v>13</v>
      </c>
      <c r="H28" s="194">
        <v>17</v>
      </c>
      <c r="I28" s="193">
        <v>87</v>
      </c>
      <c r="J28" s="195">
        <v>2256</v>
      </c>
      <c r="K28" s="193">
        <v>1</v>
      </c>
      <c r="L28" s="194">
        <v>8</v>
      </c>
      <c r="M28" s="193">
        <v>0</v>
      </c>
      <c r="N28" s="194">
        <v>0</v>
      </c>
      <c r="O28" s="193">
        <v>0</v>
      </c>
      <c r="P28" s="194">
        <v>0</v>
      </c>
      <c r="Q28" s="193">
        <v>0</v>
      </c>
      <c r="R28" s="194">
        <v>0</v>
      </c>
      <c r="S28" s="193">
        <v>1</v>
      </c>
      <c r="T28" s="194">
        <v>2</v>
      </c>
      <c r="W28" s="208"/>
    </row>
    <row r="29" spans="2:23" ht="12.95" hidden="1" customHeight="1">
      <c r="B29" s="185"/>
      <c r="C29" s="191" t="s">
        <v>164</v>
      </c>
      <c r="D29" s="207" t="s">
        <v>165</v>
      </c>
      <c r="E29" s="193">
        <f t="shared" si="2"/>
        <v>1096</v>
      </c>
      <c r="F29" s="194">
        <f t="shared" si="1"/>
        <v>6655</v>
      </c>
      <c r="G29" s="193">
        <v>604</v>
      </c>
      <c r="H29" s="194">
        <v>1744</v>
      </c>
      <c r="I29" s="193">
        <v>457</v>
      </c>
      <c r="J29" s="195">
        <v>4617</v>
      </c>
      <c r="K29" s="193">
        <v>10</v>
      </c>
      <c r="L29" s="194">
        <v>46</v>
      </c>
      <c r="M29" s="193">
        <v>0</v>
      </c>
      <c r="N29" s="194">
        <v>0</v>
      </c>
      <c r="O29" s="193">
        <v>0</v>
      </c>
      <c r="P29" s="194">
        <v>0</v>
      </c>
      <c r="Q29" s="193">
        <v>25</v>
      </c>
      <c r="R29" s="194">
        <v>248</v>
      </c>
      <c r="S29" s="193">
        <v>0</v>
      </c>
      <c r="T29" s="194">
        <v>0</v>
      </c>
      <c r="W29" s="208"/>
    </row>
    <row r="30" spans="2:23" ht="12.95" hidden="1" customHeight="1">
      <c r="B30" s="185"/>
      <c r="C30" s="191" t="s">
        <v>20</v>
      </c>
      <c r="D30" s="207" t="s">
        <v>166</v>
      </c>
      <c r="E30" s="193">
        <f t="shared" si="2"/>
        <v>47</v>
      </c>
      <c r="F30" s="194">
        <f t="shared" si="1"/>
        <v>563</v>
      </c>
      <c r="G30" s="193">
        <v>13</v>
      </c>
      <c r="H30" s="194">
        <v>25</v>
      </c>
      <c r="I30" s="193">
        <v>18</v>
      </c>
      <c r="J30" s="195">
        <v>340</v>
      </c>
      <c r="K30" s="193">
        <v>0</v>
      </c>
      <c r="L30" s="194">
        <v>0</v>
      </c>
      <c r="M30" s="193">
        <v>0</v>
      </c>
      <c r="N30" s="194">
        <v>0</v>
      </c>
      <c r="O30" s="193">
        <v>7</v>
      </c>
      <c r="P30" s="194">
        <v>98</v>
      </c>
      <c r="Q30" s="193">
        <v>9</v>
      </c>
      <c r="R30" s="194">
        <v>100</v>
      </c>
      <c r="S30" s="193">
        <v>0</v>
      </c>
      <c r="T30" s="194">
        <v>0</v>
      </c>
      <c r="W30" s="208"/>
    </row>
    <row r="31" spans="2:23" ht="12.95" hidden="1" customHeight="1">
      <c r="B31" s="185"/>
      <c r="C31" s="191" t="s">
        <v>21</v>
      </c>
      <c r="D31" s="207" t="s">
        <v>167</v>
      </c>
      <c r="E31" s="193">
        <f t="shared" si="2"/>
        <v>62</v>
      </c>
      <c r="F31" s="194">
        <f t="shared" si="1"/>
        <v>127</v>
      </c>
      <c r="G31" s="193">
        <v>37</v>
      </c>
      <c r="H31" s="194">
        <v>47</v>
      </c>
      <c r="I31" s="193">
        <v>24</v>
      </c>
      <c r="J31" s="195">
        <v>79</v>
      </c>
      <c r="K31" s="193">
        <v>0</v>
      </c>
      <c r="L31" s="194">
        <v>0</v>
      </c>
      <c r="M31" s="193">
        <v>0</v>
      </c>
      <c r="N31" s="194">
        <v>0</v>
      </c>
      <c r="O31" s="193">
        <v>0</v>
      </c>
      <c r="P31" s="194">
        <v>0</v>
      </c>
      <c r="Q31" s="193">
        <v>1</v>
      </c>
      <c r="R31" s="194">
        <v>1</v>
      </c>
      <c r="S31" s="193">
        <v>0</v>
      </c>
      <c r="T31" s="194">
        <v>0</v>
      </c>
      <c r="W31" s="210"/>
    </row>
    <row r="32" spans="2:23" ht="12.95" hidden="1" customHeight="1">
      <c r="B32" s="211"/>
      <c r="C32" s="191" t="s">
        <v>22</v>
      </c>
      <c r="D32" s="212" t="s">
        <v>168</v>
      </c>
      <c r="E32" s="193">
        <f t="shared" si="2"/>
        <v>374</v>
      </c>
      <c r="F32" s="194">
        <f t="shared" si="1"/>
        <v>2433</v>
      </c>
      <c r="G32" s="193">
        <v>269</v>
      </c>
      <c r="H32" s="194">
        <v>1018</v>
      </c>
      <c r="I32" s="193">
        <v>101</v>
      </c>
      <c r="J32" s="195">
        <v>1325</v>
      </c>
      <c r="K32" s="193">
        <v>0</v>
      </c>
      <c r="L32" s="194">
        <v>0</v>
      </c>
      <c r="M32" s="193">
        <v>0</v>
      </c>
      <c r="N32" s="194">
        <v>0</v>
      </c>
      <c r="O32" s="193">
        <v>0</v>
      </c>
      <c r="P32" s="194">
        <v>0</v>
      </c>
      <c r="Q32" s="193">
        <v>4</v>
      </c>
      <c r="R32" s="194">
        <v>90</v>
      </c>
      <c r="S32" s="193">
        <v>0</v>
      </c>
      <c r="T32" s="194">
        <v>0</v>
      </c>
    </row>
    <row r="33" spans="2:22" ht="12.95" hidden="1" customHeight="1">
      <c r="B33" s="211"/>
      <c r="C33" s="191" t="s">
        <v>169</v>
      </c>
      <c r="D33" s="207" t="s">
        <v>170</v>
      </c>
      <c r="E33" s="193">
        <f t="shared" si="2"/>
        <v>130</v>
      </c>
      <c r="F33" s="194">
        <f t="shared" si="1"/>
        <v>2146</v>
      </c>
      <c r="G33" s="193">
        <v>74</v>
      </c>
      <c r="H33" s="194">
        <v>404</v>
      </c>
      <c r="I33" s="193">
        <v>2</v>
      </c>
      <c r="J33" s="195">
        <v>9</v>
      </c>
      <c r="K33" s="193">
        <v>0</v>
      </c>
      <c r="L33" s="194">
        <v>0</v>
      </c>
      <c r="M33" s="193">
        <v>0</v>
      </c>
      <c r="N33" s="194">
        <v>0</v>
      </c>
      <c r="O33" s="193">
        <v>0</v>
      </c>
      <c r="P33" s="194">
        <v>0</v>
      </c>
      <c r="Q33" s="193">
        <v>54</v>
      </c>
      <c r="R33" s="194">
        <v>1733</v>
      </c>
      <c r="S33" s="193">
        <v>0</v>
      </c>
      <c r="T33" s="194">
        <v>0</v>
      </c>
    </row>
    <row r="34" spans="2:22" ht="12.95" hidden="1" customHeight="1">
      <c r="B34" s="211"/>
      <c r="C34" s="191" t="s">
        <v>171</v>
      </c>
      <c r="D34" s="212" t="s">
        <v>172</v>
      </c>
      <c r="E34" s="193">
        <f t="shared" si="2"/>
        <v>66</v>
      </c>
      <c r="F34" s="194">
        <f t="shared" si="1"/>
        <v>219</v>
      </c>
      <c r="G34" s="193">
        <v>52</v>
      </c>
      <c r="H34" s="194">
        <v>103</v>
      </c>
      <c r="I34" s="193">
        <v>8</v>
      </c>
      <c r="J34" s="195">
        <v>53</v>
      </c>
      <c r="K34" s="193">
        <v>0</v>
      </c>
      <c r="L34" s="194">
        <v>0</v>
      </c>
      <c r="M34" s="193">
        <v>0</v>
      </c>
      <c r="N34" s="194">
        <v>0</v>
      </c>
      <c r="O34" s="193">
        <v>0</v>
      </c>
      <c r="P34" s="194">
        <v>0</v>
      </c>
      <c r="Q34" s="193">
        <v>6</v>
      </c>
      <c r="R34" s="194">
        <v>63</v>
      </c>
      <c r="S34" s="193">
        <v>0</v>
      </c>
      <c r="T34" s="194">
        <v>0</v>
      </c>
    </row>
    <row r="35" spans="2:22" ht="12.95" hidden="1" customHeight="1">
      <c r="B35" s="211"/>
      <c r="C35" s="191" t="s">
        <v>173</v>
      </c>
      <c r="D35" s="212" t="s">
        <v>174</v>
      </c>
      <c r="E35" s="193">
        <f t="shared" si="2"/>
        <v>56</v>
      </c>
      <c r="F35" s="194">
        <f t="shared" si="1"/>
        <v>609</v>
      </c>
      <c r="G35" s="193">
        <v>6</v>
      </c>
      <c r="H35" s="194">
        <v>12</v>
      </c>
      <c r="I35" s="193">
        <v>0</v>
      </c>
      <c r="J35" s="195">
        <v>0</v>
      </c>
      <c r="K35" s="193">
        <v>0</v>
      </c>
      <c r="L35" s="194">
        <v>0</v>
      </c>
      <c r="M35" s="193">
        <v>0</v>
      </c>
      <c r="N35" s="194">
        <v>0</v>
      </c>
      <c r="O35" s="193">
        <v>0</v>
      </c>
      <c r="P35" s="194">
        <v>0</v>
      </c>
      <c r="Q35" s="193">
        <v>50</v>
      </c>
      <c r="R35" s="194">
        <v>597</v>
      </c>
      <c r="S35" s="193">
        <v>0</v>
      </c>
      <c r="T35" s="194">
        <v>0</v>
      </c>
    </row>
    <row r="36" spans="2:22" ht="24.75" hidden="1" customHeight="1">
      <c r="B36" s="213"/>
      <c r="C36" s="200" t="s">
        <v>175</v>
      </c>
      <c r="D36" s="214" t="s">
        <v>176</v>
      </c>
      <c r="E36" s="202">
        <f t="shared" si="2"/>
        <v>728</v>
      </c>
      <c r="F36" s="203">
        <f t="shared" si="1"/>
        <v>3257</v>
      </c>
      <c r="G36" s="202">
        <v>409</v>
      </c>
      <c r="H36" s="203">
        <v>832</v>
      </c>
      <c r="I36" s="202">
        <v>162</v>
      </c>
      <c r="J36" s="204">
        <v>1940</v>
      </c>
      <c r="K36" s="202">
        <v>0</v>
      </c>
      <c r="L36" s="203">
        <v>0</v>
      </c>
      <c r="M36" s="202">
        <v>0</v>
      </c>
      <c r="N36" s="203">
        <v>0</v>
      </c>
      <c r="O36" s="202">
        <v>0</v>
      </c>
      <c r="P36" s="203">
        <v>0</v>
      </c>
      <c r="Q36" s="202">
        <v>149</v>
      </c>
      <c r="R36" s="203">
        <v>469</v>
      </c>
      <c r="S36" s="202">
        <v>8</v>
      </c>
      <c r="T36" s="203">
        <v>16</v>
      </c>
      <c r="V36" s="208"/>
    </row>
    <row r="37" spans="2:22" ht="16.5" customHeight="1">
      <c r="B37" s="408" t="s">
        <v>71</v>
      </c>
      <c r="C37" s="409"/>
      <c r="D37" s="410"/>
      <c r="E37" s="215">
        <f t="shared" ref="E37:T37" si="3">SUM(E38:E55)</f>
        <v>4059</v>
      </c>
      <c r="F37" s="216">
        <f t="shared" si="3"/>
        <v>35969</v>
      </c>
      <c r="G37" s="217">
        <f t="shared" si="3"/>
        <v>1852</v>
      </c>
      <c r="H37" s="216">
        <f t="shared" si="3"/>
        <v>5316</v>
      </c>
      <c r="I37" s="217">
        <f t="shared" si="3"/>
        <v>1820</v>
      </c>
      <c r="J37" s="218">
        <f t="shared" si="3"/>
        <v>26225</v>
      </c>
      <c r="K37" s="217">
        <f t="shared" si="3"/>
        <v>13</v>
      </c>
      <c r="L37" s="218">
        <f t="shared" si="3"/>
        <v>75</v>
      </c>
      <c r="M37" s="217">
        <f t="shared" si="3"/>
        <v>5</v>
      </c>
      <c r="N37" s="218">
        <f t="shared" si="3"/>
        <v>11</v>
      </c>
      <c r="O37" s="217">
        <f t="shared" si="3"/>
        <v>9</v>
      </c>
      <c r="P37" s="218">
        <f t="shared" si="3"/>
        <v>256</v>
      </c>
      <c r="Q37" s="217">
        <f t="shared" si="3"/>
        <v>341</v>
      </c>
      <c r="R37" s="218">
        <f t="shared" si="3"/>
        <v>4044</v>
      </c>
      <c r="S37" s="217">
        <f t="shared" si="3"/>
        <v>19</v>
      </c>
      <c r="T37" s="218">
        <f t="shared" si="3"/>
        <v>42</v>
      </c>
    </row>
    <row r="38" spans="2:22" ht="12.95" hidden="1" customHeight="1">
      <c r="B38" s="219"/>
      <c r="C38" s="220" t="s">
        <v>14</v>
      </c>
      <c r="D38" s="221" t="s">
        <v>177</v>
      </c>
      <c r="E38" s="222">
        <v>23</v>
      </c>
      <c r="F38" s="223">
        <v>255</v>
      </c>
      <c r="G38" s="222">
        <v>0</v>
      </c>
      <c r="H38" s="223">
        <v>0</v>
      </c>
      <c r="I38" s="222">
        <v>11</v>
      </c>
      <c r="J38" s="224">
        <v>123</v>
      </c>
      <c r="K38" s="222">
        <v>0</v>
      </c>
      <c r="L38" s="225">
        <v>0</v>
      </c>
      <c r="M38" s="226">
        <v>0</v>
      </c>
      <c r="N38" s="223">
        <v>0</v>
      </c>
      <c r="O38" s="222">
        <v>0</v>
      </c>
      <c r="P38" s="223">
        <v>0</v>
      </c>
      <c r="Q38" s="222">
        <v>11</v>
      </c>
      <c r="R38" s="225">
        <v>125</v>
      </c>
      <c r="S38" s="222">
        <v>1</v>
      </c>
      <c r="T38" s="225">
        <v>7</v>
      </c>
      <c r="V38" s="208"/>
    </row>
    <row r="39" spans="2:22" ht="14.25" hidden="1" customHeight="1">
      <c r="B39" s="219"/>
      <c r="C39" s="227" t="s">
        <v>15</v>
      </c>
      <c r="D39" s="228" t="s">
        <v>95</v>
      </c>
      <c r="E39" s="193">
        <v>9</v>
      </c>
      <c r="F39" s="229">
        <v>71</v>
      </c>
      <c r="G39" s="193">
        <v>0</v>
      </c>
      <c r="H39" s="229">
        <v>0</v>
      </c>
      <c r="I39" s="193">
        <v>7</v>
      </c>
      <c r="J39" s="195">
        <v>59</v>
      </c>
      <c r="K39" s="193">
        <v>0</v>
      </c>
      <c r="L39" s="194">
        <v>0</v>
      </c>
      <c r="M39" s="230">
        <v>0</v>
      </c>
      <c r="N39" s="229">
        <v>0</v>
      </c>
      <c r="O39" s="193">
        <v>0</v>
      </c>
      <c r="P39" s="229">
        <v>0</v>
      </c>
      <c r="Q39" s="193">
        <v>1</v>
      </c>
      <c r="R39" s="194">
        <v>10</v>
      </c>
      <c r="S39" s="193">
        <v>1</v>
      </c>
      <c r="T39" s="194">
        <v>2</v>
      </c>
      <c r="V39" s="208"/>
    </row>
    <row r="40" spans="2:22" ht="12.95" hidden="1" customHeight="1">
      <c r="B40" s="219"/>
      <c r="C40" s="227" t="s">
        <v>155</v>
      </c>
      <c r="D40" s="231" t="s">
        <v>178</v>
      </c>
      <c r="E40" s="193">
        <v>2</v>
      </c>
      <c r="F40" s="229">
        <v>9</v>
      </c>
      <c r="G40" s="193">
        <v>0</v>
      </c>
      <c r="H40" s="229">
        <v>0</v>
      </c>
      <c r="I40" s="193">
        <v>1</v>
      </c>
      <c r="J40" s="195">
        <v>4</v>
      </c>
      <c r="K40" s="193">
        <v>0</v>
      </c>
      <c r="L40" s="194">
        <v>0</v>
      </c>
      <c r="M40" s="230">
        <v>0</v>
      </c>
      <c r="N40" s="229">
        <v>0</v>
      </c>
      <c r="O40" s="193">
        <v>0</v>
      </c>
      <c r="P40" s="229">
        <v>0</v>
      </c>
      <c r="Q40" s="193">
        <v>1</v>
      </c>
      <c r="R40" s="194">
        <v>5</v>
      </c>
      <c r="S40" s="193">
        <v>0</v>
      </c>
      <c r="T40" s="194">
        <v>0</v>
      </c>
      <c r="V40" s="208"/>
    </row>
    <row r="41" spans="2:22" ht="12.95" hidden="1" customHeight="1">
      <c r="B41" s="219"/>
      <c r="C41" s="227" t="s">
        <v>26</v>
      </c>
      <c r="D41" s="228" t="s">
        <v>99</v>
      </c>
      <c r="E41" s="193">
        <v>526</v>
      </c>
      <c r="F41" s="229">
        <v>2935</v>
      </c>
      <c r="G41" s="193">
        <v>215</v>
      </c>
      <c r="H41" s="229">
        <v>542</v>
      </c>
      <c r="I41" s="193">
        <v>310</v>
      </c>
      <c r="J41" s="195">
        <v>2390</v>
      </c>
      <c r="K41" s="193">
        <v>0</v>
      </c>
      <c r="L41" s="194">
        <v>0</v>
      </c>
      <c r="M41" s="230">
        <v>1</v>
      </c>
      <c r="N41" s="229">
        <v>3</v>
      </c>
      <c r="O41" s="193">
        <v>0</v>
      </c>
      <c r="P41" s="229">
        <v>0</v>
      </c>
      <c r="Q41" s="193">
        <v>0</v>
      </c>
      <c r="R41" s="194">
        <v>0</v>
      </c>
      <c r="S41" s="193">
        <v>0</v>
      </c>
      <c r="T41" s="194">
        <v>0</v>
      </c>
      <c r="V41" s="208"/>
    </row>
    <row r="42" spans="2:22" ht="12.95" hidden="1" customHeight="1">
      <c r="B42" s="219"/>
      <c r="C42" s="232" t="s">
        <v>16</v>
      </c>
      <c r="D42" s="228" t="s">
        <v>53</v>
      </c>
      <c r="E42" s="193">
        <v>751</v>
      </c>
      <c r="F42" s="229">
        <v>12213</v>
      </c>
      <c r="G42" s="193">
        <v>283</v>
      </c>
      <c r="H42" s="229">
        <v>774</v>
      </c>
      <c r="I42" s="193">
        <v>452</v>
      </c>
      <c r="J42" s="195">
        <v>11182</v>
      </c>
      <c r="K42" s="193">
        <v>3</v>
      </c>
      <c r="L42" s="194">
        <v>12</v>
      </c>
      <c r="M42" s="230">
        <v>0</v>
      </c>
      <c r="N42" s="229">
        <v>0</v>
      </c>
      <c r="O42" s="193">
        <v>0</v>
      </c>
      <c r="P42" s="229">
        <v>0</v>
      </c>
      <c r="Q42" s="193">
        <v>11</v>
      </c>
      <c r="R42" s="194">
        <v>237</v>
      </c>
      <c r="S42" s="193">
        <v>2</v>
      </c>
      <c r="T42" s="194">
        <v>8</v>
      </c>
      <c r="V42" s="210"/>
    </row>
    <row r="43" spans="2:22" ht="12.95" hidden="1" customHeight="1">
      <c r="B43" s="219"/>
      <c r="C43" s="227" t="s">
        <v>159</v>
      </c>
      <c r="D43" s="233" t="s">
        <v>150</v>
      </c>
      <c r="E43" s="193">
        <v>4</v>
      </c>
      <c r="F43" s="229">
        <v>106</v>
      </c>
      <c r="G43" s="193">
        <v>0</v>
      </c>
      <c r="H43" s="229">
        <v>0</v>
      </c>
      <c r="I43" s="193">
        <v>3</v>
      </c>
      <c r="J43" s="195">
        <v>93</v>
      </c>
      <c r="K43" s="193">
        <v>0</v>
      </c>
      <c r="L43" s="194">
        <v>0</v>
      </c>
      <c r="M43" s="230">
        <v>0</v>
      </c>
      <c r="N43" s="229">
        <v>0</v>
      </c>
      <c r="O43" s="193">
        <v>0</v>
      </c>
      <c r="P43" s="229">
        <v>0</v>
      </c>
      <c r="Q43" s="193">
        <v>1</v>
      </c>
      <c r="R43" s="194">
        <v>13</v>
      </c>
      <c r="S43" s="193">
        <v>0</v>
      </c>
      <c r="T43" s="194">
        <v>0</v>
      </c>
    </row>
    <row r="44" spans="2:22" ht="12.95" hidden="1" customHeight="1">
      <c r="B44" s="219"/>
      <c r="C44" s="227" t="s">
        <v>17</v>
      </c>
      <c r="D44" s="228" t="s">
        <v>35</v>
      </c>
      <c r="E44" s="193">
        <v>38</v>
      </c>
      <c r="F44" s="229">
        <v>874</v>
      </c>
      <c r="G44" s="193">
        <v>3</v>
      </c>
      <c r="H44" s="229">
        <v>10</v>
      </c>
      <c r="I44" s="193">
        <v>34</v>
      </c>
      <c r="J44" s="195">
        <v>863</v>
      </c>
      <c r="K44" s="193">
        <v>0</v>
      </c>
      <c r="L44" s="194">
        <v>0</v>
      </c>
      <c r="M44" s="230">
        <v>1</v>
      </c>
      <c r="N44" s="229">
        <v>1</v>
      </c>
      <c r="O44" s="193">
        <v>0</v>
      </c>
      <c r="P44" s="229">
        <v>0</v>
      </c>
      <c r="Q44" s="193">
        <v>0</v>
      </c>
      <c r="R44" s="194">
        <v>0</v>
      </c>
      <c r="S44" s="193">
        <v>0</v>
      </c>
      <c r="T44" s="194">
        <v>0</v>
      </c>
    </row>
    <row r="45" spans="2:22" ht="12.95" hidden="1" customHeight="1">
      <c r="B45" s="219"/>
      <c r="C45" s="227" t="s">
        <v>18</v>
      </c>
      <c r="D45" s="234" t="s">
        <v>179</v>
      </c>
      <c r="E45" s="193">
        <v>120</v>
      </c>
      <c r="F45" s="229">
        <v>1882</v>
      </c>
      <c r="G45" s="193">
        <v>17</v>
      </c>
      <c r="H45" s="229">
        <v>26</v>
      </c>
      <c r="I45" s="193">
        <v>101</v>
      </c>
      <c r="J45" s="195">
        <v>1846</v>
      </c>
      <c r="K45" s="193">
        <v>1</v>
      </c>
      <c r="L45" s="194">
        <v>8</v>
      </c>
      <c r="M45" s="230">
        <v>0</v>
      </c>
      <c r="N45" s="229">
        <v>0</v>
      </c>
      <c r="O45" s="193">
        <v>0</v>
      </c>
      <c r="P45" s="229">
        <v>0</v>
      </c>
      <c r="Q45" s="193">
        <v>0</v>
      </c>
      <c r="R45" s="194">
        <v>0</v>
      </c>
      <c r="S45" s="193">
        <v>1</v>
      </c>
      <c r="T45" s="194">
        <v>2</v>
      </c>
    </row>
    <row r="46" spans="2:22" ht="12.95" hidden="1" customHeight="1">
      <c r="B46" s="219"/>
      <c r="C46" s="227" t="s">
        <v>19</v>
      </c>
      <c r="D46" s="235" t="s">
        <v>180</v>
      </c>
      <c r="E46" s="193">
        <v>1059</v>
      </c>
      <c r="F46" s="229">
        <v>7184</v>
      </c>
      <c r="G46" s="193">
        <v>532</v>
      </c>
      <c r="H46" s="229">
        <v>1709</v>
      </c>
      <c r="I46" s="193">
        <v>488</v>
      </c>
      <c r="J46" s="195">
        <v>5132</v>
      </c>
      <c r="K46" s="193">
        <v>7</v>
      </c>
      <c r="L46" s="194">
        <v>53</v>
      </c>
      <c r="M46" s="230">
        <v>1</v>
      </c>
      <c r="N46" s="229">
        <v>2</v>
      </c>
      <c r="O46" s="193">
        <v>0</v>
      </c>
      <c r="P46" s="229">
        <v>0</v>
      </c>
      <c r="Q46" s="193">
        <v>29</v>
      </c>
      <c r="R46" s="194">
        <v>286</v>
      </c>
      <c r="S46" s="193">
        <v>2</v>
      </c>
      <c r="T46" s="194">
        <v>2</v>
      </c>
    </row>
    <row r="47" spans="2:22" ht="12.95" hidden="1" customHeight="1">
      <c r="B47" s="219"/>
      <c r="C47" s="227" t="s">
        <v>164</v>
      </c>
      <c r="D47" s="234" t="s">
        <v>133</v>
      </c>
      <c r="E47" s="193">
        <v>51</v>
      </c>
      <c r="F47" s="229">
        <v>753</v>
      </c>
      <c r="G47" s="193">
        <v>11</v>
      </c>
      <c r="H47" s="229">
        <v>20</v>
      </c>
      <c r="I47" s="193">
        <v>20</v>
      </c>
      <c r="J47" s="195">
        <v>354</v>
      </c>
      <c r="K47" s="193">
        <v>0</v>
      </c>
      <c r="L47" s="194">
        <v>0</v>
      </c>
      <c r="M47" s="230">
        <v>0</v>
      </c>
      <c r="N47" s="229">
        <v>0</v>
      </c>
      <c r="O47" s="193">
        <v>9</v>
      </c>
      <c r="P47" s="229">
        <v>256</v>
      </c>
      <c r="Q47" s="193">
        <v>11</v>
      </c>
      <c r="R47" s="194">
        <v>123</v>
      </c>
      <c r="S47" s="193">
        <v>0</v>
      </c>
      <c r="T47" s="194">
        <v>0</v>
      </c>
    </row>
    <row r="48" spans="2:22" ht="12.95" hidden="1" customHeight="1">
      <c r="B48" s="219"/>
      <c r="C48" s="227" t="s">
        <v>20</v>
      </c>
      <c r="D48" s="233" t="s">
        <v>181</v>
      </c>
      <c r="E48" s="193">
        <v>81</v>
      </c>
      <c r="F48" s="229">
        <v>297</v>
      </c>
      <c r="G48" s="193">
        <v>34</v>
      </c>
      <c r="H48" s="229">
        <v>55</v>
      </c>
      <c r="I48" s="193">
        <v>42</v>
      </c>
      <c r="J48" s="195">
        <v>232</v>
      </c>
      <c r="K48" s="193">
        <v>2</v>
      </c>
      <c r="L48" s="194">
        <v>2</v>
      </c>
      <c r="M48" s="230">
        <v>0</v>
      </c>
      <c r="N48" s="229">
        <v>0</v>
      </c>
      <c r="O48" s="193">
        <v>0</v>
      </c>
      <c r="P48" s="229">
        <v>0</v>
      </c>
      <c r="Q48" s="193">
        <v>3</v>
      </c>
      <c r="R48" s="194">
        <v>8</v>
      </c>
      <c r="S48" s="193">
        <v>0</v>
      </c>
      <c r="T48" s="194">
        <v>0</v>
      </c>
    </row>
    <row r="49" spans="1:22" ht="12.95" hidden="1" customHeight="1">
      <c r="B49" s="219"/>
      <c r="C49" s="227" t="s">
        <v>21</v>
      </c>
      <c r="D49" s="233" t="s">
        <v>182</v>
      </c>
      <c r="E49" s="193">
        <v>107</v>
      </c>
      <c r="F49" s="229">
        <v>583</v>
      </c>
      <c r="G49" s="193">
        <v>56</v>
      </c>
      <c r="H49" s="229">
        <v>125</v>
      </c>
      <c r="I49" s="193">
        <v>47</v>
      </c>
      <c r="J49" s="195">
        <v>408</v>
      </c>
      <c r="K49" s="193">
        <v>0</v>
      </c>
      <c r="L49" s="194">
        <v>0</v>
      </c>
      <c r="M49" s="230">
        <v>2</v>
      </c>
      <c r="N49" s="229">
        <v>5</v>
      </c>
      <c r="O49" s="193">
        <v>0</v>
      </c>
      <c r="P49" s="229">
        <v>0</v>
      </c>
      <c r="Q49" s="193">
        <v>2</v>
      </c>
      <c r="R49" s="194">
        <v>45</v>
      </c>
      <c r="S49" s="193">
        <v>0</v>
      </c>
      <c r="T49" s="194">
        <v>0</v>
      </c>
    </row>
    <row r="50" spans="1:22" ht="12.95" hidden="1" customHeight="1">
      <c r="B50" s="236"/>
      <c r="C50" s="227" t="s">
        <v>22</v>
      </c>
      <c r="D50" s="233" t="s">
        <v>183</v>
      </c>
      <c r="E50" s="193">
        <v>381</v>
      </c>
      <c r="F50" s="229">
        <v>2651</v>
      </c>
      <c r="G50" s="193">
        <v>246</v>
      </c>
      <c r="H50" s="229">
        <v>936</v>
      </c>
      <c r="I50" s="193">
        <v>130</v>
      </c>
      <c r="J50" s="195">
        <v>1576</v>
      </c>
      <c r="K50" s="193">
        <v>0</v>
      </c>
      <c r="L50" s="194">
        <v>0</v>
      </c>
      <c r="M50" s="230">
        <v>0</v>
      </c>
      <c r="N50" s="229">
        <v>0</v>
      </c>
      <c r="O50" s="193">
        <v>0</v>
      </c>
      <c r="P50" s="229">
        <v>0</v>
      </c>
      <c r="Q50" s="193">
        <v>5</v>
      </c>
      <c r="R50" s="194">
        <v>139</v>
      </c>
      <c r="S50" s="193">
        <v>0</v>
      </c>
      <c r="T50" s="194">
        <v>0</v>
      </c>
    </row>
    <row r="51" spans="1:22" ht="12.95" hidden="1" customHeight="1">
      <c r="B51" s="236"/>
      <c r="C51" s="227" t="s">
        <v>169</v>
      </c>
      <c r="D51" s="233" t="s">
        <v>184</v>
      </c>
      <c r="E51" s="193">
        <v>360</v>
      </c>
      <c r="F51" s="229">
        <v>1370</v>
      </c>
      <c r="G51" s="193">
        <v>278</v>
      </c>
      <c r="H51" s="229">
        <v>529</v>
      </c>
      <c r="I51" s="193">
        <v>77</v>
      </c>
      <c r="J51" s="195">
        <v>803</v>
      </c>
      <c r="K51" s="193">
        <v>0</v>
      </c>
      <c r="L51" s="194">
        <v>0</v>
      </c>
      <c r="M51" s="230">
        <v>0</v>
      </c>
      <c r="N51" s="229">
        <v>0</v>
      </c>
      <c r="O51" s="193">
        <v>0</v>
      </c>
      <c r="P51" s="229">
        <v>0</v>
      </c>
      <c r="Q51" s="193">
        <v>4</v>
      </c>
      <c r="R51" s="194">
        <v>33</v>
      </c>
      <c r="S51" s="193">
        <v>1</v>
      </c>
      <c r="T51" s="194">
        <v>5</v>
      </c>
    </row>
    <row r="52" spans="1:22" ht="12.95" hidden="1" customHeight="1">
      <c r="B52" s="236"/>
      <c r="C52" s="227" t="s">
        <v>171</v>
      </c>
      <c r="D52" s="237" t="s">
        <v>172</v>
      </c>
      <c r="E52" s="193">
        <v>67</v>
      </c>
      <c r="F52" s="229">
        <v>235</v>
      </c>
      <c r="G52" s="193">
        <v>52</v>
      </c>
      <c r="H52" s="229">
        <v>125</v>
      </c>
      <c r="I52" s="193">
        <v>7</v>
      </c>
      <c r="J52" s="195">
        <v>36</v>
      </c>
      <c r="K52" s="193">
        <v>0</v>
      </c>
      <c r="L52" s="194">
        <v>0</v>
      </c>
      <c r="M52" s="230">
        <v>0</v>
      </c>
      <c r="N52" s="229">
        <v>0</v>
      </c>
      <c r="O52" s="193">
        <v>0</v>
      </c>
      <c r="P52" s="229">
        <v>0</v>
      </c>
      <c r="Q52" s="193">
        <v>8</v>
      </c>
      <c r="R52" s="194">
        <v>74</v>
      </c>
      <c r="S52" s="193">
        <v>0</v>
      </c>
      <c r="T52" s="194">
        <v>0</v>
      </c>
    </row>
    <row r="53" spans="1:22" ht="12.95" hidden="1" customHeight="1">
      <c r="B53" s="236"/>
      <c r="C53" s="227" t="s">
        <v>46</v>
      </c>
      <c r="D53" s="228" t="s">
        <v>185</v>
      </c>
      <c r="E53" s="193">
        <v>149</v>
      </c>
      <c r="F53" s="229">
        <v>2574</v>
      </c>
      <c r="G53" s="193">
        <v>75</v>
      </c>
      <c r="H53" s="229">
        <v>361</v>
      </c>
      <c r="I53" s="193">
        <v>6</v>
      </c>
      <c r="J53" s="195">
        <v>76</v>
      </c>
      <c r="K53" s="193">
        <v>0</v>
      </c>
      <c r="L53" s="194">
        <v>0</v>
      </c>
      <c r="M53" s="230">
        <v>0</v>
      </c>
      <c r="N53" s="229">
        <v>0</v>
      </c>
      <c r="O53" s="193">
        <v>0</v>
      </c>
      <c r="P53" s="229">
        <v>0</v>
      </c>
      <c r="Q53" s="193">
        <v>68</v>
      </c>
      <c r="R53" s="194">
        <v>2137</v>
      </c>
      <c r="S53" s="193">
        <v>0</v>
      </c>
      <c r="T53" s="194">
        <v>0</v>
      </c>
    </row>
    <row r="54" spans="1:22" ht="12.95" hidden="1" customHeight="1">
      <c r="B54" s="236"/>
      <c r="C54" s="227" t="s">
        <v>47</v>
      </c>
      <c r="D54" s="237" t="s">
        <v>174</v>
      </c>
      <c r="E54" s="193">
        <v>45</v>
      </c>
      <c r="F54" s="229">
        <v>471</v>
      </c>
      <c r="G54" s="193">
        <v>6</v>
      </c>
      <c r="H54" s="229">
        <v>16</v>
      </c>
      <c r="I54" s="193">
        <v>17</v>
      </c>
      <c r="J54" s="195">
        <v>116</v>
      </c>
      <c r="K54" s="193">
        <v>0</v>
      </c>
      <c r="L54" s="194">
        <v>0</v>
      </c>
      <c r="M54" s="230">
        <v>0</v>
      </c>
      <c r="N54" s="229">
        <v>0</v>
      </c>
      <c r="O54" s="193">
        <v>0</v>
      </c>
      <c r="P54" s="229">
        <v>0</v>
      </c>
      <c r="Q54" s="193">
        <v>22</v>
      </c>
      <c r="R54" s="194">
        <v>339</v>
      </c>
      <c r="S54" s="193">
        <v>0</v>
      </c>
      <c r="T54" s="194">
        <v>0</v>
      </c>
    </row>
    <row r="55" spans="1:22" ht="16.5" hidden="1">
      <c r="B55" s="238"/>
      <c r="C55" s="239" t="s">
        <v>186</v>
      </c>
      <c r="D55" s="240" t="s">
        <v>176</v>
      </c>
      <c r="E55" s="202">
        <v>286</v>
      </c>
      <c r="F55" s="241">
        <v>1506</v>
      </c>
      <c r="G55" s="202">
        <v>44</v>
      </c>
      <c r="H55" s="241">
        <v>88</v>
      </c>
      <c r="I55" s="202">
        <v>67</v>
      </c>
      <c r="J55" s="204">
        <v>932</v>
      </c>
      <c r="K55" s="202">
        <v>0</v>
      </c>
      <c r="L55" s="203">
        <v>0</v>
      </c>
      <c r="M55" s="242">
        <v>0</v>
      </c>
      <c r="N55" s="241">
        <v>0</v>
      </c>
      <c r="O55" s="202">
        <v>0</v>
      </c>
      <c r="P55" s="241">
        <v>0</v>
      </c>
      <c r="Q55" s="202">
        <v>164</v>
      </c>
      <c r="R55" s="203">
        <v>470</v>
      </c>
      <c r="S55" s="202">
        <v>11</v>
      </c>
      <c r="T55" s="203">
        <v>16</v>
      </c>
    </row>
    <row r="56" spans="1:22" ht="7.5" customHeight="1">
      <c r="B56" s="59"/>
      <c r="C56" s="243"/>
      <c r="D56" s="244"/>
      <c r="E56" s="245"/>
      <c r="F56" s="246"/>
      <c r="G56" s="245"/>
      <c r="H56" s="246"/>
      <c r="I56" s="245"/>
      <c r="J56" s="245"/>
      <c r="K56" s="246"/>
      <c r="L56" s="246"/>
      <c r="M56" s="245"/>
      <c r="N56" s="246"/>
      <c r="O56" s="247"/>
      <c r="P56" s="247"/>
      <c r="Q56" s="247"/>
      <c r="R56" s="247"/>
      <c r="S56" s="247"/>
      <c r="T56" s="247"/>
    </row>
    <row r="57" spans="1:22" ht="13.5" customHeight="1">
      <c r="A57" s="59"/>
      <c r="B57" s="383" t="s">
        <v>187</v>
      </c>
      <c r="C57" s="384"/>
      <c r="D57" s="385"/>
      <c r="E57" s="422" t="s">
        <v>3</v>
      </c>
      <c r="F57" s="423"/>
      <c r="G57" s="424" t="s">
        <v>188</v>
      </c>
      <c r="H57" s="425"/>
      <c r="I57" s="426" t="s">
        <v>189</v>
      </c>
      <c r="J57" s="427"/>
      <c r="K57" s="428" t="s">
        <v>190</v>
      </c>
      <c r="L57" s="429"/>
      <c r="M57" s="428" t="s">
        <v>149</v>
      </c>
      <c r="N57" s="429"/>
      <c r="O57" s="378"/>
      <c r="P57" s="378"/>
      <c r="Q57" s="379"/>
      <c r="R57" s="379"/>
      <c r="S57" s="379"/>
      <c r="T57" s="379"/>
      <c r="U57" s="59"/>
      <c r="V57" s="59"/>
    </row>
    <row r="58" spans="1:22" ht="13.5" customHeight="1">
      <c r="A58" s="59"/>
      <c r="B58" s="389"/>
      <c r="C58" s="390"/>
      <c r="D58" s="391"/>
      <c r="E58" s="90" t="s">
        <v>0</v>
      </c>
      <c r="F58" s="84" t="s">
        <v>86</v>
      </c>
      <c r="G58" s="90" t="s">
        <v>0</v>
      </c>
      <c r="H58" s="84" t="s">
        <v>86</v>
      </c>
      <c r="I58" s="85" t="s">
        <v>87</v>
      </c>
      <c r="J58" s="179" t="s">
        <v>88</v>
      </c>
      <c r="K58" s="88" t="s">
        <v>0</v>
      </c>
      <c r="L58" s="89" t="s">
        <v>86</v>
      </c>
      <c r="M58" s="88" t="s">
        <v>0</v>
      </c>
      <c r="N58" s="89" t="s">
        <v>86</v>
      </c>
      <c r="O58" s="248"/>
      <c r="P58" s="249"/>
      <c r="Q58" s="248"/>
      <c r="R58" s="249"/>
      <c r="S58" s="248"/>
      <c r="T58" s="249"/>
      <c r="U58" s="59"/>
      <c r="V58" s="59"/>
    </row>
    <row r="59" spans="1:22" ht="16.5" customHeight="1">
      <c r="A59" s="59"/>
      <c r="B59" s="408" t="s">
        <v>72</v>
      </c>
      <c r="C59" s="409"/>
      <c r="D59" s="410"/>
      <c r="E59" s="205">
        <f t="shared" ref="E59:N59" si="4">SUM(E83:E100)</f>
        <v>6904</v>
      </c>
      <c r="F59" s="250">
        <f t="shared" si="4"/>
        <v>63076</v>
      </c>
      <c r="G59" s="182">
        <f t="shared" si="4"/>
        <v>2973</v>
      </c>
      <c r="H59" s="250">
        <f t="shared" si="4"/>
        <v>8176</v>
      </c>
      <c r="I59" s="182">
        <f>SUM(I83:I105)</f>
        <v>4328</v>
      </c>
      <c r="J59" s="184">
        <f>SUM(J83:J105)</f>
        <v>60524</v>
      </c>
      <c r="K59" s="182">
        <f>SUM(K83:K105)</f>
        <v>3600</v>
      </c>
      <c r="L59" s="184">
        <f>SUM(L83:L105)</f>
        <v>51504</v>
      </c>
      <c r="M59" s="182">
        <f t="shared" si="4"/>
        <v>14</v>
      </c>
      <c r="N59" s="184">
        <f t="shared" si="4"/>
        <v>80</v>
      </c>
      <c r="O59" s="251"/>
      <c r="P59" s="251"/>
      <c r="Q59" s="251"/>
      <c r="R59" s="251"/>
      <c r="S59" s="251"/>
      <c r="T59" s="251"/>
      <c r="U59" s="59"/>
      <c r="V59" s="59"/>
    </row>
    <row r="60" spans="1:22" ht="7.5" customHeight="1">
      <c r="A60" s="59"/>
      <c r="B60" s="252"/>
      <c r="C60" s="253"/>
      <c r="D60" s="253"/>
      <c r="E60" s="254"/>
      <c r="F60" s="255"/>
      <c r="G60" s="254"/>
      <c r="H60" s="255"/>
      <c r="I60" s="254"/>
      <c r="J60" s="255"/>
      <c r="K60" s="255"/>
      <c r="L60" s="254"/>
      <c r="M60" s="255"/>
      <c r="N60" s="251"/>
      <c r="O60" s="251"/>
      <c r="P60" s="251"/>
      <c r="Q60" s="251"/>
      <c r="R60" s="251"/>
      <c r="S60" s="251"/>
      <c r="T60" s="251"/>
      <c r="U60" s="59"/>
      <c r="V60" s="59"/>
    </row>
    <row r="61" spans="1:22" ht="12" customHeight="1">
      <c r="A61" s="59"/>
      <c r="B61" s="411" t="s">
        <v>79</v>
      </c>
      <c r="C61" s="412"/>
      <c r="D61" s="413"/>
      <c r="E61" s="398" t="s">
        <v>191</v>
      </c>
      <c r="F61" s="420"/>
      <c r="G61" s="398" t="s">
        <v>192</v>
      </c>
      <c r="H61" s="420"/>
      <c r="I61" s="398" t="s">
        <v>193</v>
      </c>
      <c r="J61" s="399"/>
      <c r="K61" s="256"/>
      <c r="L61" s="257"/>
      <c r="M61" s="247"/>
      <c r="N61" s="247"/>
      <c r="O61" s="247"/>
      <c r="P61" s="247"/>
      <c r="Q61" s="247"/>
      <c r="R61" s="247"/>
      <c r="S61" s="247"/>
      <c r="T61" s="247"/>
      <c r="U61" s="59"/>
      <c r="V61" s="59"/>
    </row>
    <row r="62" spans="1:22" ht="12" customHeight="1">
      <c r="A62" s="59"/>
      <c r="B62" s="414"/>
      <c r="C62" s="415"/>
      <c r="D62" s="416"/>
      <c r="E62" s="400"/>
      <c r="F62" s="421"/>
      <c r="G62" s="400"/>
      <c r="H62" s="421"/>
      <c r="I62" s="400"/>
      <c r="J62" s="401"/>
      <c r="K62" s="406" t="s">
        <v>194</v>
      </c>
      <c r="L62" s="407"/>
      <c r="M62" s="247"/>
      <c r="N62" s="247"/>
      <c r="O62" s="247"/>
      <c r="P62" s="247"/>
      <c r="Q62" s="247"/>
      <c r="R62" s="247"/>
      <c r="S62" s="247"/>
      <c r="T62" s="247"/>
      <c r="U62" s="59"/>
      <c r="V62" s="59"/>
    </row>
    <row r="63" spans="1:22" ht="13.5" customHeight="1">
      <c r="B63" s="417"/>
      <c r="C63" s="418"/>
      <c r="D63" s="419"/>
      <c r="E63" s="90" t="s">
        <v>0</v>
      </c>
      <c r="F63" s="84" t="s">
        <v>86</v>
      </c>
      <c r="G63" s="90" t="s">
        <v>0</v>
      </c>
      <c r="H63" s="84" t="s">
        <v>86</v>
      </c>
      <c r="I63" s="85" t="s">
        <v>87</v>
      </c>
      <c r="J63" s="179" t="s">
        <v>88</v>
      </c>
      <c r="K63" s="88" t="s">
        <v>0</v>
      </c>
      <c r="L63" s="89" t="s">
        <v>86</v>
      </c>
      <c r="M63" s="247"/>
      <c r="N63" s="247"/>
      <c r="O63" s="247"/>
      <c r="P63" s="247"/>
      <c r="Q63" s="247"/>
      <c r="R63" s="247"/>
      <c r="S63" s="247"/>
      <c r="T63" s="247"/>
    </row>
    <row r="64" spans="1:22" ht="16.5" customHeight="1">
      <c r="B64" s="380" t="s">
        <v>195</v>
      </c>
      <c r="C64" s="381"/>
      <c r="D64" s="382"/>
      <c r="E64" s="258">
        <f>SUM(E65:E82)</f>
        <v>4068</v>
      </c>
      <c r="F64" s="258">
        <f t="shared" ref="F64:L64" si="5">SUM(F65:F82)</f>
        <v>36965</v>
      </c>
      <c r="G64" s="259">
        <f t="shared" si="5"/>
        <v>1681</v>
      </c>
      <c r="H64" s="258">
        <f t="shared" si="5"/>
        <v>4686</v>
      </c>
      <c r="I64" s="259">
        <f t="shared" si="5"/>
        <v>2219</v>
      </c>
      <c r="J64" s="260">
        <f t="shared" si="5"/>
        <v>29933</v>
      </c>
      <c r="K64" s="259">
        <f t="shared" si="5"/>
        <v>1850</v>
      </c>
      <c r="L64" s="260">
        <f t="shared" si="5"/>
        <v>25642</v>
      </c>
      <c r="M64" s="251"/>
      <c r="N64" s="251"/>
      <c r="O64" s="251"/>
      <c r="P64" s="251"/>
      <c r="Q64" s="251"/>
      <c r="R64" s="251"/>
      <c r="S64" s="251"/>
      <c r="T64" s="251"/>
    </row>
    <row r="65" spans="2:20" ht="15" customHeight="1">
      <c r="B65" s="219"/>
      <c r="C65" s="261" t="s">
        <v>14</v>
      </c>
      <c r="D65" s="262" t="s">
        <v>177</v>
      </c>
      <c r="E65" s="222">
        <v>28</v>
      </c>
      <c r="F65" s="223">
        <v>186</v>
      </c>
      <c r="G65" s="222">
        <v>0</v>
      </c>
      <c r="H65" s="223">
        <v>0</v>
      </c>
      <c r="I65" s="222">
        <v>28</v>
      </c>
      <c r="J65" s="224">
        <v>186</v>
      </c>
      <c r="K65" s="222">
        <v>14</v>
      </c>
      <c r="L65" s="225">
        <v>104</v>
      </c>
      <c r="M65" s="247"/>
      <c r="N65" s="247"/>
      <c r="O65" s="247"/>
      <c r="P65" s="247"/>
      <c r="Q65" s="247"/>
      <c r="R65" s="247"/>
      <c r="S65" s="247"/>
      <c r="T65" s="247"/>
    </row>
    <row r="66" spans="2:20" ht="15" customHeight="1">
      <c r="B66" s="219"/>
      <c r="C66" s="227" t="s">
        <v>15</v>
      </c>
      <c r="D66" s="228" t="s">
        <v>95</v>
      </c>
      <c r="E66" s="193">
        <v>8</v>
      </c>
      <c r="F66" s="229">
        <v>56</v>
      </c>
      <c r="G66" s="193">
        <v>0</v>
      </c>
      <c r="H66" s="229">
        <v>0</v>
      </c>
      <c r="I66" s="193">
        <v>8</v>
      </c>
      <c r="J66" s="195">
        <v>56</v>
      </c>
      <c r="K66" s="193">
        <v>7</v>
      </c>
      <c r="L66" s="194">
        <v>55</v>
      </c>
      <c r="M66" s="247"/>
      <c r="N66" s="247"/>
      <c r="O66" s="247"/>
      <c r="P66" s="247"/>
      <c r="Q66" s="247"/>
      <c r="R66" s="247"/>
      <c r="S66" s="247"/>
      <c r="T66" s="247"/>
    </row>
    <row r="67" spans="2:20" ht="15" customHeight="1">
      <c r="B67" s="219"/>
      <c r="C67" s="227" t="s">
        <v>155</v>
      </c>
      <c r="D67" s="231" t="s">
        <v>178</v>
      </c>
      <c r="E67" s="193">
        <v>0</v>
      </c>
      <c r="F67" s="229">
        <v>0</v>
      </c>
      <c r="G67" s="193">
        <v>0</v>
      </c>
      <c r="H67" s="229">
        <v>0</v>
      </c>
      <c r="I67" s="193">
        <v>0</v>
      </c>
      <c r="J67" s="195">
        <v>0</v>
      </c>
      <c r="K67" s="193">
        <v>0</v>
      </c>
      <c r="L67" s="194">
        <v>0</v>
      </c>
      <c r="M67" s="247"/>
      <c r="N67" s="247"/>
      <c r="O67" s="247"/>
      <c r="P67" s="247"/>
      <c r="Q67" s="247"/>
      <c r="R67" s="247"/>
      <c r="S67" s="247"/>
      <c r="T67" s="247"/>
    </row>
    <row r="68" spans="2:20" ht="15" customHeight="1">
      <c r="B68" s="219"/>
      <c r="C68" s="227" t="s">
        <v>26</v>
      </c>
      <c r="D68" s="228" t="s">
        <v>99</v>
      </c>
      <c r="E68" s="193">
        <v>478</v>
      </c>
      <c r="F68" s="229">
        <v>2655</v>
      </c>
      <c r="G68" s="193">
        <v>203</v>
      </c>
      <c r="H68" s="229">
        <v>479</v>
      </c>
      <c r="I68" s="193">
        <v>275</v>
      </c>
      <c r="J68" s="195">
        <v>2176</v>
      </c>
      <c r="K68" s="193">
        <v>275</v>
      </c>
      <c r="L68" s="194">
        <v>2176</v>
      </c>
      <c r="M68" s="247"/>
      <c r="N68" s="247"/>
      <c r="O68" s="247"/>
      <c r="P68" s="247"/>
      <c r="Q68" s="247"/>
      <c r="R68" s="247"/>
      <c r="S68" s="247"/>
      <c r="T68" s="247"/>
    </row>
    <row r="69" spans="2:20" ht="15" customHeight="1">
      <c r="B69" s="219"/>
      <c r="C69" s="232" t="s">
        <v>16</v>
      </c>
      <c r="D69" s="228" t="s">
        <v>53</v>
      </c>
      <c r="E69" s="193">
        <v>693</v>
      </c>
      <c r="F69" s="229">
        <v>10816</v>
      </c>
      <c r="G69" s="193">
        <v>215</v>
      </c>
      <c r="H69" s="229">
        <v>568</v>
      </c>
      <c r="I69" s="193">
        <v>478</v>
      </c>
      <c r="J69" s="195">
        <v>10248</v>
      </c>
      <c r="K69" s="193">
        <v>467</v>
      </c>
      <c r="L69" s="194">
        <v>10067</v>
      </c>
      <c r="M69" s="247"/>
      <c r="N69" s="247"/>
      <c r="O69" s="247"/>
      <c r="P69" s="247"/>
      <c r="Q69" s="247"/>
      <c r="R69" s="247"/>
      <c r="S69" s="247"/>
      <c r="T69" s="247"/>
    </row>
    <row r="70" spans="2:20" ht="15" customHeight="1">
      <c r="B70" s="219"/>
      <c r="C70" s="227" t="s">
        <v>159</v>
      </c>
      <c r="D70" s="233" t="s">
        <v>150</v>
      </c>
      <c r="E70" s="193">
        <v>13</v>
      </c>
      <c r="F70" s="229">
        <v>188</v>
      </c>
      <c r="G70" s="193">
        <v>0</v>
      </c>
      <c r="H70" s="229">
        <v>0</v>
      </c>
      <c r="I70" s="193">
        <v>9</v>
      </c>
      <c r="J70" s="195">
        <v>166</v>
      </c>
      <c r="K70" s="193">
        <v>7</v>
      </c>
      <c r="L70" s="194">
        <v>144</v>
      </c>
      <c r="M70" s="247"/>
      <c r="N70" s="247"/>
      <c r="O70" s="247"/>
      <c r="P70" s="247"/>
      <c r="Q70" s="247"/>
      <c r="R70" s="247"/>
      <c r="S70" s="247"/>
      <c r="T70" s="247"/>
    </row>
    <row r="71" spans="2:20" ht="15" customHeight="1">
      <c r="B71" s="219"/>
      <c r="C71" s="227" t="s">
        <v>17</v>
      </c>
      <c r="D71" s="228" t="s">
        <v>35</v>
      </c>
      <c r="E71" s="193">
        <v>32</v>
      </c>
      <c r="F71" s="229">
        <v>829</v>
      </c>
      <c r="G71" s="193">
        <v>4</v>
      </c>
      <c r="H71" s="229">
        <v>12</v>
      </c>
      <c r="I71" s="193">
        <v>28</v>
      </c>
      <c r="J71" s="195">
        <v>817</v>
      </c>
      <c r="K71" s="193">
        <v>28</v>
      </c>
      <c r="L71" s="194">
        <v>817</v>
      </c>
      <c r="M71" s="247"/>
      <c r="N71" s="247"/>
      <c r="O71" s="247"/>
      <c r="P71" s="247"/>
      <c r="Q71" s="247"/>
      <c r="R71" s="247"/>
      <c r="S71" s="247"/>
      <c r="T71" s="247"/>
    </row>
    <row r="72" spans="2:20" ht="15" customHeight="1">
      <c r="B72" s="219"/>
      <c r="C72" s="227" t="s">
        <v>18</v>
      </c>
      <c r="D72" s="234" t="s">
        <v>179</v>
      </c>
      <c r="E72" s="193">
        <v>119</v>
      </c>
      <c r="F72" s="229">
        <v>1953</v>
      </c>
      <c r="G72" s="193">
        <v>12</v>
      </c>
      <c r="H72" s="229">
        <v>18</v>
      </c>
      <c r="I72" s="193">
        <v>102</v>
      </c>
      <c r="J72" s="195">
        <v>1907</v>
      </c>
      <c r="K72" s="193">
        <v>102</v>
      </c>
      <c r="L72" s="194">
        <v>1907</v>
      </c>
      <c r="M72" s="247"/>
      <c r="N72" s="247"/>
      <c r="O72" s="247"/>
      <c r="P72" s="247"/>
      <c r="Q72" s="247"/>
      <c r="R72" s="247"/>
      <c r="S72" s="247"/>
      <c r="T72" s="247"/>
    </row>
    <row r="73" spans="2:20" ht="15" customHeight="1">
      <c r="B73" s="219"/>
      <c r="C73" s="227" t="s">
        <v>19</v>
      </c>
      <c r="D73" s="235" t="s">
        <v>180</v>
      </c>
      <c r="E73" s="193">
        <v>984</v>
      </c>
      <c r="F73" s="229">
        <v>6991</v>
      </c>
      <c r="G73" s="193">
        <v>443</v>
      </c>
      <c r="H73" s="229">
        <v>1470</v>
      </c>
      <c r="I73" s="193">
        <v>538</v>
      </c>
      <c r="J73" s="195">
        <v>5495</v>
      </c>
      <c r="K73" s="193">
        <v>515</v>
      </c>
      <c r="L73" s="194">
        <v>5280</v>
      </c>
      <c r="M73" s="247"/>
      <c r="N73" s="247"/>
      <c r="O73" s="247"/>
      <c r="P73" s="247"/>
      <c r="Q73" s="247"/>
      <c r="R73" s="247"/>
      <c r="S73" s="247"/>
      <c r="T73" s="247"/>
    </row>
    <row r="74" spans="2:20" ht="15" customHeight="1">
      <c r="B74" s="219"/>
      <c r="C74" s="227" t="s">
        <v>164</v>
      </c>
      <c r="D74" s="234" t="s">
        <v>133</v>
      </c>
      <c r="E74" s="193">
        <v>41</v>
      </c>
      <c r="F74" s="229">
        <v>474</v>
      </c>
      <c r="G74" s="193">
        <v>10</v>
      </c>
      <c r="H74" s="229">
        <v>19</v>
      </c>
      <c r="I74" s="193">
        <v>31</v>
      </c>
      <c r="J74" s="195">
        <v>455</v>
      </c>
      <c r="K74" s="193">
        <v>24</v>
      </c>
      <c r="L74" s="194">
        <v>369</v>
      </c>
      <c r="M74" s="247"/>
      <c r="N74" s="247"/>
      <c r="O74" s="247"/>
      <c r="P74" s="247"/>
      <c r="Q74" s="247"/>
      <c r="R74" s="247"/>
      <c r="S74" s="247"/>
      <c r="T74" s="247"/>
    </row>
    <row r="75" spans="2:20" ht="15" customHeight="1">
      <c r="B75" s="219"/>
      <c r="C75" s="227" t="s">
        <v>20</v>
      </c>
      <c r="D75" s="233" t="s">
        <v>181</v>
      </c>
      <c r="E75" s="193">
        <v>72</v>
      </c>
      <c r="F75" s="229">
        <v>279</v>
      </c>
      <c r="G75" s="193">
        <v>29</v>
      </c>
      <c r="H75" s="229">
        <v>45</v>
      </c>
      <c r="I75" s="193">
        <v>43</v>
      </c>
      <c r="J75" s="195">
        <v>234</v>
      </c>
      <c r="K75" s="193">
        <v>40</v>
      </c>
      <c r="L75" s="194">
        <v>218</v>
      </c>
      <c r="M75" s="247"/>
      <c r="N75" s="247"/>
      <c r="O75" s="247"/>
      <c r="P75" s="247"/>
      <c r="Q75" s="247"/>
      <c r="R75" s="247"/>
      <c r="S75" s="247"/>
      <c r="T75" s="247"/>
    </row>
    <row r="76" spans="2:20" ht="15" customHeight="1">
      <c r="B76" s="219"/>
      <c r="C76" s="227" t="s">
        <v>21</v>
      </c>
      <c r="D76" s="233" t="s">
        <v>182</v>
      </c>
      <c r="E76" s="193">
        <v>115</v>
      </c>
      <c r="F76" s="229">
        <v>815</v>
      </c>
      <c r="G76" s="193">
        <v>62</v>
      </c>
      <c r="H76" s="229">
        <v>151</v>
      </c>
      <c r="I76" s="193">
        <v>46</v>
      </c>
      <c r="J76" s="195">
        <v>459</v>
      </c>
      <c r="K76" s="193">
        <v>41</v>
      </c>
      <c r="L76" s="194">
        <v>386</v>
      </c>
      <c r="M76" s="247"/>
      <c r="N76" s="247"/>
      <c r="O76" s="247"/>
      <c r="P76" s="247"/>
      <c r="Q76" s="247"/>
      <c r="R76" s="247"/>
      <c r="S76" s="247"/>
      <c r="T76" s="247"/>
    </row>
    <row r="77" spans="2:20" ht="15" customHeight="1">
      <c r="B77" s="236"/>
      <c r="C77" s="227" t="s">
        <v>22</v>
      </c>
      <c r="D77" s="233" t="s">
        <v>183</v>
      </c>
      <c r="E77" s="193">
        <v>391</v>
      </c>
      <c r="F77" s="229">
        <v>2709</v>
      </c>
      <c r="G77" s="193">
        <v>246</v>
      </c>
      <c r="H77" s="229">
        <v>838</v>
      </c>
      <c r="I77" s="193">
        <v>142</v>
      </c>
      <c r="J77" s="195">
        <v>1791</v>
      </c>
      <c r="K77" s="193">
        <v>139</v>
      </c>
      <c r="L77" s="194">
        <v>1710</v>
      </c>
      <c r="M77" s="247"/>
      <c r="N77" s="247"/>
      <c r="O77" s="247"/>
      <c r="P77" s="247"/>
      <c r="Q77" s="247"/>
      <c r="R77" s="247"/>
      <c r="S77" s="247"/>
      <c r="T77" s="247"/>
    </row>
    <row r="78" spans="2:20" ht="15" customHeight="1">
      <c r="B78" s="236"/>
      <c r="C78" s="227" t="s">
        <v>169</v>
      </c>
      <c r="D78" s="233" t="s">
        <v>184</v>
      </c>
      <c r="E78" s="193">
        <v>349</v>
      </c>
      <c r="F78" s="229">
        <v>1438</v>
      </c>
      <c r="G78" s="193">
        <v>259</v>
      </c>
      <c r="H78" s="229">
        <v>476</v>
      </c>
      <c r="I78" s="193">
        <v>84</v>
      </c>
      <c r="J78" s="195">
        <v>809</v>
      </c>
      <c r="K78" s="193">
        <v>79</v>
      </c>
      <c r="L78" s="194">
        <v>749</v>
      </c>
      <c r="M78" s="247"/>
      <c r="N78" s="247"/>
      <c r="O78" s="247"/>
      <c r="P78" s="247"/>
      <c r="Q78" s="247"/>
      <c r="R78" s="247"/>
      <c r="S78" s="247"/>
      <c r="T78" s="247"/>
    </row>
    <row r="79" spans="2:20" ht="15" customHeight="1">
      <c r="B79" s="236"/>
      <c r="C79" s="227" t="s">
        <v>171</v>
      </c>
      <c r="D79" s="237" t="s">
        <v>172</v>
      </c>
      <c r="E79" s="193">
        <v>163</v>
      </c>
      <c r="F79" s="229">
        <v>1504</v>
      </c>
      <c r="G79" s="193">
        <v>66</v>
      </c>
      <c r="H79" s="229">
        <v>142</v>
      </c>
      <c r="I79" s="193">
        <v>26</v>
      </c>
      <c r="J79" s="195">
        <v>157</v>
      </c>
      <c r="K79" s="193">
        <v>19</v>
      </c>
      <c r="L79" s="194">
        <v>125</v>
      </c>
      <c r="M79" s="247"/>
      <c r="N79" s="247"/>
      <c r="O79" s="247"/>
      <c r="P79" s="247"/>
      <c r="Q79" s="247"/>
      <c r="R79" s="247"/>
      <c r="S79" s="247"/>
      <c r="T79" s="247"/>
    </row>
    <row r="80" spans="2:20" ht="15" customHeight="1">
      <c r="B80" s="236"/>
      <c r="C80" s="227" t="s">
        <v>46</v>
      </c>
      <c r="D80" s="228" t="s">
        <v>185</v>
      </c>
      <c r="E80" s="193">
        <v>268</v>
      </c>
      <c r="F80" s="229">
        <v>3883</v>
      </c>
      <c r="G80" s="193">
        <v>83</v>
      </c>
      <c r="H80" s="229">
        <v>368</v>
      </c>
      <c r="I80" s="193">
        <v>122</v>
      </c>
      <c r="J80" s="195">
        <v>2896</v>
      </c>
      <c r="K80" s="193">
        <v>14</v>
      </c>
      <c r="L80" s="194">
        <v>205</v>
      </c>
      <c r="M80" s="247"/>
      <c r="N80" s="247"/>
      <c r="O80" s="247"/>
      <c r="P80" s="247"/>
      <c r="Q80" s="247"/>
      <c r="R80" s="247"/>
      <c r="S80" s="247"/>
      <c r="T80" s="247"/>
    </row>
    <row r="81" spans="1:22" ht="15" customHeight="1">
      <c r="B81" s="236"/>
      <c r="C81" s="227" t="s">
        <v>47</v>
      </c>
      <c r="D81" s="237" t="s">
        <v>174</v>
      </c>
      <c r="E81" s="193">
        <v>40</v>
      </c>
      <c r="F81" s="229">
        <v>649</v>
      </c>
      <c r="G81" s="193">
        <v>6</v>
      </c>
      <c r="H81" s="229">
        <v>17</v>
      </c>
      <c r="I81" s="193">
        <v>34</v>
      </c>
      <c r="J81" s="195">
        <v>632</v>
      </c>
      <c r="K81" s="193">
        <v>17</v>
      </c>
      <c r="L81" s="194">
        <v>299</v>
      </c>
      <c r="M81" s="247"/>
      <c r="N81" s="247"/>
      <c r="O81" s="247"/>
      <c r="P81" s="247"/>
      <c r="Q81" s="247"/>
      <c r="R81" s="247"/>
      <c r="S81" s="247"/>
      <c r="T81" s="247"/>
    </row>
    <row r="82" spans="1:22" ht="15" customHeight="1">
      <c r="B82" s="238"/>
      <c r="C82" s="239" t="s">
        <v>186</v>
      </c>
      <c r="D82" s="240" t="s">
        <v>176</v>
      </c>
      <c r="E82" s="202">
        <v>274</v>
      </c>
      <c r="F82" s="241">
        <v>1540</v>
      </c>
      <c r="G82" s="202">
        <v>43</v>
      </c>
      <c r="H82" s="241">
        <v>83</v>
      </c>
      <c r="I82" s="202">
        <v>225</v>
      </c>
      <c r="J82" s="204">
        <v>1449</v>
      </c>
      <c r="K82" s="202">
        <v>62</v>
      </c>
      <c r="L82" s="203">
        <v>1031</v>
      </c>
      <c r="M82" s="247"/>
      <c r="N82" s="247"/>
      <c r="O82" s="247"/>
      <c r="P82" s="247"/>
      <c r="Q82" s="247"/>
      <c r="R82" s="247"/>
      <c r="S82" s="247"/>
      <c r="T82" s="247"/>
    </row>
    <row r="83" spans="1:22" ht="8.25" customHeight="1">
      <c r="A83" s="59"/>
      <c r="B83" s="59"/>
      <c r="C83" s="243"/>
      <c r="D83" s="263"/>
      <c r="E83" s="245"/>
      <c r="F83" s="245"/>
      <c r="G83" s="245"/>
      <c r="H83" s="245"/>
      <c r="I83" s="247"/>
      <c r="J83" s="247"/>
      <c r="K83" s="247"/>
      <c r="L83" s="247"/>
      <c r="M83" s="246"/>
      <c r="N83" s="246"/>
      <c r="O83" s="247"/>
      <c r="P83" s="247"/>
      <c r="Q83" s="247"/>
      <c r="R83" s="247"/>
      <c r="S83" s="247"/>
      <c r="U83" s="59"/>
      <c r="V83" s="59"/>
    </row>
    <row r="84" spans="1:22" ht="12" customHeight="1">
      <c r="A84" s="59"/>
      <c r="B84" s="383" t="s">
        <v>79</v>
      </c>
      <c r="C84" s="384"/>
      <c r="D84" s="385"/>
      <c r="E84" s="392" t="s">
        <v>3</v>
      </c>
      <c r="F84" s="393"/>
      <c r="G84" s="396" t="s">
        <v>143</v>
      </c>
      <c r="H84" s="396"/>
      <c r="I84" s="398" t="s">
        <v>193</v>
      </c>
      <c r="J84" s="399"/>
      <c r="K84" s="256"/>
      <c r="L84" s="257"/>
      <c r="M84" s="402" t="s">
        <v>149</v>
      </c>
      <c r="N84" s="403"/>
      <c r="O84" s="247"/>
      <c r="P84" s="247"/>
      <c r="Q84" s="247"/>
      <c r="R84" s="247"/>
      <c r="S84" s="247"/>
      <c r="U84" s="59"/>
      <c r="V84" s="59"/>
    </row>
    <row r="85" spans="1:22" ht="12" customHeight="1">
      <c r="A85" s="59"/>
      <c r="B85" s="386"/>
      <c r="C85" s="387"/>
      <c r="D85" s="388"/>
      <c r="E85" s="394"/>
      <c r="F85" s="395"/>
      <c r="G85" s="397"/>
      <c r="H85" s="397"/>
      <c r="I85" s="400"/>
      <c r="J85" s="401"/>
      <c r="K85" s="406" t="s">
        <v>194</v>
      </c>
      <c r="L85" s="407"/>
      <c r="M85" s="404"/>
      <c r="N85" s="405"/>
      <c r="O85" s="378"/>
      <c r="P85" s="378"/>
      <c r="Q85" s="379"/>
      <c r="R85" s="379"/>
      <c r="S85" s="379"/>
      <c r="T85" s="379"/>
      <c r="U85" s="59"/>
      <c r="V85" s="59"/>
    </row>
    <row r="86" spans="1:22" ht="13.5" customHeight="1">
      <c r="A86" s="59"/>
      <c r="B86" s="389"/>
      <c r="C86" s="390"/>
      <c r="D86" s="391"/>
      <c r="E86" s="83" t="s">
        <v>0</v>
      </c>
      <c r="F86" s="84" t="s">
        <v>86</v>
      </c>
      <c r="G86" s="90" t="s">
        <v>0</v>
      </c>
      <c r="H86" s="84" t="s">
        <v>86</v>
      </c>
      <c r="I86" s="85" t="s">
        <v>87</v>
      </c>
      <c r="J86" s="179" t="s">
        <v>88</v>
      </c>
      <c r="K86" s="88" t="s">
        <v>0</v>
      </c>
      <c r="L86" s="89" t="s">
        <v>86</v>
      </c>
      <c r="M86" s="88" t="s">
        <v>0</v>
      </c>
      <c r="N86" s="89" t="s">
        <v>86</v>
      </c>
      <c r="O86" s="248"/>
      <c r="P86" s="249"/>
      <c r="Q86" s="248"/>
      <c r="R86" s="249"/>
      <c r="S86" s="248"/>
      <c r="T86" s="249"/>
      <c r="U86" s="59"/>
      <c r="V86" s="59"/>
    </row>
    <row r="87" spans="1:22" ht="16.5" customHeight="1">
      <c r="A87" s="59"/>
      <c r="B87" s="380" t="s">
        <v>196</v>
      </c>
      <c r="C87" s="381"/>
      <c r="D87" s="382"/>
      <c r="E87" s="258">
        <f t="shared" ref="E87:N87" si="6">SUM(E88:E104)</f>
        <v>3754</v>
      </c>
      <c r="F87" s="258">
        <f t="shared" si="6"/>
        <v>34682</v>
      </c>
      <c r="G87" s="259">
        <f t="shared" si="6"/>
        <v>1580</v>
      </c>
      <c r="H87" s="258">
        <f t="shared" si="6"/>
        <v>4372</v>
      </c>
      <c r="I87" s="259">
        <f>SUM(I88:I104)</f>
        <v>2164</v>
      </c>
      <c r="J87" s="260">
        <f>SUM(J88:J104)</f>
        <v>30262</v>
      </c>
      <c r="K87" s="259">
        <f>SUM(K88:K104)</f>
        <v>1800</v>
      </c>
      <c r="L87" s="260">
        <f>SUM(L88:L104)</f>
        <v>25752</v>
      </c>
      <c r="M87" s="259">
        <f t="shared" si="6"/>
        <v>10</v>
      </c>
      <c r="N87" s="260">
        <f t="shared" si="6"/>
        <v>48</v>
      </c>
      <c r="O87" s="251"/>
      <c r="P87" s="251"/>
      <c r="Q87" s="251"/>
      <c r="R87" s="251"/>
      <c r="S87" s="251"/>
      <c r="T87" s="251"/>
      <c r="U87" s="59"/>
      <c r="V87" s="59"/>
    </row>
    <row r="88" spans="1:22" ht="15" customHeight="1">
      <c r="A88" s="59"/>
      <c r="B88" s="219"/>
      <c r="C88" s="261" t="s">
        <v>197</v>
      </c>
      <c r="D88" s="262" t="s">
        <v>198</v>
      </c>
      <c r="E88" s="222">
        <f>SUM(G88,I88,M88)</f>
        <v>37</v>
      </c>
      <c r="F88" s="223">
        <f>SUM(H88,J88,N88)</f>
        <v>330</v>
      </c>
      <c r="G88" s="222" t="s">
        <v>63</v>
      </c>
      <c r="H88" s="223" t="s">
        <v>63</v>
      </c>
      <c r="I88" s="222">
        <v>37</v>
      </c>
      <c r="J88" s="224">
        <v>330</v>
      </c>
      <c r="K88" s="222">
        <v>22</v>
      </c>
      <c r="L88" s="225">
        <v>172</v>
      </c>
      <c r="M88" s="222" t="s">
        <v>63</v>
      </c>
      <c r="N88" s="225" t="s">
        <v>63</v>
      </c>
      <c r="O88" s="247"/>
      <c r="P88" s="247"/>
      <c r="Q88" s="247"/>
      <c r="R88" s="247"/>
      <c r="S88" s="247"/>
      <c r="T88" s="247"/>
      <c r="U88" s="59"/>
      <c r="V88" s="59"/>
    </row>
    <row r="89" spans="1:22" ht="15" customHeight="1">
      <c r="A89" s="59"/>
      <c r="B89" s="219"/>
      <c r="C89" s="227" t="s">
        <v>155</v>
      </c>
      <c r="D89" s="231" t="s">
        <v>178</v>
      </c>
      <c r="E89" s="193" t="s">
        <v>63</v>
      </c>
      <c r="F89" s="229" t="s">
        <v>63</v>
      </c>
      <c r="G89" s="193" t="s">
        <v>63</v>
      </c>
      <c r="H89" s="229" t="s">
        <v>63</v>
      </c>
      <c r="I89" s="193" t="s">
        <v>63</v>
      </c>
      <c r="J89" s="195" t="s">
        <v>63</v>
      </c>
      <c r="K89" s="193" t="s">
        <v>63</v>
      </c>
      <c r="L89" s="194" t="s">
        <v>63</v>
      </c>
      <c r="M89" s="193" t="s">
        <v>63</v>
      </c>
      <c r="N89" s="194" t="s">
        <v>63</v>
      </c>
      <c r="O89" s="247"/>
      <c r="P89" s="247"/>
      <c r="Q89" s="247"/>
      <c r="R89" s="247"/>
      <c r="S89" s="247"/>
      <c r="T89" s="247"/>
      <c r="U89" s="59"/>
      <c r="V89" s="59"/>
    </row>
    <row r="90" spans="1:22" ht="15" customHeight="1">
      <c r="A90" s="59"/>
      <c r="B90" s="219"/>
      <c r="C90" s="227" t="s">
        <v>26</v>
      </c>
      <c r="D90" s="228" t="s">
        <v>99</v>
      </c>
      <c r="E90" s="193">
        <f>SUM(G90,I90,M90)</f>
        <v>448</v>
      </c>
      <c r="F90" s="229">
        <f>SUM(H90,J90,N90)</f>
        <v>2674</v>
      </c>
      <c r="G90" s="193">
        <v>184</v>
      </c>
      <c r="H90" s="229">
        <v>420</v>
      </c>
      <c r="I90" s="193">
        <v>264</v>
      </c>
      <c r="J90" s="195">
        <v>2254</v>
      </c>
      <c r="K90" s="193">
        <v>264</v>
      </c>
      <c r="L90" s="194">
        <v>2254</v>
      </c>
      <c r="M90" s="193" t="s">
        <v>63</v>
      </c>
      <c r="N90" s="194" t="s">
        <v>63</v>
      </c>
      <c r="O90" s="247"/>
      <c r="P90" s="247"/>
      <c r="Q90" s="247"/>
      <c r="R90" s="247"/>
      <c r="S90" s="247"/>
      <c r="T90" s="247"/>
      <c r="U90" s="59"/>
      <c r="V90" s="59"/>
    </row>
    <row r="91" spans="1:22" ht="15" customHeight="1">
      <c r="A91" s="59"/>
      <c r="B91" s="219"/>
      <c r="C91" s="232" t="s">
        <v>16</v>
      </c>
      <c r="D91" s="228" t="s">
        <v>53</v>
      </c>
      <c r="E91" s="193">
        <f>SUM(G91,I91,M91)</f>
        <v>651</v>
      </c>
      <c r="F91" s="229">
        <f t="shared" ref="F91:F103" si="7">SUM(H91,J91,N91)</f>
        <v>10661</v>
      </c>
      <c r="G91" s="193">
        <v>188</v>
      </c>
      <c r="H91" s="229">
        <v>493</v>
      </c>
      <c r="I91" s="193">
        <v>463</v>
      </c>
      <c r="J91" s="195">
        <v>10168</v>
      </c>
      <c r="K91" s="193">
        <v>452</v>
      </c>
      <c r="L91" s="194">
        <v>9975</v>
      </c>
      <c r="M91" s="193" t="s">
        <v>63</v>
      </c>
      <c r="N91" s="194" t="s">
        <v>63</v>
      </c>
      <c r="O91" s="247"/>
      <c r="P91" s="247"/>
      <c r="Q91" s="247"/>
      <c r="R91" s="247"/>
      <c r="S91" s="247"/>
      <c r="T91" s="247"/>
      <c r="U91" s="59"/>
      <c r="V91" s="59"/>
    </row>
    <row r="92" spans="1:22" ht="15" customHeight="1">
      <c r="A92" s="59"/>
      <c r="B92" s="219"/>
      <c r="C92" s="227" t="s">
        <v>159</v>
      </c>
      <c r="D92" s="233" t="s">
        <v>150</v>
      </c>
      <c r="E92" s="193">
        <f t="shared" ref="E92:E103" si="8">SUM(G92,I92,M92)</f>
        <v>7</v>
      </c>
      <c r="F92" s="229">
        <f t="shared" si="7"/>
        <v>162</v>
      </c>
      <c r="G92" s="193" t="s">
        <v>63</v>
      </c>
      <c r="H92" s="229" t="s">
        <v>63</v>
      </c>
      <c r="I92" s="193">
        <v>7</v>
      </c>
      <c r="J92" s="195">
        <v>162</v>
      </c>
      <c r="K92" s="193">
        <v>6</v>
      </c>
      <c r="L92" s="194">
        <v>149</v>
      </c>
      <c r="M92" s="193" t="s">
        <v>63</v>
      </c>
      <c r="N92" s="194" t="s">
        <v>63</v>
      </c>
      <c r="O92" s="247"/>
      <c r="P92" s="247"/>
      <c r="Q92" s="247"/>
      <c r="R92" s="247"/>
      <c r="S92" s="247"/>
      <c r="T92" s="247"/>
      <c r="U92" s="59"/>
      <c r="V92" s="59"/>
    </row>
    <row r="93" spans="1:22" ht="15" customHeight="1">
      <c r="A93" s="59"/>
      <c r="B93" s="219"/>
      <c r="C93" s="227" t="s">
        <v>17</v>
      </c>
      <c r="D93" s="228" t="s">
        <v>35</v>
      </c>
      <c r="E93" s="193">
        <f t="shared" si="8"/>
        <v>37</v>
      </c>
      <c r="F93" s="229">
        <f t="shared" si="7"/>
        <v>825</v>
      </c>
      <c r="G93" s="193">
        <v>5</v>
      </c>
      <c r="H93" s="229">
        <v>12</v>
      </c>
      <c r="I93" s="193">
        <v>32</v>
      </c>
      <c r="J93" s="195">
        <v>813</v>
      </c>
      <c r="K93" s="193">
        <v>32</v>
      </c>
      <c r="L93" s="194">
        <v>813</v>
      </c>
      <c r="M93" s="193" t="s">
        <v>63</v>
      </c>
      <c r="N93" s="194" t="s">
        <v>63</v>
      </c>
      <c r="O93" s="247"/>
      <c r="P93" s="247"/>
      <c r="Q93" s="247"/>
      <c r="R93" s="247"/>
      <c r="S93" s="247"/>
      <c r="T93" s="247"/>
      <c r="U93" s="59"/>
      <c r="V93" s="59"/>
    </row>
    <row r="94" spans="1:22" ht="15" customHeight="1">
      <c r="A94" s="59"/>
      <c r="B94" s="219"/>
      <c r="C94" s="227" t="s">
        <v>18</v>
      </c>
      <c r="D94" s="234" t="s">
        <v>179</v>
      </c>
      <c r="E94" s="193">
        <f t="shared" si="8"/>
        <v>106</v>
      </c>
      <c r="F94" s="229">
        <f t="shared" si="7"/>
        <v>1677</v>
      </c>
      <c r="G94" s="193">
        <v>11</v>
      </c>
      <c r="H94" s="229">
        <v>16</v>
      </c>
      <c r="I94" s="193">
        <v>94</v>
      </c>
      <c r="J94" s="195">
        <v>1658</v>
      </c>
      <c r="K94" s="193">
        <v>93</v>
      </c>
      <c r="L94" s="194">
        <v>1654</v>
      </c>
      <c r="M94" s="193">
        <v>1</v>
      </c>
      <c r="N94" s="194">
        <v>3</v>
      </c>
      <c r="O94" s="247"/>
      <c r="P94" s="247"/>
      <c r="Q94" s="247"/>
      <c r="R94" s="247"/>
      <c r="S94" s="247"/>
      <c r="T94" s="247"/>
      <c r="U94" s="59"/>
      <c r="V94" s="59"/>
    </row>
    <row r="95" spans="1:22" ht="15" customHeight="1">
      <c r="A95" s="59"/>
      <c r="B95" s="219"/>
      <c r="C95" s="227" t="s">
        <v>19</v>
      </c>
      <c r="D95" s="235" t="s">
        <v>180</v>
      </c>
      <c r="E95" s="193">
        <f t="shared" si="8"/>
        <v>930</v>
      </c>
      <c r="F95" s="229">
        <f t="shared" si="7"/>
        <v>6702</v>
      </c>
      <c r="G95" s="193">
        <v>416</v>
      </c>
      <c r="H95" s="229">
        <v>1362</v>
      </c>
      <c r="I95" s="193">
        <v>513</v>
      </c>
      <c r="J95" s="195">
        <v>5323</v>
      </c>
      <c r="K95" s="193">
        <v>490</v>
      </c>
      <c r="L95" s="194">
        <v>5107</v>
      </c>
      <c r="M95" s="193">
        <v>1</v>
      </c>
      <c r="N95" s="194">
        <v>17</v>
      </c>
      <c r="O95" s="247"/>
      <c r="P95" s="247"/>
      <c r="Q95" s="247"/>
      <c r="R95" s="247"/>
      <c r="S95" s="247"/>
      <c r="T95" s="247"/>
      <c r="U95" s="59"/>
      <c r="V95" s="59"/>
    </row>
    <row r="96" spans="1:22" ht="15" customHeight="1">
      <c r="A96" s="59"/>
      <c r="B96" s="219"/>
      <c r="C96" s="227" t="s">
        <v>164</v>
      </c>
      <c r="D96" s="234" t="s">
        <v>133</v>
      </c>
      <c r="E96" s="193">
        <f t="shared" si="8"/>
        <v>41</v>
      </c>
      <c r="F96" s="229">
        <f t="shared" si="7"/>
        <v>481</v>
      </c>
      <c r="G96" s="193">
        <v>7</v>
      </c>
      <c r="H96" s="229">
        <v>11</v>
      </c>
      <c r="I96" s="193">
        <v>34</v>
      </c>
      <c r="J96" s="195">
        <v>470</v>
      </c>
      <c r="K96" s="193">
        <v>26</v>
      </c>
      <c r="L96" s="194">
        <v>371</v>
      </c>
      <c r="M96" s="193" t="s">
        <v>63</v>
      </c>
      <c r="N96" s="194" t="s">
        <v>63</v>
      </c>
      <c r="O96" s="247"/>
      <c r="P96" s="247"/>
      <c r="Q96" s="247"/>
      <c r="R96" s="247"/>
      <c r="S96" s="247"/>
      <c r="T96" s="247"/>
      <c r="U96" s="59"/>
      <c r="V96" s="59"/>
    </row>
    <row r="97" spans="1:22" ht="15" customHeight="1">
      <c r="A97" s="59"/>
      <c r="B97" s="219"/>
      <c r="C97" s="227" t="s">
        <v>20</v>
      </c>
      <c r="D97" s="233" t="s">
        <v>181</v>
      </c>
      <c r="E97" s="193">
        <f t="shared" si="8"/>
        <v>72</v>
      </c>
      <c r="F97" s="229">
        <f t="shared" si="7"/>
        <v>445</v>
      </c>
      <c r="G97" s="193">
        <v>31</v>
      </c>
      <c r="H97" s="229">
        <v>51</v>
      </c>
      <c r="I97" s="193">
        <v>41</v>
      </c>
      <c r="J97" s="195">
        <v>394</v>
      </c>
      <c r="K97" s="193">
        <v>38</v>
      </c>
      <c r="L97" s="194">
        <v>380</v>
      </c>
      <c r="M97" s="193" t="s">
        <v>63</v>
      </c>
      <c r="N97" s="194" t="s">
        <v>63</v>
      </c>
      <c r="O97" s="247"/>
      <c r="P97" s="247"/>
      <c r="Q97" s="247"/>
      <c r="R97" s="247"/>
      <c r="S97" s="247"/>
      <c r="T97" s="247"/>
      <c r="U97" s="59"/>
      <c r="V97" s="59"/>
    </row>
    <row r="98" spans="1:22" ht="15" customHeight="1">
      <c r="A98" s="59"/>
      <c r="B98" s="219"/>
      <c r="C98" s="227" t="s">
        <v>21</v>
      </c>
      <c r="D98" s="233" t="s">
        <v>182</v>
      </c>
      <c r="E98" s="193">
        <f t="shared" si="8"/>
        <v>115</v>
      </c>
      <c r="F98" s="229">
        <f t="shared" si="7"/>
        <v>668</v>
      </c>
      <c r="G98" s="193">
        <v>64</v>
      </c>
      <c r="H98" s="229">
        <v>149</v>
      </c>
      <c r="I98" s="193">
        <v>51</v>
      </c>
      <c r="J98" s="195">
        <v>519</v>
      </c>
      <c r="K98" s="193">
        <v>47</v>
      </c>
      <c r="L98" s="194">
        <v>448</v>
      </c>
      <c r="M98" s="193" t="s">
        <v>63</v>
      </c>
      <c r="N98" s="194" t="s">
        <v>63</v>
      </c>
      <c r="O98" s="247"/>
      <c r="P98" s="247"/>
      <c r="Q98" s="247"/>
      <c r="R98" s="247"/>
      <c r="S98" s="247"/>
      <c r="T98" s="247"/>
      <c r="U98" s="59"/>
      <c r="V98" s="59"/>
    </row>
    <row r="99" spans="1:22" ht="15" customHeight="1">
      <c r="A99" s="59"/>
      <c r="B99" s="236"/>
      <c r="C99" s="227" t="s">
        <v>22</v>
      </c>
      <c r="D99" s="233" t="s">
        <v>183</v>
      </c>
      <c r="E99" s="193">
        <f t="shared" si="8"/>
        <v>376</v>
      </c>
      <c r="F99" s="229">
        <f t="shared" si="7"/>
        <v>2523</v>
      </c>
      <c r="G99" s="193">
        <v>239</v>
      </c>
      <c r="H99" s="229">
        <v>832</v>
      </c>
      <c r="I99" s="193">
        <v>136</v>
      </c>
      <c r="J99" s="195">
        <v>1680</v>
      </c>
      <c r="K99" s="193">
        <v>135</v>
      </c>
      <c r="L99" s="194">
        <v>1641</v>
      </c>
      <c r="M99" s="193">
        <v>1</v>
      </c>
      <c r="N99" s="194">
        <v>11</v>
      </c>
      <c r="O99" s="247"/>
      <c r="P99" s="247"/>
      <c r="Q99" s="247"/>
      <c r="R99" s="247"/>
      <c r="S99" s="247"/>
      <c r="T99" s="247"/>
      <c r="U99" s="59"/>
      <c r="V99" s="59"/>
    </row>
    <row r="100" spans="1:22" ht="15" customHeight="1">
      <c r="A100" s="59"/>
      <c r="B100" s="236"/>
      <c r="C100" s="227" t="s">
        <v>169</v>
      </c>
      <c r="D100" s="233" t="s">
        <v>184</v>
      </c>
      <c r="E100" s="193">
        <f t="shared" si="8"/>
        <v>330</v>
      </c>
      <c r="F100" s="229">
        <f t="shared" si="7"/>
        <v>1246</v>
      </c>
      <c r="G100" s="193">
        <v>248</v>
      </c>
      <c r="H100" s="229">
        <v>458</v>
      </c>
      <c r="I100" s="193">
        <v>81</v>
      </c>
      <c r="J100" s="195">
        <v>787</v>
      </c>
      <c r="K100" s="193">
        <v>76</v>
      </c>
      <c r="L100" s="194">
        <v>724</v>
      </c>
      <c r="M100" s="193">
        <v>1</v>
      </c>
      <c r="N100" s="194">
        <v>1</v>
      </c>
      <c r="O100" s="247"/>
      <c r="P100" s="247"/>
      <c r="Q100" s="247"/>
      <c r="R100" s="247"/>
      <c r="S100" s="247"/>
      <c r="T100" s="247"/>
      <c r="U100" s="59"/>
      <c r="V100" s="59"/>
    </row>
    <row r="101" spans="1:22" ht="15" customHeight="1">
      <c r="A101" s="59"/>
      <c r="B101" s="236"/>
      <c r="C101" s="227" t="s">
        <v>171</v>
      </c>
      <c r="D101" s="237" t="s">
        <v>172</v>
      </c>
      <c r="E101" s="193">
        <f t="shared" si="8"/>
        <v>95</v>
      </c>
      <c r="F101" s="229">
        <f t="shared" si="7"/>
        <v>253</v>
      </c>
      <c r="G101" s="193">
        <v>68</v>
      </c>
      <c r="H101" s="229">
        <v>141</v>
      </c>
      <c r="I101" s="193">
        <v>26</v>
      </c>
      <c r="J101" s="195">
        <v>111</v>
      </c>
      <c r="K101" s="193">
        <v>20</v>
      </c>
      <c r="L101" s="194">
        <v>86</v>
      </c>
      <c r="M101" s="193">
        <v>1</v>
      </c>
      <c r="N101" s="194">
        <v>1</v>
      </c>
      <c r="O101" s="247"/>
      <c r="P101" s="247"/>
      <c r="Q101" s="247"/>
      <c r="R101" s="247"/>
      <c r="S101" s="247"/>
      <c r="T101" s="247"/>
      <c r="U101" s="59"/>
      <c r="V101" s="59"/>
    </row>
    <row r="102" spans="1:22" ht="15" customHeight="1">
      <c r="A102" s="59"/>
      <c r="B102" s="236"/>
      <c r="C102" s="227" t="s">
        <v>46</v>
      </c>
      <c r="D102" s="228" t="s">
        <v>185</v>
      </c>
      <c r="E102" s="193">
        <f t="shared" si="8"/>
        <v>200</v>
      </c>
      <c r="F102" s="229">
        <f t="shared" si="7"/>
        <v>3530</v>
      </c>
      <c r="G102" s="193">
        <v>72</v>
      </c>
      <c r="H102" s="229">
        <v>327</v>
      </c>
      <c r="I102" s="193">
        <v>127</v>
      </c>
      <c r="J102" s="195">
        <v>3197</v>
      </c>
      <c r="K102" s="193">
        <v>15</v>
      </c>
      <c r="L102" s="194">
        <v>304</v>
      </c>
      <c r="M102" s="193">
        <v>1</v>
      </c>
      <c r="N102" s="194">
        <v>6</v>
      </c>
      <c r="O102" s="247"/>
      <c r="P102" s="247"/>
      <c r="Q102" s="247"/>
      <c r="R102" s="247"/>
      <c r="S102" s="247"/>
      <c r="T102" s="247"/>
      <c r="U102" s="59"/>
      <c r="V102" s="59"/>
    </row>
    <row r="103" spans="1:22" ht="15" customHeight="1">
      <c r="A103" s="59"/>
      <c r="B103" s="236"/>
      <c r="C103" s="227" t="s">
        <v>47</v>
      </c>
      <c r="D103" s="237" t="s">
        <v>174</v>
      </c>
      <c r="E103" s="193">
        <f t="shared" si="8"/>
        <v>36</v>
      </c>
      <c r="F103" s="229">
        <f t="shared" si="7"/>
        <v>624</v>
      </c>
      <c r="G103" s="193">
        <v>5</v>
      </c>
      <c r="H103" s="229">
        <v>15</v>
      </c>
      <c r="I103" s="193">
        <v>31</v>
      </c>
      <c r="J103" s="195">
        <v>609</v>
      </c>
      <c r="K103" s="193">
        <v>17</v>
      </c>
      <c r="L103" s="194">
        <v>328</v>
      </c>
      <c r="M103" s="193" t="s">
        <v>63</v>
      </c>
      <c r="N103" s="194" t="s">
        <v>63</v>
      </c>
      <c r="O103" s="247"/>
      <c r="P103" s="247"/>
      <c r="Q103" s="247"/>
      <c r="R103" s="247"/>
      <c r="S103" s="247"/>
      <c r="T103" s="247"/>
      <c r="U103" s="59"/>
      <c r="V103" s="59"/>
    </row>
    <row r="104" spans="1:22" ht="15" customHeight="1">
      <c r="A104" s="59"/>
      <c r="B104" s="238"/>
      <c r="C104" s="239" t="s">
        <v>186</v>
      </c>
      <c r="D104" s="240" t="s">
        <v>176</v>
      </c>
      <c r="E104" s="202">
        <f>SUM(G104,I104,M104)</f>
        <v>273</v>
      </c>
      <c r="F104" s="241">
        <f>SUM(H104,J104,N104)</f>
        <v>1881</v>
      </c>
      <c r="G104" s="202">
        <v>42</v>
      </c>
      <c r="H104" s="241">
        <v>85</v>
      </c>
      <c r="I104" s="202">
        <v>227</v>
      </c>
      <c r="J104" s="204">
        <v>1787</v>
      </c>
      <c r="K104" s="202">
        <v>67</v>
      </c>
      <c r="L104" s="203">
        <v>1346</v>
      </c>
      <c r="M104" s="202">
        <v>4</v>
      </c>
      <c r="N104" s="203">
        <v>9</v>
      </c>
      <c r="O104" s="247"/>
      <c r="P104" s="247"/>
      <c r="Q104" s="247"/>
      <c r="R104" s="247"/>
      <c r="S104" s="247"/>
      <c r="T104" s="247"/>
      <c r="U104" s="59"/>
      <c r="V104" s="59"/>
    </row>
    <row r="105" spans="1:22" ht="15" customHeight="1">
      <c r="A105" s="59"/>
      <c r="B105" s="265" t="s">
        <v>199</v>
      </c>
      <c r="C105" s="243"/>
      <c r="D105" s="263"/>
      <c r="E105" s="247"/>
      <c r="F105" s="247"/>
      <c r="G105" s="247"/>
      <c r="H105" s="247"/>
      <c r="I105" s="247"/>
      <c r="J105" s="247"/>
      <c r="K105" s="247"/>
      <c r="L105" s="247"/>
      <c r="M105" s="247"/>
      <c r="N105" s="247"/>
      <c r="O105" s="247"/>
      <c r="P105" s="247"/>
      <c r="Q105" s="247"/>
      <c r="R105" s="247"/>
      <c r="S105" s="247"/>
      <c r="T105" s="247"/>
      <c r="U105" s="59"/>
      <c r="V105" s="59"/>
    </row>
    <row r="106" spans="1:22" ht="15" customHeight="1">
      <c r="B106" s="4" t="s">
        <v>77</v>
      </c>
    </row>
  </sheetData>
  <mergeCells count="38">
    <mergeCell ref="B37:D37"/>
    <mergeCell ref="B4:D5"/>
    <mergeCell ref="E4:F4"/>
    <mergeCell ref="G4:H4"/>
    <mergeCell ref="I4:J4"/>
    <mergeCell ref="O4:P4"/>
    <mergeCell ref="Q4:R4"/>
    <mergeCell ref="S4:T4"/>
    <mergeCell ref="B6:D6"/>
    <mergeCell ref="B19:D19"/>
    <mergeCell ref="K4:L4"/>
    <mergeCell ref="M4:N4"/>
    <mergeCell ref="O57:P57"/>
    <mergeCell ref="Q57:R57"/>
    <mergeCell ref="S57:T57"/>
    <mergeCell ref="B59:D59"/>
    <mergeCell ref="B61:D63"/>
    <mergeCell ref="E61:F62"/>
    <mergeCell ref="G61:H62"/>
    <mergeCell ref="I61:J62"/>
    <mergeCell ref="K62:L62"/>
    <mergeCell ref="B57:D58"/>
    <mergeCell ref="E57:F57"/>
    <mergeCell ref="G57:H57"/>
    <mergeCell ref="I57:J57"/>
    <mergeCell ref="K57:L57"/>
    <mergeCell ref="M57:N57"/>
    <mergeCell ref="O85:P85"/>
    <mergeCell ref="Q85:R85"/>
    <mergeCell ref="S85:T85"/>
    <mergeCell ref="B87:D87"/>
    <mergeCell ref="B64:D64"/>
    <mergeCell ref="B84:D86"/>
    <mergeCell ref="E84:F85"/>
    <mergeCell ref="G84:H85"/>
    <mergeCell ref="I84:J85"/>
    <mergeCell ref="M84:N85"/>
    <mergeCell ref="K85:L85"/>
  </mergeCells>
  <phoneticPr fontId="2"/>
  <pageMargins left="0.59055118110236227" right="0.31496062992125984" top="0.78740157480314965" bottom="0.78740157480314965" header="0.39370078740157483" footer="0.39370078740157483"/>
  <pageSetup paperSize="9" scale="90" fitToWidth="0" orientation="portrait" r:id="rId1"/>
  <headerFooter alignWithMargins="0">
    <oddHeader>&amp;R&amp;"ＭＳ Ｐゴシック,標準"&amp;11 3.事  業  所</oddHeader>
    <oddFooter>&amp;C&amp;"ＭＳ Ｐゴシック,標準"&amp;11-29-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9"/>
  <sheetViews>
    <sheetView showGridLines="0" view="pageBreakPreview" zoomScaleNormal="100" zoomScaleSheetLayoutView="100" workbookViewId="0"/>
  </sheetViews>
  <sheetFormatPr defaultRowHeight="12"/>
  <cols>
    <col min="1" max="1" width="1.7109375" customWidth="1"/>
    <col min="2" max="3" width="1.85546875" customWidth="1"/>
    <col min="4" max="4" width="5.7109375" customWidth="1"/>
    <col min="5" max="5" width="4.7109375" customWidth="1"/>
    <col min="6" max="6" width="5.7109375" customWidth="1"/>
    <col min="7" max="21" width="4.7109375" customWidth="1"/>
    <col min="22" max="22" width="5" customWidth="1"/>
    <col min="23" max="23" width="6.5703125" customWidth="1"/>
  </cols>
  <sheetData>
    <row r="1" spans="1:23" ht="30" customHeight="1">
      <c r="A1" s="1" t="s">
        <v>200</v>
      </c>
    </row>
    <row r="2" spans="1:23" ht="7.5" customHeight="1">
      <c r="B2" s="51"/>
    </row>
    <row r="3" spans="1:23" ht="22.5" customHeight="1">
      <c r="B3" s="51"/>
    </row>
    <row r="4" spans="1:23">
      <c r="B4" s="454" t="s">
        <v>201</v>
      </c>
      <c r="C4" s="454"/>
      <c r="D4" s="454"/>
      <c r="E4" s="372" t="s">
        <v>3</v>
      </c>
      <c r="F4" s="373"/>
      <c r="G4" s="270" t="s">
        <v>202</v>
      </c>
      <c r="H4" s="455" t="s">
        <v>80</v>
      </c>
      <c r="I4" s="456"/>
      <c r="J4" s="457" t="s">
        <v>81</v>
      </c>
      <c r="K4" s="458"/>
      <c r="L4" s="459" t="s">
        <v>82</v>
      </c>
      <c r="M4" s="460"/>
      <c r="N4" s="461" t="s">
        <v>83</v>
      </c>
      <c r="O4" s="462"/>
      <c r="P4" s="441" t="s">
        <v>203</v>
      </c>
      <c r="Q4" s="441"/>
      <c r="R4" s="442" t="s">
        <v>204</v>
      </c>
      <c r="S4" s="443"/>
      <c r="T4" s="362" t="s">
        <v>205</v>
      </c>
      <c r="U4" s="362"/>
      <c r="V4" s="271" t="s">
        <v>206</v>
      </c>
      <c r="W4" s="272"/>
    </row>
    <row r="5" spans="1:23" ht="15" customHeight="1">
      <c r="B5" s="454"/>
      <c r="C5" s="454"/>
      <c r="D5" s="454"/>
      <c r="E5" s="90" t="s">
        <v>0</v>
      </c>
      <c r="F5" s="84" t="s">
        <v>86</v>
      </c>
      <c r="G5" s="90" t="s">
        <v>0</v>
      </c>
      <c r="H5" s="85" t="s">
        <v>87</v>
      </c>
      <c r="I5" s="86" t="s">
        <v>88</v>
      </c>
      <c r="J5" s="90" t="s">
        <v>0</v>
      </c>
      <c r="K5" s="87" t="s">
        <v>86</v>
      </c>
      <c r="L5" s="88" t="s">
        <v>0</v>
      </c>
      <c r="M5" s="89" t="s">
        <v>86</v>
      </c>
      <c r="N5" s="90" t="s">
        <v>0</v>
      </c>
      <c r="O5" s="87" t="s">
        <v>86</v>
      </c>
      <c r="P5" s="273" t="s">
        <v>0</v>
      </c>
      <c r="Q5" s="274" t="s">
        <v>86</v>
      </c>
      <c r="R5" s="275" t="s">
        <v>0</v>
      </c>
      <c r="S5" s="276" t="s">
        <v>86</v>
      </c>
      <c r="T5" s="273" t="s">
        <v>0</v>
      </c>
      <c r="U5" s="274" t="s">
        <v>86</v>
      </c>
      <c r="V5" s="91" t="s">
        <v>0</v>
      </c>
    </row>
    <row r="6" spans="1:23" s="277" customFormat="1" ht="13.5" hidden="1" customHeight="1">
      <c r="B6" s="15" t="s">
        <v>23</v>
      </c>
      <c r="C6" s="278"/>
      <c r="D6" s="279"/>
      <c r="E6" s="280">
        <f>+E11+E16+E21+E26</f>
        <v>244</v>
      </c>
      <c r="F6" s="281">
        <f t="shared" ref="F6:U10" si="0">+F11+F16+F21+F26</f>
        <v>3898</v>
      </c>
      <c r="G6" s="280">
        <f t="shared" si="0"/>
        <v>0</v>
      </c>
      <c r="H6" s="280">
        <f t="shared" si="0"/>
        <v>109</v>
      </c>
      <c r="I6" s="282">
        <f t="shared" si="0"/>
        <v>258</v>
      </c>
      <c r="J6" s="280">
        <f t="shared" si="0"/>
        <v>47</v>
      </c>
      <c r="K6" s="282">
        <f t="shared" si="0"/>
        <v>325</v>
      </c>
      <c r="L6" s="280">
        <f t="shared" si="0"/>
        <v>36</v>
      </c>
      <c r="M6" s="282">
        <f t="shared" si="0"/>
        <v>475</v>
      </c>
      <c r="N6" s="280">
        <f t="shared" si="0"/>
        <v>16</v>
      </c>
      <c r="O6" s="282">
        <f t="shared" si="0"/>
        <v>365</v>
      </c>
      <c r="P6" s="280">
        <f t="shared" si="0"/>
        <v>19</v>
      </c>
      <c r="Q6" s="282">
        <f t="shared" si="0"/>
        <v>713</v>
      </c>
      <c r="R6" s="280">
        <f t="shared" si="0"/>
        <v>11</v>
      </c>
      <c r="S6" s="282">
        <f t="shared" si="0"/>
        <v>690</v>
      </c>
      <c r="T6" s="280">
        <f t="shared" si="0"/>
        <v>6</v>
      </c>
      <c r="U6" s="282">
        <f t="shared" si="0"/>
        <v>1072</v>
      </c>
      <c r="V6" s="282">
        <v>0</v>
      </c>
    </row>
    <row r="7" spans="1:23" s="277" customFormat="1" ht="12" hidden="1" customHeight="1">
      <c r="B7" s="5"/>
      <c r="C7" s="283"/>
      <c r="D7" s="284" t="s">
        <v>207</v>
      </c>
      <c r="E7" s="285">
        <f t="shared" ref="E7:Q10" si="1">+E12+E17+E22+E27</f>
        <v>28</v>
      </c>
      <c r="F7" s="22">
        <f t="shared" si="1"/>
        <v>367</v>
      </c>
      <c r="G7" s="285">
        <f t="shared" si="1"/>
        <v>0</v>
      </c>
      <c r="H7" s="285">
        <f t="shared" si="1"/>
        <v>14</v>
      </c>
      <c r="I7" s="23">
        <f t="shared" si="1"/>
        <v>42</v>
      </c>
      <c r="J7" s="285">
        <f t="shared" si="1"/>
        <v>5</v>
      </c>
      <c r="K7" s="23">
        <f t="shared" si="1"/>
        <v>35</v>
      </c>
      <c r="L7" s="285">
        <f t="shared" si="1"/>
        <v>2</v>
      </c>
      <c r="M7" s="23">
        <f t="shared" si="1"/>
        <v>25</v>
      </c>
      <c r="N7" s="285">
        <f t="shared" si="1"/>
        <v>2</v>
      </c>
      <c r="O7" s="23">
        <f t="shared" si="1"/>
        <v>48</v>
      </c>
      <c r="P7" s="285">
        <f t="shared" si="1"/>
        <v>3</v>
      </c>
      <c r="Q7" s="23">
        <f t="shared" si="1"/>
        <v>106</v>
      </c>
      <c r="R7" s="285">
        <f t="shared" si="0"/>
        <v>2</v>
      </c>
      <c r="S7" s="23">
        <f t="shared" si="0"/>
        <v>111</v>
      </c>
      <c r="T7" s="285">
        <f t="shared" si="0"/>
        <v>0</v>
      </c>
      <c r="U7" s="23">
        <f t="shared" si="0"/>
        <v>0</v>
      </c>
      <c r="V7" s="23">
        <v>0</v>
      </c>
    </row>
    <row r="8" spans="1:23" s="277" customFormat="1" ht="12" hidden="1" customHeight="1">
      <c r="B8" s="5"/>
      <c r="C8" s="283"/>
      <c r="D8" s="286" t="s">
        <v>208</v>
      </c>
      <c r="E8" s="285">
        <f t="shared" si="1"/>
        <v>35</v>
      </c>
      <c r="F8" s="22">
        <f t="shared" si="1"/>
        <v>917</v>
      </c>
      <c r="G8" s="285">
        <f t="shared" si="1"/>
        <v>0</v>
      </c>
      <c r="H8" s="285">
        <f t="shared" si="1"/>
        <v>10</v>
      </c>
      <c r="I8" s="23">
        <f t="shared" si="1"/>
        <v>12</v>
      </c>
      <c r="J8" s="285">
        <f t="shared" si="1"/>
        <v>5</v>
      </c>
      <c r="K8" s="23">
        <f t="shared" si="1"/>
        <v>35</v>
      </c>
      <c r="L8" s="285">
        <f t="shared" si="1"/>
        <v>4</v>
      </c>
      <c r="M8" s="23">
        <f t="shared" si="1"/>
        <v>67</v>
      </c>
      <c r="N8" s="285">
        <f t="shared" si="1"/>
        <v>2</v>
      </c>
      <c r="O8" s="23">
        <f t="shared" si="1"/>
        <v>47</v>
      </c>
      <c r="P8" s="285">
        <f t="shared" si="1"/>
        <v>8</v>
      </c>
      <c r="Q8" s="23">
        <f t="shared" si="1"/>
        <v>300</v>
      </c>
      <c r="R8" s="285">
        <f t="shared" si="0"/>
        <v>5</v>
      </c>
      <c r="S8" s="23">
        <f t="shared" si="0"/>
        <v>333</v>
      </c>
      <c r="T8" s="285">
        <f t="shared" si="0"/>
        <v>1</v>
      </c>
      <c r="U8" s="23">
        <f t="shared" si="0"/>
        <v>123</v>
      </c>
      <c r="V8" s="23">
        <v>0</v>
      </c>
    </row>
    <row r="9" spans="1:23" s="277" customFormat="1" ht="12" hidden="1" customHeight="1">
      <c r="B9" s="5"/>
      <c r="C9" s="283"/>
      <c r="D9" s="286" t="s">
        <v>209</v>
      </c>
      <c r="E9" s="285">
        <f t="shared" si="1"/>
        <v>173</v>
      </c>
      <c r="F9" s="22">
        <f t="shared" si="1"/>
        <v>2039</v>
      </c>
      <c r="G9" s="285">
        <f t="shared" si="1"/>
        <v>0</v>
      </c>
      <c r="H9" s="285">
        <f t="shared" si="1"/>
        <v>83</v>
      </c>
      <c r="I9" s="23">
        <f t="shared" si="1"/>
        <v>199</v>
      </c>
      <c r="J9" s="285">
        <f t="shared" si="1"/>
        <v>36</v>
      </c>
      <c r="K9" s="23">
        <f t="shared" si="1"/>
        <v>248</v>
      </c>
      <c r="L9" s="285">
        <f t="shared" si="1"/>
        <v>28</v>
      </c>
      <c r="M9" s="23">
        <f t="shared" si="1"/>
        <v>358</v>
      </c>
      <c r="N9" s="285">
        <f t="shared" si="1"/>
        <v>11</v>
      </c>
      <c r="O9" s="23">
        <f t="shared" si="1"/>
        <v>244</v>
      </c>
      <c r="P9" s="285">
        <f t="shared" si="1"/>
        <v>8</v>
      </c>
      <c r="Q9" s="23">
        <f t="shared" si="1"/>
        <v>307</v>
      </c>
      <c r="R9" s="285">
        <f t="shared" si="0"/>
        <v>3</v>
      </c>
      <c r="S9" s="23">
        <f t="shared" si="0"/>
        <v>194</v>
      </c>
      <c r="T9" s="285">
        <f t="shared" si="0"/>
        <v>4</v>
      </c>
      <c r="U9" s="23">
        <f t="shared" si="0"/>
        <v>489</v>
      </c>
      <c r="V9" s="23">
        <v>0</v>
      </c>
    </row>
    <row r="10" spans="1:23" s="277" customFormat="1" ht="12" hidden="1" customHeight="1">
      <c r="B10" s="5"/>
      <c r="C10" s="283"/>
      <c r="D10" s="287" t="s">
        <v>210</v>
      </c>
      <c r="E10" s="288">
        <f t="shared" si="1"/>
        <v>8</v>
      </c>
      <c r="F10" s="31">
        <f t="shared" si="1"/>
        <v>575</v>
      </c>
      <c r="G10" s="288">
        <f t="shared" si="1"/>
        <v>0</v>
      </c>
      <c r="H10" s="288">
        <f t="shared" si="1"/>
        <v>2</v>
      </c>
      <c r="I10" s="32">
        <f t="shared" si="1"/>
        <v>5</v>
      </c>
      <c r="J10" s="288">
        <f t="shared" si="1"/>
        <v>1</v>
      </c>
      <c r="K10" s="32">
        <f t="shared" si="1"/>
        <v>7</v>
      </c>
      <c r="L10" s="288">
        <f t="shared" si="1"/>
        <v>2</v>
      </c>
      <c r="M10" s="32">
        <f t="shared" si="1"/>
        <v>25</v>
      </c>
      <c r="N10" s="288">
        <f t="shared" si="1"/>
        <v>1</v>
      </c>
      <c r="O10" s="32">
        <f t="shared" si="1"/>
        <v>26</v>
      </c>
      <c r="P10" s="288">
        <f t="shared" si="1"/>
        <v>0</v>
      </c>
      <c r="Q10" s="32">
        <f t="shared" si="1"/>
        <v>0</v>
      </c>
      <c r="R10" s="288">
        <f t="shared" si="0"/>
        <v>1</v>
      </c>
      <c r="S10" s="32">
        <f t="shared" si="0"/>
        <v>52</v>
      </c>
      <c r="T10" s="288">
        <f t="shared" si="0"/>
        <v>1</v>
      </c>
      <c r="U10" s="32">
        <f t="shared" si="0"/>
        <v>460</v>
      </c>
      <c r="V10" s="32">
        <v>0</v>
      </c>
    </row>
    <row r="11" spans="1:23" s="277" customFormat="1" ht="13.5" hidden="1" customHeight="1">
      <c r="B11" s="289"/>
      <c r="C11" s="290" t="s">
        <v>211</v>
      </c>
      <c r="D11" s="291"/>
      <c r="E11" s="292">
        <f t="shared" ref="E11:U11" si="2">SUM(E12:E15)</f>
        <v>79</v>
      </c>
      <c r="F11" s="293">
        <f t="shared" si="2"/>
        <v>1713</v>
      </c>
      <c r="G11" s="292">
        <f t="shared" si="2"/>
        <v>0</v>
      </c>
      <c r="H11" s="292">
        <f t="shared" si="2"/>
        <v>30</v>
      </c>
      <c r="I11" s="294">
        <f t="shared" si="2"/>
        <v>83</v>
      </c>
      <c r="J11" s="292">
        <f t="shared" si="2"/>
        <v>17</v>
      </c>
      <c r="K11" s="294">
        <f t="shared" si="2"/>
        <v>116</v>
      </c>
      <c r="L11" s="292">
        <f t="shared" si="2"/>
        <v>11</v>
      </c>
      <c r="M11" s="294">
        <f t="shared" si="2"/>
        <v>143</v>
      </c>
      <c r="N11" s="292">
        <f t="shared" si="2"/>
        <v>6</v>
      </c>
      <c r="O11" s="294">
        <f t="shared" si="2"/>
        <v>124</v>
      </c>
      <c r="P11" s="292">
        <f t="shared" si="2"/>
        <v>8</v>
      </c>
      <c r="Q11" s="294">
        <f t="shared" si="2"/>
        <v>278</v>
      </c>
      <c r="R11" s="292">
        <f t="shared" si="2"/>
        <v>4</v>
      </c>
      <c r="S11" s="294">
        <f t="shared" si="2"/>
        <v>259</v>
      </c>
      <c r="T11" s="292">
        <f t="shared" si="2"/>
        <v>3</v>
      </c>
      <c r="U11" s="294">
        <f t="shared" si="2"/>
        <v>710</v>
      </c>
      <c r="V11" s="294">
        <v>0</v>
      </c>
    </row>
    <row r="12" spans="1:23" s="277" customFormat="1" ht="12" hidden="1" customHeight="1">
      <c r="B12" s="289"/>
      <c r="C12" s="295"/>
      <c r="D12" s="296" t="s">
        <v>207</v>
      </c>
      <c r="E12" s="297">
        <f t="shared" ref="E12:E30" si="3">+G12+H12+J12+L12+N12+P12+R12+T12</f>
        <v>12</v>
      </c>
      <c r="F12" s="298">
        <f t="shared" ref="F12:F30" si="4">+I12+K12+M12+O12+Q12+S12+U12</f>
        <v>174</v>
      </c>
      <c r="G12" s="299">
        <v>0</v>
      </c>
      <c r="H12" s="297">
        <v>6</v>
      </c>
      <c r="I12" s="300">
        <v>20</v>
      </c>
      <c r="J12" s="297">
        <v>1</v>
      </c>
      <c r="K12" s="300">
        <v>6</v>
      </c>
      <c r="L12" s="297">
        <v>2</v>
      </c>
      <c r="M12" s="300">
        <v>25</v>
      </c>
      <c r="N12" s="297">
        <v>0</v>
      </c>
      <c r="O12" s="300">
        <v>0</v>
      </c>
      <c r="P12" s="299">
        <v>2</v>
      </c>
      <c r="Q12" s="301">
        <v>66</v>
      </c>
      <c r="R12" s="297">
        <v>1</v>
      </c>
      <c r="S12" s="300">
        <v>57</v>
      </c>
      <c r="T12" s="299">
        <v>0</v>
      </c>
      <c r="U12" s="301">
        <v>0</v>
      </c>
      <c r="V12" s="301">
        <v>0</v>
      </c>
    </row>
    <row r="13" spans="1:23" s="277" customFormat="1" ht="12" hidden="1" customHeight="1">
      <c r="B13" s="289"/>
      <c r="C13" s="295"/>
      <c r="D13" s="302" t="s">
        <v>208</v>
      </c>
      <c r="E13" s="297">
        <f t="shared" si="3"/>
        <v>14</v>
      </c>
      <c r="F13" s="298">
        <f t="shared" si="4"/>
        <v>346</v>
      </c>
      <c r="G13" s="299">
        <v>0</v>
      </c>
      <c r="H13" s="297">
        <v>4</v>
      </c>
      <c r="I13" s="300">
        <v>4</v>
      </c>
      <c r="J13" s="297">
        <v>1</v>
      </c>
      <c r="K13" s="300">
        <v>7</v>
      </c>
      <c r="L13" s="297">
        <v>2</v>
      </c>
      <c r="M13" s="300">
        <v>32</v>
      </c>
      <c r="N13" s="297">
        <v>1</v>
      </c>
      <c r="O13" s="300">
        <v>22</v>
      </c>
      <c r="P13" s="299">
        <v>4</v>
      </c>
      <c r="Q13" s="301">
        <v>133</v>
      </c>
      <c r="R13" s="297">
        <v>2</v>
      </c>
      <c r="S13" s="300">
        <v>148</v>
      </c>
      <c r="T13" s="299">
        <v>0</v>
      </c>
      <c r="U13" s="301">
        <v>0</v>
      </c>
      <c r="V13" s="301">
        <v>0</v>
      </c>
    </row>
    <row r="14" spans="1:23" s="277" customFormat="1" ht="12" hidden="1" customHeight="1">
      <c r="B14" s="289"/>
      <c r="C14" s="295"/>
      <c r="D14" s="302" t="s">
        <v>209</v>
      </c>
      <c r="E14" s="297">
        <f t="shared" si="3"/>
        <v>50</v>
      </c>
      <c r="F14" s="298">
        <f t="shared" si="4"/>
        <v>717</v>
      </c>
      <c r="G14" s="299">
        <v>0</v>
      </c>
      <c r="H14" s="297">
        <v>19</v>
      </c>
      <c r="I14" s="300">
        <v>55</v>
      </c>
      <c r="J14" s="297">
        <v>15</v>
      </c>
      <c r="K14" s="300">
        <v>103</v>
      </c>
      <c r="L14" s="297">
        <v>6</v>
      </c>
      <c r="M14" s="300">
        <v>74</v>
      </c>
      <c r="N14" s="297">
        <v>5</v>
      </c>
      <c r="O14" s="300">
        <v>102</v>
      </c>
      <c r="P14" s="299">
        <v>2</v>
      </c>
      <c r="Q14" s="301">
        <v>79</v>
      </c>
      <c r="R14" s="297">
        <v>1</v>
      </c>
      <c r="S14" s="300">
        <v>54</v>
      </c>
      <c r="T14" s="299">
        <v>2</v>
      </c>
      <c r="U14" s="301">
        <v>250</v>
      </c>
      <c r="V14" s="301">
        <v>0</v>
      </c>
    </row>
    <row r="15" spans="1:23" s="277" customFormat="1" ht="12" hidden="1" customHeight="1">
      <c r="B15" s="289"/>
      <c r="C15" s="303"/>
      <c r="D15" s="304" t="s">
        <v>210</v>
      </c>
      <c r="E15" s="305">
        <f t="shared" si="3"/>
        <v>3</v>
      </c>
      <c r="F15" s="306">
        <f t="shared" si="4"/>
        <v>476</v>
      </c>
      <c r="G15" s="307">
        <v>0</v>
      </c>
      <c r="H15" s="307">
        <v>1</v>
      </c>
      <c r="I15" s="308">
        <v>4</v>
      </c>
      <c r="J15" s="307">
        <v>0</v>
      </c>
      <c r="K15" s="308">
        <v>0</v>
      </c>
      <c r="L15" s="307">
        <v>1</v>
      </c>
      <c r="M15" s="308">
        <v>12</v>
      </c>
      <c r="N15" s="307">
        <v>0</v>
      </c>
      <c r="O15" s="308">
        <v>0</v>
      </c>
      <c r="P15" s="307">
        <v>0</v>
      </c>
      <c r="Q15" s="308">
        <v>0</v>
      </c>
      <c r="R15" s="307">
        <v>0</v>
      </c>
      <c r="S15" s="308">
        <v>0</v>
      </c>
      <c r="T15" s="307">
        <v>1</v>
      </c>
      <c r="U15" s="308">
        <v>460</v>
      </c>
      <c r="V15" s="308">
        <v>0</v>
      </c>
    </row>
    <row r="16" spans="1:23" s="277" customFormat="1" ht="13.5" hidden="1" customHeight="1">
      <c r="B16" s="289"/>
      <c r="C16" s="309" t="s">
        <v>212</v>
      </c>
      <c r="D16" s="310"/>
      <c r="E16" s="311">
        <f t="shared" si="3"/>
        <v>75</v>
      </c>
      <c r="F16" s="312">
        <f t="shared" si="4"/>
        <v>1035</v>
      </c>
      <c r="G16" s="311">
        <f t="shared" ref="G16:U16" si="5">SUM(G17:G20)</f>
        <v>0</v>
      </c>
      <c r="H16" s="311">
        <f t="shared" si="5"/>
        <v>36</v>
      </c>
      <c r="I16" s="313">
        <f t="shared" si="5"/>
        <v>82</v>
      </c>
      <c r="J16" s="311">
        <f t="shared" si="5"/>
        <v>13</v>
      </c>
      <c r="K16" s="313">
        <f t="shared" si="5"/>
        <v>92</v>
      </c>
      <c r="L16" s="311">
        <f t="shared" si="5"/>
        <v>13</v>
      </c>
      <c r="M16" s="313">
        <f t="shared" si="5"/>
        <v>181</v>
      </c>
      <c r="N16" s="311">
        <f t="shared" si="5"/>
        <v>3</v>
      </c>
      <c r="O16" s="313">
        <f t="shared" si="5"/>
        <v>76</v>
      </c>
      <c r="P16" s="311">
        <f t="shared" si="5"/>
        <v>5</v>
      </c>
      <c r="Q16" s="313">
        <f t="shared" si="5"/>
        <v>193</v>
      </c>
      <c r="R16" s="311">
        <f t="shared" si="5"/>
        <v>3</v>
      </c>
      <c r="S16" s="313">
        <f t="shared" si="5"/>
        <v>176</v>
      </c>
      <c r="T16" s="311">
        <f t="shared" si="5"/>
        <v>2</v>
      </c>
      <c r="U16" s="313">
        <f t="shared" si="5"/>
        <v>235</v>
      </c>
      <c r="V16" s="313">
        <v>0</v>
      </c>
    </row>
    <row r="17" spans="2:22" s="277" customFormat="1" ht="12" hidden="1" customHeight="1">
      <c r="B17" s="289"/>
      <c r="C17" s="309"/>
      <c r="D17" s="296" t="s">
        <v>207</v>
      </c>
      <c r="E17" s="297">
        <f t="shared" si="3"/>
        <v>6</v>
      </c>
      <c r="F17" s="298">
        <f t="shared" si="4"/>
        <v>78</v>
      </c>
      <c r="G17" s="299">
        <v>0</v>
      </c>
      <c r="H17" s="297">
        <v>3</v>
      </c>
      <c r="I17" s="300">
        <v>9</v>
      </c>
      <c r="J17" s="299">
        <v>2</v>
      </c>
      <c r="K17" s="301">
        <v>15</v>
      </c>
      <c r="L17" s="299">
        <v>0</v>
      </c>
      <c r="M17" s="301">
        <v>0</v>
      </c>
      <c r="N17" s="299">
        <v>0</v>
      </c>
      <c r="O17" s="301">
        <v>0</v>
      </c>
      <c r="P17" s="299">
        <v>0</v>
      </c>
      <c r="Q17" s="301">
        <v>0</v>
      </c>
      <c r="R17" s="299">
        <v>1</v>
      </c>
      <c r="S17" s="301">
        <v>54</v>
      </c>
      <c r="T17" s="299">
        <v>0</v>
      </c>
      <c r="U17" s="301">
        <v>0</v>
      </c>
      <c r="V17" s="301">
        <v>0</v>
      </c>
    </row>
    <row r="18" spans="2:22" s="277" customFormat="1" ht="12" hidden="1" customHeight="1">
      <c r="B18" s="289"/>
      <c r="C18" s="309"/>
      <c r="D18" s="302" t="s">
        <v>208</v>
      </c>
      <c r="E18" s="297">
        <f t="shared" si="3"/>
        <v>10</v>
      </c>
      <c r="F18" s="298">
        <f t="shared" si="4"/>
        <v>324</v>
      </c>
      <c r="G18" s="299">
        <v>0</v>
      </c>
      <c r="H18" s="297">
        <v>2</v>
      </c>
      <c r="I18" s="300">
        <v>3</v>
      </c>
      <c r="J18" s="299">
        <v>2</v>
      </c>
      <c r="K18" s="301">
        <v>15</v>
      </c>
      <c r="L18" s="299">
        <v>2</v>
      </c>
      <c r="M18" s="301">
        <v>35</v>
      </c>
      <c r="N18" s="299">
        <v>0</v>
      </c>
      <c r="O18" s="301">
        <v>0</v>
      </c>
      <c r="P18" s="299">
        <v>2</v>
      </c>
      <c r="Q18" s="301">
        <v>87</v>
      </c>
      <c r="R18" s="299">
        <v>1</v>
      </c>
      <c r="S18" s="301">
        <v>61</v>
      </c>
      <c r="T18" s="299">
        <v>1</v>
      </c>
      <c r="U18" s="301">
        <v>123</v>
      </c>
      <c r="V18" s="301">
        <v>0</v>
      </c>
    </row>
    <row r="19" spans="2:22" s="277" customFormat="1" ht="12" hidden="1" customHeight="1">
      <c r="B19" s="289"/>
      <c r="C19" s="309"/>
      <c r="D19" s="302" t="s">
        <v>209</v>
      </c>
      <c r="E19" s="297">
        <f t="shared" si="3"/>
        <v>57</v>
      </c>
      <c r="F19" s="298">
        <f t="shared" si="4"/>
        <v>625</v>
      </c>
      <c r="G19" s="299">
        <v>0</v>
      </c>
      <c r="H19" s="297">
        <v>30</v>
      </c>
      <c r="I19" s="300">
        <v>69</v>
      </c>
      <c r="J19" s="299">
        <v>8</v>
      </c>
      <c r="K19" s="301">
        <v>55</v>
      </c>
      <c r="L19" s="299">
        <v>11</v>
      </c>
      <c r="M19" s="301">
        <v>146</v>
      </c>
      <c r="N19" s="299">
        <v>3</v>
      </c>
      <c r="O19" s="301">
        <v>76</v>
      </c>
      <c r="P19" s="299">
        <v>3</v>
      </c>
      <c r="Q19" s="301">
        <v>106</v>
      </c>
      <c r="R19" s="299">
        <v>1</v>
      </c>
      <c r="S19" s="301">
        <v>61</v>
      </c>
      <c r="T19" s="299">
        <v>1</v>
      </c>
      <c r="U19" s="301">
        <v>112</v>
      </c>
      <c r="V19" s="301">
        <v>0</v>
      </c>
    </row>
    <row r="20" spans="2:22" s="277" customFormat="1" ht="12" hidden="1" customHeight="1">
      <c r="B20" s="289"/>
      <c r="C20" s="303"/>
      <c r="D20" s="304" t="s">
        <v>210</v>
      </c>
      <c r="E20" s="305">
        <f t="shared" si="3"/>
        <v>2</v>
      </c>
      <c r="F20" s="306">
        <f t="shared" si="4"/>
        <v>8</v>
      </c>
      <c r="G20" s="307">
        <v>0</v>
      </c>
      <c r="H20" s="307">
        <v>1</v>
      </c>
      <c r="I20" s="308">
        <v>1</v>
      </c>
      <c r="J20" s="307">
        <v>1</v>
      </c>
      <c r="K20" s="308">
        <v>7</v>
      </c>
      <c r="L20" s="307">
        <v>0</v>
      </c>
      <c r="M20" s="308">
        <v>0</v>
      </c>
      <c r="N20" s="307">
        <v>0</v>
      </c>
      <c r="O20" s="308">
        <v>0</v>
      </c>
      <c r="P20" s="307">
        <v>0</v>
      </c>
      <c r="Q20" s="308">
        <v>0</v>
      </c>
      <c r="R20" s="307">
        <v>0</v>
      </c>
      <c r="S20" s="308">
        <v>0</v>
      </c>
      <c r="T20" s="307">
        <v>0</v>
      </c>
      <c r="U20" s="308">
        <v>0</v>
      </c>
      <c r="V20" s="308">
        <v>0</v>
      </c>
    </row>
    <row r="21" spans="2:22" s="277" customFormat="1" ht="13.5" hidden="1" customHeight="1">
      <c r="B21" s="289"/>
      <c r="C21" s="309" t="s">
        <v>213</v>
      </c>
      <c r="D21" s="310"/>
      <c r="E21" s="311">
        <f t="shared" si="3"/>
        <v>44</v>
      </c>
      <c r="F21" s="312">
        <f t="shared" si="4"/>
        <v>671</v>
      </c>
      <c r="G21" s="311">
        <f t="shared" ref="G21:U21" si="6">SUM(G22:G25)</f>
        <v>0</v>
      </c>
      <c r="H21" s="311">
        <f t="shared" si="6"/>
        <v>18</v>
      </c>
      <c r="I21" s="313">
        <f t="shared" si="6"/>
        <v>42</v>
      </c>
      <c r="J21" s="311">
        <f t="shared" si="6"/>
        <v>8</v>
      </c>
      <c r="K21" s="313">
        <f t="shared" si="6"/>
        <v>52</v>
      </c>
      <c r="L21" s="311">
        <f t="shared" si="6"/>
        <v>8</v>
      </c>
      <c r="M21" s="313">
        <f t="shared" si="6"/>
        <v>96</v>
      </c>
      <c r="N21" s="311">
        <f t="shared" si="6"/>
        <v>3</v>
      </c>
      <c r="O21" s="313">
        <f t="shared" si="6"/>
        <v>72</v>
      </c>
      <c r="P21" s="311">
        <f t="shared" si="6"/>
        <v>4</v>
      </c>
      <c r="Q21" s="313">
        <f t="shared" si="6"/>
        <v>173</v>
      </c>
      <c r="R21" s="311">
        <f t="shared" si="6"/>
        <v>2</v>
      </c>
      <c r="S21" s="313">
        <f t="shared" si="6"/>
        <v>109</v>
      </c>
      <c r="T21" s="311">
        <f t="shared" si="6"/>
        <v>1</v>
      </c>
      <c r="U21" s="313">
        <f t="shared" si="6"/>
        <v>127</v>
      </c>
      <c r="V21" s="313">
        <v>0</v>
      </c>
    </row>
    <row r="22" spans="2:22" s="277" customFormat="1" ht="11.25" hidden="1" customHeight="1">
      <c r="B22" s="289"/>
      <c r="C22" s="309"/>
      <c r="D22" s="296" t="s">
        <v>207</v>
      </c>
      <c r="E22" s="297">
        <f t="shared" si="3"/>
        <v>4</v>
      </c>
      <c r="F22" s="298">
        <f t="shared" si="4"/>
        <v>52</v>
      </c>
      <c r="G22" s="299">
        <v>0</v>
      </c>
      <c r="H22" s="297">
        <v>2</v>
      </c>
      <c r="I22" s="300">
        <v>6</v>
      </c>
      <c r="J22" s="297">
        <v>1</v>
      </c>
      <c r="K22" s="300">
        <v>6</v>
      </c>
      <c r="L22" s="299">
        <v>0</v>
      </c>
      <c r="M22" s="301">
        <v>0</v>
      </c>
      <c r="N22" s="299">
        <v>0</v>
      </c>
      <c r="O22" s="301">
        <v>0</v>
      </c>
      <c r="P22" s="299">
        <v>1</v>
      </c>
      <c r="Q22" s="301">
        <v>40</v>
      </c>
      <c r="R22" s="299">
        <v>0</v>
      </c>
      <c r="S22" s="301">
        <v>0</v>
      </c>
      <c r="T22" s="299">
        <v>0</v>
      </c>
      <c r="U22" s="301">
        <v>0</v>
      </c>
      <c r="V22" s="301">
        <v>0</v>
      </c>
    </row>
    <row r="23" spans="2:22" s="277" customFormat="1" ht="11.25" hidden="1" customHeight="1">
      <c r="B23" s="289"/>
      <c r="C23" s="309"/>
      <c r="D23" s="302" t="s">
        <v>208</v>
      </c>
      <c r="E23" s="297">
        <f t="shared" si="3"/>
        <v>7</v>
      </c>
      <c r="F23" s="298">
        <f t="shared" si="4"/>
        <v>146</v>
      </c>
      <c r="G23" s="299">
        <v>0</v>
      </c>
      <c r="H23" s="297">
        <v>2</v>
      </c>
      <c r="I23" s="300">
        <v>2</v>
      </c>
      <c r="J23" s="297">
        <v>2</v>
      </c>
      <c r="K23" s="300">
        <v>13</v>
      </c>
      <c r="L23" s="299">
        <v>0</v>
      </c>
      <c r="M23" s="301">
        <v>0</v>
      </c>
      <c r="N23" s="299">
        <v>1</v>
      </c>
      <c r="O23" s="301">
        <v>25</v>
      </c>
      <c r="P23" s="299">
        <v>1</v>
      </c>
      <c r="Q23" s="301">
        <v>49</v>
      </c>
      <c r="R23" s="299">
        <v>1</v>
      </c>
      <c r="S23" s="301">
        <v>57</v>
      </c>
      <c r="T23" s="299">
        <v>0</v>
      </c>
      <c r="U23" s="301">
        <v>0</v>
      </c>
      <c r="V23" s="301">
        <v>0</v>
      </c>
    </row>
    <row r="24" spans="2:22" s="277" customFormat="1" ht="11.25" hidden="1" customHeight="1">
      <c r="B24" s="289"/>
      <c r="C24" s="309"/>
      <c r="D24" s="302" t="s">
        <v>209</v>
      </c>
      <c r="E24" s="297">
        <f t="shared" si="3"/>
        <v>31</v>
      </c>
      <c r="F24" s="298">
        <f t="shared" si="4"/>
        <v>395</v>
      </c>
      <c r="G24" s="299">
        <v>0</v>
      </c>
      <c r="H24" s="297">
        <v>14</v>
      </c>
      <c r="I24" s="300">
        <v>34</v>
      </c>
      <c r="J24" s="297">
        <v>5</v>
      </c>
      <c r="K24" s="300">
        <v>33</v>
      </c>
      <c r="L24" s="299">
        <v>8</v>
      </c>
      <c r="M24" s="301">
        <v>96</v>
      </c>
      <c r="N24" s="299">
        <v>1</v>
      </c>
      <c r="O24" s="301">
        <v>21</v>
      </c>
      <c r="P24" s="299">
        <v>2</v>
      </c>
      <c r="Q24" s="301">
        <v>84</v>
      </c>
      <c r="R24" s="299">
        <v>0</v>
      </c>
      <c r="S24" s="301">
        <v>0</v>
      </c>
      <c r="T24" s="299">
        <v>1</v>
      </c>
      <c r="U24" s="301">
        <v>127</v>
      </c>
      <c r="V24" s="301">
        <v>0</v>
      </c>
    </row>
    <row r="25" spans="2:22" s="277" customFormat="1" ht="11.25" hidden="1" customHeight="1">
      <c r="B25" s="289"/>
      <c r="C25" s="303"/>
      <c r="D25" s="304" t="s">
        <v>210</v>
      </c>
      <c r="E25" s="305">
        <f t="shared" si="3"/>
        <v>2</v>
      </c>
      <c r="F25" s="306">
        <f t="shared" si="4"/>
        <v>78</v>
      </c>
      <c r="G25" s="307">
        <v>0</v>
      </c>
      <c r="H25" s="307">
        <v>0</v>
      </c>
      <c r="I25" s="308">
        <v>0</v>
      </c>
      <c r="J25" s="307">
        <v>0</v>
      </c>
      <c r="K25" s="308">
        <v>0</v>
      </c>
      <c r="L25" s="307">
        <v>0</v>
      </c>
      <c r="M25" s="308">
        <v>0</v>
      </c>
      <c r="N25" s="307">
        <v>1</v>
      </c>
      <c r="O25" s="308">
        <v>26</v>
      </c>
      <c r="P25" s="307">
        <v>0</v>
      </c>
      <c r="Q25" s="308">
        <v>0</v>
      </c>
      <c r="R25" s="307">
        <v>1</v>
      </c>
      <c r="S25" s="308">
        <v>52</v>
      </c>
      <c r="T25" s="307">
        <v>0</v>
      </c>
      <c r="U25" s="308">
        <v>0</v>
      </c>
      <c r="V25" s="308">
        <v>0</v>
      </c>
    </row>
    <row r="26" spans="2:22" s="277" customFormat="1" ht="13.5" hidden="1" customHeight="1">
      <c r="B26" s="289"/>
      <c r="C26" s="309" t="s">
        <v>214</v>
      </c>
      <c r="D26" s="310"/>
      <c r="E26" s="311">
        <f t="shared" si="3"/>
        <v>46</v>
      </c>
      <c r="F26" s="312">
        <f t="shared" si="4"/>
        <v>479</v>
      </c>
      <c r="G26" s="311">
        <f t="shared" ref="G26:U26" si="7">SUM(G27:G30)</f>
        <v>0</v>
      </c>
      <c r="H26" s="311">
        <f t="shared" si="7"/>
        <v>25</v>
      </c>
      <c r="I26" s="313">
        <f t="shared" si="7"/>
        <v>51</v>
      </c>
      <c r="J26" s="311">
        <f t="shared" si="7"/>
        <v>9</v>
      </c>
      <c r="K26" s="313">
        <f t="shared" si="7"/>
        <v>65</v>
      </c>
      <c r="L26" s="311">
        <f t="shared" si="7"/>
        <v>4</v>
      </c>
      <c r="M26" s="313">
        <f t="shared" si="7"/>
        <v>55</v>
      </c>
      <c r="N26" s="311">
        <f t="shared" si="7"/>
        <v>4</v>
      </c>
      <c r="O26" s="313">
        <f t="shared" si="7"/>
        <v>93</v>
      </c>
      <c r="P26" s="311">
        <f t="shared" si="7"/>
        <v>2</v>
      </c>
      <c r="Q26" s="313">
        <f t="shared" si="7"/>
        <v>69</v>
      </c>
      <c r="R26" s="311">
        <f t="shared" si="7"/>
        <v>2</v>
      </c>
      <c r="S26" s="313">
        <f t="shared" si="7"/>
        <v>146</v>
      </c>
      <c r="T26" s="311">
        <f t="shared" si="7"/>
        <v>0</v>
      </c>
      <c r="U26" s="313">
        <f t="shared" si="7"/>
        <v>0</v>
      </c>
      <c r="V26" s="313">
        <v>0</v>
      </c>
    </row>
    <row r="27" spans="2:22" s="277" customFormat="1" ht="12" hidden="1" customHeight="1">
      <c r="B27" s="9"/>
      <c r="C27" s="309"/>
      <c r="D27" s="296" t="s">
        <v>207</v>
      </c>
      <c r="E27" s="297">
        <f t="shared" si="3"/>
        <v>6</v>
      </c>
      <c r="F27" s="298">
        <f t="shared" si="4"/>
        <v>63</v>
      </c>
      <c r="G27" s="299">
        <v>0</v>
      </c>
      <c r="H27" s="297">
        <v>3</v>
      </c>
      <c r="I27" s="300">
        <v>7</v>
      </c>
      <c r="J27" s="297">
        <v>1</v>
      </c>
      <c r="K27" s="300">
        <v>8</v>
      </c>
      <c r="L27" s="297">
        <v>0</v>
      </c>
      <c r="M27" s="300">
        <v>0</v>
      </c>
      <c r="N27" s="299">
        <v>2</v>
      </c>
      <c r="O27" s="301">
        <v>48</v>
      </c>
      <c r="P27" s="297">
        <v>0</v>
      </c>
      <c r="Q27" s="300">
        <v>0</v>
      </c>
      <c r="R27" s="299">
        <v>0</v>
      </c>
      <c r="S27" s="301">
        <v>0</v>
      </c>
      <c r="T27" s="297">
        <v>0</v>
      </c>
      <c r="U27" s="300">
        <v>0</v>
      </c>
      <c r="V27" s="300">
        <v>0</v>
      </c>
    </row>
    <row r="28" spans="2:22" s="277" customFormat="1" ht="12" hidden="1" customHeight="1">
      <c r="B28" s="9"/>
      <c r="C28" s="309"/>
      <c r="D28" s="302" t="s">
        <v>208</v>
      </c>
      <c r="E28" s="297">
        <f t="shared" si="3"/>
        <v>4</v>
      </c>
      <c r="F28" s="298">
        <f t="shared" si="4"/>
        <v>101</v>
      </c>
      <c r="G28" s="299">
        <v>0</v>
      </c>
      <c r="H28" s="297">
        <v>2</v>
      </c>
      <c r="I28" s="300">
        <v>3</v>
      </c>
      <c r="J28" s="297">
        <v>0</v>
      </c>
      <c r="K28" s="300">
        <v>0</v>
      </c>
      <c r="L28" s="297">
        <v>0</v>
      </c>
      <c r="M28" s="300">
        <v>0</v>
      </c>
      <c r="N28" s="299">
        <v>0</v>
      </c>
      <c r="O28" s="301">
        <v>0</v>
      </c>
      <c r="P28" s="297">
        <v>1</v>
      </c>
      <c r="Q28" s="300">
        <v>31</v>
      </c>
      <c r="R28" s="299">
        <v>1</v>
      </c>
      <c r="S28" s="301">
        <v>67</v>
      </c>
      <c r="T28" s="297">
        <v>0</v>
      </c>
      <c r="U28" s="300">
        <v>0</v>
      </c>
      <c r="V28" s="300">
        <v>0</v>
      </c>
    </row>
    <row r="29" spans="2:22" s="277" customFormat="1" ht="12" hidden="1" customHeight="1">
      <c r="B29" s="9"/>
      <c r="C29" s="309"/>
      <c r="D29" s="302" t="s">
        <v>209</v>
      </c>
      <c r="E29" s="297">
        <f t="shared" si="3"/>
        <v>35</v>
      </c>
      <c r="F29" s="298">
        <f t="shared" si="4"/>
        <v>302</v>
      </c>
      <c r="G29" s="299">
        <v>0</v>
      </c>
      <c r="H29" s="297">
        <v>20</v>
      </c>
      <c r="I29" s="300">
        <v>41</v>
      </c>
      <c r="J29" s="297">
        <v>8</v>
      </c>
      <c r="K29" s="300">
        <v>57</v>
      </c>
      <c r="L29" s="297">
        <v>3</v>
      </c>
      <c r="M29" s="300">
        <v>42</v>
      </c>
      <c r="N29" s="299">
        <v>2</v>
      </c>
      <c r="O29" s="301">
        <v>45</v>
      </c>
      <c r="P29" s="297">
        <v>1</v>
      </c>
      <c r="Q29" s="300">
        <v>38</v>
      </c>
      <c r="R29" s="299">
        <v>1</v>
      </c>
      <c r="S29" s="301">
        <v>79</v>
      </c>
      <c r="T29" s="297">
        <v>0</v>
      </c>
      <c r="U29" s="300">
        <v>0</v>
      </c>
      <c r="V29" s="300">
        <v>0</v>
      </c>
    </row>
    <row r="30" spans="2:22" s="277" customFormat="1" ht="12" hidden="1" customHeight="1">
      <c r="B30" s="10"/>
      <c r="C30" s="303"/>
      <c r="D30" s="304" t="s">
        <v>210</v>
      </c>
      <c r="E30" s="305">
        <f t="shared" si="3"/>
        <v>1</v>
      </c>
      <c r="F30" s="306">
        <f t="shared" si="4"/>
        <v>13</v>
      </c>
      <c r="G30" s="307">
        <v>0</v>
      </c>
      <c r="H30" s="307">
        <v>0</v>
      </c>
      <c r="I30" s="308">
        <v>0</v>
      </c>
      <c r="J30" s="307">
        <v>0</v>
      </c>
      <c r="K30" s="308">
        <v>0</v>
      </c>
      <c r="L30" s="307">
        <v>1</v>
      </c>
      <c r="M30" s="308">
        <v>13</v>
      </c>
      <c r="N30" s="307">
        <v>0</v>
      </c>
      <c r="O30" s="308">
        <v>0</v>
      </c>
      <c r="P30" s="307">
        <v>0</v>
      </c>
      <c r="Q30" s="308">
        <v>0</v>
      </c>
      <c r="R30" s="307">
        <v>0</v>
      </c>
      <c r="S30" s="308">
        <v>0</v>
      </c>
      <c r="T30" s="307">
        <v>0</v>
      </c>
      <c r="U30" s="308">
        <v>0</v>
      </c>
      <c r="V30" s="308">
        <v>0</v>
      </c>
    </row>
    <row r="31" spans="2:22" s="277" customFormat="1" ht="23.25" customHeight="1">
      <c r="B31" s="314" t="s">
        <v>215</v>
      </c>
      <c r="C31" s="278"/>
      <c r="D31" s="279"/>
      <c r="E31" s="280">
        <f t="shared" ref="E31:U35" si="8">+E36+E41+E46+E51</f>
        <v>246</v>
      </c>
      <c r="F31" s="281">
        <f t="shared" si="8"/>
        <v>3926</v>
      </c>
      <c r="G31" s="280">
        <f t="shared" si="8"/>
        <v>20</v>
      </c>
      <c r="H31" s="280">
        <f t="shared" si="8"/>
        <v>98</v>
      </c>
      <c r="I31" s="282">
        <f t="shared" si="8"/>
        <v>240</v>
      </c>
      <c r="J31" s="280">
        <f t="shared" si="8"/>
        <v>34</v>
      </c>
      <c r="K31" s="282">
        <f t="shared" si="8"/>
        <v>244</v>
      </c>
      <c r="L31" s="280">
        <f t="shared" si="8"/>
        <v>42</v>
      </c>
      <c r="M31" s="282">
        <f t="shared" si="8"/>
        <v>586</v>
      </c>
      <c r="N31" s="280">
        <f t="shared" si="8"/>
        <v>19</v>
      </c>
      <c r="O31" s="282">
        <f t="shared" si="8"/>
        <v>453</v>
      </c>
      <c r="P31" s="280">
        <f t="shared" si="8"/>
        <v>16</v>
      </c>
      <c r="Q31" s="282">
        <f t="shared" si="8"/>
        <v>636</v>
      </c>
      <c r="R31" s="280">
        <f t="shared" si="8"/>
        <v>11</v>
      </c>
      <c r="S31" s="282">
        <f t="shared" si="8"/>
        <v>694</v>
      </c>
      <c r="T31" s="280">
        <f t="shared" si="8"/>
        <v>6</v>
      </c>
      <c r="U31" s="282">
        <f t="shared" si="8"/>
        <v>1073</v>
      </c>
      <c r="V31" s="282">
        <v>0</v>
      </c>
    </row>
    <row r="32" spans="2:22" s="277" customFormat="1" ht="15" customHeight="1">
      <c r="B32" s="5"/>
      <c r="C32" s="283"/>
      <c r="D32" s="284" t="s">
        <v>207</v>
      </c>
      <c r="E32" s="285">
        <f t="shared" si="8"/>
        <v>27</v>
      </c>
      <c r="F32" s="22">
        <f t="shared" si="8"/>
        <v>397</v>
      </c>
      <c r="G32" s="285">
        <f t="shared" si="8"/>
        <v>0</v>
      </c>
      <c r="H32" s="285">
        <f t="shared" si="8"/>
        <v>13</v>
      </c>
      <c r="I32" s="23">
        <f t="shared" si="8"/>
        <v>44</v>
      </c>
      <c r="J32" s="285">
        <f t="shared" si="8"/>
        <v>4</v>
      </c>
      <c r="K32" s="23">
        <f t="shared" si="8"/>
        <v>26</v>
      </c>
      <c r="L32" s="285">
        <f t="shared" si="8"/>
        <v>3</v>
      </c>
      <c r="M32" s="23">
        <f t="shared" si="8"/>
        <v>53</v>
      </c>
      <c r="N32" s="285">
        <f t="shared" si="8"/>
        <v>3</v>
      </c>
      <c r="O32" s="23">
        <f t="shared" si="8"/>
        <v>78</v>
      </c>
      <c r="P32" s="285">
        <f t="shared" si="8"/>
        <v>2</v>
      </c>
      <c r="Q32" s="23">
        <f t="shared" si="8"/>
        <v>76</v>
      </c>
      <c r="R32" s="285">
        <f t="shared" si="8"/>
        <v>2</v>
      </c>
      <c r="S32" s="23">
        <f t="shared" si="8"/>
        <v>120</v>
      </c>
      <c r="T32" s="285">
        <f t="shared" si="8"/>
        <v>0</v>
      </c>
      <c r="U32" s="23">
        <f t="shared" si="8"/>
        <v>0</v>
      </c>
      <c r="V32" s="23">
        <v>0</v>
      </c>
    </row>
    <row r="33" spans="2:23" s="277" customFormat="1" ht="15" customHeight="1">
      <c r="B33" s="5"/>
      <c r="C33" s="283"/>
      <c r="D33" s="286" t="s">
        <v>208</v>
      </c>
      <c r="E33" s="285">
        <f t="shared" si="8"/>
        <v>41</v>
      </c>
      <c r="F33" s="22">
        <f t="shared" si="8"/>
        <v>928</v>
      </c>
      <c r="G33" s="285">
        <f t="shared" si="8"/>
        <v>5</v>
      </c>
      <c r="H33" s="285">
        <f t="shared" si="8"/>
        <v>11</v>
      </c>
      <c r="I33" s="23">
        <f t="shared" si="8"/>
        <v>15</v>
      </c>
      <c r="J33" s="285">
        <f t="shared" si="8"/>
        <v>6</v>
      </c>
      <c r="K33" s="23">
        <f t="shared" si="8"/>
        <v>41</v>
      </c>
      <c r="L33" s="285">
        <f t="shared" si="8"/>
        <v>3</v>
      </c>
      <c r="M33" s="23">
        <f t="shared" si="8"/>
        <v>41</v>
      </c>
      <c r="N33" s="285">
        <f t="shared" si="8"/>
        <v>4</v>
      </c>
      <c r="O33" s="23">
        <f t="shared" si="8"/>
        <v>107</v>
      </c>
      <c r="P33" s="285">
        <f t="shared" si="8"/>
        <v>6</v>
      </c>
      <c r="Q33" s="23">
        <f t="shared" si="8"/>
        <v>240</v>
      </c>
      <c r="R33" s="285">
        <f t="shared" si="8"/>
        <v>5</v>
      </c>
      <c r="S33" s="23">
        <f t="shared" si="8"/>
        <v>327</v>
      </c>
      <c r="T33" s="285">
        <f t="shared" si="8"/>
        <v>1</v>
      </c>
      <c r="U33" s="23">
        <f t="shared" si="8"/>
        <v>157</v>
      </c>
      <c r="V33" s="23">
        <v>0</v>
      </c>
    </row>
    <row r="34" spans="2:23" s="277" customFormat="1" ht="15" customHeight="1">
      <c r="B34" s="5"/>
      <c r="C34" s="283"/>
      <c r="D34" s="286" t="s">
        <v>209</v>
      </c>
      <c r="E34" s="285">
        <f t="shared" si="8"/>
        <v>170</v>
      </c>
      <c r="F34" s="22">
        <f t="shared" si="8"/>
        <v>2089</v>
      </c>
      <c r="G34" s="285">
        <f t="shared" si="8"/>
        <v>14</v>
      </c>
      <c r="H34" s="285">
        <f t="shared" si="8"/>
        <v>73</v>
      </c>
      <c r="I34" s="23">
        <f t="shared" si="8"/>
        <v>177</v>
      </c>
      <c r="J34" s="285">
        <f t="shared" si="8"/>
        <v>22</v>
      </c>
      <c r="K34" s="23">
        <f t="shared" si="8"/>
        <v>143</v>
      </c>
      <c r="L34" s="285">
        <f t="shared" si="8"/>
        <v>34</v>
      </c>
      <c r="M34" s="23">
        <f t="shared" si="8"/>
        <v>466</v>
      </c>
      <c r="N34" s="285">
        <f t="shared" si="8"/>
        <v>12</v>
      </c>
      <c r="O34" s="23">
        <f t="shared" si="8"/>
        <v>268</v>
      </c>
      <c r="P34" s="285">
        <f t="shared" si="8"/>
        <v>8</v>
      </c>
      <c r="Q34" s="23">
        <f t="shared" si="8"/>
        <v>320</v>
      </c>
      <c r="R34" s="285">
        <f t="shared" si="8"/>
        <v>3</v>
      </c>
      <c r="S34" s="23">
        <f t="shared" si="8"/>
        <v>194</v>
      </c>
      <c r="T34" s="285">
        <f t="shared" si="8"/>
        <v>4</v>
      </c>
      <c r="U34" s="23">
        <f t="shared" si="8"/>
        <v>521</v>
      </c>
      <c r="V34" s="23">
        <v>0</v>
      </c>
    </row>
    <row r="35" spans="2:23" s="277" customFormat="1" ht="15" customHeight="1">
      <c r="B35" s="5"/>
      <c r="C35" s="283"/>
      <c r="D35" s="287" t="s">
        <v>210</v>
      </c>
      <c r="E35" s="288">
        <f t="shared" si="8"/>
        <v>8</v>
      </c>
      <c r="F35" s="31">
        <f t="shared" si="8"/>
        <v>512</v>
      </c>
      <c r="G35" s="288">
        <f t="shared" si="8"/>
        <v>1</v>
      </c>
      <c r="H35" s="288">
        <f t="shared" si="8"/>
        <v>1</v>
      </c>
      <c r="I35" s="32">
        <f t="shared" si="8"/>
        <v>4</v>
      </c>
      <c r="J35" s="288">
        <f t="shared" si="8"/>
        <v>2</v>
      </c>
      <c r="K35" s="32">
        <f t="shared" si="8"/>
        <v>34</v>
      </c>
      <c r="L35" s="288">
        <f t="shared" si="8"/>
        <v>2</v>
      </c>
      <c r="M35" s="32">
        <f t="shared" si="8"/>
        <v>26</v>
      </c>
      <c r="N35" s="288">
        <f t="shared" si="8"/>
        <v>0</v>
      </c>
      <c r="O35" s="32">
        <f t="shared" si="8"/>
        <v>0</v>
      </c>
      <c r="P35" s="288">
        <f t="shared" si="8"/>
        <v>0</v>
      </c>
      <c r="Q35" s="32">
        <f t="shared" si="8"/>
        <v>0</v>
      </c>
      <c r="R35" s="288">
        <f t="shared" si="8"/>
        <v>1</v>
      </c>
      <c r="S35" s="32">
        <f t="shared" si="8"/>
        <v>53</v>
      </c>
      <c r="T35" s="288">
        <f t="shared" si="8"/>
        <v>1</v>
      </c>
      <c r="U35" s="32">
        <f t="shared" si="8"/>
        <v>395</v>
      </c>
      <c r="V35" s="32">
        <v>0</v>
      </c>
    </row>
    <row r="36" spans="2:23" s="277" customFormat="1" ht="14.1" hidden="1" customHeight="1">
      <c r="B36" s="289"/>
      <c r="C36" s="290" t="s">
        <v>211</v>
      </c>
      <c r="D36" s="291"/>
      <c r="E36" s="292">
        <f t="shared" ref="E36:Q36" si="9">SUM(E37:E40)</f>
        <v>81</v>
      </c>
      <c r="F36" s="293">
        <f t="shared" si="9"/>
        <v>1628</v>
      </c>
      <c r="G36" s="292">
        <f t="shared" si="9"/>
        <v>5</v>
      </c>
      <c r="H36" s="292">
        <f t="shared" si="9"/>
        <v>30</v>
      </c>
      <c r="I36" s="294">
        <f t="shared" si="9"/>
        <v>79</v>
      </c>
      <c r="J36" s="292">
        <f t="shared" si="9"/>
        <v>14</v>
      </c>
      <c r="K36" s="294">
        <f t="shared" si="9"/>
        <v>89</v>
      </c>
      <c r="L36" s="292">
        <f t="shared" si="9"/>
        <v>14</v>
      </c>
      <c r="M36" s="294">
        <f t="shared" si="9"/>
        <v>205</v>
      </c>
      <c r="N36" s="292">
        <f t="shared" si="9"/>
        <v>5</v>
      </c>
      <c r="O36" s="294">
        <f t="shared" si="9"/>
        <v>115</v>
      </c>
      <c r="P36" s="292">
        <f t="shared" si="9"/>
        <v>6</v>
      </c>
      <c r="Q36" s="294">
        <f t="shared" si="9"/>
        <v>224</v>
      </c>
      <c r="R36" s="292">
        <f>SUM(R37:R40)</f>
        <v>4</v>
      </c>
      <c r="S36" s="294">
        <f>SUM(S37:S40)</f>
        <v>252</v>
      </c>
      <c r="T36" s="292">
        <f>SUM(T37:T40)</f>
        <v>3</v>
      </c>
      <c r="U36" s="294">
        <f>SUM(U37:U40)</f>
        <v>664</v>
      </c>
      <c r="V36" s="294">
        <v>0</v>
      </c>
    </row>
    <row r="37" spans="2:23" s="277" customFormat="1" ht="14.1" hidden="1" customHeight="1">
      <c r="B37" s="289"/>
      <c r="C37" s="295"/>
      <c r="D37" s="296" t="s">
        <v>207</v>
      </c>
      <c r="E37" s="297">
        <f t="shared" ref="E37:E55" si="10">+G37+H37+J37+L37+N37+P37+R37+T37</f>
        <v>11</v>
      </c>
      <c r="F37" s="298">
        <f t="shared" ref="F37:F55" si="11">+I37+K37+M37+O37+Q37+S37+U37</f>
        <v>181</v>
      </c>
      <c r="G37" s="299">
        <v>0</v>
      </c>
      <c r="H37" s="297">
        <v>5</v>
      </c>
      <c r="I37" s="300">
        <v>18</v>
      </c>
      <c r="J37" s="297">
        <v>1</v>
      </c>
      <c r="K37" s="300">
        <v>5</v>
      </c>
      <c r="L37" s="297">
        <v>2</v>
      </c>
      <c r="M37" s="300">
        <v>34</v>
      </c>
      <c r="N37" s="297">
        <v>1</v>
      </c>
      <c r="O37" s="300">
        <v>25</v>
      </c>
      <c r="P37" s="299">
        <v>1</v>
      </c>
      <c r="Q37" s="301">
        <v>39</v>
      </c>
      <c r="R37" s="299">
        <v>1</v>
      </c>
      <c r="S37" s="301">
        <v>60</v>
      </c>
      <c r="T37" s="299">
        <v>0</v>
      </c>
      <c r="U37" s="301">
        <v>0</v>
      </c>
      <c r="V37" s="301">
        <v>0</v>
      </c>
    </row>
    <row r="38" spans="2:23" s="277" customFormat="1" ht="14.1" hidden="1" customHeight="1">
      <c r="B38" s="289"/>
      <c r="C38" s="295"/>
      <c r="D38" s="302" t="s">
        <v>208</v>
      </c>
      <c r="E38" s="297">
        <f t="shared" si="10"/>
        <v>17</v>
      </c>
      <c r="F38" s="298">
        <f t="shared" si="11"/>
        <v>321</v>
      </c>
      <c r="G38" s="299">
        <v>3</v>
      </c>
      <c r="H38" s="297">
        <v>4</v>
      </c>
      <c r="I38" s="300">
        <v>4</v>
      </c>
      <c r="J38" s="297">
        <v>2</v>
      </c>
      <c r="K38" s="300">
        <v>13</v>
      </c>
      <c r="L38" s="297">
        <v>2</v>
      </c>
      <c r="M38" s="300">
        <v>28</v>
      </c>
      <c r="N38" s="297">
        <v>1</v>
      </c>
      <c r="O38" s="300">
        <v>27</v>
      </c>
      <c r="P38" s="299">
        <v>3</v>
      </c>
      <c r="Q38" s="301">
        <v>108</v>
      </c>
      <c r="R38" s="299">
        <v>2</v>
      </c>
      <c r="S38" s="301">
        <v>141</v>
      </c>
      <c r="T38" s="299">
        <v>0</v>
      </c>
      <c r="U38" s="301">
        <v>0</v>
      </c>
      <c r="V38" s="301">
        <v>0</v>
      </c>
    </row>
    <row r="39" spans="2:23" s="277" customFormat="1" ht="14.1" hidden="1" customHeight="1">
      <c r="B39" s="289"/>
      <c r="C39" s="295"/>
      <c r="D39" s="302" t="s">
        <v>209</v>
      </c>
      <c r="E39" s="297">
        <f t="shared" si="10"/>
        <v>51</v>
      </c>
      <c r="F39" s="298">
        <f t="shared" si="11"/>
        <v>727</v>
      </c>
      <c r="G39" s="299">
        <v>2</v>
      </c>
      <c r="H39" s="297">
        <v>20</v>
      </c>
      <c r="I39" s="300">
        <v>53</v>
      </c>
      <c r="J39" s="297">
        <v>11</v>
      </c>
      <c r="K39" s="300">
        <v>71</v>
      </c>
      <c r="L39" s="297">
        <v>10</v>
      </c>
      <c r="M39" s="300">
        <v>143</v>
      </c>
      <c r="N39" s="297">
        <v>3</v>
      </c>
      <c r="O39" s="300">
        <v>63</v>
      </c>
      <c r="P39" s="299">
        <v>2</v>
      </c>
      <c r="Q39" s="301">
        <v>77</v>
      </c>
      <c r="R39" s="299">
        <v>1</v>
      </c>
      <c r="S39" s="301">
        <v>51</v>
      </c>
      <c r="T39" s="299">
        <v>2</v>
      </c>
      <c r="U39" s="301">
        <v>269</v>
      </c>
      <c r="V39" s="301">
        <v>0</v>
      </c>
      <c r="W39" s="315"/>
    </row>
    <row r="40" spans="2:23" s="277" customFormat="1" ht="14.1" hidden="1" customHeight="1">
      <c r="B40" s="289"/>
      <c r="C40" s="303"/>
      <c r="D40" s="304" t="s">
        <v>210</v>
      </c>
      <c r="E40" s="305">
        <f t="shared" si="10"/>
        <v>2</v>
      </c>
      <c r="F40" s="306">
        <f t="shared" si="11"/>
        <v>399</v>
      </c>
      <c r="G40" s="307">
        <v>0</v>
      </c>
      <c r="H40" s="307">
        <v>1</v>
      </c>
      <c r="I40" s="308">
        <v>4</v>
      </c>
      <c r="J40" s="307">
        <v>0</v>
      </c>
      <c r="K40" s="308">
        <v>0</v>
      </c>
      <c r="L40" s="307">
        <v>0</v>
      </c>
      <c r="M40" s="308">
        <v>0</v>
      </c>
      <c r="N40" s="307">
        <v>0</v>
      </c>
      <c r="O40" s="308">
        <v>0</v>
      </c>
      <c r="P40" s="307">
        <v>0</v>
      </c>
      <c r="Q40" s="308">
        <v>0</v>
      </c>
      <c r="R40" s="307">
        <v>0</v>
      </c>
      <c r="S40" s="308">
        <v>0</v>
      </c>
      <c r="T40" s="307">
        <v>1</v>
      </c>
      <c r="U40" s="308">
        <v>395</v>
      </c>
      <c r="V40" s="308">
        <v>0</v>
      </c>
    </row>
    <row r="41" spans="2:23" s="277" customFormat="1" ht="14.1" hidden="1" customHeight="1">
      <c r="B41" s="289"/>
      <c r="C41" s="309" t="s">
        <v>212</v>
      </c>
      <c r="D41" s="310"/>
      <c r="E41" s="311">
        <f t="shared" si="10"/>
        <v>74</v>
      </c>
      <c r="F41" s="312">
        <f t="shared" si="11"/>
        <v>1116</v>
      </c>
      <c r="G41" s="311">
        <f t="shared" ref="G41:Q41" si="12">SUM(G42:G45)</f>
        <v>6</v>
      </c>
      <c r="H41" s="311">
        <f t="shared" si="12"/>
        <v>30</v>
      </c>
      <c r="I41" s="313">
        <f t="shared" si="12"/>
        <v>65</v>
      </c>
      <c r="J41" s="311">
        <f t="shared" si="12"/>
        <v>10</v>
      </c>
      <c r="K41" s="313">
        <f t="shared" si="12"/>
        <v>72</v>
      </c>
      <c r="L41" s="311">
        <f t="shared" si="12"/>
        <v>11</v>
      </c>
      <c r="M41" s="313">
        <f t="shared" si="12"/>
        <v>145</v>
      </c>
      <c r="N41" s="311">
        <f t="shared" si="12"/>
        <v>7</v>
      </c>
      <c r="O41" s="313">
        <f t="shared" si="12"/>
        <v>171</v>
      </c>
      <c r="P41" s="311">
        <f t="shared" si="12"/>
        <v>5</v>
      </c>
      <c r="Q41" s="313">
        <f t="shared" si="12"/>
        <v>202</v>
      </c>
      <c r="R41" s="311">
        <f>SUM(R42:R45)</f>
        <v>3</v>
      </c>
      <c r="S41" s="313">
        <f>SUM(S42:S45)</f>
        <v>190</v>
      </c>
      <c r="T41" s="311">
        <f>SUM(T42:T45)</f>
        <v>2</v>
      </c>
      <c r="U41" s="313">
        <f>SUM(U42:U45)</f>
        <v>271</v>
      </c>
      <c r="V41" s="313">
        <v>0</v>
      </c>
    </row>
    <row r="42" spans="2:23" s="277" customFormat="1" ht="14.1" hidden="1" customHeight="1">
      <c r="B42" s="289"/>
      <c r="C42" s="309"/>
      <c r="D42" s="296" t="s">
        <v>207</v>
      </c>
      <c r="E42" s="297">
        <f t="shared" si="10"/>
        <v>5</v>
      </c>
      <c r="F42" s="298">
        <f t="shared" si="11"/>
        <v>101</v>
      </c>
      <c r="G42" s="299">
        <v>0</v>
      </c>
      <c r="H42" s="297">
        <v>2</v>
      </c>
      <c r="I42" s="300">
        <v>6</v>
      </c>
      <c r="J42" s="299">
        <v>1</v>
      </c>
      <c r="K42" s="301">
        <v>7</v>
      </c>
      <c r="L42" s="299">
        <v>0</v>
      </c>
      <c r="M42" s="301">
        <v>0</v>
      </c>
      <c r="N42" s="299">
        <v>1</v>
      </c>
      <c r="O42" s="301">
        <v>28</v>
      </c>
      <c r="P42" s="299">
        <v>0</v>
      </c>
      <c r="Q42" s="301">
        <v>0</v>
      </c>
      <c r="R42" s="299">
        <v>1</v>
      </c>
      <c r="S42" s="301">
        <v>60</v>
      </c>
      <c r="T42" s="299">
        <v>0</v>
      </c>
      <c r="U42" s="301">
        <v>0</v>
      </c>
      <c r="V42" s="301">
        <v>0</v>
      </c>
    </row>
    <row r="43" spans="2:23" s="277" customFormat="1" ht="14.1" hidden="1" customHeight="1">
      <c r="B43" s="289"/>
      <c r="C43" s="309"/>
      <c r="D43" s="302" t="s">
        <v>208</v>
      </c>
      <c r="E43" s="297">
        <f t="shared" si="10"/>
        <v>11</v>
      </c>
      <c r="F43" s="298">
        <f t="shared" si="11"/>
        <v>365</v>
      </c>
      <c r="G43" s="299">
        <v>1</v>
      </c>
      <c r="H43" s="297">
        <v>2</v>
      </c>
      <c r="I43" s="300">
        <v>3</v>
      </c>
      <c r="J43" s="299">
        <v>2</v>
      </c>
      <c r="K43" s="301">
        <v>16</v>
      </c>
      <c r="L43" s="299">
        <v>1</v>
      </c>
      <c r="M43" s="301">
        <v>13</v>
      </c>
      <c r="N43" s="299">
        <v>1</v>
      </c>
      <c r="O43" s="301">
        <v>23</v>
      </c>
      <c r="P43" s="299">
        <v>2</v>
      </c>
      <c r="Q43" s="301">
        <v>87</v>
      </c>
      <c r="R43" s="299">
        <v>1</v>
      </c>
      <c r="S43" s="301">
        <v>66</v>
      </c>
      <c r="T43" s="299">
        <v>1</v>
      </c>
      <c r="U43" s="301">
        <v>157</v>
      </c>
      <c r="V43" s="301">
        <v>0</v>
      </c>
    </row>
    <row r="44" spans="2:23" s="277" customFormat="1" ht="14.1" hidden="1" customHeight="1">
      <c r="B44" s="289"/>
      <c r="C44" s="309"/>
      <c r="D44" s="302" t="s">
        <v>209</v>
      </c>
      <c r="E44" s="297">
        <f t="shared" si="10"/>
        <v>56</v>
      </c>
      <c r="F44" s="298">
        <f t="shared" si="11"/>
        <v>643</v>
      </c>
      <c r="G44" s="299">
        <v>4</v>
      </c>
      <c r="H44" s="297">
        <v>26</v>
      </c>
      <c r="I44" s="300">
        <v>56</v>
      </c>
      <c r="J44" s="299">
        <v>6</v>
      </c>
      <c r="K44" s="301">
        <v>42</v>
      </c>
      <c r="L44" s="299">
        <v>10</v>
      </c>
      <c r="M44" s="301">
        <v>132</v>
      </c>
      <c r="N44" s="299">
        <v>5</v>
      </c>
      <c r="O44" s="301">
        <v>120</v>
      </c>
      <c r="P44" s="299">
        <v>3</v>
      </c>
      <c r="Q44" s="301">
        <v>115</v>
      </c>
      <c r="R44" s="299">
        <v>1</v>
      </c>
      <c r="S44" s="301">
        <v>64</v>
      </c>
      <c r="T44" s="299">
        <v>1</v>
      </c>
      <c r="U44" s="301">
        <v>114</v>
      </c>
      <c r="V44" s="301">
        <v>0</v>
      </c>
    </row>
    <row r="45" spans="2:23" s="277" customFormat="1" ht="14.1" hidden="1" customHeight="1">
      <c r="B45" s="289"/>
      <c r="C45" s="303"/>
      <c r="D45" s="304" t="s">
        <v>210</v>
      </c>
      <c r="E45" s="305">
        <f t="shared" si="10"/>
        <v>2</v>
      </c>
      <c r="F45" s="306">
        <f t="shared" si="11"/>
        <v>7</v>
      </c>
      <c r="G45" s="307">
        <v>1</v>
      </c>
      <c r="H45" s="307">
        <v>0</v>
      </c>
      <c r="I45" s="308">
        <v>0</v>
      </c>
      <c r="J45" s="307">
        <v>1</v>
      </c>
      <c r="K45" s="308">
        <v>7</v>
      </c>
      <c r="L45" s="307">
        <v>0</v>
      </c>
      <c r="M45" s="308">
        <v>0</v>
      </c>
      <c r="N45" s="307">
        <v>0</v>
      </c>
      <c r="O45" s="308">
        <v>0</v>
      </c>
      <c r="P45" s="307">
        <v>0</v>
      </c>
      <c r="Q45" s="308">
        <v>0</v>
      </c>
      <c r="R45" s="307">
        <v>0</v>
      </c>
      <c r="S45" s="308">
        <v>0</v>
      </c>
      <c r="T45" s="307">
        <v>0</v>
      </c>
      <c r="U45" s="308">
        <v>0</v>
      </c>
      <c r="V45" s="308">
        <v>0</v>
      </c>
    </row>
    <row r="46" spans="2:23" s="277" customFormat="1" ht="14.1" hidden="1" customHeight="1">
      <c r="B46" s="289"/>
      <c r="C46" s="309" t="s">
        <v>213</v>
      </c>
      <c r="D46" s="310"/>
      <c r="E46" s="311">
        <f t="shared" si="10"/>
        <v>49</v>
      </c>
      <c r="F46" s="312">
        <f t="shared" si="11"/>
        <v>734</v>
      </c>
      <c r="G46" s="311">
        <f t="shared" ref="G46:Q46" si="13">SUM(G47:G50)</f>
        <v>1</v>
      </c>
      <c r="H46" s="311">
        <f t="shared" si="13"/>
        <v>22</v>
      </c>
      <c r="I46" s="313">
        <f t="shared" si="13"/>
        <v>59</v>
      </c>
      <c r="J46" s="311">
        <f t="shared" si="13"/>
        <v>8</v>
      </c>
      <c r="K46" s="313">
        <f t="shared" si="13"/>
        <v>68</v>
      </c>
      <c r="L46" s="311">
        <f t="shared" si="13"/>
        <v>8</v>
      </c>
      <c r="M46" s="313">
        <f t="shared" si="13"/>
        <v>109</v>
      </c>
      <c r="N46" s="311">
        <f t="shared" si="13"/>
        <v>3</v>
      </c>
      <c r="O46" s="313">
        <f t="shared" si="13"/>
        <v>71</v>
      </c>
      <c r="P46" s="311">
        <f t="shared" si="13"/>
        <v>4</v>
      </c>
      <c r="Q46" s="313">
        <f t="shared" si="13"/>
        <v>176</v>
      </c>
      <c r="R46" s="311">
        <f>SUM(R47:R50)</f>
        <v>2</v>
      </c>
      <c r="S46" s="313">
        <f>SUM(S47:S50)</f>
        <v>113</v>
      </c>
      <c r="T46" s="311">
        <f>SUM(T47:T50)</f>
        <v>1</v>
      </c>
      <c r="U46" s="313">
        <f>SUM(U47:U50)</f>
        <v>138</v>
      </c>
      <c r="V46" s="313">
        <v>0</v>
      </c>
    </row>
    <row r="47" spans="2:23" s="277" customFormat="1" ht="14.1" hidden="1" customHeight="1">
      <c r="B47" s="289"/>
      <c r="C47" s="309"/>
      <c r="D47" s="296" t="s">
        <v>207</v>
      </c>
      <c r="E47" s="297">
        <f t="shared" si="10"/>
        <v>5</v>
      </c>
      <c r="F47" s="298">
        <f t="shared" si="11"/>
        <v>53</v>
      </c>
      <c r="G47" s="299">
        <v>0</v>
      </c>
      <c r="H47" s="297">
        <v>3</v>
      </c>
      <c r="I47" s="300">
        <v>10</v>
      </c>
      <c r="J47" s="297">
        <v>1</v>
      </c>
      <c r="K47" s="300">
        <v>6</v>
      </c>
      <c r="L47" s="299">
        <v>0</v>
      </c>
      <c r="M47" s="301">
        <v>0</v>
      </c>
      <c r="N47" s="299">
        <v>0</v>
      </c>
      <c r="O47" s="301">
        <v>0</v>
      </c>
      <c r="P47" s="299">
        <v>1</v>
      </c>
      <c r="Q47" s="301">
        <v>37</v>
      </c>
      <c r="R47" s="299">
        <v>0</v>
      </c>
      <c r="S47" s="301">
        <v>0</v>
      </c>
      <c r="T47" s="299">
        <v>0</v>
      </c>
      <c r="U47" s="301">
        <v>0</v>
      </c>
      <c r="V47" s="301">
        <v>0</v>
      </c>
    </row>
    <row r="48" spans="2:23" s="277" customFormat="1" ht="14.1" hidden="1" customHeight="1">
      <c r="B48" s="289"/>
      <c r="C48" s="309"/>
      <c r="D48" s="302" t="s">
        <v>208</v>
      </c>
      <c r="E48" s="297">
        <f t="shared" si="10"/>
        <v>9</v>
      </c>
      <c r="F48" s="298">
        <f t="shared" si="11"/>
        <v>151</v>
      </c>
      <c r="G48" s="299">
        <v>1</v>
      </c>
      <c r="H48" s="297">
        <v>3</v>
      </c>
      <c r="I48" s="300">
        <v>5</v>
      </c>
      <c r="J48" s="297">
        <v>2</v>
      </c>
      <c r="K48" s="300">
        <v>12</v>
      </c>
      <c r="L48" s="299">
        <v>0</v>
      </c>
      <c r="M48" s="301">
        <v>0</v>
      </c>
      <c r="N48" s="299">
        <v>1</v>
      </c>
      <c r="O48" s="301">
        <v>29</v>
      </c>
      <c r="P48" s="299">
        <v>1</v>
      </c>
      <c r="Q48" s="301">
        <v>45</v>
      </c>
      <c r="R48" s="299">
        <v>1</v>
      </c>
      <c r="S48" s="301">
        <v>60</v>
      </c>
      <c r="T48" s="299">
        <v>0</v>
      </c>
      <c r="U48" s="301">
        <v>0</v>
      </c>
      <c r="V48" s="301">
        <v>0</v>
      </c>
    </row>
    <row r="49" spans="2:22" s="277" customFormat="1" ht="14.1" hidden="1" customHeight="1">
      <c r="B49" s="289"/>
      <c r="C49" s="309"/>
      <c r="D49" s="302" t="s">
        <v>209</v>
      </c>
      <c r="E49" s="297">
        <f t="shared" si="10"/>
        <v>33</v>
      </c>
      <c r="F49" s="298">
        <f t="shared" si="11"/>
        <v>450</v>
      </c>
      <c r="G49" s="299">
        <v>0</v>
      </c>
      <c r="H49" s="297">
        <v>16</v>
      </c>
      <c r="I49" s="300">
        <v>44</v>
      </c>
      <c r="J49" s="297">
        <v>4</v>
      </c>
      <c r="K49" s="300">
        <v>23</v>
      </c>
      <c r="L49" s="299">
        <v>8</v>
      </c>
      <c r="M49" s="301">
        <v>109</v>
      </c>
      <c r="N49" s="299">
        <v>2</v>
      </c>
      <c r="O49" s="301">
        <v>42</v>
      </c>
      <c r="P49" s="299">
        <v>2</v>
      </c>
      <c r="Q49" s="301">
        <v>94</v>
      </c>
      <c r="R49" s="299">
        <v>0</v>
      </c>
      <c r="S49" s="301">
        <v>0</v>
      </c>
      <c r="T49" s="299">
        <v>1</v>
      </c>
      <c r="U49" s="301">
        <v>138</v>
      </c>
      <c r="V49" s="301">
        <v>0</v>
      </c>
    </row>
    <row r="50" spans="2:22" s="277" customFormat="1" ht="14.1" hidden="1" customHeight="1">
      <c r="B50" s="289"/>
      <c r="C50" s="303"/>
      <c r="D50" s="304" t="s">
        <v>210</v>
      </c>
      <c r="E50" s="305">
        <f t="shared" si="10"/>
        <v>2</v>
      </c>
      <c r="F50" s="306">
        <f t="shared" si="11"/>
        <v>80</v>
      </c>
      <c r="G50" s="307">
        <v>0</v>
      </c>
      <c r="H50" s="307">
        <v>0</v>
      </c>
      <c r="I50" s="308">
        <v>0</v>
      </c>
      <c r="J50" s="307">
        <v>1</v>
      </c>
      <c r="K50" s="308">
        <v>27</v>
      </c>
      <c r="L50" s="307">
        <v>0</v>
      </c>
      <c r="M50" s="308">
        <v>0</v>
      </c>
      <c r="N50" s="307">
        <v>0</v>
      </c>
      <c r="O50" s="308">
        <v>0</v>
      </c>
      <c r="P50" s="307">
        <v>0</v>
      </c>
      <c r="Q50" s="308">
        <v>0</v>
      </c>
      <c r="R50" s="307">
        <v>1</v>
      </c>
      <c r="S50" s="308">
        <v>53</v>
      </c>
      <c r="T50" s="307">
        <v>0</v>
      </c>
      <c r="U50" s="308">
        <v>0</v>
      </c>
      <c r="V50" s="308">
        <v>0</v>
      </c>
    </row>
    <row r="51" spans="2:22" s="277" customFormat="1" ht="14.1" hidden="1" customHeight="1">
      <c r="B51" s="289"/>
      <c r="C51" s="309" t="s">
        <v>214</v>
      </c>
      <c r="D51" s="310"/>
      <c r="E51" s="311">
        <f t="shared" si="10"/>
        <v>42</v>
      </c>
      <c r="F51" s="312">
        <f t="shared" si="11"/>
        <v>448</v>
      </c>
      <c r="G51" s="311">
        <f t="shared" ref="G51:Q51" si="14">SUM(G52:G55)</f>
        <v>8</v>
      </c>
      <c r="H51" s="311">
        <f t="shared" si="14"/>
        <v>16</v>
      </c>
      <c r="I51" s="313">
        <f t="shared" si="14"/>
        <v>37</v>
      </c>
      <c r="J51" s="311">
        <f t="shared" si="14"/>
        <v>2</v>
      </c>
      <c r="K51" s="313">
        <f t="shared" si="14"/>
        <v>15</v>
      </c>
      <c r="L51" s="311">
        <f t="shared" si="14"/>
        <v>9</v>
      </c>
      <c r="M51" s="313">
        <f t="shared" si="14"/>
        <v>127</v>
      </c>
      <c r="N51" s="311">
        <f t="shared" si="14"/>
        <v>4</v>
      </c>
      <c r="O51" s="313">
        <f t="shared" si="14"/>
        <v>96</v>
      </c>
      <c r="P51" s="311">
        <f t="shared" si="14"/>
        <v>1</v>
      </c>
      <c r="Q51" s="313">
        <f t="shared" si="14"/>
        <v>34</v>
      </c>
      <c r="R51" s="311">
        <f>SUM(R52:R55)</f>
        <v>2</v>
      </c>
      <c r="S51" s="313">
        <f>SUM(S52:S55)</f>
        <v>139</v>
      </c>
      <c r="T51" s="311">
        <f>SUM(T52:T55)</f>
        <v>0</v>
      </c>
      <c r="U51" s="313">
        <f>SUM(U52:U55)</f>
        <v>0</v>
      </c>
      <c r="V51" s="313">
        <v>0</v>
      </c>
    </row>
    <row r="52" spans="2:22" s="277" customFormat="1" ht="14.1" hidden="1" customHeight="1">
      <c r="B52" s="9"/>
      <c r="C52" s="309"/>
      <c r="D52" s="296" t="s">
        <v>207</v>
      </c>
      <c r="E52" s="297">
        <f t="shared" si="10"/>
        <v>6</v>
      </c>
      <c r="F52" s="298">
        <f t="shared" si="11"/>
        <v>62</v>
      </c>
      <c r="G52" s="299">
        <v>0</v>
      </c>
      <c r="H52" s="297">
        <v>3</v>
      </c>
      <c r="I52" s="300">
        <v>10</v>
      </c>
      <c r="J52" s="297">
        <v>1</v>
      </c>
      <c r="K52" s="300">
        <v>8</v>
      </c>
      <c r="L52" s="297">
        <v>1</v>
      </c>
      <c r="M52" s="300">
        <v>19</v>
      </c>
      <c r="N52" s="299">
        <v>1</v>
      </c>
      <c r="O52" s="301">
        <v>25</v>
      </c>
      <c r="P52" s="297">
        <v>0</v>
      </c>
      <c r="Q52" s="300">
        <v>0</v>
      </c>
      <c r="R52" s="297">
        <v>0</v>
      </c>
      <c r="S52" s="300">
        <v>0</v>
      </c>
      <c r="T52" s="297">
        <v>0</v>
      </c>
      <c r="U52" s="300">
        <v>0</v>
      </c>
      <c r="V52" s="300">
        <v>0</v>
      </c>
    </row>
    <row r="53" spans="2:22" s="277" customFormat="1" ht="14.1" hidden="1" customHeight="1">
      <c r="B53" s="9"/>
      <c r="C53" s="309"/>
      <c r="D53" s="302" t="s">
        <v>208</v>
      </c>
      <c r="E53" s="297">
        <f t="shared" si="10"/>
        <v>4</v>
      </c>
      <c r="F53" s="298">
        <f t="shared" si="11"/>
        <v>91</v>
      </c>
      <c r="G53" s="299">
        <v>0</v>
      </c>
      <c r="H53" s="297">
        <v>2</v>
      </c>
      <c r="I53" s="300">
        <v>3</v>
      </c>
      <c r="J53" s="297">
        <v>0</v>
      </c>
      <c r="K53" s="300">
        <v>0</v>
      </c>
      <c r="L53" s="297">
        <v>0</v>
      </c>
      <c r="M53" s="300">
        <v>0</v>
      </c>
      <c r="N53" s="299">
        <v>1</v>
      </c>
      <c r="O53" s="301">
        <v>28</v>
      </c>
      <c r="P53" s="297">
        <v>0</v>
      </c>
      <c r="Q53" s="300">
        <v>0</v>
      </c>
      <c r="R53" s="297">
        <v>1</v>
      </c>
      <c r="S53" s="300">
        <v>60</v>
      </c>
      <c r="T53" s="297">
        <v>0</v>
      </c>
      <c r="U53" s="300">
        <v>0</v>
      </c>
      <c r="V53" s="300">
        <v>0</v>
      </c>
    </row>
    <row r="54" spans="2:22" s="277" customFormat="1" ht="14.1" hidden="1" customHeight="1">
      <c r="B54" s="9"/>
      <c r="C54" s="309"/>
      <c r="D54" s="302" t="s">
        <v>209</v>
      </c>
      <c r="E54" s="297">
        <f t="shared" si="10"/>
        <v>30</v>
      </c>
      <c r="F54" s="298">
        <f t="shared" si="11"/>
        <v>269</v>
      </c>
      <c r="G54" s="299">
        <v>8</v>
      </c>
      <c r="H54" s="297">
        <v>11</v>
      </c>
      <c r="I54" s="300">
        <v>24</v>
      </c>
      <c r="J54" s="297">
        <v>1</v>
      </c>
      <c r="K54" s="300">
        <v>7</v>
      </c>
      <c r="L54" s="297">
        <v>6</v>
      </c>
      <c r="M54" s="300">
        <v>82</v>
      </c>
      <c r="N54" s="299">
        <v>2</v>
      </c>
      <c r="O54" s="301">
        <v>43</v>
      </c>
      <c r="P54" s="297">
        <v>1</v>
      </c>
      <c r="Q54" s="300">
        <v>34</v>
      </c>
      <c r="R54" s="297">
        <v>1</v>
      </c>
      <c r="S54" s="300">
        <v>79</v>
      </c>
      <c r="T54" s="297">
        <v>0</v>
      </c>
      <c r="U54" s="300">
        <v>0</v>
      </c>
      <c r="V54" s="300">
        <v>0</v>
      </c>
    </row>
    <row r="55" spans="2:22" s="277" customFormat="1" ht="14.1" hidden="1" customHeight="1">
      <c r="B55" s="10"/>
      <c r="C55" s="303"/>
      <c r="D55" s="304" t="s">
        <v>210</v>
      </c>
      <c r="E55" s="305">
        <f t="shared" si="10"/>
        <v>2</v>
      </c>
      <c r="F55" s="306">
        <f t="shared" si="11"/>
        <v>26</v>
      </c>
      <c r="G55" s="307">
        <v>0</v>
      </c>
      <c r="H55" s="307">
        <v>0</v>
      </c>
      <c r="I55" s="308">
        <v>0</v>
      </c>
      <c r="J55" s="307">
        <v>0</v>
      </c>
      <c r="K55" s="308">
        <v>0</v>
      </c>
      <c r="L55" s="307">
        <v>2</v>
      </c>
      <c r="M55" s="308">
        <v>26</v>
      </c>
      <c r="N55" s="307">
        <v>0</v>
      </c>
      <c r="O55" s="308">
        <v>0</v>
      </c>
      <c r="P55" s="307">
        <v>0</v>
      </c>
      <c r="Q55" s="308">
        <v>0</v>
      </c>
      <c r="R55" s="307">
        <v>0</v>
      </c>
      <c r="S55" s="308">
        <v>0</v>
      </c>
      <c r="T55" s="307">
        <v>0</v>
      </c>
      <c r="U55" s="308">
        <v>0</v>
      </c>
      <c r="V55" s="308">
        <v>0</v>
      </c>
    </row>
    <row r="56" spans="2:22" s="277" customFormat="1" ht="23.25" customHeight="1">
      <c r="B56" s="314" t="s">
        <v>216</v>
      </c>
      <c r="C56" s="278"/>
      <c r="D56" s="279"/>
      <c r="E56" s="280">
        <f>SUM(E57:E60)</f>
        <v>200</v>
      </c>
      <c r="F56" s="281">
        <f>SUM(F57:F60)</f>
        <v>3491</v>
      </c>
      <c r="G56" s="280">
        <f t="shared" ref="G56:V56" si="15">SUM(G57:G60)</f>
        <v>0</v>
      </c>
      <c r="H56" s="280">
        <f t="shared" si="15"/>
        <v>81</v>
      </c>
      <c r="I56" s="282">
        <f t="shared" si="15"/>
        <v>178</v>
      </c>
      <c r="J56" s="280">
        <f t="shared" si="15"/>
        <v>36</v>
      </c>
      <c r="K56" s="282">
        <f t="shared" si="15"/>
        <v>243</v>
      </c>
      <c r="L56" s="280">
        <f t="shared" si="15"/>
        <v>30</v>
      </c>
      <c r="M56" s="282">
        <f t="shared" si="15"/>
        <v>431</v>
      </c>
      <c r="N56" s="280">
        <f t="shared" si="15"/>
        <v>23</v>
      </c>
      <c r="O56" s="282">
        <f t="shared" si="15"/>
        <v>535</v>
      </c>
      <c r="P56" s="280">
        <f t="shared" si="15"/>
        <v>13</v>
      </c>
      <c r="Q56" s="282">
        <f t="shared" si="15"/>
        <v>494</v>
      </c>
      <c r="R56" s="280">
        <f t="shared" si="15"/>
        <v>13</v>
      </c>
      <c r="S56" s="282">
        <f t="shared" si="15"/>
        <v>813</v>
      </c>
      <c r="T56" s="280">
        <f t="shared" si="15"/>
        <v>4</v>
      </c>
      <c r="U56" s="282">
        <f t="shared" si="15"/>
        <v>716</v>
      </c>
      <c r="V56" s="282">
        <f t="shared" si="15"/>
        <v>12</v>
      </c>
    </row>
    <row r="57" spans="2:22" s="277" customFormat="1" ht="15" customHeight="1">
      <c r="B57" s="5"/>
      <c r="C57" s="283"/>
      <c r="D57" s="284" t="s">
        <v>207</v>
      </c>
      <c r="E57" s="285">
        <f>+G57+H57+J57+L57+N57+P57+R57+T57</f>
        <v>7</v>
      </c>
      <c r="F57" s="22">
        <f>+H57+I57+K57+M57+O57+Q57+S57+U57</f>
        <v>163</v>
      </c>
      <c r="G57" s="285">
        <v>0</v>
      </c>
      <c r="H57" s="285">
        <v>2</v>
      </c>
      <c r="I57" s="23">
        <v>4</v>
      </c>
      <c r="J57" s="285">
        <v>0</v>
      </c>
      <c r="K57" s="23">
        <v>0</v>
      </c>
      <c r="L57" s="285">
        <v>1</v>
      </c>
      <c r="M57" s="23">
        <v>15</v>
      </c>
      <c r="N57" s="285">
        <v>2</v>
      </c>
      <c r="O57" s="23">
        <v>43</v>
      </c>
      <c r="P57" s="285">
        <v>1</v>
      </c>
      <c r="Q57" s="23">
        <v>33</v>
      </c>
      <c r="R57" s="285">
        <v>1</v>
      </c>
      <c r="S57" s="23">
        <v>66</v>
      </c>
      <c r="T57" s="285">
        <v>0</v>
      </c>
      <c r="U57" s="23">
        <v>0</v>
      </c>
      <c r="V57" s="23">
        <v>0</v>
      </c>
    </row>
    <row r="58" spans="2:22" s="277" customFormat="1" ht="15" customHeight="1">
      <c r="B58" s="5"/>
      <c r="C58" s="283"/>
      <c r="D58" s="286" t="s">
        <v>208</v>
      </c>
      <c r="E58" s="285">
        <f t="shared" ref="E58:F60" si="16">+G58+H58+J58+L58+N58+P58+R58+T58</f>
        <v>34</v>
      </c>
      <c r="F58" s="22">
        <f t="shared" si="16"/>
        <v>886</v>
      </c>
      <c r="G58" s="285">
        <v>0</v>
      </c>
      <c r="H58" s="285">
        <v>10</v>
      </c>
      <c r="I58" s="23">
        <v>12</v>
      </c>
      <c r="J58" s="285">
        <v>6</v>
      </c>
      <c r="K58" s="23">
        <v>41</v>
      </c>
      <c r="L58" s="285">
        <v>3</v>
      </c>
      <c r="M58" s="23">
        <v>44</v>
      </c>
      <c r="N58" s="285">
        <v>4</v>
      </c>
      <c r="O58" s="23">
        <v>92</v>
      </c>
      <c r="P58" s="285">
        <v>4</v>
      </c>
      <c r="Q58" s="23">
        <v>148</v>
      </c>
      <c r="R58" s="285">
        <v>6</v>
      </c>
      <c r="S58" s="23">
        <v>369</v>
      </c>
      <c r="T58" s="285">
        <v>1</v>
      </c>
      <c r="U58" s="23">
        <v>170</v>
      </c>
      <c r="V58" s="23">
        <v>5</v>
      </c>
    </row>
    <row r="59" spans="2:22" s="277" customFormat="1" ht="15" customHeight="1">
      <c r="B59" s="5"/>
      <c r="C59" s="283"/>
      <c r="D59" s="286" t="s">
        <v>209</v>
      </c>
      <c r="E59" s="285">
        <f t="shared" si="16"/>
        <v>152</v>
      </c>
      <c r="F59" s="22">
        <f t="shared" si="16"/>
        <v>2082</v>
      </c>
      <c r="G59" s="285">
        <v>0</v>
      </c>
      <c r="H59" s="285">
        <v>69</v>
      </c>
      <c r="I59" s="23">
        <v>162</v>
      </c>
      <c r="J59" s="285">
        <v>28</v>
      </c>
      <c r="K59" s="23">
        <v>188</v>
      </c>
      <c r="L59" s="285">
        <v>26</v>
      </c>
      <c r="M59" s="23">
        <v>372</v>
      </c>
      <c r="N59" s="285">
        <v>16</v>
      </c>
      <c r="O59" s="23">
        <v>377</v>
      </c>
      <c r="P59" s="285">
        <v>6</v>
      </c>
      <c r="Q59" s="23">
        <v>243</v>
      </c>
      <c r="R59" s="285">
        <v>5</v>
      </c>
      <c r="S59" s="23">
        <v>313</v>
      </c>
      <c r="T59" s="285">
        <v>2</v>
      </c>
      <c r="U59" s="23">
        <v>358</v>
      </c>
      <c r="V59" s="23">
        <v>7</v>
      </c>
    </row>
    <row r="60" spans="2:22" s="277" customFormat="1" ht="15" customHeight="1">
      <c r="B60" s="11"/>
      <c r="C60" s="316"/>
      <c r="D60" s="317" t="s">
        <v>210</v>
      </c>
      <c r="E60" s="318">
        <f t="shared" si="16"/>
        <v>7</v>
      </c>
      <c r="F60" s="26">
        <f t="shared" si="16"/>
        <v>360</v>
      </c>
      <c r="G60" s="318">
        <v>0</v>
      </c>
      <c r="H60" s="318">
        <v>0</v>
      </c>
      <c r="I60" s="27">
        <v>0</v>
      </c>
      <c r="J60" s="318">
        <v>2</v>
      </c>
      <c r="K60" s="27">
        <v>14</v>
      </c>
      <c r="L60" s="318">
        <v>0</v>
      </c>
      <c r="M60" s="27">
        <v>0</v>
      </c>
      <c r="N60" s="318">
        <v>1</v>
      </c>
      <c r="O60" s="27">
        <v>23</v>
      </c>
      <c r="P60" s="318">
        <v>2</v>
      </c>
      <c r="Q60" s="27">
        <v>70</v>
      </c>
      <c r="R60" s="318">
        <v>1</v>
      </c>
      <c r="S60" s="27">
        <v>65</v>
      </c>
      <c r="T60" s="318">
        <v>1</v>
      </c>
      <c r="U60" s="27">
        <v>188</v>
      </c>
      <c r="V60" s="27">
        <v>0</v>
      </c>
    </row>
    <row r="61" spans="2:22" s="277" customFormat="1" ht="23.25" customHeight="1">
      <c r="B61" s="314" t="s">
        <v>217</v>
      </c>
      <c r="C61" s="278"/>
      <c r="D61" s="279"/>
      <c r="E61" s="280">
        <f>SUM(E62:E65)</f>
        <v>172</v>
      </c>
      <c r="F61" s="281">
        <f>SUM(F62:F65)</f>
        <v>3153</v>
      </c>
      <c r="G61" s="280">
        <f t="shared" ref="G61:V61" si="17">SUM(G62:G65)</f>
        <v>0</v>
      </c>
      <c r="H61" s="280">
        <f t="shared" si="17"/>
        <v>69</v>
      </c>
      <c r="I61" s="282">
        <f t="shared" si="17"/>
        <v>136</v>
      </c>
      <c r="J61" s="280">
        <f t="shared" si="17"/>
        <v>19</v>
      </c>
      <c r="K61" s="282">
        <f t="shared" si="17"/>
        <v>123</v>
      </c>
      <c r="L61" s="280">
        <f t="shared" si="17"/>
        <v>32</v>
      </c>
      <c r="M61" s="282">
        <f t="shared" si="17"/>
        <v>460</v>
      </c>
      <c r="N61" s="280">
        <f t="shared" si="17"/>
        <v>23</v>
      </c>
      <c r="O61" s="282">
        <f t="shared" si="17"/>
        <v>549</v>
      </c>
      <c r="P61" s="280">
        <f t="shared" si="17"/>
        <v>13</v>
      </c>
      <c r="Q61" s="282">
        <f t="shared" si="17"/>
        <v>469</v>
      </c>
      <c r="R61" s="280">
        <f t="shared" si="17"/>
        <v>13</v>
      </c>
      <c r="S61" s="282">
        <f t="shared" si="17"/>
        <v>801</v>
      </c>
      <c r="T61" s="280">
        <f t="shared" si="17"/>
        <v>3</v>
      </c>
      <c r="U61" s="282">
        <f t="shared" si="17"/>
        <v>615</v>
      </c>
      <c r="V61" s="282">
        <f t="shared" si="17"/>
        <v>0</v>
      </c>
    </row>
    <row r="62" spans="2:22" s="277" customFormat="1" ht="15" customHeight="1">
      <c r="B62" s="5"/>
      <c r="C62" s="283"/>
      <c r="D62" s="284" t="s">
        <v>207</v>
      </c>
      <c r="E62" s="285">
        <f>SUM(G62,H62,J62,L62,N62,P62,R62,T62,V62)</f>
        <v>5</v>
      </c>
      <c r="F62" s="22">
        <f>SUM(I62,K62,M62,O62,Q62,,S62,U62,)</f>
        <v>171</v>
      </c>
      <c r="G62" s="285">
        <v>0</v>
      </c>
      <c r="H62" s="285">
        <v>0</v>
      </c>
      <c r="I62" s="23">
        <v>0</v>
      </c>
      <c r="J62" s="285">
        <v>0</v>
      </c>
      <c r="K62" s="23">
        <v>0</v>
      </c>
      <c r="L62" s="285">
        <v>1</v>
      </c>
      <c r="M62" s="23">
        <v>14</v>
      </c>
      <c r="N62" s="285">
        <v>2</v>
      </c>
      <c r="O62" s="23">
        <v>50</v>
      </c>
      <c r="P62" s="285">
        <v>1</v>
      </c>
      <c r="Q62" s="23">
        <v>36</v>
      </c>
      <c r="R62" s="285">
        <v>1</v>
      </c>
      <c r="S62" s="23">
        <v>71</v>
      </c>
      <c r="T62" s="285">
        <v>0</v>
      </c>
      <c r="U62" s="23">
        <v>0</v>
      </c>
      <c r="V62" s="23">
        <v>0</v>
      </c>
    </row>
    <row r="63" spans="2:22" s="277" customFormat="1" ht="15" customHeight="1">
      <c r="B63" s="5"/>
      <c r="C63" s="283"/>
      <c r="D63" s="286" t="s">
        <v>208</v>
      </c>
      <c r="E63" s="285">
        <f>SUM(G63,H63,J63,L63,N63,P63,R63,T63,V63)</f>
        <v>33</v>
      </c>
      <c r="F63" s="22">
        <f>SUM(I63,K63,M63,O63,Q63,,S63,U63,)</f>
        <v>869</v>
      </c>
      <c r="G63" s="285">
        <v>0</v>
      </c>
      <c r="H63" s="285">
        <v>9</v>
      </c>
      <c r="I63" s="23">
        <v>9</v>
      </c>
      <c r="J63" s="285">
        <v>4</v>
      </c>
      <c r="K63" s="23">
        <v>25</v>
      </c>
      <c r="L63" s="285">
        <v>7</v>
      </c>
      <c r="M63" s="23">
        <v>86</v>
      </c>
      <c r="N63" s="285">
        <v>3</v>
      </c>
      <c r="O63" s="23">
        <v>75</v>
      </c>
      <c r="P63" s="285">
        <v>2</v>
      </c>
      <c r="Q63" s="23">
        <v>71</v>
      </c>
      <c r="R63" s="285">
        <v>7</v>
      </c>
      <c r="S63" s="23">
        <v>424</v>
      </c>
      <c r="T63" s="285">
        <v>1</v>
      </c>
      <c r="U63" s="23">
        <v>179</v>
      </c>
      <c r="V63" s="23">
        <v>0</v>
      </c>
    </row>
    <row r="64" spans="2:22" s="277" customFormat="1" ht="15" customHeight="1">
      <c r="B64" s="5"/>
      <c r="C64" s="283"/>
      <c r="D64" s="286" t="s">
        <v>209</v>
      </c>
      <c r="E64" s="285">
        <f>SUM(G64,H64,J64,L64,N64,P64,R64,T64,V64)</f>
        <v>127</v>
      </c>
      <c r="F64" s="22">
        <f>SUM(I64,K64,M64,O64,Q64,,S64,U64,)</f>
        <v>1916</v>
      </c>
      <c r="G64" s="285">
        <v>0</v>
      </c>
      <c r="H64" s="285">
        <v>60</v>
      </c>
      <c r="I64" s="23">
        <v>127</v>
      </c>
      <c r="J64" s="285">
        <v>13</v>
      </c>
      <c r="K64" s="23">
        <v>86</v>
      </c>
      <c r="L64" s="285">
        <v>24</v>
      </c>
      <c r="M64" s="23">
        <v>360</v>
      </c>
      <c r="N64" s="285">
        <v>16</v>
      </c>
      <c r="O64" s="23">
        <v>378</v>
      </c>
      <c r="P64" s="285">
        <v>8</v>
      </c>
      <c r="Q64" s="23">
        <v>297</v>
      </c>
      <c r="R64" s="285">
        <v>4</v>
      </c>
      <c r="S64" s="23">
        <v>232</v>
      </c>
      <c r="T64" s="285">
        <v>2</v>
      </c>
      <c r="U64" s="23">
        <v>436</v>
      </c>
      <c r="V64" s="23">
        <v>0</v>
      </c>
    </row>
    <row r="65" spans="2:23" s="277" customFormat="1" ht="15" customHeight="1">
      <c r="B65" s="11"/>
      <c r="C65" s="316"/>
      <c r="D65" s="317" t="s">
        <v>210</v>
      </c>
      <c r="E65" s="318">
        <f>SUM(G65,H65,J65,L65,N65,P65,R65,T65,V65)</f>
        <v>7</v>
      </c>
      <c r="F65" s="27">
        <f>SUM(I65,K65,M65,O65,Q65,,S65,U65,)</f>
        <v>197</v>
      </c>
      <c r="G65" s="318">
        <v>0</v>
      </c>
      <c r="H65" s="318">
        <v>0</v>
      </c>
      <c r="I65" s="27">
        <v>0</v>
      </c>
      <c r="J65" s="318">
        <v>2</v>
      </c>
      <c r="K65" s="27">
        <v>12</v>
      </c>
      <c r="L65" s="318">
        <v>0</v>
      </c>
      <c r="M65" s="27">
        <v>0</v>
      </c>
      <c r="N65" s="318">
        <v>2</v>
      </c>
      <c r="O65" s="27">
        <v>46</v>
      </c>
      <c r="P65" s="318">
        <v>2</v>
      </c>
      <c r="Q65" s="27">
        <v>65</v>
      </c>
      <c r="R65" s="318">
        <v>1</v>
      </c>
      <c r="S65" s="27">
        <v>74</v>
      </c>
      <c r="T65" s="318">
        <v>0</v>
      </c>
      <c r="U65" s="27">
        <v>0</v>
      </c>
      <c r="V65" s="27">
        <v>0</v>
      </c>
    </row>
    <row r="66" spans="2:23" s="277" customFormat="1" ht="7.5" customHeight="1">
      <c r="B66" s="319"/>
      <c r="C66" s="319"/>
      <c r="D66" s="319"/>
      <c r="E66" s="320"/>
      <c r="F66" s="320"/>
      <c r="G66" s="320"/>
      <c r="H66" s="320"/>
      <c r="I66" s="320"/>
      <c r="J66" s="320"/>
      <c r="K66" s="320"/>
      <c r="L66" s="320"/>
      <c r="M66" s="320"/>
      <c r="N66" s="320"/>
      <c r="O66" s="320"/>
      <c r="P66" s="320"/>
      <c r="Q66" s="320"/>
      <c r="R66" s="320"/>
      <c r="S66" s="320"/>
      <c r="T66" s="320"/>
      <c r="U66" s="320"/>
      <c r="V66" s="320"/>
      <c r="W66" s="321"/>
    </row>
    <row r="67" spans="2:23" s="277" customFormat="1" ht="18">
      <c r="B67" s="444" t="s">
        <v>201</v>
      </c>
      <c r="C67" s="445"/>
      <c r="D67" s="445"/>
      <c r="E67" s="445"/>
      <c r="F67" s="446"/>
      <c r="G67" s="450" t="s">
        <v>3</v>
      </c>
      <c r="H67" s="451"/>
      <c r="I67" s="437" t="s">
        <v>80</v>
      </c>
      <c r="J67" s="438"/>
      <c r="K67" s="443" t="s">
        <v>81</v>
      </c>
      <c r="L67" s="442"/>
      <c r="M67" s="452" t="s">
        <v>218</v>
      </c>
      <c r="N67" s="453"/>
      <c r="O67" s="443" t="s">
        <v>203</v>
      </c>
      <c r="P67" s="442"/>
      <c r="Q67" s="443" t="s">
        <v>204</v>
      </c>
      <c r="R67" s="442"/>
      <c r="S67" s="437" t="s">
        <v>219</v>
      </c>
      <c r="T67" s="438"/>
      <c r="U67" s="439" t="s">
        <v>220</v>
      </c>
      <c r="V67" s="440"/>
      <c r="W67" s="322" t="s">
        <v>221</v>
      </c>
    </row>
    <row r="68" spans="2:23" s="277" customFormat="1" ht="14.1" customHeight="1">
      <c r="B68" s="447"/>
      <c r="C68" s="448"/>
      <c r="D68" s="448"/>
      <c r="E68" s="448"/>
      <c r="F68" s="449"/>
      <c r="G68" s="90" t="s">
        <v>0</v>
      </c>
      <c r="H68" s="84" t="s">
        <v>86</v>
      </c>
      <c r="I68" s="85" t="s">
        <v>87</v>
      </c>
      <c r="J68" s="86" t="s">
        <v>88</v>
      </c>
      <c r="K68" s="90" t="s">
        <v>0</v>
      </c>
      <c r="L68" s="87" t="s">
        <v>86</v>
      </c>
      <c r="M68" s="88" t="s">
        <v>0</v>
      </c>
      <c r="N68" s="89" t="s">
        <v>86</v>
      </c>
      <c r="O68" s="90" t="s">
        <v>0</v>
      </c>
      <c r="P68" s="87" t="s">
        <v>86</v>
      </c>
      <c r="Q68" s="83" t="s">
        <v>0</v>
      </c>
      <c r="R68" s="84" t="s">
        <v>86</v>
      </c>
      <c r="S68" s="90" t="s">
        <v>0</v>
      </c>
      <c r="T68" s="87" t="s">
        <v>86</v>
      </c>
      <c r="U68" s="90" t="s">
        <v>0</v>
      </c>
      <c r="V68" s="87" t="s">
        <v>86</v>
      </c>
      <c r="W68" s="91" t="s">
        <v>0</v>
      </c>
    </row>
    <row r="69" spans="2:23" s="277" customFormat="1" ht="23.25" customHeight="1">
      <c r="B69" s="15" t="s">
        <v>195</v>
      </c>
      <c r="C69" s="278"/>
      <c r="D69" s="278"/>
      <c r="E69" s="323"/>
      <c r="F69" s="324"/>
      <c r="G69" s="280">
        <f t="shared" ref="G69:W69" si="18">SUM(G70:G88)</f>
        <v>191</v>
      </c>
      <c r="H69" s="281">
        <f t="shared" si="18"/>
        <v>3069</v>
      </c>
      <c r="I69" s="280">
        <f t="shared" si="18"/>
        <v>86</v>
      </c>
      <c r="J69" s="325">
        <f t="shared" si="18"/>
        <v>173</v>
      </c>
      <c r="K69" s="280">
        <f t="shared" si="18"/>
        <v>28</v>
      </c>
      <c r="L69" s="325">
        <f t="shared" si="18"/>
        <v>184</v>
      </c>
      <c r="M69" s="280">
        <f t="shared" si="18"/>
        <v>45</v>
      </c>
      <c r="N69" s="325">
        <f t="shared" si="18"/>
        <v>898</v>
      </c>
      <c r="O69" s="280">
        <f t="shared" si="18"/>
        <v>23</v>
      </c>
      <c r="P69" s="325">
        <f t="shared" si="18"/>
        <v>861</v>
      </c>
      <c r="Q69" s="280">
        <f t="shared" si="18"/>
        <v>6</v>
      </c>
      <c r="R69" s="325">
        <f t="shared" si="18"/>
        <v>336</v>
      </c>
      <c r="S69" s="280">
        <f t="shared" si="18"/>
        <v>3</v>
      </c>
      <c r="T69" s="325">
        <f t="shared" si="18"/>
        <v>450</v>
      </c>
      <c r="U69" s="280">
        <f t="shared" si="18"/>
        <v>1</v>
      </c>
      <c r="V69" s="325">
        <f t="shared" si="18"/>
        <v>312</v>
      </c>
      <c r="W69" s="325">
        <f t="shared" si="18"/>
        <v>0</v>
      </c>
    </row>
    <row r="70" spans="2:23" s="277" customFormat="1" ht="15" customHeight="1">
      <c r="B70" s="5"/>
      <c r="C70" s="283"/>
      <c r="D70" s="431" t="s">
        <v>222</v>
      </c>
      <c r="E70" s="432"/>
      <c r="F70" s="433"/>
      <c r="G70" s="326" t="s">
        <v>63</v>
      </c>
      <c r="H70" s="54" t="s">
        <v>63</v>
      </c>
      <c r="I70" s="326" t="s">
        <v>63</v>
      </c>
      <c r="J70" s="327" t="s">
        <v>63</v>
      </c>
      <c r="K70" s="326" t="s">
        <v>63</v>
      </c>
      <c r="L70" s="327" t="s">
        <v>63</v>
      </c>
      <c r="M70" s="326" t="s">
        <v>63</v>
      </c>
      <c r="N70" s="327" t="s">
        <v>63</v>
      </c>
      <c r="O70" s="326" t="s">
        <v>63</v>
      </c>
      <c r="P70" s="327" t="s">
        <v>63</v>
      </c>
      <c r="Q70" s="326" t="s">
        <v>63</v>
      </c>
      <c r="R70" s="327" t="s">
        <v>63</v>
      </c>
      <c r="S70" s="326" t="s">
        <v>63</v>
      </c>
      <c r="T70" s="327" t="s">
        <v>63</v>
      </c>
      <c r="U70" s="326" t="s">
        <v>63</v>
      </c>
      <c r="V70" s="327" t="s">
        <v>63</v>
      </c>
      <c r="W70" s="327" t="s">
        <v>63</v>
      </c>
    </row>
    <row r="71" spans="2:23" s="277" customFormat="1" ht="15" customHeight="1">
      <c r="B71" s="5"/>
      <c r="C71" s="283"/>
      <c r="D71" s="431" t="s">
        <v>50</v>
      </c>
      <c r="E71" s="432"/>
      <c r="F71" s="433"/>
      <c r="G71" s="326" t="s">
        <v>63</v>
      </c>
      <c r="H71" s="54" t="s">
        <v>63</v>
      </c>
      <c r="I71" s="326" t="s">
        <v>63</v>
      </c>
      <c r="J71" s="327" t="s">
        <v>63</v>
      </c>
      <c r="K71" s="326" t="s">
        <v>63</v>
      </c>
      <c r="L71" s="327" t="s">
        <v>63</v>
      </c>
      <c r="M71" s="326" t="s">
        <v>63</v>
      </c>
      <c r="N71" s="327" t="s">
        <v>63</v>
      </c>
      <c r="O71" s="326" t="s">
        <v>63</v>
      </c>
      <c r="P71" s="327" t="s">
        <v>63</v>
      </c>
      <c r="Q71" s="326" t="s">
        <v>63</v>
      </c>
      <c r="R71" s="327" t="s">
        <v>63</v>
      </c>
      <c r="S71" s="326" t="s">
        <v>63</v>
      </c>
      <c r="T71" s="327" t="s">
        <v>63</v>
      </c>
      <c r="U71" s="326" t="s">
        <v>63</v>
      </c>
      <c r="V71" s="327" t="s">
        <v>63</v>
      </c>
      <c r="W71" s="327" t="s">
        <v>63</v>
      </c>
    </row>
    <row r="72" spans="2:23" ht="15" customHeight="1">
      <c r="B72" s="5"/>
      <c r="C72" s="283"/>
      <c r="D72" s="431" t="s">
        <v>223</v>
      </c>
      <c r="E72" s="432"/>
      <c r="F72" s="433"/>
      <c r="G72" s="326" t="s">
        <v>63</v>
      </c>
      <c r="H72" s="54" t="s">
        <v>63</v>
      </c>
      <c r="I72" s="326" t="s">
        <v>63</v>
      </c>
      <c r="J72" s="327" t="s">
        <v>63</v>
      </c>
      <c r="K72" s="326" t="s">
        <v>63</v>
      </c>
      <c r="L72" s="327" t="s">
        <v>63</v>
      </c>
      <c r="M72" s="326" t="s">
        <v>63</v>
      </c>
      <c r="N72" s="327" t="s">
        <v>63</v>
      </c>
      <c r="O72" s="326" t="s">
        <v>63</v>
      </c>
      <c r="P72" s="327" t="s">
        <v>63</v>
      </c>
      <c r="Q72" s="326" t="s">
        <v>63</v>
      </c>
      <c r="R72" s="327" t="s">
        <v>63</v>
      </c>
      <c r="S72" s="326" t="s">
        <v>63</v>
      </c>
      <c r="T72" s="327" t="s">
        <v>63</v>
      </c>
      <c r="U72" s="326" t="s">
        <v>63</v>
      </c>
      <c r="V72" s="327" t="s">
        <v>63</v>
      </c>
      <c r="W72" s="327" t="s">
        <v>63</v>
      </c>
    </row>
    <row r="73" spans="2:23" ht="15" customHeight="1">
      <c r="B73" s="5"/>
      <c r="C73" s="283"/>
      <c r="D73" s="431" t="s">
        <v>224</v>
      </c>
      <c r="E73" s="432"/>
      <c r="F73" s="433"/>
      <c r="G73" s="328" t="s">
        <v>63</v>
      </c>
      <c r="H73" s="329" t="s">
        <v>63</v>
      </c>
      <c r="I73" s="328" t="s">
        <v>63</v>
      </c>
      <c r="J73" s="330" t="s">
        <v>63</v>
      </c>
      <c r="K73" s="328" t="s">
        <v>63</v>
      </c>
      <c r="L73" s="330" t="s">
        <v>63</v>
      </c>
      <c r="M73" s="328" t="s">
        <v>63</v>
      </c>
      <c r="N73" s="330" t="s">
        <v>63</v>
      </c>
      <c r="O73" s="328" t="s">
        <v>63</v>
      </c>
      <c r="P73" s="330" t="s">
        <v>63</v>
      </c>
      <c r="Q73" s="328" t="s">
        <v>63</v>
      </c>
      <c r="R73" s="330" t="s">
        <v>63</v>
      </c>
      <c r="S73" s="328" t="s">
        <v>63</v>
      </c>
      <c r="T73" s="330" t="s">
        <v>63</v>
      </c>
      <c r="U73" s="328" t="s">
        <v>63</v>
      </c>
      <c r="V73" s="330" t="s">
        <v>63</v>
      </c>
      <c r="W73" s="330" t="s">
        <v>63</v>
      </c>
    </row>
    <row r="74" spans="2:23" ht="15" customHeight="1">
      <c r="B74" s="5"/>
      <c r="C74" s="283"/>
      <c r="D74" s="431" t="s">
        <v>53</v>
      </c>
      <c r="E74" s="432"/>
      <c r="F74" s="433"/>
      <c r="G74" s="328" t="s">
        <v>63</v>
      </c>
      <c r="H74" s="329" t="s">
        <v>63</v>
      </c>
      <c r="I74" s="328" t="s">
        <v>63</v>
      </c>
      <c r="J74" s="330" t="s">
        <v>63</v>
      </c>
      <c r="K74" s="328" t="s">
        <v>63</v>
      </c>
      <c r="L74" s="330" t="s">
        <v>63</v>
      </c>
      <c r="M74" s="328" t="s">
        <v>63</v>
      </c>
      <c r="N74" s="330" t="s">
        <v>63</v>
      </c>
      <c r="O74" s="328" t="s">
        <v>63</v>
      </c>
      <c r="P74" s="330" t="s">
        <v>63</v>
      </c>
      <c r="Q74" s="328" t="s">
        <v>63</v>
      </c>
      <c r="R74" s="330" t="s">
        <v>63</v>
      </c>
      <c r="S74" s="328" t="s">
        <v>63</v>
      </c>
      <c r="T74" s="330" t="s">
        <v>63</v>
      </c>
      <c r="U74" s="328" t="s">
        <v>63</v>
      </c>
      <c r="V74" s="330" t="s">
        <v>63</v>
      </c>
      <c r="W74" s="330" t="s">
        <v>63</v>
      </c>
    </row>
    <row r="75" spans="2:23" ht="15" customHeight="1">
      <c r="B75" s="5"/>
      <c r="C75" s="283"/>
      <c r="D75" s="431" t="s">
        <v>225</v>
      </c>
      <c r="E75" s="432"/>
      <c r="F75" s="433"/>
      <c r="G75" s="288">
        <f>K75</f>
        <v>4</v>
      </c>
      <c r="H75" s="31">
        <f>L75</f>
        <v>22</v>
      </c>
      <c r="I75" s="328" t="s">
        <v>63</v>
      </c>
      <c r="J75" s="330" t="s">
        <v>63</v>
      </c>
      <c r="K75" s="288">
        <v>4</v>
      </c>
      <c r="L75" s="331">
        <v>22</v>
      </c>
      <c r="M75" s="328" t="s">
        <v>63</v>
      </c>
      <c r="N75" s="330" t="s">
        <v>63</v>
      </c>
      <c r="O75" s="328" t="s">
        <v>63</v>
      </c>
      <c r="P75" s="330" t="s">
        <v>63</v>
      </c>
      <c r="Q75" s="328" t="s">
        <v>63</v>
      </c>
      <c r="R75" s="330" t="s">
        <v>63</v>
      </c>
      <c r="S75" s="328" t="s">
        <v>63</v>
      </c>
      <c r="T75" s="330" t="s">
        <v>63</v>
      </c>
      <c r="U75" s="328" t="s">
        <v>63</v>
      </c>
      <c r="V75" s="330" t="s">
        <v>63</v>
      </c>
      <c r="W75" s="330" t="s">
        <v>63</v>
      </c>
    </row>
    <row r="76" spans="2:23" ht="15" customHeight="1">
      <c r="B76" s="5"/>
      <c r="C76" s="283"/>
      <c r="D76" s="431" t="s">
        <v>162</v>
      </c>
      <c r="E76" s="432"/>
      <c r="F76" s="433"/>
      <c r="G76" s="328" t="s">
        <v>63</v>
      </c>
      <c r="H76" s="329" t="s">
        <v>63</v>
      </c>
      <c r="I76" s="328" t="s">
        <v>63</v>
      </c>
      <c r="J76" s="330" t="s">
        <v>63</v>
      </c>
      <c r="K76" s="328" t="s">
        <v>63</v>
      </c>
      <c r="L76" s="330" t="s">
        <v>63</v>
      </c>
      <c r="M76" s="328" t="s">
        <v>63</v>
      </c>
      <c r="N76" s="330" t="s">
        <v>63</v>
      </c>
      <c r="O76" s="328" t="s">
        <v>63</v>
      </c>
      <c r="P76" s="330" t="s">
        <v>63</v>
      </c>
      <c r="Q76" s="328" t="s">
        <v>63</v>
      </c>
      <c r="R76" s="330" t="s">
        <v>63</v>
      </c>
      <c r="S76" s="328" t="s">
        <v>63</v>
      </c>
      <c r="T76" s="330" t="s">
        <v>63</v>
      </c>
      <c r="U76" s="328" t="s">
        <v>63</v>
      </c>
      <c r="V76" s="330" t="s">
        <v>63</v>
      </c>
      <c r="W76" s="330" t="s">
        <v>63</v>
      </c>
    </row>
    <row r="77" spans="2:23" ht="15" customHeight="1">
      <c r="B77" s="5"/>
      <c r="C77" s="283"/>
      <c r="D77" s="431" t="s">
        <v>226</v>
      </c>
      <c r="E77" s="432"/>
      <c r="F77" s="433"/>
      <c r="G77" s="288">
        <f>I77+K77</f>
        <v>3</v>
      </c>
      <c r="H77" s="31">
        <f>J77+L77</f>
        <v>21</v>
      </c>
      <c r="I77" s="288">
        <v>1</v>
      </c>
      <c r="J77" s="331">
        <v>3</v>
      </c>
      <c r="K77" s="288">
        <v>2</v>
      </c>
      <c r="L77" s="331">
        <v>18</v>
      </c>
      <c r="M77" s="328" t="s">
        <v>63</v>
      </c>
      <c r="N77" s="330" t="s">
        <v>63</v>
      </c>
      <c r="O77" s="328" t="s">
        <v>63</v>
      </c>
      <c r="P77" s="330" t="s">
        <v>63</v>
      </c>
      <c r="Q77" s="328" t="s">
        <v>63</v>
      </c>
      <c r="R77" s="330" t="s">
        <v>63</v>
      </c>
      <c r="S77" s="328" t="s">
        <v>63</v>
      </c>
      <c r="T77" s="330" t="s">
        <v>63</v>
      </c>
      <c r="U77" s="328" t="s">
        <v>63</v>
      </c>
      <c r="V77" s="330" t="s">
        <v>63</v>
      </c>
      <c r="W77" s="330" t="s">
        <v>63</v>
      </c>
    </row>
    <row r="78" spans="2:23" ht="15" customHeight="1">
      <c r="B78" s="5"/>
      <c r="C78" s="283"/>
      <c r="D78" s="431" t="s">
        <v>227</v>
      </c>
      <c r="E78" s="432"/>
      <c r="F78" s="433"/>
      <c r="G78" s="328" t="s">
        <v>63</v>
      </c>
      <c r="H78" s="329" t="s">
        <v>63</v>
      </c>
      <c r="I78" s="328" t="s">
        <v>63</v>
      </c>
      <c r="J78" s="330" t="s">
        <v>63</v>
      </c>
      <c r="K78" s="328" t="s">
        <v>63</v>
      </c>
      <c r="L78" s="330" t="s">
        <v>63</v>
      </c>
      <c r="M78" s="328" t="s">
        <v>63</v>
      </c>
      <c r="N78" s="330" t="s">
        <v>63</v>
      </c>
      <c r="O78" s="328" t="s">
        <v>63</v>
      </c>
      <c r="P78" s="330" t="s">
        <v>63</v>
      </c>
      <c r="Q78" s="328" t="s">
        <v>63</v>
      </c>
      <c r="R78" s="330" t="s">
        <v>63</v>
      </c>
      <c r="S78" s="328" t="s">
        <v>63</v>
      </c>
      <c r="T78" s="330" t="s">
        <v>63</v>
      </c>
      <c r="U78" s="328" t="s">
        <v>63</v>
      </c>
      <c r="V78" s="330" t="s">
        <v>63</v>
      </c>
      <c r="W78" s="330" t="s">
        <v>63</v>
      </c>
    </row>
    <row r="79" spans="2:23" ht="15" customHeight="1">
      <c r="B79" s="5"/>
      <c r="C79" s="283"/>
      <c r="D79" s="431" t="s">
        <v>228</v>
      </c>
      <c r="E79" s="432"/>
      <c r="F79" s="433"/>
      <c r="G79" s="328" t="s">
        <v>63</v>
      </c>
      <c r="H79" s="329" t="s">
        <v>63</v>
      </c>
      <c r="I79" s="328" t="s">
        <v>63</v>
      </c>
      <c r="J79" s="330" t="s">
        <v>63</v>
      </c>
      <c r="K79" s="328" t="s">
        <v>63</v>
      </c>
      <c r="L79" s="330" t="s">
        <v>63</v>
      </c>
      <c r="M79" s="328" t="s">
        <v>63</v>
      </c>
      <c r="N79" s="330" t="s">
        <v>63</v>
      </c>
      <c r="O79" s="328" t="s">
        <v>63</v>
      </c>
      <c r="P79" s="330" t="s">
        <v>63</v>
      </c>
      <c r="Q79" s="328" t="s">
        <v>63</v>
      </c>
      <c r="R79" s="330" t="s">
        <v>63</v>
      </c>
      <c r="S79" s="328" t="s">
        <v>63</v>
      </c>
      <c r="T79" s="330" t="s">
        <v>63</v>
      </c>
      <c r="U79" s="328" t="s">
        <v>63</v>
      </c>
      <c r="V79" s="330" t="s">
        <v>63</v>
      </c>
      <c r="W79" s="330" t="s">
        <v>63</v>
      </c>
    </row>
    <row r="80" spans="2:23" ht="15" customHeight="1">
      <c r="B80" s="5"/>
      <c r="C80" s="283"/>
      <c r="D80" s="431" t="s">
        <v>229</v>
      </c>
      <c r="E80" s="432"/>
      <c r="F80" s="433"/>
      <c r="G80" s="328" t="s">
        <v>63</v>
      </c>
      <c r="H80" s="329" t="s">
        <v>63</v>
      </c>
      <c r="I80" s="328" t="s">
        <v>63</v>
      </c>
      <c r="J80" s="330" t="s">
        <v>63</v>
      </c>
      <c r="K80" s="328" t="s">
        <v>63</v>
      </c>
      <c r="L80" s="330" t="s">
        <v>63</v>
      </c>
      <c r="M80" s="328" t="s">
        <v>63</v>
      </c>
      <c r="N80" s="330" t="s">
        <v>63</v>
      </c>
      <c r="O80" s="328" t="s">
        <v>63</v>
      </c>
      <c r="P80" s="330" t="s">
        <v>63</v>
      </c>
      <c r="Q80" s="328" t="s">
        <v>63</v>
      </c>
      <c r="R80" s="330" t="s">
        <v>63</v>
      </c>
      <c r="S80" s="328" t="s">
        <v>63</v>
      </c>
      <c r="T80" s="330" t="s">
        <v>63</v>
      </c>
      <c r="U80" s="328" t="s">
        <v>63</v>
      </c>
      <c r="V80" s="330" t="s">
        <v>63</v>
      </c>
      <c r="W80" s="330" t="s">
        <v>63</v>
      </c>
    </row>
    <row r="81" spans="2:23" ht="15" customHeight="1">
      <c r="B81" s="5"/>
      <c r="C81" s="283"/>
      <c r="D81" s="431" t="s">
        <v>230</v>
      </c>
      <c r="E81" s="432"/>
      <c r="F81" s="433"/>
      <c r="G81" s="288">
        <f>K81+M81+O81+Q81</f>
        <v>7</v>
      </c>
      <c r="H81" s="31">
        <f>L81+N81+P81+R81</f>
        <v>205</v>
      </c>
      <c r="I81" s="328" t="s">
        <v>63</v>
      </c>
      <c r="J81" s="330" t="s">
        <v>63</v>
      </c>
      <c r="K81" s="288">
        <v>1</v>
      </c>
      <c r="L81" s="331">
        <v>7</v>
      </c>
      <c r="M81" s="288">
        <v>3</v>
      </c>
      <c r="N81" s="331">
        <v>58</v>
      </c>
      <c r="O81" s="288">
        <v>1</v>
      </c>
      <c r="P81" s="331">
        <v>34</v>
      </c>
      <c r="Q81" s="288">
        <v>2</v>
      </c>
      <c r="R81" s="331">
        <v>106</v>
      </c>
      <c r="S81" s="328" t="s">
        <v>63</v>
      </c>
      <c r="T81" s="330" t="s">
        <v>63</v>
      </c>
      <c r="U81" s="328" t="s">
        <v>63</v>
      </c>
      <c r="V81" s="330" t="s">
        <v>63</v>
      </c>
      <c r="W81" s="330" t="s">
        <v>63</v>
      </c>
    </row>
    <row r="82" spans="2:23" ht="15" customHeight="1">
      <c r="B82" s="5"/>
      <c r="C82" s="283"/>
      <c r="D82" s="431" t="s">
        <v>231</v>
      </c>
      <c r="E82" s="432"/>
      <c r="F82" s="433"/>
      <c r="G82" s="288">
        <f>M82+O82</f>
        <v>2</v>
      </c>
      <c r="H82" s="31">
        <f>N82+P82</f>
        <v>65</v>
      </c>
      <c r="I82" s="328" t="s">
        <v>63</v>
      </c>
      <c r="J82" s="330" t="s">
        <v>63</v>
      </c>
      <c r="K82" s="328" t="s">
        <v>63</v>
      </c>
      <c r="L82" s="330" t="s">
        <v>63</v>
      </c>
      <c r="M82" s="288">
        <v>1</v>
      </c>
      <c r="N82" s="331">
        <v>24</v>
      </c>
      <c r="O82" s="288">
        <v>1</v>
      </c>
      <c r="P82" s="331">
        <v>41</v>
      </c>
      <c r="Q82" s="328" t="s">
        <v>63</v>
      </c>
      <c r="R82" s="330" t="s">
        <v>63</v>
      </c>
      <c r="S82" s="328" t="s">
        <v>63</v>
      </c>
      <c r="T82" s="330" t="s">
        <v>63</v>
      </c>
      <c r="U82" s="328" t="s">
        <v>63</v>
      </c>
      <c r="V82" s="330" t="s">
        <v>63</v>
      </c>
      <c r="W82" s="330" t="s">
        <v>63</v>
      </c>
    </row>
    <row r="83" spans="2:23" ht="15" customHeight="1">
      <c r="B83" s="5"/>
      <c r="C83" s="283"/>
      <c r="D83" s="431" t="s">
        <v>232</v>
      </c>
      <c r="E83" s="432"/>
      <c r="F83" s="433"/>
      <c r="G83" s="288">
        <f>I83+K83</f>
        <v>3</v>
      </c>
      <c r="H83" s="31">
        <f>J83+L83</f>
        <v>7</v>
      </c>
      <c r="I83" s="288">
        <v>2</v>
      </c>
      <c r="J83" s="331">
        <v>2</v>
      </c>
      <c r="K83" s="288">
        <v>1</v>
      </c>
      <c r="L83" s="331">
        <v>5</v>
      </c>
      <c r="M83" s="328" t="s">
        <v>63</v>
      </c>
      <c r="N83" s="330" t="s">
        <v>63</v>
      </c>
      <c r="O83" s="328" t="s">
        <v>63</v>
      </c>
      <c r="P83" s="330" t="s">
        <v>63</v>
      </c>
      <c r="Q83" s="328" t="s">
        <v>63</v>
      </c>
      <c r="R83" s="330" t="s">
        <v>63</v>
      </c>
      <c r="S83" s="288">
        <v>1</v>
      </c>
      <c r="T83" s="331">
        <v>145</v>
      </c>
      <c r="U83" s="328" t="s">
        <v>63</v>
      </c>
      <c r="V83" s="330" t="s">
        <v>63</v>
      </c>
      <c r="W83" s="330" t="s">
        <v>63</v>
      </c>
    </row>
    <row r="84" spans="2:23" ht="15" customHeight="1">
      <c r="B84" s="5"/>
      <c r="C84" s="283"/>
      <c r="D84" s="431" t="s">
        <v>233</v>
      </c>
      <c r="E84" s="432"/>
      <c r="F84" s="433"/>
      <c r="G84" s="288">
        <f>I84+K84+M84+O84+Q84+S84</f>
        <v>71</v>
      </c>
      <c r="H84" s="31">
        <f>J84+L84+N84+P84+R84+T84</f>
        <v>1205</v>
      </c>
      <c r="I84" s="288">
        <v>28</v>
      </c>
      <c r="J84" s="331">
        <v>58</v>
      </c>
      <c r="K84" s="288">
        <v>10</v>
      </c>
      <c r="L84" s="331">
        <v>66</v>
      </c>
      <c r="M84" s="288">
        <v>18</v>
      </c>
      <c r="N84" s="331">
        <v>333</v>
      </c>
      <c r="O84" s="288">
        <v>11</v>
      </c>
      <c r="P84" s="331">
        <v>407</v>
      </c>
      <c r="Q84" s="288">
        <v>3</v>
      </c>
      <c r="R84" s="331">
        <v>172</v>
      </c>
      <c r="S84" s="288">
        <v>1</v>
      </c>
      <c r="T84" s="331">
        <v>169</v>
      </c>
      <c r="U84" s="328" t="s">
        <v>63</v>
      </c>
      <c r="V84" s="330" t="s">
        <v>63</v>
      </c>
      <c r="W84" s="330" t="s">
        <v>63</v>
      </c>
    </row>
    <row r="85" spans="2:23" ht="15" customHeight="1">
      <c r="B85" s="5"/>
      <c r="C85" s="283"/>
      <c r="D85" s="431" t="s">
        <v>234</v>
      </c>
      <c r="E85" s="432"/>
      <c r="F85" s="433"/>
      <c r="G85" s="288">
        <f>I85+K85+M85+S85</f>
        <v>62</v>
      </c>
      <c r="H85" s="31">
        <f>J85+L85+N85+T85</f>
        <v>612</v>
      </c>
      <c r="I85" s="288">
        <v>41</v>
      </c>
      <c r="J85" s="331">
        <v>88</v>
      </c>
      <c r="K85" s="288">
        <v>2</v>
      </c>
      <c r="L85" s="331">
        <v>11</v>
      </c>
      <c r="M85" s="288">
        <v>18</v>
      </c>
      <c r="N85" s="331">
        <v>377</v>
      </c>
      <c r="O85" s="328" t="s">
        <v>63</v>
      </c>
      <c r="P85" s="330" t="s">
        <v>63</v>
      </c>
      <c r="Q85" s="328" t="s">
        <v>63</v>
      </c>
      <c r="R85" s="330" t="s">
        <v>63</v>
      </c>
      <c r="S85" s="288">
        <v>1</v>
      </c>
      <c r="T85" s="331">
        <v>136</v>
      </c>
      <c r="U85" s="328" t="s">
        <v>63</v>
      </c>
      <c r="V85" s="330" t="s">
        <v>63</v>
      </c>
      <c r="W85" s="330" t="s">
        <v>63</v>
      </c>
    </row>
    <row r="86" spans="2:23" ht="15" customHeight="1">
      <c r="B86" s="5"/>
      <c r="C86" s="283"/>
      <c r="D86" s="431" t="s">
        <v>235</v>
      </c>
      <c r="E86" s="432"/>
      <c r="F86" s="433"/>
      <c r="G86" s="328" t="s">
        <v>63</v>
      </c>
      <c r="H86" s="329" t="s">
        <v>63</v>
      </c>
      <c r="I86" s="328" t="s">
        <v>63</v>
      </c>
      <c r="J86" s="330" t="s">
        <v>63</v>
      </c>
      <c r="K86" s="328" t="s">
        <v>63</v>
      </c>
      <c r="L86" s="330" t="s">
        <v>63</v>
      </c>
      <c r="M86" s="328" t="s">
        <v>63</v>
      </c>
      <c r="N86" s="330" t="s">
        <v>63</v>
      </c>
      <c r="O86" s="328" t="s">
        <v>63</v>
      </c>
      <c r="P86" s="330" t="s">
        <v>63</v>
      </c>
      <c r="Q86" s="328" t="s">
        <v>63</v>
      </c>
      <c r="R86" s="330" t="s">
        <v>63</v>
      </c>
      <c r="S86" s="328" t="s">
        <v>63</v>
      </c>
      <c r="T86" s="330" t="s">
        <v>63</v>
      </c>
      <c r="U86" s="328" t="s">
        <v>63</v>
      </c>
      <c r="V86" s="330" t="s">
        <v>63</v>
      </c>
      <c r="W86" s="330" t="s">
        <v>63</v>
      </c>
    </row>
    <row r="87" spans="2:23" ht="15" customHeight="1">
      <c r="B87" s="5"/>
      <c r="C87" s="283"/>
      <c r="D87" s="431" t="s">
        <v>236</v>
      </c>
      <c r="E87" s="432"/>
      <c r="F87" s="433"/>
      <c r="G87" s="288">
        <f>I87</f>
        <v>1</v>
      </c>
      <c r="H87" s="31">
        <f>J87</f>
        <v>1</v>
      </c>
      <c r="I87" s="288">
        <v>1</v>
      </c>
      <c r="J87" s="331">
        <v>1</v>
      </c>
      <c r="K87" s="328" t="s">
        <v>63</v>
      </c>
      <c r="L87" s="330" t="s">
        <v>63</v>
      </c>
      <c r="M87" s="328" t="s">
        <v>63</v>
      </c>
      <c r="N87" s="330" t="s">
        <v>63</v>
      </c>
      <c r="O87" s="328" t="s">
        <v>63</v>
      </c>
      <c r="P87" s="330" t="s">
        <v>63</v>
      </c>
      <c r="Q87" s="328" t="s">
        <v>63</v>
      </c>
      <c r="R87" s="330" t="s">
        <v>63</v>
      </c>
      <c r="S87" s="328" t="s">
        <v>63</v>
      </c>
      <c r="T87" s="330" t="s">
        <v>63</v>
      </c>
      <c r="U87" s="328" t="s">
        <v>63</v>
      </c>
      <c r="V87" s="330" t="s">
        <v>63</v>
      </c>
      <c r="W87" s="330" t="s">
        <v>63</v>
      </c>
    </row>
    <row r="88" spans="2:23" ht="15" customHeight="1">
      <c r="B88" s="11"/>
      <c r="C88" s="316"/>
      <c r="D88" s="434" t="s">
        <v>237</v>
      </c>
      <c r="E88" s="435"/>
      <c r="F88" s="436"/>
      <c r="G88" s="318">
        <f>I88+K88+M88+O88+Q88+U88</f>
        <v>38</v>
      </c>
      <c r="H88" s="26">
        <f>J88+L88+N88+P88+R88+V88</f>
        <v>931</v>
      </c>
      <c r="I88" s="318">
        <v>13</v>
      </c>
      <c r="J88" s="332">
        <v>21</v>
      </c>
      <c r="K88" s="318">
        <v>8</v>
      </c>
      <c r="L88" s="332">
        <v>55</v>
      </c>
      <c r="M88" s="318">
        <v>5</v>
      </c>
      <c r="N88" s="332">
        <v>106</v>
      </c>
      <c r="O88" s="318">
        <v>10</v>
      </c>
      <c r="P88" s="332">
        <v>379</v>
      </c>
      <c r="Q88" s="318">
        <v>1</v>
      </c>
      <c r="R88" s="332">
        <v>58</v>
      </c>
      <c r="S88" s="333" t="s">
        <v>63</v>
      </c>
      <c r="T88" s="334" t="s">
        <v>63</v>
      </c>
      <c r="U88" s="318">
        <v>1</v>
      </c>
      <c r="V88" s="332">
        <v>312</v>
      </c>
      <c r="W88" s="334" t="s">
        <v>63</v>
      </c>
    </row>
    <row r="89" spans="2:23" ht="15" customHeight="1">
      <c r="B89" s="335" t="s">
        <v>238</v>
      </c>
      <c r="V89" s="336"/>
      <c r="W89" s="337"/>
    </row>
    <row r="90" spans="2:23" ht="15" customHeight="1">
      <c r="B90" s="338" t="s">
        <v>77</v>
      </c>
    </row>
    <row r="189" spans="22:22">
      <c r="V189" s="339"/>
    </row>
  </sheetData>
  <mergeCells count="37">
    <mergeCell ref="P4:Q4"/>
    <mergeCell ref="R4:S4"/>
    <mergeCell ref="T4:U4"/>
    <mergeCell ref="B67:F68"/>
    <mergeCell ref="G67:H67"/>
    <mergeCell ref="I67:J67"/>
    <mergeCell ref="K67:L67"/>
    <mergeCell ref="M67:N67"/>
    <mergeCell ref="O67:P67"/>
    <mergeCell ref="Q67:R67"/>
    <mergeCell ref="B4:D5"/>
    <mergeCell ref="E4:F4"/>
    <mergeCell ref="H4:I4"/>
    <mergeCell ref="J4:K4"/>
    <mergeCell ref="L4:M4"/>
    <mergeCell ref="N4:O4"/>
    <mergeCell ref="D79:F79"/>
    <mergeCell ref="S67:T67"/>
    <mergeCell ref="U67:V67"/>
    <mergeCell ref="D70:F70"/>
    <mergeCell ref="D71:F71"/>
    <mergeCell ref="D72:F72"/>
    <mergeCell ref="D73:F73"/>
    <mergeCell ref="D74:F74"/>
    <mergeCell ref="D75:F75"/>
    <mergeCell ref="D76:F76"/>
    <mergeCell ref="D77:F77"/>
    <mergeCell ref="D78:F78"/>
    <mergeCell ref="D86:F86"/>
    <mergeCell ref="D87:F87"/>
    <mergeCell ref="D88:F88"/>
    <mergeCell ref="D80:F80"/>
    <mergeCell ref="D81:F81"/>
    <mergeCell ref="D82:F82"/>
    <mergeCell ref="D83:F83"/>
    <mergeCell ref="D84:F84"/>
    <mergeCell ref="D85:F85"/>
  </mergeCells>
  <phoneticPr fontId="2"/>
  <pageMargins left="0.59055118110236227" right="0.59055118110236227" top="0.78740157480314965" bottom="0.78740157480314965" header="0.39370078740157483" footer="0.39370078740157483"/>
  <pageSetup paperSize="9" scale="90" orientation="portrait" r:id="rId1"/>
  <headerFooter alignWithMargins="0">
    <oddHeader>&amp;R&amp;"ＭＳ Ｐゴシック,標準"&amp;11 3.事  業  所</oddHeader>
    <oddFooter>&amp;C&amp;"ＭＳ Ｐゴシック,標準"&amp;11-30-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目次</vt:lpstr>
      <vt:lpstr>C-1</vt:lpstr>
      <vt:lpstr>C-2</vt:lpstr>
      <vt:lpstr>C-3</vt:lpstr>
      <vt:lpstr>C-4</vt:lpstr>
    </vt:vector>
  </TitlesOfParts>
  <Company>(財)統計情報研究開発センター（Sinfonica）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第23表 産業(大分類),開設時期(13区分)別民営事業所数及び男女別従業者数産業(大分類),開設時期(13区分)別民営事業所数及び男女別従業者数産業(大分類),開設時期(13区分)別民営事業所数及び男女別従業者数産業(大分類),開設時期(13区分)別民営事業所数及び男女別従業者数産業(大分類),開設時期(13区分)別民営事業所数及び男女別従業者数産業(大分類),開設時期(13区分)別民営事業所数及び男女別従業者数-都道府県,市区町村-都道府県,市区町村(続き)-都道府県,市区町村(続き)-都道府県,市区町村(続き)-都道府県,市区町村(続き)-都道府県,市区町村(続き)</dc:title>
  <dc:creator>Sinfonica</dc:creator>
  <cp:lastModifiedBy>藤田　諒子</cp:lastModifiedBy>
  <cp:revision>0</cp:revision>
  <cp:lastPrinted>2022-04-27T06:42:37Z</cp:lastPrinted>
  <dcterms:created xsi:type="dcterms:W3CDTF">2003-02-28T02:55:39Z</dcterms:created>
  <dcterms:modified xsi:type="dcterms:W3CDTF">2022-06-02T23:40:50Z</dcterms:modified>
</cp:coreProperties>
</file>