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480" yWindow="120" windowWidth="18315" windowHeight="11655"/>
  </bookViews>
  <sheets>
    <sheet name="目次" sheetId="3" r:id="rId1"/>
    <sheet name="Q-1" sheetId="1" r:id="rId2"/>
    <sheet name="Q-2" sheetId="4" r:id="rId3"/>
    <sheet name="Q-3" sheetId="5" r:id="rId4"/>
    <sheet name="Q-4" sheetId="6" r:id="rId5"/>
    <sheet name="Q-5" sheetId="7" r:id="rId6"/>
    <sheet name="Q-6" sheetId="8" r:id="rId7"/>
    <sheet name="Q-7" sheetId="9" r:id="rId8"/>
  </sheets>
  <definedNames>
    <definedName name="_xlnm.Print_Area" localSheetId="2">'Q-2'!$A$1:$K$34</definedName>
    <definedName name="_xlnm.Print_Area" localSheetId="4">'Q-4'!$A$1:$T$60</definedName>
  </definedNames>
  <calcPr calcId="162913"/>
</workbook>
</file>

<file path=xl/calcChain.xml><?xml version="1.0" encoding="utf-8"?>
<calcChain xmlns="http://schemas.openxmlformats.org/spreadsheetml/2006/main">
  <c r="F320" i="9" l="1"/>
  <c r="F319" i="9"/>
  <c r="F318" i="9"/>
  <c r="F317" i="9"/>
  <c r="T316" i="9"/>
  <c r="S316" i="9"/>
  <c r="R316" i="9"/>
  <c r="Q316" i="9"/>
  <c r="P316" i="9"/>
  <c r="O316" i="9"/>
  <c r="N316" i="9"/>
  <c r="M316" i="9"/>
  <c r="L316" i="9"/>
  <c r="K316" i="9"/>
  <c r="J316" i="9"/>
  <c r="I316" i="9"/>
  <c r="H316" i="9"/>
  <c r="G316" i="9"/>
  <c r="F316" i="9" s="1"/>
  <c r="T315" i="9"/>
  <c r="S315" i="9"/>
  <c r="R315" i="9"/>
  <c r="Q315" i="9"/>
  <c r="P315" i="9"/>
  <c r="O315" i="9"/>
  <c r="N315" i="9"/>
  <c r="M315" i="9"/>
  <c r="L315" i="9"/>
  <c r="K315" i="9"/>
  <c r="J315" i="9"/>
  <c r="I315" i="9"/>
  <c r="H315" i="9"/>
  <c r="G315" i="9"/>
  <c r="F315" i="9" s="1"/>
  <c r="F314" i="9"/>
  <c r="F313" i="9"/>
  <c r="F312" i="9"/>
  <c r="F311" i="9"/>
  <c r="F310" i="9"/>
  <c r="F309" i="9"/>
  <c r="F308" i="9"/>
  <c r="F307" i="9"/>
  <c r="F306" i="9"/>
  <c r="F305" i="9"/>
  <c r="T304" i="9"/>
  <c r="S304" i="9"/>
  <c r="R304" i="9"/>
  <c r="Q304" i="9"/>
  <c r="Q302" i="9" s="1"/>
  <c r="Q300" i="9" s="1"/>
  <c r="P304" i="9"/>
  <c r="O304" i="9"/>
  <c r="N304" i="9"/>
  <c r="M304" i="9"/>
  <c r="M302" i="9" s="1"/>
  <c r="M300" i="9" s="1"/>
  <c r="L304" i="9"/>
  <c r="K304" i="9"/>
  <c r="K302" i="9" s="1"/>
  <c r="K300" i="9" s="1"/>
  <c r="J304" i="9"/>
  <c r="I304" i="9"/>
  <c r="I302" i="9" s="1"/>
  <c r="I300" i="9" s="1"/>
  <c r="H304" i="9"/>
  <c r="G304" i="9"/>
  <c r="F304" i="9" s="1"/>
  <c r="T303" i="9"/>
  <c r="T301" i="9" s="1"/>
  <c r="S303" i="9"/>
  <c r="R303" i="9"/>
  <c r="Q303" i="9"/>
  <c r="P303" i="9"/>
  <c r="O303" i="9"/>
  <c r="N303" i="9"/>
  <c r="M303" i="9"/>
  <c r="L303" i="9"/>
  <c r="K303" i="9"/>
  <c r="J303" i="9"/>
  <c r="I303" i="9"/>
  <c r="H303" i="9"/>
  <c r="G303" i="9"/>
  <c r="F303" i="9"/>
  <c r="T302" i="9"/>
  <c r="R302" i="9"/>
  <c r="P302" i="9"/>
  <c r="O302" i="9"/>
  <c r="N302" i="9"/>
  <c r="L302" i="9"/>
  <c r="J302" i="9"/>
  <c r="H302" i="9"/>
  <c r="R301" i="9"/>
  <c r="R300" i="9" s="1"/>
  <c r="Q301" i="9"/>
  <c r="P301" i="9"/>
  <c r="P300" i="9" s="1"/>
  <c r="O301" i="9"/>
  <c r="N301" i="9"/>
  <c r="N300" i="9" s="1"/>
  <c r="M301" i="9"/>
  <c r="L301" i="9"/>
  <c r="L300" i="9" s="1"/>
  <c r="K301" i="9"/>
  <c r="J301" i="9"/>
  <c r="J300" i="9" s="1"/>
  <c r="I301" i="9"/>
  <c r="H301" i="9"/>
  <c r="H300" i="9" s="1"/>
  <c r="G301" i="9"/>
  <c r="S300" i="9"/>
  <c r="O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T283" i="9"/>
  <c r="T281" i="9" s="1"/>
  <c r="S283" i="9"/>
  <c r="R283" i="9"/>
  <c r="Q283" i="9"/>
  <c r="P283" i="9"/>
  <c r="O283" i="9"/>
  <c r="N283" i="9"/>
  <c r="L283" i="9"/>
  <c r="K283" i="9"/>
  <c r="K281" i="9" s="1"/>
  <c r="K279" i="9" s="1"/>
  <c r="J283" i="9"/>
  <c r="I283" i="9"/>
  <c r="I281" i="9" s="1"/>
  <c r="H283" i="9"/>
  <c r="G283" i="9"/>
  <c r="T282" i="9"/>
  <c r="T280" i="9" s="1"/>
  <c r="T279" i="9" s="1"/>
  <c r="S282" i="9"/>
  <c r="R282" i="9"/>
  <c r="Q282" i="9"/>
  <c r="P282" i="9"/>
  <c r="O282" i="9"/>
  <c r="N282" i="9"/>
  <c r="M282" i="9"/>
  <c r="L282" i="9"/>
  <c r="K282" i="9"/>
  <c r="J282" i="9"/>
  <c r="I282" i="9"/>
  <c r="H282" i="9"/>
  <c r="G282" i="9"/>
  <c r="F282" i="9"/>
  <c r="R281" i="9"/>
  <c r="Q281" i="9"/>
  <c r="P281" i="9"/>
  <c r="O281" i="9"/>
  <c r="N281" i="9"/>
  <c r="M281" i="9"/>
  <c r="L281" i="9"/>
  <c r="J281" i="9"/>
  <c r="H281" i="9"/>
  <c r="R280" i="9"/>
  <c r="R279" i="9" s="1"/>
  <c r="Q280" i="9"/>
  <c r="P280" i="9"/>
  <c r="P279" i="9" s="1"/>
  <c r="O280" i="9"/>
  <c r="N280" i="9"/>
  <c r="N279" i="9" s="1"/>
  <c r="M280" i="9"/>
  <c r="L280" i="9"/>
  <c r="L279" i="9" s="1"/>
  <c r="K280" i="9"/>
  <c r="J280" i="9"/>
  <c r="J279" i="9" s="1"/>
  <c r="I280" i="9"/>
  <c r="H280" i="9"/>
  <c r="G280" i="9"/>
  <c r="F280" i="9"/>
  <c r="S279" i="9"/>
  <c r="Q279" i="9"/>
  <c r="O279" i="9"/>
  <c r="M279" i="9"/>
  <c r="I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T262" i="9"/>
  <c r="T260" i="9" s="1"/>
  <c r="S262" i="9"/>
  <c r="R262" i="9"/>
  <c r="R260" i="9" s="1"/>
  <c r="R258" i="9" s="1"/>
  <c r="Q262" i="9"/>
  <c r="P262" i="9"/>
  <c r="P260" i="9" s="1"/>
  <c r="P258" i="9" s="1"/>
  <c r="O262" i="9"/>
  <c r="N262" i="9"/>
  <c r="N260" i="9" s="1"/>
  <c r="N258" i="9" s="1"/>
  <c r="M262" i="9"/>
  <c r="L262" i="9"/>
  <c r="L260" i="9" s="1"/>
  <c r="L258" i="9" s="1"/>
  <c r="K262" i="9"/>
  <c r="J262" i="9"/>
  <c r="J260" i="9" s="1"/>
  <c r="I262" i="9"/>
  <c r="H262" i="9"/>
  <c r="G262" i="9"/>
  <c r="T261" i="9"/>
  <c r="S261" i="9"/>
  <c r="R261" i="9"/>
  <c r="Q261" i="9"/>
  <c r="P261" i="9"/>
  <c r="O261" i="9"/>
  <c r="N261" i="9"/>
  <c r="M261" i="9"/>
  <c r="L261" i="9"/>
  <c r="K261" i="9"/>
  <c r="J261" i="9"/>
  <c r="I261" i="9"/>
  <c r="H261" i="9"/>
  <c r="G261" i="9"/>
  <c r="F261" i="9" s="1"/>
  <c r="Q260" i="9"/>
  <c r="O260" i="9"/>
  <c r="M260" i="9"/>
  <c r="K260" i="9"/>
  <c r="I260" i="9"/>
  <c r="G260" i="9"/>
  <c r="T259" i="9"/>
  <c r="T258" i="9" s="1"/>
  <c r="R259" i="9"/>
  <c r="Q259" i="9"/>
  <c r="Q258" i="9" s="1"/>
  <c r="P259" i="9"/>
  <c r="O259" i="9"/>
  <c r="O258" i="9" s="1"/>
  <c r="N259" i="9"/>
  <c r="M259" i="9"/>
  <c r="L259" i="9"/>
  <c r="K259" i="9"/>
  <c r="K258" i="9" s="1"/>
  <c r="J259" i="9"/>
  <c r="I259" i="9"/>
  <c r="I258" i="9" s="1"/>
  <c r="H259" i="9"/>
  <c r="G259" i="9"/>
  <c r="S258" i="9"/>
  <c r="J258" i="9"/>
  <c r="F257" i="9"/>
  <c r="F256" i="9"/>
  <c r="F255" i="9"/>
  <c r="F254" i="9"/>
  <c r="T253" i="9"/>
  <c r="S253" i="9"/>
  <c r="R253" i="9"/>
  <c r="Q253" i="9"/>
  <c r="P253" i="9"/>
  <c r="O253" i="9"/>
  <c r="N253" i="9"/>
  <c r="M253" i="9"/>
  <c r="L253" i="9"/>
  <c r="K253" i="9"/>
  <c r="J253" i="9"/>
  <c r="I253" i="9"/>
  <c r="H253" i="9"/>
  <c r="G253" i="9"/>
  <c r="F253" i="9" s="1"/>
  <c r="T252" i="9"/>
  <c r="S252" i="9"/>
  <c r="R252" i="9"/>
  <c r="Q252" i="9"/>
  <c r="P252" i="9"/>
  <c r="P238" i="9" s="1"/>
  <c r="P237" i="9" s="1"/>
  <c r="O252" i="9"/>
  <c r="N252" i="9"/>
  <c r="M252" i="9"/>
  <c r="L252" i="9"/>
  <c r="L238" i="9" s="1"/>
  <c r="L237" i="9" s="1"/>
  <c r="K252" i="9"/>
  <c r="J252" i="9"/>
  <c r="I252" i="9"/>
  <c r="H252" i="9"/>
  <c r="F252" i="9" s="1"/>
  <c r="G252" i="9"/>
  <c r="F251" i="9"/>
  <c r="F250" i="9"/>
  <c r="F249" i="9"/>
  <c r="F248" i="9"/>
  <c r="F247" i="9"/>
  <c r="F246" i="9"/>
  <c r="F245" i="9"/>
  <c r="F244" i="9"/>
  <c r="F243" i="9"/>
  <c r="F242" i="9"/>
  <c r="T241" i="9"/>
  <c r="S241" i="9"/>
  <c r="R241" i="9"/>
  <c r="Q241" i="9"/>
  <c r="Q239" i="9" s="1"/>
  <c r="Q237" i="9" s="1"/>
  <c r="P241" i="9"/>
  <c r="O241" i="9"/>
  <c r="O239" i="9" s="1"/>
  <c r="N241" i="9"/>
  <c r="M241" i="9"/>
  <c r="M239" i="9" s="1"/>
  <c r="M237" i="9" s="1"/>
  <c r="L241" i="9"/>
  <c r="K241" i="9"/>
  <c r="K239" i="9" s="1"/>
  <c r="J241" i="9"/>
  <c r="I241" i="9"/>
  <c r="I239" i="9" s="1"/>
  <c r="I237" i="9" s="1"/>
  <c r="H241" i="9"/>
  <c r="G241" i="9"/>
  <c r="T240" i="9"/>
  <c r="S240" i="9"/>
  <c r="R240" i="9"/>
  <c r="Q240" i="9"/>
  <c r="P240" i="9"/>
  <c r="O240" i="9"/>
  <c r="N240" i="9"/>
  <c r="M240" i="9"/>
  <c r="L240" i="9"/>
  <c r="K240" i="9"/>
  <c r="J240" i="9"/>
  <c r="I240" i="9"/>
  <c r="H240" i="9"/>
  <c r="F240" i="9" s="1"/>
  <c r="G240" i="9"/>
  <c r="T239" i="9"/>
  <c r="R239" i="9"/>
  <c r="P239" i="9"/>
  <c r="N239" i="9"/>
  <c r="L239" i="9"/>
  <c r="J239" i="9"/>
  <c r="H239" i="9"/>
  <c r="R238" i="9"/>
  <c r="R237" i="9" s="1"/>
  <c r="Q238" i="9"/>
  <c r="O238" i="9"/>
  <c r="N238" i="9"/>
  <c r="N237" i="9" s="1"/>
  <c r="M238" i="9"/>
  <c r="K238" i="9"/>
  <c r="J238" i="9"/>
  <c r="J237" i="9" s="1"/>
  <c r="I238" i="9"/>
  <c r="G238" i="9"/>
  <c r="S237" i="9"/>
  <c r="O237" i="9"/>
  <c r="K237" i="9"/>
  <c r="F236" i="9"/>
  <c r="N235" i="9"/>
  <c r="F235" i="9"/>
  <c r="N234" i="9"/>
  <c r="F234" i="9"/>
  <c r="N233" i="9"/>
  <c r="F233" i="9"/>
  <c r="T232" i="9"/>
  <c r="S232" i="9"/>
  <c r="R232" i="9"/>
  <c r="Q232" i="9"/>
  <c r="P232" i="9"/>
  <c r="O232" i="9"/>
  <c r="N232" i="9"/>
  <c r="M232" i="9"/>
  <c r="L232" i="9"/>
  <c r="K232" i="9"/>
  <c r="J232" i="9"/>
  <c r="I232" i="9"/>
  <c r="H232" i="9"/>
  <c r="G232" i="9"/>
  <c r="F232" i="9" s="1"/>
  <c r="T231" i="9"/>
  <c r="S231" i="9"/>
  <c r="R231" i="9"/>
  <c r="Q231" i="9"/>
  <c r="P231" i="9"/>
  <c r="O231" i="9"/>
  <c r="N231" i="9"/>
  <c r="M231" i="9"/>
  <c r="L231" i="9"/>
  <c r="K231" i="9"/>
  <c r="J231" i="9"/>
  <c r="I231" i="9"/>
  <c r="H231" i="9"/>
  <c r="F231" i="9" s="1"/>
  <c r="G231" i="9"/>
  <c r="F230" i="9"/>
  <c r="F229" i="9"/>
  <c r="F228" i="9"/>
  <c r="F227" i="9"/>
  <c r="F226" i="9"/>
  <c r="F225" i="9"/>
  <c r="F224" i="9"/>
  <c r="F223" i="9"/>
  <c r="F222" i="9"/>
  <c r="F221" i="9"/>
  <c r="T220" i="9"/>
  <c r="S220" i="9"/>
  <c r="R220" i="9"/>
  <c r="Q220" i="9"/>
  <c r="Q218" i="9" s="1"/>
  <c r="Q216" i="9" s="1"/>
  <c r="P220" i="9"/>
  <c r="O220" i="9"/>
  <c r="O218" i="9" s="1"/>
  <c r="N220" i="9"/>
  <c r="M220" i="9"/>
  <c r="M218" i="9" s="1"/>
  <c r="M216" i="9" s="1"/>
  <c r="L220" i="9"/>
  <c r="K220" i="9"/>
  <c r="K218" i="9" s="1"/>
  <c r="J220" i="9"/>
  <c r="I220" i="9"/>
  <c r="I218" i="9" s="1"/>
  <c r="H220" i="9"/>
  <c r="G220" i="9"/>
  <c r="T219" i="9"/>
  <c r="T217" i="9" s="1"/>
  <c r="T216" i="9" s="1"/>
  <c r="S219" i="9"/>
  <c r="R219" i="9"/>
  <c r="Q219" i="9"/>
  <c r="P219" i="9"/>
  <c r="O219" i="9"/>
  <c r="N219" i="9"/>
  <c r="M219" i="9"/>
  <c r="L219" i="9"/>
  <c r="K219" i="9"/>
  <c r="J219" i="9"/>
  <c r="I219" i="9"/>
  <c r="H219" i="9"/>
  <c r="F219" i="9" s="1"/>
  <c r="G219" i="9"/>
  <c r="T218" i="9"/>
  <c r="R218" i="9"/>
  <c r="P218" i="9"/>
  <c r="N218" i="9"/>
  <c r="L218" i="9"/>
  <c r="J218" i="9"/>
  <c r="H218" i="9"/>
  <c r="R217" i="9"/>
  <c r="Q217" i="9"/>
  <c r="P217" i="9"/>
  <c r="P216" i="9" s="1"/>
  <c r="O217" i="9"/>
  <c r="N217" i="9"/>
  <c r="M217" i="9"/>
  <c r="L217" i="9"/>
  <c r="L216" i="9" s="1"/>
  <c r="K217" i="9"/>
  <c r="J217" i="9"/>
  <c r="I217" i="9"/>
  <c r="H217" i="9"/>
  <c r="G217" i="9"/>
  <c r="S216" i="9"/>
  <c r="O216" i="9"/>
  <c r="K216" i="9"/>
  <c r="I216" i="9"/>
  <c r="F215" i="9"/>
  <c r="F214" i="9"/>
  <c r="F213" i="9"/>
  <c r="F212" i="9"/>
  <c r="T211" i="9"/>
  <c r="S211" i="9"/>
  <c r="R211" i="9"/>
  <c r="R197" i="9" s="1"/>
  <c r="Q211" i="9"/>
  <c r="P211" i="9"/>
  <c r="P197" i="9" s="1"/>
  <c r="P195" i="9" s="1"/>
  <c r="O211" i="9"/>
  <c r="N211" i="9"/>
  <c r="M211" i="9"/>
  <c r="L211" i="9"/>
  <c r="K211" i="9"/>
  <c r="J211" i="9"/>
  <c r="I211" i="9"/>
  <c r="H211" i="9"/>
  <c r="G211" i="9"/>
  <c r="F211" i="9"/>
  <c r="T210" i="9"/>
  <c r="S210" i="9"/>
  <c r="R210" i="9"/>
  <c r="Q210" i="9"/>
  <c r="Q196" i="9" s="1"/>
  <c r="Q195" i="9" s="1"/>
  <c r="P210" i="9"/>
  <c r="O210" i="9"/>
  <c r="O196" i="9" s="1"/>
  <c r="O195" i="9" s="1"/>
  <c r="N210" i="9"/>
  <c r="M210" i="9"/>
  <c r="L210" i="9"/>
  <c r="K210" i="9"/>
  <c r="J210" i="9"/>
  <c r="I210" i="9"/>
  <c r="H210" i="9"/>
  <c r="G210" i="9"/>
  <c r="F209" i="9"/>
  <c r="F208" i="9"/>
  <c r="F207" i="9"/>
  <c r="F206" i="9"/>
  <c r="F205" i="9"/>
  <c r="F204" i="9"/>
  <c r="F203" i="9"/>
  <c r="F202" i="9"/>
  <c r="F201" i="9"/>
  <c r="F200" i="9"/>
  <c r="T199" i="9"/>
  <c r="S199" i="9"/>
  <c r="S197" i="9" s="1"/>
  <c r="R199" i="9"/>
  <c r="Q199" i="9"/>
  <c r="P199" i="9"/>
  <c r="O199" i="9"/>
  <c r="O197" i="9" s="1"/>
  <c r="N199" i="9"/>
  <c r="N197" i="9" s="1"/>
  <c r="N195" i="9" s="1"/>
  <c r="M199" i="9"/>
  <c r="L199" i="9"/>
  <c r="K199" i="9"/>
  <c r="K197" i="9" s="1"/>
  <c r="J199" i="9"/>
  <c r="J197" i="9" s="1"/>
  <c r="F197" i="9" s="1"/>
  <c r="I199" i="9"/>
  <c r="H199" i="9"/>
  <c r="G199" i="9"/>
  <c r="G197" i="9" s="1"/>
  <c r="F199" i="9"/>
  <c r="T198" i="9"/>
  <c r="S198" i="9"/>
  <c r="R198" i="9"/>
  <c r="R196" i="9" s="1"/>
  <c r="R195" i="9" s="1"/>
  <c r="Q198" i="9"/>
  <c r="P198" i="9"/>
  <c r="O198" i="9"/>
  <c r="N198" i="9"/>
  <c r="N196" i="9" s="1"/>
  <c r="M198" i="9"/>
  <c r="M196" i="9" s="1"/>
  <c r="M195" i="9" s="1"/>
  <c r="L198" i="9"/>
  <c r="K198" i="9"/>
  <c r="J198" i="9"/>
  <c r="J196" i="9" s="1"/>
  <c r="I198" i="9"/>
  <c r="I196" i="9" s="1"/>
  <c r="I195" i="9" s="1"/>
  <c r="H198" i="9"/>
  <c r="G198" i="9"/>
  <c r="T197" i="9"/>
  <c r="Q197" i="9"/>
  <c r="M197" i="9"/>
  <c r="L197" i="9"/>
  <c r="I197" i="9"/>
  <c r="H197" i="9"/>
  <c r="H195" i="9" s="1"/>
  <c r="T196" i="9"/>
  <c r="S196" i="9"/>
  <c r="S195" i="9" s="1"/>
  <c r="P196" i="9"/>
  <c r="L196" i="9"/>
  <c r="K196" i="9"/>
  <c r="K195" i="9" s="1"/>
  <c r="H196" i="9"/>
  <c r="G196" i="9"/>
  <c r="T195" i="9"/>
  <c r="L195" i="9"/>
  <c r="F194" i="9"/>
  <c r="F193" i="9"/>
  <c r="F192" i="9"/>
  <c r="F191" i="9"/>
  <c r="T190" i="9"/>
  <c r="S190" i="9"/>
  <c r="R190" i="9"/>
  <c r="Q190" i="9"/>
  <c r="Q176" i="9" s="1"/>
  <c r="P190" i="9"/>
  <c r="O190" i="9"/>
  <c r="N190" i="9"/>
  <c r="M190" i="9"/>
  <c r="M176" i="9" s="1"/>
  <c r="L190" i="9"/>
  <c r="K190" i="9"/>
  <c r="J190" i="9"/>
  <c r="I190" i="9"/>
  <c r="I176" i="9" s="1"/>
  <c r="H190" i="9"/>
  <c r="G190" i="9"/>
  <c r="T189" i="9"/>
  <c r="T175" i="9" s="1"/>
  <c r="S189" i="9"/>
  <c r="R189" i="9"/>
  <c r="Q189" i="9"/>
  <c r="P189" i="9"/>
  <c r="P175" i="9" s="1"/>
  <c r="O189" i="9"/>
  <c r="N189" i="9"/>
  <c r="M189" i="9"/>
  <c r="L189" i="9"/>
  <c r="L175" i="9" s="1"/>
  <c r="K189" i="9"/>
  <c r="J189" i="9"/>
  <c r="I189" i="9"/>
  <c r="H189" i="9"/>
  <c r="H175" i="9" s="1"/>
  <c r="G189" i="9"/>
  <c r="F189" i="9"/>
  <c r="F188" i="9"/>
  <c r="F187" i="9"/>
  <c r="S186" i="9"/>
  <c r="F186" i="9"/>
  <c r="F185" i="9"/>
  <c r="F184" i="9"/>
  <c r="F183" i="9"/>
  <c r="F182" i="9"/>
  <c r="F181" i="9"/>
  <c r="F180" i="9"/>
  <c r="F179" i="9"/>
  <c r="T178" i="9"/>
  <c r="T176" i="9" s="1"/>
  <c r="T174" i="9" s="1"/>
  <c r="S178" i="9"/>
  <c r="S176" i="9" s="1"/>
  <c r="R178" i="9"/>
  <c r="Q178" i="9"/>
  <c r="P178" i="9"/>
  <c r="P176" i="9" s="1"/>
  <c r="P174" i="9" s="1"/>
  <c r="O178" i="9"/>
  <c r="O176" i="9" s="1"/>
  <c r="N178" i="9"/>
  <c r="M178" i="9"/>
  <c r="L178" i="9"/>
  <c r="L176" i="9" s="1"/>
  <c r="L174" i="9" s="1"/>
  <c r="K178" i="9"/>
  <c r="K176" i="9" s="1"/>
  <c r="J178" i="9"/>
  <c r="I178" i="9"/>
  <c r="H178" i="9"/>
  <c r="F178" i="9" s="1"/>
  <c r="G178" i="9"/>
  <c r="G176" i="9" s="1"/>
  <c r="T177" i="9"/>
  <c r="S177" i="9"/>
  <c r="S175" i="9" s="1"/>
  <c r="S174" i="9" s="1"/>
  <c r="R177" i="9"/>
  <c r="Q177" i="9"/>
  <c r="P177" i="9"/>
  <c r="O177" i="9"/>
  <c r="O175" i="9" s="1"/>
  <c r="O174" i="9" s="1"/>
  <c r="N177" i="9"/>
  <c r="M177" i="9"/>
  <c r="L177" i="9"/>
  <c r="K177" i="9"/>
  <c r="K175" i="9" s="1"/>
  <c r="K174" i="9" s="1"/>
  <c r="J177" i="9"/>
  <c r="I177" i="9"/>
  <c r="H177" i="9"/>
  <c r="G177" i="9"/>
  <c r="F177" i="9" s="1"/>
  <c r="R176" i="9"/>
  <c r="N176" i="9"/>
  <c r="J176" i="9"/>
  <c r="Q175" i="9"/>
  <c r="M175" i="9"/>
  <c r="M174" i="9" s="1"/>
  <c r="I175" i="9"/>
  <c r="F155" i="9"/>
  <c r="F154" i="9"/>
  <c r="F153" i="9"/>
  <c r="F134" i="9"/>
  <c r="F133" i="9"/>
  <c r="F132" i="9"/>
  <c r="F113" i="9"/>
  <c r="F112" i="9"/>
  <c r="F111" i="9"/>
  <c r="F92" i="9"/>
  <c r="F91" i="9"/>
  <c r="F90" i="9"/>
  <c r="F71" i="9"/>
  <c r="F70" i="9"/>
  <c r="F69" i="9"/>
  <c r="F50" i="9"/>
  <c r="F49" i="9"/>
  <c r="F48" i="9"/>
  <c r="F29" i="9"/>
  <c r="F28" i="9"/>
  <c r="F27" i="9"/>
  <c r="J195" i="9" l="1"/>
  <c r="G258" i="9"/>
  <c r="F259" i="9"/>
  <c r="G175" i="9"/>
  <c r="H176" i="9"/>
  <c r="G195" i="9"/>
  <c r="F195" i="9" s="1"/>
  <c r="F196" i="9"/>
  <c r="H216" i="9"/>
  <c r="F217" i="9"/>
  <c r="F260" i="9"/>
  <c r="F283" i="9"/>
  <c r="G281" i="9"/>
  <c r="I174" i="9"/>
  <c r="Q174" i="9"/>
  <c r="F210" i="9"/>
  <c r="F220" i="9"/>
  <c r="H238" i="9"/>
  <c r="T238" i="9"/>
  <c r="T237" i="9" s="1"/>
  <c r="M258" i="9"/>
  <c r="H260" i="9"/>
  <c r="H258" i="9" s="1"/>
  <c r="F262" i="9"/>
  <c r="H279" i="9"/>
  <c r="F301" i="9"/>
  <c r="T300" i="9"/>
  <c r="J175" i="9"/>
  <c r="J174" i="9" s="1"/>
  <c r="N175" i="9"/>
  <c r="N174" i="9" s="1"/>
  <c r="R175" i="9"/>
  <c r="R174" i="9" s="1"/>
  <c r="F190" i="9"/>
  <c r="F198" i="9"/>
  <c r="J216" i="9"/>
  <c r="N216" i="9"/>
  <c r="R216" i="9"/>
  <c r="F241" i="9"/>
  <c r="G302" i="9"/>
  <c r="G218" i="9"/>
  <c r="G239" i="9"/>
  <c r="G216" i="9" l="1"/>
  <c r="F216" i="9" s="1"/>
  <c r="F218" i="9"/>
  <c r="F302" i="9"/>
  <c r="G300" i="9"/>
  <c r="F300" i="9" s="1"/>
  <c r="F258" i="9"/>
  <c r="H237" i="9"/>
  <c r="F238" i="9"/>
  <c r="H174" i="9"/>
  <c r="F176" i="9"/>
  <c r="F239" i="9"/>
  <c r="G237" i="9"/>
  <c r="F281" i="9"/>
  <c r="G279" i="9"/>
  <c r="F279" i="9" s="1"/>
  <c r="G174" i="9"/>
  <c r="F174" i="9" s="1"/>
  <c r="F175" i="9"/>
  <c r="F237" i="9" l="1"/>
  <c r="D46" i="8" l="1"/>
  <c r="C46" i="8"/>
  <c r="D45" i="8"/>
  <c r="C45" i="8"/>
  <c r="D44" i="8"/>
  <c r="C44" i="8"/>
  <c r="D43" i="8"/>
  <c r="C43" i="8"/>
  <c r="D42" i="8"/>
  <c r="C42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D40" i="8"/>
  <c r="C40" i="8"/>
  <c r="D39" i="8"/>
  <c r="C39" i="8"/>
  <c r="D38" i="8"/>
  <c r="C38" i="8"/>
  <c r="D37" i="8"/>
  <c r="C37" i="8"/>
  <c r="C36" i="8" s="1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D35" i="8"/>
  <c r="C35" i="8"/>
  <c r="D34" i="8"/>
  <c r="C34" i="8"/>
  <c r="D33" i="8"/>
  <c r="C33" i="8"/>
  <c r="D32" i="8"/>
  <c r="C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D30" i="8"/>
  <c r="C30" i="8"/>
  <c r="D29" i="8"/>
  <c r="C29" i="8"/>
  <c r="D28" i="8"/>
  <c r="C28" i="8"/>
  <c r="D27" i="8"/>
  <c r="C27" i="8"/>
  <c r="C26" i="8" s="1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D25" i="8"/>
  <c r="C25" i="8"/>
  <c r="D24" i="8"/>
  <c r="C24" i="8"/>
  <c r="D23" i="8"/>
  <c r="C23" i="8"/>
  <c r="D22" i="8"/>
  <c r="C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D20" i="8"/>
  <c r="C20" i="8"/>
  <c r="D19" i="8"/>
  <c r="C19" i="8"/>
  <c r="D18" i="8"/>
  <c r="C18" i="8"/>
  <c r="D17" i="8"/>
  <c r="C17" i="8"/>
  <c r="C16" i="8" s="1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D15" i="8"/>
  <c r="C15" i="8"/>
  <c r="D14" i="8"/>
  <c r="C14" i="8"/>
  <c r="D13" i="8"/>
  <c r="C13" i="8"/>
  <c r="D12" i="8"/>
  <c r="C12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D10" i="8"/>
  <c r="C10" i="8"/>
  <c r="D9" i="8"/>
  <c r="C9" i="8"/>
  <c r="D8" i="8"/>
  <c r="C8" i="8"/>
  <c r="D7" i="8"/>
  <c r="C7" i="8"/>
  <c r="C6" i="8" s="1"/>
  <c r="P6" i="8"/>
  <c r="O6" i="8"/>
  <c r="N6" i="8"/>
  <c r="M6" i="8"/>
  <c r="L6" i="8"/>
  <c r="K6" i="8"/>
  <c r="J6" i="8"/>
  <c r="I6" i="8"/>
  <c r="H6" i="8"/>
  <c r="G6" i="8"/>
  <c r="F6" i="8"/>
  <c r="E6" i="8"/>
  <c r="D6" i="8"/>
  <c r="G47" i="7" l="1"/>
  <c r="F47" i="7"/>
  <c r="H44" i="7"/>
  <c r="G44" i="7"/>
  <c r="F44" i="7"/>
  <c r="E44" i="7"/>
  <c r="D44" i="7"/>
  <c r="H41" i="7"/>
  <c r="G41" i="7"/>
  <c r="F41" i="7"/>
  <c r="E41" i="7"/>
  <c r="D41" i="7"/>
  <c r="H38" i="7"/>
  <c r="G38" i="7"/>
  <c r="F38" i="7"/>
  <c r="E38" i="7"/>
  <c r="D38" i="7"/>
  <c r="H35" i="7"/>
  <c r="G35" i="7"/>
  <c r="F35" i="7"/>
  <c r="E35" i="7"/>
  <c r="D35" i="7"/>
  <c r="H32" i="7"/>
  <c r="G32" i="7"/>
  <c r="F32" i="7"/>
  <c r="E32" i="7"/>
  <c r="D32" i="7"/>
  <c r="H29" i="7"/>
  <c r="G29" i="7"/>
  <c r="F29" i="7"/>
  <c r="E29" i="7"/>
  <c r="D29" i="7"/>
  <c r="E13" i="4" l="1"/>
  <c r="D13" i="4"/>
  <c r="C13" i="4"/>
  <c r="E8" i="4"/>
  <c r="D8" i="4"/>
  <c r="C8" i="4"/>
  <c r="I14" i="1" l="1"/>
  <c r="H14" i="1"/>
  <c r="I13" i="1"/>
  <c r="H13" i="1"/>
  <c r="I12" i="1"/>
  <c r="H12" i="1"/>
  <c r="I11" i="1"/>
  <c r="H11" i="1"/>
  <c r="I10" i="1"/>
  <c r="H10" i="1"/>
  <c r="I9" i="1"/>
  <c r="H9" i="1"/>
  <c r="N8" i="1"/>
  <c r="I8" i="1"/>
  <c r="H8" i="1"/>
  <c r="N7" i="1"/>
  <c r="I7" i="1"/>
  <c r="H7" i="1"/>
</calcChain>
</file>

<file path=xl/sharedStrings.xml><?xml version="1.0" encoding="utf-8"?>
<sst xmlns="http://schemas.openxmlformats.org/spreadsheetml/2006/main" count="2635" uniqueCount="220">
  <si>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</si>
  <si>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</si>
  <si>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</si>
  <si>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</si>
  <si>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</si>
  <si>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</si>
  <si>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</si>
  <si>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</si>
  <si>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</si>
  <si>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</si>
  <si>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</si>
  <si>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</si>
  <si>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</si>
  <si>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</si>
  <si>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</si>
  <si>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</si>
  <si>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</si>
  <si>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</si>
  <si>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</si>
  <si>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</si>
  <si>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</si>
  <si>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</si>
  <si>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</si>
  <si>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</si>
  <si>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</si>
  <si>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</si>
  <si>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</si>
  <si>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</si>
  <si>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</si>
  <si>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</si>
  <si>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</si>
  <si>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</si>
  <si>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</si>
  <si>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</si>
  <si>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</si>
  <si>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</si>
  <si>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</si>
  <si>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</si>
  <si>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</si>
  <si>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3"/>
  </si>
  <si>
    <t>　　　 (登記事項要約書、登記情報提供を含む)</t>
    <phoneticPr fontId="4"/>
  </si>
  <si>
    <t>　 ２．閲覧は、登記簿、地図・その他の図面、筆界特定手続記録の閲覧である。</t>
    <rPh sb="4" eb="6">
      <t>エツラン</t>
    </rPh>
    <phoneticPr fontId="4"/>
  </si>
  <si>
    <t>※１．証明は、証明、印鑑証明、地図・その他の図面・筆界特定書の写しの交付、確定日付、抵当証券、概要記録事項証明、登記識別情報に</t>
    <phoneticPr fontId="4"/>
  </si>
  <si>
    <t xml:space="preserve">   　　関する証明等である。</t>
    <phoneticPr fontId="3"/>
  </si>
  <si>
    <t>令和2年</t>
    <rPh sb="0" eb="2">
      <t>レイワ</t>
    </rPh>
    <rPh sb="3" eb="4">
      <t>ネン</t>
    </rPh>
    <phoneticPr fontId="3"/>
  </si>
  <si>
    <t>Q-2．刑事事件数</t>
    <rPh sb="4" eb="6">
      <t>ケイジ</t>
    </rPh>
    <rPh sb="6" eb="8">
      <t>ジケン</t>
    </rPh>
    <rPh sb="8" eb="9">
      <t>スウ</t>
    </rPh>
    <phoneticPr fontId="4"/>
  </si>
  <si>
    <t>福井県内件数</t>
    <rPh sb="2" eb="3">
      <t>ケン</t>
    </rPh>
    <phoneticPr fontId="4"/>
  </si>
  <si>
    <t>区　分</t>
    <rPh sb="0" eb="1">
      <t>ク</t>
    </rPh>
    <rPh sb="2" eb="3">
      <t>ブン</t>
    </rPh>
    <phoneticPr fontId="4"/>
  </si>
  <si>
    <t>総数</t>
    <rPh sb="0" eb="2">
      <t>ソウスウ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</si>
  <si>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</si>
  <si>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</si>
  <si>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年次</t>
    <rPh sb="1" eb="2">
      <t>ツギ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</si>
  <si>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</si>
  <si>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</si>
  <si>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未済件数</t>
    <rPh sb="0" eb="2">
      <t>ミサイ</t>
    </rPh>
    <rPh sb="2" eb="4">
      <t>ケンスウ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</si>
  <si>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</si>
  <si>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</si>
  <si>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</si>
  <si>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</si>
  <si>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</si>
  <si>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</si>
  <si>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</si>
  <si>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</si>
  <si>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</si>
  <si>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</si>
  <si>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</si>
  <si>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</si>
  <si>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</si>
  <si>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</si>
  <si>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</si>
  <si>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</si>
  <si>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</si>
  <si>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</si>
  <si>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</si>
  <si>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</si>
  <si>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</si>
  <si>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</si>
  <si>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単位：件</t>
    <rPh sb="0" eb="2">
      <t>タンイ</t>
    </rPh>
    <rPh sb="3" eb="4">
      <t>ケン</t>
    </rPh>
    <phoneticPr fontId="4"/>
  </si>
  <si>
    <t>区 分</t>
    <rPh sb="0" eb="1">
      <t>ク</t>
    </rPh>
    <rPh sb="2" eb="3">
      <t>ブン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</si>
  <si>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</si>
  <si>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</si>
  <si>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</si>
  <si>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</si>
  <si>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新受</t>
    <rPh sb="0" eb="1">
      <t>シン</t>
    </rPh>
    <rPh sb="1" eb="2">
      <t>ウケ</t>
    </rPh>
    <phoneticPr fontId="4"/>
  </si>
  <si>
    <t>裁判所別</t>
    <rPh sb="0" eb="3">
      <t>サイバンショ</t>
    </rPh>
    <rPh sb="3" eb="4">
      <t>ベツ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</si>
  <si>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</si>
  <si>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年 次</t>
    <rPh sb="2" eb="3">
      <t>ツギ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</si>
  <si>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</si>
  <si>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</si>
  <si>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地裁</t>
    <rPh sb="0" eb="1">
      <t>チ</t>
    </rPh>
    <rPh sb="1" eb="2">
      <t>サイ</t>
    </rPh>
    <phoneticPr fontId="4"/>
  </si>
  <si>
    <t>簡易</t>
    <rPh sb="0" eb="2">
      <t>カンイ</t>
    </rPh>
    <phoneticPr fontId="4"/>
  </si>
  <si>
    <t>金　銭</t>
    <rPh sb="0" eb="1">
      <t>キン</t>
    </rPh>
    <rPh sb="2" eb="3">
      <t>ゼニ</t>
    </rPh>
    <phoneticPr fontId="4"/>
  </si>
  <si>
    <t>建　物</t>
    <rPh sb="0" eb="1">
      <t>ダテ</t>
    </rPh>
    <rPh sb="2" eb="3">
      <t>モノ</t>
    </rPh>
    <phoneticPr fontId="4"/>
  </si>
  <si>
    <t>土　地</t>
    <rPh sb="0" eb="1">
      <t>ツチ</t>
    </rPh>
    <rPh sb="2" eb="3">
      <t>チ</t>
    </rPh>
    <phoneticPr fontId="4"/>
  </si>
  <si>
    <t>その他</t>
    <rPh sb="2" eb="3">
      <t>タ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</si>
  <si>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</si>
  <si>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区分</t>
    <rPh sb="0" eb="1">
      <t>ク</t>
    </rPh>
    <rPh sb="1" eb="2">
      <t>ブン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</si>
  <si>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</si>
  <si>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</si>
  <si>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</si>
  <si>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</si>
  <si>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</si>
  <si>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-</t>
    <phoneticPr fontId="4"/>
  </si>
  <si>
    <t>－</t>
  </si>
  <si>
    <t>-</t>
  </si>
  <si>
    <t>-</t>
    <phoneticPr fontId="3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</si>
  <si>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</si>
  <si>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総数</t>
    <rPh sb="0" eb="1">
      <t>フサ</t>
    </rPh>
    <rPh sb="1" eb="2">
      <t>カズ</t>
    </rPh>
    <phoneticPr fontId="4"/>
  </si>
  <si>
    <t>検察官
へ送致</t>
    <rPh sb="0" eb="3">
      <t>ケンサツカン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</si>
  <si>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</si>
  <si>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児童相談所
への送致</t>
    <rPh sb="0" eb="2">
      <t>ジドウ</t>
    </rPh>
    <rPh sb="2" eb="4">
      <t>ソウダン</t>
    </rPh>
    <rPh sb="4" eb="5">
      <t>ショ</t>
    </rPh>
    <phoneticPr fontId="4"/>
  </si>
  <si>
    <t>審判
不開始</t>
    <rPh sb="0" eb="1">
      <t>シン</t>
    </rPh>
    <rPh sb="1" eb="2">
      <t>ハン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</si>
  <si>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</si>
  <si>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保護観察</t>
    <rPh sb="0" eb="2">
      <t>ホゴ</t>
    </rPh>
    <rPh sb="2" eb="4">
      <t>カンサツ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</si>
  <si>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</si>
  <si>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少年院送致</t>
    <rPh sb="0" eb="3">
      <t>ショウネンイン</t>
    </rPh>
    <rPh sb="3" eb="5">
      <t>ソウチ</t>
    </rPh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</si>
  <si>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</si>
  <si>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</si>
  <si>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</si>
  <si>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</si>
  <si>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年次</t>
    <phoneticPr fontId="4"/>
  </si>
  <si>
    <t>警察署別</t>
    <rPh sb="3" eb="4">
      <t>ベツ</t>
    </rPh>
    <phoneticPr fontId="4"/>
  </si>
  <si>
    <t>警察署</t>
    <rPh sb="0" eb="3">
      <t>ケイサツショ</t>
    </rPh>
    <phoneticPr fontId="4"/>
  </si>
  <si>
    <t>交番</t>
    <rPh sb="0" eb="2">
      <t>コウバン</t>
    </rPh>
    <phoneticPr fontId="4"/>
  </si>
  <si>
    <t>検問所</t>
    <rPh sb="0" eb="3">
      <t>ケンモンジョ</t>
    </rPh>
    <phoneticPr fontId="4"/>
  </si>
  <si>
    <t>駐在所</t>
    <rPh sb="0" eb="3">
      <t>チュウザイショ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</si>
  <si>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</si>
  <si>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三国警察署</t>
    <rPh sb="0" eb="2">
      <t>ミクニ</t>
    </rPh>
    <phoneticPr fontId="4"/>
  </si>
  <si>
    <t>丸岡警察署</t>
    <rPh sb="0" eb="2">
      <t>マルオカ</t>
    </rPh>
    <phoneticPr fontId="4"/>
  </si>
  <si>
    <t>金津警察署</t>
    <rPh sb="0" eb="2">
      <t>カナヅ</t>
    </rPh>
    <phoneticPr fontId="4"/>
  </si>
  <si>
    <t>あわら警察署</t>
    <phoneticPr fontId="4"/>
  </si>
  <si>
    <t>市内計</t>
    <rPh sb="0" eb="2">
      <t>シナイ</t>
    </rPh>
    <rPh sb="2" eb="3">
      <t>ケイ</t>
    </rPh>
    <phoneticPr fontId="4"/>
  </si>
  <si>
    <t>坂井警察署</t>
    <rPh sb="0" eb="2">
      <t>サカイ</t>
    </rPh>
    <phoneticPr fontId="4"/>
  </si>
  <si>
    <t>坂井西警察署</t>
    <rPh sb="0" eb="2">
      <t>サカイ</t>
    </rPh>
    <rPh sb="2" eb="3">
      <t>ニシ</t>
    </rPh>
    <phoneticPr fontId="4"/>
  </si>
  <si>
    <t>平成31年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</si>
  <si>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</si>
  <si>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</si>
  <si>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</si>
  <si>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</si>
  <si>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発生地計上</t>
    <rPh sb="0" eb="2">
      <t>ハッセイ</t>
    </rPh>
    <rPh sb="2" eb="3">
      <t>チ</t>
    </rPh>
    <rPh sb="3" eb="5">
      <t>ケイジョウ</t>
    </rPh>
    <phoneticPr fontId="4"/>
  </si>
  <si>
    <t>単位：件</t>
  </si>
  <si>
    <t>凶悪犯</t>
    <rPh sb="0" eb="3">
      <t>キョウアクハン</t>
    </rPh>
    <phoneticPr fontId="4"/>
  </si>
  <si>
    <t>粗暴犯</t>
    <rPh sb="0" eb="2">
      <t>ソボウ</t>
    </rPh>
    <rPh sb="2" eb="3">
      <t>ハン</t>
    </rPh>
    <phoneticPr fontId="4"/>
  </si>
  <si>
    <t>窃盗犯</t>
    <rPh sb="0" eb="3">
      <t>セットウハン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</si>
  <si>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</si>
  <si>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</si>
  <si>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認知</t>
    <rPh sb="0" eb="2">
      <t>ニンチ</t>
    </rPh>
    <phoneticPr fontId="4"/>
  </si>
  <si>
    <t>検挙</t>
    <rPh sb="0" eb="2">
      <t>ケンキョ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</si>
  <si>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</si>
  <si>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</si>
  <si>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</si>
  <si>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</si>
  <si>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</si>
  <si>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</si>
  <si>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 xml:space="preserve">資料：福井県警察本部 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4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</si>
  <si>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</si>
  <si>
    <t>単位：人</t>
    <rPh sb="0" eb="2">
      <t>タンイ</t>
    </rPh>
    <rPh sb="3" eb="4">
      <t>ヒト</t>
    </rPh>
    <phoneticPr fontId="4"/>
  </si>
  <si>
    <t>年　　　度</t>
    <rPh sb="0" eb="1">
      <t>トシ</t>
    </rPh>
    <rPh sb="4" eb="5">
      <t>ド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</si>
  <si>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</si>
  <si>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飲酒</t>
    <rPh sb="0" eb="2">
      <t>インシュ</t>
    </rPh>
    <phoneticPr fontId="4"/>
  </si>
  <si>
    <t>喫煙</t>
    <rPh sb="0" eb="2">
      <t>キツエン</t>
    </rPh>
    <phoneticPr fontId="4"/>
  </si>
  <si>
    <t>深夜
徘徊</t>
    <rPh sb="0" eb="2">
      <t>シンヤ</t>
    </rPh>
    <rPh sb="3" eb="5">
      <t>ハイカイ</t>
    </rPh>
    <phoneticPr fontId="4"/>
  </si>
  <si>
    <t>怠学</t>
    <rPh sb="0" eb="1">
      <t>ナマ</t>
    </rPh>
    <rPh sb="1" eb="2">
      <t>ガク</t>
    </rPh>
    <phoneticPr fontId="4"/>
  </si>
  <si>
    <t>不健全
娯楽</t>
    <rPh sb="0" eb="3">
      <t>フケンゼン</t>
    </rPh>
    <rPh sb="4" eb="6">
      <t>ゴラク</t>
    </rPh>
    <phoneticPr fontId="4"/>
  </si>
  <si>
    <t>交通非行・バイク２人乗り</t>
    <rPh sb="0" eb="2">
      <t>コウツウ</t>
    </rPh>
    <rPh sb="2" eb="4">
      <t>ヒコウ</t>
    </rPh>
    <rPh sb="9" eb="10">
      <t>ニン</t>
    </rPh>
    <rPh sb="10" eb="11">
      <t>ノ</t>
    </rPh>
    <phoneticPr fontId="5"/>
  </si>
  <si>
    <t>自転車右側・
２人乗り等</t>
    <rPh sb="0" eb="3">
      <t>ジテンシャ</t>
    </rPh>
    <rPh sb="3" eb="5">
      <t>ミギガワ</t>
    </rPh>
    <rPh sb="7" eb="9">
      <t>ニニン</t>
    </rPh>
    <rPh sb="9" eb="10">
      <t>ノ</t>
    </rPh>
    <rPh sb="11" eb="12">
      <t>ナド</t>
    </rPh>
    <phoneticPr fontId="5"/>
  </si>
  <si>
    <t>路上
スケボー</t>
    <rPh sb="0" eb="2">
      <t>ロジョウ</t>
    </rPh>
    <phoneticPr fontId="5"/>
  </si>
  <si>
    <t>校則・
マナー注意</t>
    <rPh sb="0" eb="2">
      <t>コウソク</t>
    </rPh>
    <rPh sb="7" eb="9">
      <t>チュウイ</t>
    </rPh>
    <phoneticPr fontId="5"/>
  </si>
  <si>
    <t>遅刻</t>
    <rPh sb="0" eb="2">
      <t>チコク</t>
    </rPh>
    <phoneticPr fontId="5"/>
  </si>
  <si>
    <t>花火遊び
注意</t>
    <rPh sb="0" eb="2">
      <t>ハナビ</t>
    </rPh>
    <rPh sb="2" eb="3">
      <t>アソ</t>
    </rPh>
    <rPh sb="5" eb="7">
      <t>チュウイ</t>
    </rPh>
    <phoneticPr fontId="5"/>
  </si>
  <si>
    <t>帰宅
指導等</t>
    <rPh sb="0" eb="2">
      <t>キタク</t>
    </rPh>
    <rPh sb="3" eb="5">
      <t>シドウ</t>
    </rPh>
    <rPh sb="5" eb="6">
      <t>トウ</t>
    </rPh>
    <phoneticPr fontId="5"/>
  </si>
  <si>
    <t>不良
交友</t>
    <rPh sb="0" eb="2">
      <t>フリョウ</t>
    </rPh>
    <rPh sb="3" eb="5">
      <t>コウユウ</t>
    </rPh>
    <phoneticPr fontId="4"/>
  </si>
  <si>
    <t>愛の
一声</t>
    <rPh sb="0" eb="1">
      <t>アイ</t>
    </rPh>
    <rPh sb="3" eb="5">
      <t>ヒトコエ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</si>
  <si>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</si>
  <si>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</si>
  <si>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</si>
  <si>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</si>
  <si>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</si>
  <si>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学生・生徒</t>
    <rPh sb="0" eb="2">
      <t>ガクセイ</t>
    </rPh>
    <rPh sb="3" eb="5">
      <t>セイト</t>
    </rPh>
    <phoneticPr fontId="4"/>
  </si>
  <si>
    <t>小計</t>
    <rPh sb="0" eb="2">
      <t>ショウケイ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</si>
  <si>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</si>
  <si>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</si>
  <si>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</si>
  <si>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</si>
  <si>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</si>
  <si>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一般少年</t>
    <rPh sb="0" eb="2">
      <t>イッパン</t>
    </rPh>
    <rPh sb="2" eb="4">
      <t>ショウネン</t>
    </rPh>
    <phoneticPr fontId="4"/>
  </si>
  <si>
    <t>有職</t>
    <rPh sb="0" eb="1">
      <t>ユウ</t>
    </rPh>
    <rPh sb="1" eb="2">
      <t>ショク</t>
    </rPh>
    <phoneticPr fontId="4"/>
  </si>
  <si>
    <t>無職</t>
    <rPh sb="0" eb="2">
      <t>ムショク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</si>
  <si>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</si>
  <si>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</si>
  <si>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</si>
  <si>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</si>
  <si>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</si>
  <si>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</si>
  <si>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</si>
  <si>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</si>
  <si>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</si>
  <si>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</si>
  <si>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</si>
  <si>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</si>
  <si>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</si>
  <si>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</si>
  <si>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</si>
  <si>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4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</si>
  <si>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5"/>
  </si>
  <si>
    <t>17．法務・警察</t>
    <rPh sb="3" eb="5">
      <t>ホウム</t>
    </rPh>
    <rPh sb="6" eb="8">
      <t>ケイサツ</t>
    </rPh>
    <phoneticPr fontId="15"/>
  </si>
  <si>
    <t>Q-1</t>
  </si>
  <si>
    <t>Q-2</t>
  </si>
  <si>
    <t>Q-3</t>
  </si>
  <si>
    <t>Q-4</t>
  </si>
  <si>
    <t>Q-5</t>
  </si>
  <si>
    <t>Q-6</t>
  </si>
  <si>
    <t>Q-7</t>
  </si>
  <si>
    <t>登記事件数</t>
    <rPh sb="0" eb="2">
      <t>トウキ</t>
    </rPh>
    <rPh sb="2" eb="4">
      <t>ジケン</t>
    </rPh>
    <rPh sb="4" eb="5">
      <t>スウ</t>
    </rPh>
    <phoneticPr fontId="2"/>
  </si>
  <si>
    <t>少年事件数</t>
    <rPh sb="0" eb="2">
      <t>ショウネン</t>
    </rPh>
    <rPh sb="2" eb="4">
      <t>ジケン</t>
    </rPh>
    <rPh sb="4" eb="5">
      <t>スウ</t>
    </rPh>
    <phoneticPr fontId="2"/>
  </si>
  <si>
    <t>警察署別施設数</t>
    <rPh sb="0" eb="3">
      <t>ケイサツショ</t>
    </rPh>
    <rPh sb="3" eb="4">
      <t>ベツ</t>
    </rPh>
    <rPh sb="4" eb="7">
      <t>シセツスウ</t>
    </rPh>
    <phoneticPr fontId="2"/>
  </si>
  <si>
    <t>犯罪類別認知・検挙件数</t>
    <rPh sb="0" eb="2">
      <t>ハンザイ</t>
    </rPh>
    <rPh sb="2" eb="4">
      <t>ルイベツ</t>
    </rPh>
    <rPh sb="4" eb="6">
      <t>ニンチ</t>
    </rPh>
    <rPh sb="7" eb="9">
      <t>ケンキョ</t>
    </rPh>
    <rPh sb="9" eb="11">
      <t>ケンスウ</t>
    </rPh>
    <phoneticPr fontId="2"/>
  </si>
  <si>
    <t>少年補導活動状況</t>
    <rPh sb="0" eb="2">
      <t>ショウネン</t>
    </rPh>
    <rPh sb="2" eb="4">
      <t>ホドウ</t>
    </rPh>
    <rPh sb="4" eb="6">
      <t>カツドウ</t>
    </rPh>
    <rPh sb="6" eb="8">
      <t>ジョウキョウ</t>
    </rPh>
    <phoneticPr fontId="2"/>
  </si>
  <si>
    <t>刑事事件数</t>
    <rPh sb="0" eb="2">
      <t>ケイジ</t>
    </rPh>
    <rPh sb="2" eb="4">
      <t>ジケン</t>
    </rPh>
    <rPh sb="4" eb="5">
      <t>スウ</t>
    </rPh>
    <phoneticPr fontId="2"/>
  </si>
  <si>
    <t>民事・行政事件数</t>
    <rPh sb="0" eb="2">
      <t>ミンジ</t>
    </rPh>
    <rPh sb="3" eb="5">
      <t>ギョウセイ</t>
    </rPh>
    <rPh sb="5" eb="6">
      <t>ジ</t>
    </rPh>
    <rPh sb="6" eb="8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</si>
</sst>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4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1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 vertical="center" justifyLastLine="1"/>
    </xf>
    <xf numFmtId="0" fontId="5" fillId="0" borderId="0" xfId="1" applyFont="1" applyBorder="1" applyAlignment="1"/>
    <xf numFmtId="0" fontId="5" fillId="0" borderId="6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left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 justifyLastLine="1"/>
    </xf>
    <xf numFmtId="176" fontId="5" fillId="0" borderId="9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9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 shrinkToFit="1"/>
    </xf>
    <xf numFmtId="176" fontId="5" fillId="0" borderId="7" xfId="2" applyNumberFormat="1" applyFont="1" applyBorder="1" applyAlignment="1">
      <alignment vertical="center" justifyLastLine="1"/>
    </xf>
    <xf numFmtId="176" fontId="5" fillId="0" borderId="8" xfId="1" applyNumberFormat="1" applyFont="1" applyFill="1" applyBorder="1" applyAlignment="1">
      <alignment vertical="center" justifyLastLine="1" shrinkToFit="1"/>
    </xf>
    <xf numFmtId="176" fontId="5" fillId="0" borderId="9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7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justifyLastLine="1" shrinkToFit="1"/>
    </xf>
    <xf numFmtId="176" fontId="5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12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Border="1"/>
    <xf numFmtId="178" fontId="5" fillId="0" borderId="0" xfId="1" applyNumberFormat="1" applyFont="1" applyAlignment="1">
      <alignment horizontal="center"/>
    </xf>
    <xf numFmtId="0" fontId="5" fillId="0" borderId="11" xfId="1" applyFont="1" applyBorder="1" applyAlignment="1"/>
    <xf numFmtId="0" fontId="5" fillId="0" borderId="11" xfId="1" applyFont="1" applyBorder="1"/>
    <xf numFmtId="0" fontId="5" fillId="0" borderId="11" xfId="1" applyFont="1" applyBorder="1" applyAlignment="1">
      <alignment horizontal="right"/>
    </xf>
    <xf numFmtId="49" fontId="8" fillId="0" borderId="2" xfId="1" applyNumberFormat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right" vertical="center" justifyLastLine="1"/>
    </xf>
    <xf numFmtId="49" fontId="5" fillId="0" borderId="7" xfId="1" applyNumberFormat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center" vertical="center" shrinkToFit="1"/>
    </xf>
    <xf numFmtId="176" fontId="9" fillId="0" borderId="17" xfId="1" applyNumberFormat="1" applyFont="1" applyBorder="1" applyAlignment="1">
      <alignment vertical="center" shrinkToFit="1"/>
    </xf>
    <xf numFmtId="176" fontId="9" fillId="0" borderId="13" xfId="1" applyNumberFormat="1" applyFont="1" applyBorder="1" applyAlignment="1">
      <alignment vertical="center" shrinkToFit="1"/>
    </xf>
    <xf numFmtId="176" fontId="9" fillId="0" borderId="9" xfId="1" applyNumberFormat="1" applyFont="1" applyBorder="1" applyAlignment="1">
      <alignment vertical="center" shrinkToFit="1"/>
    </xf>
    <xf numFmtId="176" fontId="9" fillId="0" borderId="10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 shrinkToFit="1"/>
    </xf>
    <xf numFmtId="176" fontId="9" fillId="0" borderId="18" xfId="1" applyNumberFormat="1" applyFont="1" applyBorder="1" applyAlignment="1">
      <alignment vertical="center" shrinkToFit="1"/>
    </xf>
    <xf numFmtId="176" fontId="9" fillId="0" borderId="2" xfId="1" applyNumberFormat="1" applyFont="1" applyBorder="1" applyAlignment="1">
      <alignment vertical="center" shrinkToFit="1"/>
    </xf>
    <xf numFmtId="176" fontId="9" fillId="0" borderId="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6" fontId="9" fillId="0" borderId="7" xfId="1" applyNumberFormat="1" applyFont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9" xfId="1" applyNumberFormat="1" applyFont="1" applyFill="1" applyBorder="1" applyAlignment="1">
      <alignment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49" fontId="7" fillId="0" borderId="0" xfId="1" applyNumberFormat="1" applyFont="1" applyBorder="1" applyAlignment="1">
      <alignment horizontal="distributed" vertical="center" shrinkToFit="1"/>
    </xf>
    <xf numFmtId="41" fontId="7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58" fontId="5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justifyLastLine="1"/>
    </xf>
    <xf numFmtId="0" fontId="5" fillId="0" borderId="0" xfId="1" applyNumberFormat="1" applyFont="1" applyBorder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6" fontId="5" fillId="0" borderId="16" xfId="1" applyNumberFormat="1" applyFont="1" applyBorder="1" applyAlignment="1">
      <alignment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shrinkToFit="1"/>
    </xf>
    <xf numFmtId="0" fontId="9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5" xfId="1" applyNumberFormat="1" applyFont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0" fontId="9" fillId="0" borderId="6" xfId="1" applyFont="1" applyBorder="1" applyAlignment="1">
      <alignment horizontal="right" vertical="center" justifyLastLine="1"/>
    </xf>
    <xf numFmtId="176" fontId="9" fillId="0" borderId="0" xfId="1" applyNumberFormat="1" applyFont="1" applyBorder="1"/>
    <xf numFmtId="176" fontId="9" fillId="0" borderId="0" xfId="1" applyNumberFormat="1" applyFont="1"/>
    <xf numFmtId="0" fontId="5" fillId="0" borderId="0" xfId="1" applyFont="1" applyFill="1" applyBorder="1"/>
    <xf numFmtId="0" fontId="5" fillId="0" borderId="0" xfId="1" applyFont="1" applyFill="1"/>
    <xf numFmtId="176" fontId="5" fillId="0" borderId="0" xfId="1" applyNumberFormat="1" applyFont="1" applyFill="1" applyBorder="1"/>
    <xf numFmtId="0" fontId="5" fillId="0" borderId="0" xfId="1" applyFont="1" applyAlignment="1">
      <alignment shrinkToFit="1"/>
    </xf>
    <xf numFmtId="0" fontId="1" fillId="0" borderId="0" xfId="1" applyFont="1" applyAlignment="1">
      <alignment vertical="center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0" xfId="1" applyFont="1" applyBorder="1" applyAlignment="1">
      <alignment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49" fontId="5" fillId="0" borderId="17" xfId="1" applyNumberFormat="1" applyFont="1" applyBorder="1" applyAlignment="1">
      <alignment horizontal="distributed" vertical="center" justifyLastLine="1"/>
    </xf>
    <xf numFmtId="49" fontId="5" fillId="0" borderId="18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 shrinkToFit="1"/>
    </xf>
    <xf numFmtId="176" fontId="6" fillId="0" borderId="3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horizontal="right" vertical="center" shrinkToFit="1"/>
    </xf>
    <xf numFmtId="176" fontId="5" fillId="0" borderId="35" xfId="1" applyNumberFormat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10" xfId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176" fontId="6" fillId="0" borderId="7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5" fillId="0" borderId="17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wrapText="1" justifyLastLine="1" shrinkToFit="1"/>
    </xf>
    <xf numFmtId="0" fontId="9" fillId="0" borderId="13" xfId="1" applyFont="1" applyBorder="1" applyAlignment="1">
      <alignment horizontal="distributed" vertical="center" justifyLastLine="1" shrinkToFit="1"/>
    </xf>
    <xf numFmtId="0" fontId="4" fillId="0" borderId="13" xfId="1" applyFont="1" applyBorder="1" applyAlignment="1">
      <alignment horizontal="distributed" vertical="center" wrapText="1" justifyLastLine="1" shrinkToFit="1"/>
    </xf>
    <xf numFmtId="0" fontId="12" fillId="0" borderId="13" xfId="1" applyFont="1" applyBorder="1" applyAlignment="1">
      <alignment horizontal="distributed" vertical="center" wrapText="1" justifyLastLine="1" shrinkToFit="1"/>
    </xf>
    <xf numFmtId="0" fontId="9" fillId="0" borderId="13" xfId="1" applyFont="1" applyBorder="1" applyAlignment="1">
      <alignment horizontal="distributed" vertical="center" wrapText="1" justifyLastLine="1" shrinkToFit="1"/>
    </xf>
    <xf numFmtId="0" fontId="4" fillId="0" borderId="13" xfId="1" applyFont="1" applyBorder="1" applyAlignment="1">
      <alignment horizontal="distributed" vertical="center" justifyLastLine="1" shrinkToFit="1"/>
    </xf>
    <xf numFmtId="0" fontId="9" fillId="0" borderId="24" xfId="1" applyFont="1" applyBorder="1" applyAlignment="1">
      <alignment horizontal="distributed" vertical="center" justifyLastLine="1" shrinkToFit="1"/>
    </xf>
    <xf numFmtId="0" fontId="5" fillId="0" borderId="24" xfId="1" applyFont="1" applyBorder="1" applyAlignment="1">
      <alignment horizontal="distributed" vertical="center" wrapText="1" justifyLastLine="1" shrinkToFit="1"/>
    </xf>
    <xf numFmtId="0" fontId="5" fillId="0" borderId="9" xfId="1" applyFont="1" applyFill="1" applyBorder="1" applyAlignment="1">
      <alignment horizontal="distributed" vertical="center" wrapText="1" justifyLastLine="1" shrinkToFit="1"/>
    </xf>
    <xf numFmtId="0" fontId="9" fillId="0" borderId="0" xfId="1" applyFont="1" applyAlignment="1">
      <alignment vertical="center" shrinkToFit="1"/>
    </xf>
    <xf numFmtId="49" fontId="5" fillId="0" borderId="33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49" fontId="5" fillId="0" borderId="43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vertical="center" justifyLastLine="1"/>
    </xf>
    <xf numFmtId="49" fontId="5" fillId="0" borderId="16" xfId="1" applyNumberFormat="1" applyFont="1" applyBorder="1" applyAlignment="1">
      <alignment vertical="center" justifyLastLine="1"/>
    </xf>
    <xf numFmtId="49" fontId="5" fillId="0" borderId="49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right" vertical="center"/>
    </xf>
    <xf numFmtId="176" fontId="6" fillId="0" borderId="50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52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horizontal="right" vertical="center"/>
    </xf>
    <xf numFmtId="49" fontId="5" fillId="0" borderId="28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31" xfId="1" applyFont="1" applyBorder="1" applyAlignment="1">
      <alignment horizontal="center" vertical="center" shrinkToFit="1"/>
    </xf>
    <xf numFmtId="176" fontId="5" fillId="0" borderId="59" xfId="1" applyNumberFormat="1" applyFont="1" applyBorder="1" applyAlignment="1">
      <alignment horizontal="right" vertical="center"/>
    </xf>
    <xf numFmtId="176" fontId="5" fillId="0" borderId="60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176" fontId="5" fillId="0" borderId="49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right" vertical="center"/>
    </xf>
    <xf numFmtId="0" fontId="5" fillId="0" borderId="52" xfId="1" applyFont="1" applyBorder="1" applyAlignment="1">
      <alignment horizontal="right" vertical="center"/>
    </xf>
    <xf numFmtId="0" fontId="5" fillId="0" borderId="53" xfId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right" vertical="center"/>
    </xf>
    <xf numFmtId="49" fontId="5" fillId="0" borderId="29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176" fontId="5" fillId="0" borderId="30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62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6" fontId="5" fillId="0" borderId="63" xfId="1" applyNumberFormat="1" applyFont="1" applyBorder="1" applyAlignment="1">
      <alignment horizontal="right" vertical="center"/>
    </xf>
    <xf numFmtId="176" fontId="5" fillId="0" borderId="64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horizontal="right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53" xfId="1" applyNumberFormat="1" applyFont="1" applyBorder="1" applyAlignment="1">
      <alignment horizontal="right" vertical="center"/>
    </xf>
    <xf numFmtId="0" fontId="5" fillId="0" borderId="62" xfId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right" vertical="center"/>
    </xf>
    <xf numFmtId="176" fontId="5" fillId="0" borderId="50" xfId="1" quotePrefix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67" xfId="1" applyNumberFormat="1" applyFont="1" applyBorder="1" applyAlignment="1">
      <alignment horizontal="right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70" xfId="1" applyNumberFormat="1" applyFont="1" applyBorder="1" applyAlignment="1">
      <alignment horizontal="right" vertical="center"/>
    </xf>
    <xf numFmtId="176" fontId="5" fillId="0" borderId="71" xfId="1" applyNumberFormat="1" applyFont="1" applyBorder="1" applyAlignment="1">
      <alignment horizontal="right" vertical="center"/>
    </xf>
    <xf numFmtId="176" fontId="5" fillId="0" borderId="72" xfId="1" applyNumberFormat="1" applyFont="1" applyBorder="1" applyAlignment="1">
      <alignment horizontal="right" vertical="center"/>
    </xf>
    <xf numFmtId="176" fontId="5" fillId="0" borderId="73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horizontal="right" vertical="center"/>
    </xf>
    <xf numFmtId="176" fontId="5" fillId="0" borderId="75" xfId="1" applyNumberFormat="1" applyFont="1" applyBorder="1" applyAlignment="1">
      <alignment horizontal="right" vertical="center"/>
    </xf>
    <xf numFmtId="49" fontId="5" fillId="0" borderId="74" xfId="1" applyNumberFormat="1" applyFont="1" applyBorder="1" applyAlignment="1">
      <alignment horizontal="center" vertical="center"/>
    </xf>
    <xf numFmtId="176" fontId="6" fillId="0" borderId="64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76" xfId="1" applyNumberFormat="1" applyFont="1" applyBorder="1" applyAlignment="1">
      <alignment horizontal="right" vertical="center"/>
    </xf>
    <xf numFmtId="49" fontId="5" fillId="0" borderId="33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39" xfId="1" applyNumberFormat="1" applyFont="1" applyFill="1" applyBorder="1" applyAlignment="1">
      <alignment horizontal="right" vertical="center"/>
    </xf>
    <xf numFmtId="176" fontId="6" fillId="0" borderId="66" xfId="1" applyNumberFormat="1" applyFont="1" applyFill="1" applyBorder="1" applyAlignment="1">
      <alignment horizontal="right" vertical="center"/>
    </xf>
    <xf numFmtId="176" fontId="6" fillId="0" borderId="41" xfId="1" applyNumberFormat="1" applyFont="1" applyFill="1" applyBorder="1" applyAlignment="1">
      <alignment horizontal="right" vertical="center"/>
    </xf>
    <xf numFmtId="49" fontId="5" fillId="0" borderId="74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64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176" fontId="6" fillId="0" borderId="47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49" fontId="5" fillId="0" borderId="11" xfId="1" applyNumberFormat="1" applyFont="1" applyFill="1" applyBorder="1" applyAlignment="1">
      <alignment vertical="center" justifyLastLine="1"/>
    </xf>
    <xf numFmtId="49" fontId="5" fillId="0" borderId="16" xfId="1" applyNumberFormat="1" applyFont="1" applyFill="1" applyBorder="1" applyAlignment="1">
      <alignment vertical="center" justifyLastLine="1"/>
    </xf>
    <xf numFmtId="49" fontId="5" fillId="0" borderId="49" xfId="1" applyNumberFormat="1" applyFont="1" applyFill="1" applyBorder="1" applyAlignment="1">
      <alignment horizontal="center" vertical="center"/>
    </xf>
    <xf numFmtId="176" fontId="6" fillId="0" borderId="62" xfId="1" applyNumberFormat="1" applyFont="1" applyFill="1" applyBorder="1" applyAlignment="1">
      <alignment horizontal="right" vertical="center"/>
    </xf>
    <xf numFmtId="176" fontId="6" fillId="0" borderId="51" xfId="1" applyNumberFormat="1" applyFont="1" applyFill="1" applyBorder="1" applyAlignment="1">
      <alignment horizontal="right" vertical="center"/>
    </xf>
    <xf numFmtId="176" fontId="6" fillId="0" borderId="52" xfId="1" applyNumberFormat="1" applyFont="1" applyFill="1" applyBorder="1" applyAlignment="1">
      <alignment horizontal="right" vertical="center"/>
    </xf>
    <xf numFmtId="176" fontId="6" fillId="0" borderId="53" xfId="1" applyNumberFormat="1" applyFont="1" applyFill="1" applyBorder="1" applyAlignment="1">
      <alignment horizontal="right" vertical="center"/>
    </xf>
    <xf numFmtId="49" fontId="5" fillId="0" borderId="28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49" fontId="5" fillId="0" borderId="6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 shrinkToFit="1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70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shrinkToFit="1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176" fontId="5" fillId="0" borderId="51" xfId="1" applyNumberFormat="1" applyFont="1" applyFill="1" applyBorder="1" applyAlignment="1">
      <alignment horizontal="right" vertical="center"/>
    </xf>
    <xf numFmtId="0" fontId="5" fillId="0" borderId="62" xfId="1" applyFont="1" applyFill="1" applyBorder="1" applyAlignment="1">
      <alignment horizontal="center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/>
    </xf>
    <xf numFmtId="49" fontId="5" fillId="0" borderId="62" xfId="1" applyNumberFormat="1" applyFont="1" applyFill="1" applyBorder="1" applyAlignment="1">
      <alignment horizontal="center" vertical="center"/>
    </xf>
    <xf numFmtId="176" fontId="5" fillId="0" borderId="74" xfId="1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176" fontId="5" fillId="0" borderId="46" xfId="1" applyNumberFormat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176" fontId="5" fillId="0" borderId="72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0" fontId="5" fillId="0" borderId="2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shrinkToFit="1"/>
    </xf>
    <xf numFmtId="0" fontId="14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0" fillId="0" borderId="2" xfId="3" applyFont="1" applyBorder="1" applyAlignment="1" applyProtection="1">
      <alignment horizontal="center" vertical="center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49" fontId="5" fillId="0" borderId="14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49" fontId="5" fillId="0" borderId="14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49" fontId="5" fillId="0" borderId="19" xfId="1" applyNumberFormat="1" applyFont="1" applyBorder="1" applyAlignment="1">
      <alignment horizontal="distributed" vertical="center" justifyLastLine="1"/>
    </xf>
    <xf numFmtId="49" fontId="5" fillId="0" borderId="20" xfId="1" applyNumberFormat="1" applyFont="1" applyBorder="1" applyAlignment="1">
      <alignment horizontal="distributed" vertical="center" justifyLastLine="1"/>
    </xf>
    <xf numFmtId="49" fontId="5" fillId="0" borderId="21" xfId="1" applyNumberFormat="1" applyFont="1" applyBorder="1" applyAlignment="1">
      <alignment horizontal="distributed" vertical="center" justifyLastLine="1"/>
    </xf>
    <xf numFmtId="49" fontId="5" fillId="0" borderId="16" xfId="1" applyNumberFormat="1" applyFont="1" applyBorder="1" applyAlignment="1">
      <alignment horizontal="distributed" vertical="center" justifyLastLine="1"/>
    </xf>
    <xf numFmtId="58" fontId="5" fillId="0" borderId="3" xfId="1" applyNumberFormat="1" applyFont="1" applyBorder="1" applyAlignment="1">
      <alignment horizontal="distributed" vertical="center" justifyLastLine="1"/>
    </xf>
    <xf numFmtId="58" fontId="5" fillId="0" borderId="4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 justifyLastLine="1"/>
    </xf>
    <xf numFmtId="0" fontId="9" fillId="0" borderId="1" xfId="1" applyFont="1" applyBorder="1" applyAlignment="1">
      <alignment horizontal="right" vertical="center" justifyLastLine="1"/>
    </xf>
    <xf numFmtId="0" fontId="9" fillId="0" borderId="6" xfId="1" applyFont="1" applyBorder="1" applyAlignment="1">
      <alignment horizontal="right" vertical="center" justifyLastLine="1"/>
    </xf>
    <xf numFmtId="49" fontId="5" fillId="0" borderId="19" xfId="1" applyNumberFormat="1" applyFont="1" applyBorder="1" applyAlignment="1">
      <alignment horizontal="distributed" vertical="center" wrapText="1"/>
    </xf>
    <xf numFmtId="49" fontId="5" fillId="0" borderId="21" xfId="1" applyNumberFormat="1" applyFont="1" applyBorder="1" applyAlignment="1">
      <alignment horizontal="distributed" vertical="center" wrapText="1"/>
    </xf>
    <xf numFmtId="49" fontId="5" fillId="0" borderId="14" xfId="1" applyNumberFormat="1" applyFont="1" applyBorder="1" applyAlignment="1">
      <alignment horizontal="distributed" vertical="center" wrapText="1"/>
    </xf>
    <xf numFmtId="49" fontId="5" fillId="0" borderId="15" xfId="1" applyNumberFormat="1" applyFont="1" applyBorder="1" applyAlignment="1">
      <alignment horizontal="distributed" vertical="center" wrapText="1"/>
    </xf>
    <xf numFmtId="49" fontId="5" fillId="0" borderId="12" xfId="1" applyNumberFormat="1" applyFont="1" applyBorder="1" applyAlignment="1">
      <alignment horizontal="distributed" vertical="center" wrapText="1"/>
    </xf>
    <xf numFmtId="49" fontId="5" fillId="0" borderId="16" xfId="1" applyNumberFormat="1" applyFont="1" applyBorder="1" applyAlignment="1">
      <alignment horizontal="distributed" vertical="center" wrapText="1"/>
    </xf>
    <xf numFmtId="49" fontId="9" fillId="0" borderId="19" xfId="1" applyNumberFormat="1" applyFont="1" applyBorder="1" applyAlignment="1">
      <alignment horizontal="distributed" vertical="center" wrapText="1"/>
    </xf>
    <xf numFmtId="49" fontId="9" fillId="0" borderId="21" xfId="1" applyNumberFormat="1" applyFont="1" applyBorder="1" applyAlignment="1">
      <alignment horizontal="distributed" vertical="center" wrapText="1"/>
    </xf>
    <xf numFmtId="49" fontId="9" fillId="0" borderId="14" xfId="1" applyNumberFormat="1" applyFont="1" applyBorder="1" applyAlignment="1">
      <alignment horizontal="distributed" vertical="center" wrapText="1"/>
    </xf>
    <xf numFmtId="49" fontId="9" fillId="0" borderId="15" xfId="1" applyNumberFormat="1" applyFont="1" applyBorder="1" applyAlignment="1">
      <alignment horizontal="distributed" vertical="center" wrapText="1"/>
    </xf>
    <xf numFmtId="49" fontId="9" fillId="0" borderId="12" xfId="1" applyNumberFormat="1" applyFont="1" applyBorder="1" applyAlignment="1">
      <alignment horizontal="distributed" vertical="center" wrapText="1"/>
    </xf>
    <xf numFmtId="49" fontId="9" fillId="0" borderId="16" xfId="1" applyNumberFormat="1" applyFont="1" applyBorder="1" applyAlignment="1">
      <alignment horizontal="distributed" vertical="center" wrapText="1"/>
    </xf>
    <xf numFmtId="0" fontId="9" fillId="0" borderId="6" xfId="1" applyFont="1" applyBorder="1" applyAlignment="1">
      <alignment horizontal="left" vertical="center" justifyLastLine="1"/>
    </xf>
    <xf numFmtId="0" fontId="9" fillId="0" borderId="10" xfId="1" applyFont="1" applyBorder="1" applyAlignment="1">
      <alignment horizontal="left" vertical="center" justifyLastLine="1"/>
    </xf>
    <xf numFmtId="0" fontId="5" fillId="0" borderId="19" xfId="1" applyFont="1" applyBorder="1" applyAlignment="1">
      <alignment horizontal="distributed" vertical="center" justifyLastLine="1" shrinkToFit="1"/>
    </xf>
    <xf numFmtId="0" fontId="5" fillId="0" borderId="20" xfId="1" applyFont="1" applyBorder="1" applyAlignment="1">
      <alignment horizontal="distributed" vertical="center" justifyLastLine="1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49" fontId="5" fillId="0" borderId="22" xfId="1" applyNumberFormat="1" applyFont="1" applyBorder="1" applyAlignment="1">
      <alignment horizontal="distributed" justifyLastLine="1"/>
    </xf>
    <xf numFmtId="49" fontId="5" fillId="0" borderId="23" xfId="1" applyNumberFormat="1" applyFont="1" applyBorder="1" applyAlignment="1">
      <alignment horizontal="distributed" justifyLastLine="1"/>
    </xf>
    <xf numFmtId="0" fontId="9" fillId="0" borderId="5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49" fontId="5" fillId="0" borderId="24" xfId="1" applyNumberFormat="1" applyFont="1" applyBorder="1" applyAlignment="1">
      <alignment horizontal="distributed" vertical="top" justifyLastLine="1"/>
    </xf>
    <xf numFmtId="49" fontId="5" fillId="0" borderId="25" xfId="1" applyNumberFormat="1" applyFont="1" applyBorder="1" applyAlignment="1">
      <alignment horizontal="distributed" vertical="top" justifyLastLine="1"/>
    </xf>
    <xf numFmtId="176" fontId="5" fillId="0" borderId="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 justifyLastLine="1" shrinkToFit="1"/>
    </xf>
    <xf numFmtId="176" fontId="5" fillId="0" borderId="4" xfId="1" applyNumberFormat="1" applyFont="1" applyBorder="1" applyAlignment="1">
      <alignment vertical="center" justifyLastLine="1" shrinkToFit="1"/>
    </xf>
    <xf numFmtId="176" fontId="5" fillId="0" borderId="26" xfId="1" applyNumberFormat="1" applyFont="1" applyBorder="1" applyAlignment="1">
      <alignment vertical="center" justifyLastLine="1"/>
    </xf>
    <xf numFmtId="176" fontId="5" fillId="0" borderId="27" xfId="1" applyNumberFormat="1" applyFont="1" applyBorder="1" applyAlignment="1">
      <alignment vertical="center" justifyLastLine="1"/>
    </xf>
    <xf numFmtId="176" fontId="5" fillId="0" borderId="4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49" fontId="5" fillId="0" borderId="3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10" xfId="1" applyFont="1" applyBorder="1" applyAlignment="1">
      <alignment horizontal="distributed" vertical="center" justifyLastLine="1" shrinkToFi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distributed" vertical="center" justifyLastLine="1" shrinkToFit="1"/>
    </xf>
    <xf numFmtId="49" fontId="5" fillId="0" borderId="10" xfId="1" applyNumberFormat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horizontal="center" vertical="center"/>
    </xf>
    <xf numFmtId="176" fontId="6" fillId="0" borderId="54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15" xfId="1" applyNumberFormat="1" applyFont="1" applyBorder="1" applyAlignment="1">
      <alignment horizontal="center" vertical="center" justifyLastLine="1"/>
    </xf>
    <xf numFmtId="0" fontId="5" fillId="0" borderId="19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distributed" vertical="center" justifyLastLine="1"/>
    </xf>
    <xf numFmtId="0" fontId="5" fillId="0" borderId="55" xfId="1" applyFont="1" applyBorder="1" applyAlignment="1">
      <alignment horizontal="distributed" vertical="center" justifyLastLine="1"/>
    </xf>
    <xf numFmtId="49" fontId="5" fillId="0" borderId="47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distributed" vertical="center" justifyLastLine="1"/>
    </xf>
    <xf numFmtId="0" fontId="5" fillId="0" borderId="57" xfId="1" applyFont="1" applyBorder="1" applyAlignment="1">
      <alignment horizontal="center" vertical="center" shrinkToFit="1"/>
    </xf>
    <xf numFmtId="0" fontId="5" fillId="0" borderId="58" xfId="1" applyFont="1" applyBorder="1" applyAlignment="1">
      <alignment horizontal="center" vertical="center" shrinkToFit="1"/>
    </xf>
    <xf numFmtId="0" fontId="9" fillId="0" borderId="57" xfId="1" applyFont="1" applyBorder="1" applyAlignment="1">
      <alignment horizontal="center" vertical="center" wrapText="1" shrinkToFit="1"/>
    </xf>
    <xf numFmtId="0" fontId="9" fillId="0" borderId="1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left" vertical="center" textRotation="255"/>
    </xf>
    <xf numFmtId="0" fontId="5" fillId="0" borderId="14" xfId="1" applyFont="1" applyBorder="1" applyAlignment="1">
      <alignment horizontal="left" vertical="center" textRotation="255"/>
    </xf>
    <xf numFmtId="0" fontId="5" fillId="0" borderId="12" xfId="1" applyFont="1" applyBorder="1" applyAlignment="1">
      <alignment horizontal="left" vertical="center" textRotation="255"/>
    </xf>
    <xf numFmtId="176" fontId="5" fillId="0" borderId="42" xfId="1" applyNumberFormat="1" applyFont="1" applyBorder="1" applyAlignment="1">
      <alignment horizontal="center" vertical="center"/>
    </xf>
    <xf numFmtId="176" fontId="5" fillId="0" borderId="48" xfId="1" applyNumberFormat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 justifyLastLine="1"/>
    </xf>
    <xf numFmtId="49" fontId="5" fillId="0" borderId="0" xfId="1" applyNumberFormat="1" applyFont="1" applyFill="1" applyBorder="1" applyAlignment="1">
      <alignment horizontal="center" vertical="center" justifyLastLine="1"/>
    </xf>
    <xf numFmtId="49" fontId="5" fillId="0" borderId="15" xfId="1" applyNumberFormat="1" applyFont="1" applyFill="1" applyBorder="1" applyAlignment="1">
      <alignment horizontal="center" vertical="center" justifyLastLine="1"/>
    </xf>
    <xf numFmtId="0" fontId="5" fillId="0" borderId="19" xfId="1" applyFont="1" applyFill="1" applyBorder="1" applyAlignment="1">
      <alignment horizontal="left" vertical="center" textRotation="255"/>
    </xf>
    <xf numFmtId="0" fontId="5" fillId="0" borderId="14" xfId="1" applyFont="1" applyFill="1" applyBorder="1" applyAlignment="1">
      <alignment horizontal="left" vertical="center" textRotation="255"/>
    </xf>
    <xf numFmtId="0" fontId="5" fillId="0" borderId="12" xfId="1" applyFont="1" applyFill="1" applyBorder="1" applyAlignment="1">
      <alignment horizontal="left" vertical="center" textRotation="255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55" xfId="1" applyFont="1" applyFill="1" applyBorder="1" applyAlignment="1">
      <alignment horizontal="distributed" vertical="center" justifyLastLine="1"/>
    </xf>
    <xf numFmtId="49" fontId="5" fillId="0" borderId="47" xfId="1" applyNumberFormat="1" applyFont="1" applyFill="1" applyBorder="1" applyAlignment="1">
      <alignment horizontal="center" vertical="center"/>
    </xf>
    <xf numFmtId="49" fontId="5" fillId="0" borderId="53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distributed" vertical="center" justifyLastLine="1"/>
    </xf>
    <xf numFmtId="49" fontId="5" fillId="0" borderId="55" xfId="1" applyNumberFormat="1" applyFont="1" applyFill="1" applyBorder="1" applyAlignment="1">
      <alignment horizontal="distributed" vertical="center" justifyLastLine="1"/>
    </xf>
    <xf numFmtId="0" fontId="5" fillId="0" borderId="57" xfId="1" applyFont="1" applyFill="1" applyBorder="1" applyAlignment="1">
      <alignment horizontal="center" vertical="center" shrinkToFit="1"/>
    </xf>
    <xf numFmtId="0" fontId="5" fillId="0" borderId="58" xfId="1" applyFont="1" applyFill="1" applyBorder="1" applyAlignment="1">
      <alignment horizontal="center" vertical="center" shrinkToFit="1"/>
    </xf>
    <xf numFmtId="0" fontId="9" fillId="0" borderId="57" xfId="1" applyFont="1" applyFill="1" applyBorder="1" applyAlignment="1">
      <alignment horizontal="center" vertical="center" wrapText="1" shrinkToFit="1"/>
    </xf>
    <xf numFmtId="0" fontId="9" fillId="0" borderId="18" xfId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0561" y="776403"/>
          <a:ext cx="580329" cy="7104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7143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42874" y="781050"/>
          <a:ext cx="532158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5619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30</xdr:row>
      <xdr:rowOff>19050</xdr:rowOff>
    </xdr:from>
    <xdr:to>
      <xdr:col>2</xdr:col>
      <xdr:colOff>0</xdr:colOff>
      <xdr:row>34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875" y="5781675"/>
          <a:ext cx="56197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6" sqref="C26"/>
    </sheetView>
  </sheetViews>
  <sheetFormatPr defaultRowHeight="20.100000000000001" customHeight="1"/>
  <cols>
    <col min="1" max="1" width="7" style="374" customWidth="1"/>
    <col min="2" max="2" width="4.625" style="374" customWidth="1"/>
    <col min="3" max="3" width="52.625" style="374" customWidth="1"/>
    <col min="4" max="4" width="10.625" style="372" customWidth="1"/>
    <col min="5" max="16384" width="9" style="374"/>
  </cols>
  <sheetData>
    <row r="1" spans="1:4" s="371" customFormat="1" ht="20.100000000000001" customHeight="1">
      <c r="A1" s="371" t="s">
        <v>204</v>
      </c>
      <c r="D1" s="372"/>
    </row>
    <row r="2" spans="1:4" s="371" customFormat="1" ht="20.100000000000001" customHeight="1">
      <c r="A2" s="371" t="s">
        <v>205</v>
      </c>
      <c r="D2" s="372"/>
    </row>
    <row r="3" spans="1:4" ht="20.100000000000001" customHeight="1">
      <c r="A3" s="373"/>
      <c r="B3" s="373"/>
      <c r="C3" s="373"/>
    </row>
    <row r="4" spans="1:4" s="378" customFormat="1" ht="20.100000000000001" customHeight="1">
      <c r="A4" s="375" t="s">
        <v>206</v>
      </c>
      <c r="B4" s="376" t="s">
        <v>213</v>
      </c>
      <c r="C4" s="377"/>
      <c r="D4" s="381" t="s">
        <v>206</v>
      </c>
    </row>
    <row r="5" spans="1:4" s="378" customFormat="1" ht="20.100000000000001" customHeight="1">
      <c r="A5" s="375" t="s">
        <v>207</v>
      </c>
      <c r="B5" s="376" t="s">
        <v>218</v>
      </c>
      <c r="C5" s="377"/>
      <c r="D5" s="381" t="s">
        <v>207</v>
      </c>
    </row>
    <row r="6" spans="1:4" s="378" customFormat="1" ht="20.100000000000001" customHeight="1">
      <c r="A6" s="375" t="s">
        <v>208</v>
      </c>
      <c r="B6" s="376" t="s">
        <v>219</v>
      </c>
      <c r="C6" s="377"/>
      <c r="D6" s="381" t="s">
        <v>208</v>
      </c>
    </row>
    <row r="7" spans="1:4" s="378" customFormat="1" ht="20.100000000000001" customHeight="1">
      <c r="A7" s="375" t="s">
        <v>209</v>
      </c>
      <c r="B7" s="376" t="s">
        <v>214</v>
      </c>
      <c r="C7" s="377"/>
      <c r="D7" s="381" t="s">
        <v>209</v>
      </c>
    </row>
    <row r="8" spans="1:4" s="378" customFormat="1" ht="20.100000000000001" customHeight="1">
      <c r="A8" s="375" t="s">
        <v>210</v>
      </c>
      <c r="B8" s="376" t="s">
        <v>215</v>
      </c>
      <c r="C8" s="377"/>
      <c r="D8" s="381" t="s">
        <v>210</v>
      </c>
    </row>
    <row r="9" spans="1:4" s="378" customFormat="1" ht="20.100000000000001" customHeight="1">
      <c r="A9" s="375" t="s">
        <v>211</v>
      </c>
      <c r="B9" s="376" t="s">
        <v>216</v>
      </c>
      <c r="C9" s="377"/>
      <c r="D9" s="381" t="s">
        <v>211</v>
      </c>
    </row>
    <row r="10" spans="1:4" s="378" customFormat="1" ht="20.100000000000001" customHeight="1">
      <c r="A10" s="375" t="s">
        <v>212</v>
      </c>
      <c r="B10" s="379" t="s">
        <v>217</v>
      </c>
      <c r="C10" s="380"/>
      <c r="D10" s="381" t="s">
        <v>212</v>
      </c>
    </row>
  </sheetData>
  <phoneticPr fontId="3"/>
  <hyperlinks>
    <hyperlink ref="D4" location="'Q-1'!A1" display="Q-1"/>
    <hyperlink ref="D5" location="'Q-2'!A1" display="Q-2"/>
    <hyperlink ref="D6" location="'Q-3'!A1" display="Q-3"/>
    <hyperlink ref="D7" location="'Q-4'!A1" display="Q-4"/>
    <hyperlink ref="D8" location="'Q-5'!A1" display="Q-5"/>
    <hyperlink ref="D9" location="'Q-6'!A1" display="Q-6"/>
    <hyperlink ref="D10" location="'Q-7'!A1" display="Q-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2" width="7.625" style="5" customWidth="1"/>
    <col min="3" max="4" width="6.25" style="9" bestFit="1" customWidth="1"/>
    <col min="5" max="5" width="9.375" style="9" customWidth="1"/>
    <col min="6" max="7" width="5.875" style="9" customWidth="1"/>
    <col min="8" max="9" width="7.125" style="9" customWidth="1"/>
    <col min="10" max="10" width="7.625" style="9" customWidth="1"/>
    <col min="11" max="11" width="6.625" style="9" customWidth="1"/>
    <col min="12" max="13" width="6.875" style="9" customWidth="1"/>
    <col min="14" max="14" width="7.625" style="9" customWidth="1"/>
    <col min="15" max="15" width="8.125" style="4" customWidth="1"/>
    <col min="16" max="30" width="9" style="4"/>
    <col min="31" max="16384" width="9" style="5"/>
  </cols>
  <sheetData>
    <row r="1" spans="1:30" ht="30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0" ht="7.5" customHeight="1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0" ht="22.5" customHeight="1">
      <c r="B3" s="6" t="s">
        <v>1</v>
      </c>
      <c r="C3" s="7"/>
      <c r="D3" s="7"/>
      <c r="E3" s="7"/>
      <c r="F3" s="7"/>
      <c r="G3" s="8"/>
      <c r="H3" s="8"/>
      <c r="I3" s="8"/>
      <c r="J3" s="8"/>
      <c r="K3" s="8"/>
      <c r="L3" s="7"/>
      <c r="M3" s="7"/>
    </row>
    <row r="4" spans="1:30" ht="18.75" customHeight="1">
      <c r="B4" s="10" t="s">
        <v>2</v>
      </c>
      <c r="C4" s="382" t="s">
        <v>3</v>
      </c>
      <c r="D4" s="382"/>
      <c r="E4" s="382"/>
      <c r="F4" s="382"/>
      <c r="G4" s="382"/>
      <c r="H4" s="382"/>
      <c r="I4" s="382"/>
      <c r="J4" s="383" t="s">
        <v>4</v>
      </c>
      <c r="K4" s="384"/>
      <c r="L4" s="384"/>
      <c r="M4" s="384"/>
      <c r="N4" s="385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8.75" customHeight="1">
      <c r="B5" s="12"/>
      <c r="C5" s="386" t="s">
        <v>5</v>
      </c>
      <c r="D5" s="387"/>
      <c r="E5" s="13" t="s">
        <v>6</v>
      </c>
      <c r="F5" s="388" t="s">
        <v>7</v>
      </c>
      <c r="G5" s="388"/>
      <c r="H5" s="389" t="s">
        <v>8</v>
      </c>
      <c r="I5" s="389"/>
      <c r="J5" s="390" t="s">
        <v>9</v>
      </c>
      <c r="K5" s="391" t="s">
        <v>10</v>
      </c>
      <c r="L5" s="391" t="s">
        <v>11</v>
      </c>
      <c r="M5" s="392" t="s">
        <v>12</v>
      </c>
      <c r="N5" s="393" t="s">
        <v>13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0" ht="18.75" customHeight="1">
      <c r="B6" s="14" t="s">
        <v>14</v>
      </c>
      <c r="C6" s="15" t="s">
        <v>15</v>
      </c>
      <c r="D6" s="16" t="s">
        <v>16</v>
      </c>
      <c r="E6" s="17" t="s">
        <v>15</v>
      </c>
      <c r="F6" s="18" t="s">
        <v>15</v>
      </c>
      <c r="G6" s="19" t="s">
        <v>16</v>
      </c>
      <c r="H6" s="17" t="s">
        <v>15</v>
      </c>
      <c r="I6" s="17" t="s">
        <v>16</v>
      </c>
      <c r="J6" s="390"/>
      <c r="K6" s="391"/>
      <c r="L6" s="391"/>
      <c r="M6" s="392"/>
      <c r="N6" s="393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0" ht="18.75" customHeight="1">
      <c r="B7" s="20" t="s">
        <v>17</v>
      </c>
      <c r="C7" s="21">
        <v>149983</v>
      </c>
      <c r="D7" s="22">
        <v>327943</v>
      </c>
      <c r="E7" s="23">
        <v>16950</v>
      </c>
      <c r="F7" s="24">
        <v>152</v>
      </c>
      <c r="G7" s="25">
        <v>216</v>
      </c>
      <c r="H7" s="23">
        <f t="shared" ref="H7:H14" si="0">+C7+E7+F7</f>
        <v>167085</v>
      </c>
      <c r="I7" s="23">
        <f t="shared" ref="I7:I14" si="1">+D7+G7</f>
        <v>328159</v>
      </c>
      <c r="J7" s="24">
        <v>1586688</v>
      </c>
      <c r="K7" s="26">
        <v>15730</v>
      </c>
      <c r="L7" s="26">
        <v>252999</v>
      </c>
      <c r="M7" s="25">
        <v>1549548</v>
      </c>
      <c r="N7" s="23">
        <f>SUM(J7:M7)</f>
        <v>3404965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0" ht="18.75" customHeight="1">
      <c r="B8" s="20" t="s">
        <v>18</v>
      </c>
      <c r="C8" s="21">
        <v>127007</v>
      </c>
      <c r="D8" s="22">
        <v>307895</v>
      </c>
      <c r="E8" s="23">
        <v>16500</v>
      </c>
      <c r="F8" s="24">
        <v>131</v>
      </c>
      <c r="G8" s="25">
        <v>164</v>
      </c>
      <c r="H8" s="23">
        <f t="shared" si="0"/>
        <v>143638</v>
      </c>
      <c r="I8" s="23">
        <f t="shared" si="1"/>
        <v>308059</v>
      </c>
      <c r="J8" s="24">
        <v>1485052</v>
      </c>
      <c r="K8" s="26">
        <v>14719</v>
      </c>
      <c r="L8" s="26">
        <v>226656</v>
      </c>
      <c r="M8" s="25">
        <v>1325053</v>
      </c>
      <c r="N8" s="23">
        <f>SUM(J8:M8)</f>
        <v>3051480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0" ht="18.75" customHeight="1">
      <c r="B9" s="20" t="s">
        <v>19</v>
      </c>
      <c r="C9" s="27">
        <v>113862</v>
      </c>
      <c r="D9" s="22">
        <v>268146</v>
      </c>
      <c r="E9" s="23">
        <v>14616</v>
      </c>
      <c r="F9" s="24">
        <v>131</v>
      </c>
      <c r="G9" s="25">
        <v>204</v>
      </c>
      <c r="H9" s="23">
        <f t="shared" si="0"/>
        <v>128609</v>
      </c>
      <c r="I9" s="23">
        <f t="shared" si="1"/>
        <v>268350</v>
      </c>
      <c r="J9" s="24">
        <v>1446393</v>
      </c>
      <c r="K9" s="26">
        <v>14494</v>
      </c>
      <c r="L9" s="28">
        <v>235530</v>
      </c>
      <c r="M9" s="29">
        <v>725320</v>
      </c>
      <c r="N9" s="23">
        <v>2421737</v>
      </c>
      <c r="O9" s="3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0" ht="18.75" customHeight="1">
      <c r="B10" s="20" t="s">
        <v>20</v>
      </c>
      <c r="C10" s="31">
        <v>131649</v>
      </c>
      <c r="D10" s="32">
        <v>285997</v>
      </c>
      <c r="E10" s="33">
        <v>15176</v>
      </c>
      <c r="F10" s="31">
        <v>75</v>
      </c>
      <c r="G10" s="32">
        <v>105</v>
      </c>
      <c r="H10" s="23">
        <f t="shared" si="0"/>
        <v>146900</v>
      </c>
      <c r="I10" s="23">
        <f t="shared" si="1"/>
        <v>286102</v>
      </c>
      <c r="J10" s="31">
        <v>1464335</v>
      </c>
      <c r="K10" s="34">
        <v>12723</v>
      </c>
      <c r="L10" s="34">
        <v>156116</v>
      </c>
      <c r="M10" s="32">
        <v>892359</v>
      </c>
      <c r="N10" s="33">
        <v>2525533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0" s="35" customFormat="1" ht="18.75" customHeight="1">
      <c r="B11" s="20" t="s">
        <v>21</v>
      </c>
      <c r="C11" s="31">
        <v>106927</v>
      </c>
      <c r="D11" s="32">
        <v>266035</v>
      </c>
      <c r="E11" s="33">
        <v>15649</v>
      </c>
      <c r="F11" s="31">
        <v>106</v>
      </c>
      <c r="G11" s="32">
        <v>130</v>
      </c>
      <c r="H11" s="23">
        <f t="shared" si="0"/>
        <v>122682</v>
      </c>
      <c r="I11" s="23">
        <f t="shared" si="1"/>
        <v>266165</v>
      </c>
      <c r="J11" s="31">
        <v>1284628</v>
      </c>
      <c r="K11" s="34">
        <v>11889</v>
      </c>
      <c r="L11" s="34">
        <v>155775</v>
      </c>
      <c r="M11" s="32">
        <v>911517</v>
      </c>
      <c r="N11" s="33">
        <v>2363809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8.75" customHeight="1">
      <c r="B12" s="20" t="s">
        <v>22</v>
      </c>
      <c r="C12" s="31">
        <v>110669</v>
      </c>
      <c r="D12" s="32">
        <v>263952</v>
      </c>
      <c r="E12" s="33">
        <v>15261</v>
      </c>
      <c r="F12" s="31">
        <v>141</v>
      </c>
      <c r="G12" s="32">
        <v>222</v>
      </c>
      <c r="H12" s="23">
        <f t="shared" si="0"/>
        <v>126071</v>
      </c>
      <c r="I12" s="23">
        <f t="shared" si="1"/>
        <v>264174</v>
      </c>
      <c r="J12" s="31">
        <v>1172411</v>
      </c>
      <c r="K12" s="34">
        <v>16937</v>
      </c>
      <c r="L12" s="34">
        <v>164736</v>
      </c>
      <c r="M12" s="32">
        <v>772253</v>
      </c>
      <c r="N12" s="33">
        <v>2126337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7" customFormat="1" ht="18.75" customHeight="1">
      <c r="B13" s="38" t="s">
        <v>23</v>
      </c>
      <c r="C13" s="31">
        <v>99745</v>
      </c>
      <c r="D13" s="32">
        <v>383525</v>
      </c>
      <c r="E13" s="33">
        <v>14755</v>
      </c>
      <c r="F13" s="31">
        <v>87</v>
      </c>
      <c r="G13" s="32">
        <v>108</v>
      </c>
      <c r="H13" s="23">
        <f t="shared" si="0"/>
        <v>114587</v>
      </c>
      <c r="I13" s="23">
        <f t="shared" si="1"/>
        <v>383633</v>
      </c>
      <c r="J13" s="31">
        <v>1086588</v>
      </c>
      <c r="K13" s="34">
        <v>17141</v>
      </c>
      <c r="L13" s="34">
        <v>168502</v>
      </c>
      <c r="M13" s="32">
        <v>735378</v>
      </c>
      <c r="N13" s="33">
        <v>2007609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37" customFormat="1" ht="18.75" customHeight="1">
      <c r="B14" s="38" t="s">
        <v>24</v>
      </c>
      <c r="C14" s="31">
        <v>87740</v>
      </c>
      <c r="D14" s="32">
        <v>601896</v>
      </c>
      <c r="E14" s="33">
        <v>14118</v>
      </c>
      <c r="F14" s="31">
        <v>62</v>
      </c>
      <c r="G14" s="32">
        <v>107</v>
      </c>
      <c r="H14" s="23">
        <f t="shared" si="0"/>
        <v>101920</v>
      </c>
      <c r="I14" s="23">
        <f t="shared" si="1"/>
        <v>602003</v>
      </c>
      <c r="J14" s="31">
        <v>1052635</v>
      </c>
      <c r="K14" s="34">
        <v>19450</v>
      </c>
      <c r="L14" s="34">
        <v>180661</v>
      </c>
      <c r="M14" s="32">
        <v>851994</v>
      </c>
      <c r="N14" s="33">
        <v>2104740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37" customFormat="1" ht="18.75" customHeight="1">
      <c r="B15" s="38" t="s">
        <v>25</v>
      </c>
      <c r="C15" s="31">
        <v>84319</v>
      </c>
      <c r="D15" s="32">
        <v>729523</v>
      </c>
      <c r="E15" s="33">
        <v>15002</v>
      </c>
      <c r="F15" s="31">
        <v>47</v>
      </c>
      <c r="G15" s="32">
        <v>53</v>
      </c>
      <c r="H15" s="23">
        <v>99368</v>
      </c>
      <c r="I15" s="23">
        <v>729576</v>
      </c>
      <c r="J15" s="31">
        <v>1055441</v>
      </c>
      <c r="K15" s="34">
        <v>18574</v>
      </c>
      <c r="L15" s="34">
        <v>194769</v>
      </c>
      <c r="M15" s="32">
        <v>605138</v>
      </c>
      <c r="N15" s="33">
        <v>1873922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37" customFormat="1" ht="18.75" customHeight="1">
      <c r="B16" s="38" t="s">
        <v>26</v>
      </c>
      <c r="C16" s="31">
        <v>75343</v>
      </c>
      <c r="D16" s="32">
        <v>204930</v>
      </c>
      <c r="E16" s="33">
        <v>13361</v>
      </c>
      <c r="F16" s="31">
        <v>39</v>
      </c>
      <c r="G16" s="32">
        <v>48</v>
      </c>
      <c r="H16" s="23">
        <v>88743</v>
      </c>
      <c r="I16" s="23">
        <v>204978</v>
      </c>
      <c r="J16" s="31">
        <v>970912</v>
      </c>
      <c r="K16" s="34">
        <v>16185</v>
      </c>
      <c r="L16" s="34">
        <v>189387</v>
      </c>
      <c r="M16" s="32">
        <v>662122</v>
      </c>
      <c r="N16" s="33">
        <v>1838606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s="37" customFormat="1" ht="18.75" customHeight="1">
      <c r="B17" s="38" t="s">
        <v>27</v>
      </c>
      <c r="C17" s="31">
        <v>74443</v>
      </c>
      <c r="D17" s="32">
        <v>201974</v>
      </c>
      <c r="E17" s="33">
        <v>11438</v>
      </c>
      <c r="F17" s="31">
        <v>35</v>
      </c>
      <c r="G17" s="32">
        <v>56</v>
      </c>
      <c r="H17" s="23">
        <v>85916</v>
      </c>
      <c r="I17" s="23">
        <v>202030</v>
      </c>
      <c r="J17" s="31">
        <v>946898</v>
      </c>
      <c r="K17" s="34">
        <v>17191</v>
      </c>
      <c r="L17" s="34">
        <v>177729</v>
      </c>
      <c r="M17" s="32">
        <v>528219</v>
      </c>
      <c r="N17" s="33">
        <v>1670037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s="37" customFormat="1" ht="18.75" customHeight="1">
      <c r="B18" s="38" t="s">
        <v>28</v>
      </c>
      <c r="C18" s="31">
        <v>68160</v>
      </c>
      <c r="D18" s="32">
        <v>191764</v>
      </c>
      <c r="E18" s="33">
        <v>10604</v>
      </c>
      <c r="F18" s="31">
        <v>70</v>
      </c>
      <c r="G18" s="32">
        <v>89</v>
      </c>
      <c r="H18" s="23">
        <v>78834</v>
      </c>
      <c r="I18" s="23">
        <v>191853</v>
      </c>
      <c r="J18" s="31">
        <v>843358</v>
      </c>
      <c r="K18" s="34">
        <v>14281</v>
      </c>
      <c r="L18" s="34">
        <v>191192</v>
      </c>
      <c r="M18" s="32">
        <v>540964</v>
      </c>
      <c r="N18" s="33">
        <v>1589795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s="37" customFormat="1" ht="18.75" customHeight="1">
      <c r="B19" s="38" t="s">
        <v>29</v>
      </c>
      <c r="C19" s="31">
        <v>66534</v>
      </c>
      <c r="D19" s="32">
        <v>188322</v>
      </c>
      <c r="E19" s="33">
        <v>9682</v>
      </c>
      <c r="F19" s="31">
        <v>46</v>
      </c>
      <c r="G19" s="32">
        <v>50</v>
      </c>
      <c r="H19" s="23">
        <v>76262</v>
      </c>
      <c r="I19" s="23">
        <v>188372</v>
      </c>
      <c r="J19" s="31">
        <v>709397</v>
      </c>
      <c r="K19" s="34">
        <v>14907</v>
      </c>
      <c r="L19" s="34">
        <v>195041</v>
      </c>
      <c r="M19" s="32">
        <v>678254</v>
      </c>
      <c r="N19" s="33">
        <v>1597599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2:30" s="47" customFormat="1" ht="18.75" customHeight="1">
      <c r="B20" s="40" t="s">
        <v>30</v>
      </c>
      <c r="C20" s="41">
        <v>64383</v>
      </c>
      <c r="D20" s="42">
        <v>176682</v>
      </c>
      <c r="E20" s="43">
        <v>9588</v>
      </c>
      <c r="F20" s="41">
        <v>56</v>
      </c>
      <c r="G20" s="42">
        <v>247</v>
      </c>
      <c r="H20" s="44">
        <v>74027</v>
      </c>
      <c r="I20" s="44">
        <v>176929</v>
      </c>
      <c r="J20" s="41">
        <v>576084</v>
      </c>
      <c r="K20" s="45">
        <v>13187</v>
      </c>
      <c r="L20" s="45">
        <v>186596</v>
      </c>
      <c r="M20" s="42">
        <v>637081</v>
      </c>
      <c r="N20" s="43">
        <v>1412948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2:30" s="47" customFormat="1" ht="18.75" customHeight="1">
      <c r="B21" s="40" t="s">
        <v>31</v>
      </c>
      <c r="C21" s="41">
        <v>72137</v>
      </c>
      <c r="D21" s="42">
        <v>194297</v>
      </c>
      <c r="E21" s="43">
        <v>9902</v>
      </c>
      <c r="F21" s="41">
        <v>25</v>
      </c>
      <c r="G21" s="42">
        <v>25</v>
      </c>
      <c r="H21" s="44">
        <v>82064</v>
      </c>
      <c r="I21" s="44">
        <v>194322</v>
      </c>
      <c r="J21" s="41">
        <v>570576</v>
      </c>
      <c r="K21" s="45">
        <v>12026</v>
      </c>
      <c r="L21" s="45">
        <v>173829</v>
      </c>
      <c r="M21" s="42">
        <v>718017</v>
      </c>
      <c r="N21" s="43">
        <v>1474448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2:30" s="47" customFormat="1" ht="18.75" customHeight="1">
      <c r="B22" s="40" t="s">
        <v>32</v>
      </c>
      <c r="C22" s="41">
        <v>73402</v>
      </c>
      <c r="D22" s="42">
        <v>198366</v>
      </c>
      <c r="E22" s="43">
        <v>9794</v>
      </c>
      <c r="F22" s="41">
        <v>59</v>
      </c>
      <c r="G22" s="42">
        <v>71</v>
      </c>
      <c r="H22" s="44">
        <v>83255</v>
      </c>
      <c r="I22" s="44">
        <v>198437</v>
      </c>
      <c r="J22" s="41">
        <v>587856</v>
      </c>
      <c r="K22" s="45">
        <v>11293</v>
      </c>
      <c r="L22" s="45">
        <v>158196</v>
      </c>
      <c r="M22" s="42">
        <v>758511</v>
      </c>
      <c r="N22" s="43">
        <v>1515856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2:30" s="47" customFormat="1" ht="18.75" customHeight="1">
      <c r="B23" s="40" t="s">
        <v>33</v>
      </c>
      <c r="C23" s="41">
        <v>69213</v>
      </c>
      <c r="D23" s="42">
        <v>208852</v>
      </c>
      <c r="E23" s="43">
        <v>8864</v>
      </c>
      <c r="F23" s="41">
        <v>24</v>
      </c>
      <c r="G23" s="42">
        <v>28</v>
      </c>
      <c r="H23" s="44">
        <v>78101</v>
      </c>
      <c r="I23" s="44">
        <v>208880</v>
      </c>
      <c r="J23" s="41">
        <v>533396</v>
      </c>
      <c r="K23" s="45">
        <v>11354</v>
      </c>
      <c r="L23" s="45">
        <v>152448</v>
      </c>
      <c r="M23" s="42">
        <v>752045</v>
      </c>
      <c r="N23" s="43">
        <v>1449243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2:30" s="47" customFormat="1" ht="18.75" customHeight="1">
      <c r="B24" s="40" t="s">
        <v>34</v>
      </c>
      <c r="C24" s="41">
        <v>65192</v>
      </c>
      <c r="D24" s="42">
        <v>173760</v>
      </c>
      <c r="E24" s="43">
        <v>11173</v>
      </c>
      <c r="F24" s="41">
        <v>15</v>
      </c>
      <c r="G24" s="42">
        <v>15</v>
      </c>
      <c r="H24" s="44">
        <v>76380</v>
      </c>
      <c r="I24" s="44">
        <v>173775</v>
      </c>
      <c r="J24" s="41">
        <v>544151</v>
      </c>
      <c r="K24" s="45">
        <v>10388</v>
      </c>
      <c r="L24" s="45">
        <v>148155</v>
      </c>
      <c r="M24" s="42">
        <v>785809</v>
      </c>
      <c r="N24" s="43">
        <v>1488503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2:30" s="47" customFormat="1" ht="18.75" customHeight="1">
      <c r="B25" s="40" t="s">
        <v>35</v>
      </c>
      <c r="C25" s="41">
        <v>64189</v>
      </c>
      <c r="D25" s="42">
        <v>189493</v>
      </c>
      <c r="E25" s="43">
        <v>9664</v>
      </c>
      <c r="F25" s="41">
        <v>28</v>
      </c>
      <c r="G25" s="42">
        <v>31</v>
      </c>
      <c r="H25" s="44">
        <v>73881</v>
      </c>
      <c r="I25" s="44">
        <v>189524</v>
      </c>
      <c r="J25" s="41">
        <v>570129</v>
      </c>
      <c r="K25" s="45">
        <v>8939</v>
      </c>
      <c r="L25" s="45">
        <v>143334</v>
      </c>
      <c r="M25" s="42">
        <v>894788</v>
      </c>
      <c r="N25" s="43">
        <v>1617190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0" s="47" customFormat="1" ht="18.75" customHeight="1">
      <c r="B26" s="40" t="s">
        <v>36</v>
      </c>
      <c r="C26" s="41">
        <v>70830</v>
      </c>
      <c r="D26" s="42">
        <v>185997</v>
      </c>
      <c r="E26" s="43">
        <v>9636</v>
      </c>
      <c r="F26" s="41">
        <v>15</v>
      </c>
      <c r="G26" s="42">
        <v>16</v>
      </c>
      <c r="H26" s="44">
        <v>80481</v>
      </c>
      <c r="I26" s="44">
        <v>186013</v>
      </c>
      <c r="J26" s="41">
        <v>530625</v>
      </c>
      <c r="K26" s="45">
        <v>7888</v>
      </c>
      <c r="L26" s="45">
        <v>142272</v>
      </c>
      <c r="M26" s="42">
        <v>930429</v>
      </c>
      <c r="N26" s="43">
        <v>1611214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2:30" s="47" customFormat="1" ht="18.75" customHeight="1">
      <c r="B27" s="40" t="s">
        <v>38</v>
      </c>
      <c r="C27" s="41">
        <v>64291</v>
      </c>
      <c r="D27" s="42">
        <v>173647</v>
      </c>
      <c r="E27" s="43">
        <v>8903</v>
      </c>
      <c r="F27" s="41">
        <v>41</v>
      </c>
      <c r="G27" s="42">
        <v>42</v>
      </c>
      <c r="H27" s="44">
        <v>73235</v>
      </c>
      <c r="I27" s="44">
        <v>173689</v>
      </c>
      <c r="J27" s="41">
        <v>494796</v>
      </c>
      <c r="K27" s="45">
        <v>6999</v>
      </c>
      <c r="L27" s="45">
        <v>141448</v>
      </c>
      <c r="M27" s="42">
        <v>904245</v>
      </c>
      <c r="N27" s="43">
        <v>1547488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2:30" s="47" customFormat="1" ht="18.75" customHeight="1">
      <c r="B28" s="40" t="s">
        <v>39</v>
      </c>
      <c r="C28" s="41">
        <v>66138</v>
      </c>
      <c r="D28" s="42">
        <v>200900</v>
      </c>
      <c r="E28" s="43">
        <v>9751</v>
      </c>
      <c r="F28" s="41">
        <v>14</v>
      </c>
      <c r="G28" s="42">
        <v>16</v>
      </c>
      <c r="H28" s="44">
        <v>75903</v>
      </c>
      <c r="I28" s="44">
        <v>200916</v>
      </c>
      <c r="J28" s="41">
        <v>481747</v>
      </c>
      <c r="K28" s="45">
        <v>10781</v>
      </c>
      <c r="L28" s="45">
        <v>131541</v>
      </c>
      <c r="M28" s="42">
        <v>908206</v>
      </c>
      <c r="N28" s="43">
        <v>1532275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2:30" s="47" customFormat="1" ht="18.75" customHeight="1">
      <c r="B29" s="40" t="s">
        <v>44</v>
      </c>
      <c r="C29" s="41">
        <v>62911</v>
      </c>
      <c r="D29" s="42">
        <v>186517</v>
      </c>
      <c r="E29" s="43">
        <v>9123</v>
      </c>
      <c r="F29" s="41">
        <v>16</v>
      </c>
      <c r="G29" s="42">
        <v>16</v>
      </c>
      <c r="H29" s="44">
        <v>72050</v>
      </c>
      <c r="I29" s="44">
        <v>186533</v>
      </c>
      <c r="J29" s="41">
        <v>476443</v>
      </c>
      <c r="K29" s="45">
        <v>5954</v>
      </c>
      <c r="L29" s="45">
        <v>126225</v>
      </c>
      <c r="M29" s="42">
        <v>833374</v>
      </c>
      <c r="N29" s="43">
        <v>1441996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2:30" s="51" customFormat="1" ht="15" customHeight="1">
      <c r="B30" s="48" t="s">
        <v>42</v>
      </c>
      <c r="C30" s="48"/>
      <c r="D30" s="48"/>
      <c r="E30" s="48"/>
      <c r="F30" s="48"/>
      <c r="G30" s="48"/>
      <c r="H30" s="48"/>
      <c r="I30" s="48"/>
      <c r="J30" s="49"/>
      <c r="K30" s="49"/>
      <c r="L30" s="49"/>
      <c r="M30" s="49"/>
      <c r="N30" s="50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2:30" s="51" customFormat="1" ht="15" customHeight="1">
      <c r="B31" s="48" t="s">
        <v>43</v>
      </c>
      <c r="C31" s="48"/>
      <c r="D31" s="48"/>
      <c r="E31" s="48"/>
      <c r="F31" s="48"/>
      <c r="G31" s="48"/>
      <c r="H31" s="48"/>
      <c r="I31" s="48"/>
      <c r="J31" s="49"/>
      <c r="K31" s="49"/>
      <c r="L31" s="49"/>
      <c r="M31" s="49"/>
      <c r="N31" s="50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</row>
    <row r="32" spans="2:30" s="51" customFormat="1" ht="15" customHeight="1">
      <c r="B32" s="48" t="s">
        <v>41</v>
      </c>
      <c r="C32" s="48"/>
      <c r="D32" s="48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</row>
    <row r="33" spans="2:14" ht="15" customHeight="1">
      <c r="B33" s="51" t="s">
        <v>40</v>
      </c>
    </row>
    <row r="34" spans="2:14" ht="15" customHeight="1">
      <c r="B34" s="53" t="s">
        <v>37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horizontalDpi="300" verticalDpi="300" r:id="rId1"/>
  <headerFooter alignWithMargins="0">
    <oddHeader>&amp;R17.法務・警察</oddHeader>
    <oddFooter>&amp;C-116-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2" width="9.625" style="5" customWidth="1"/>
    <col min="3" max="11" width="8.75" style="9" customWidth="1"/>
    <col min="12" max="23" width="9" style="4"/>
    <col min="24" max="16384" width="9" style="5"/>
  </cols>
  <sheetData>
    <row r="1" spans="1:23" ht="30" customHeight="1">
      <c r="A1" s="1" t="s">
        <v>45</v>
      </c>
      <c r="B1" s="11"/>
      <c r="C1" s="11"/>
      <c r="D1" s="55"/>
      <c r="E1" s="55"/>
      <c r="F1" s="55"/>
      <c r="G1" s="55"/>
      <c r="H1" s="55"/>
      <c r="I1" s="55"/>
      <c r="J1" s="55"/>
      <c r="K1" s="55"/>
    </row>
    <row r="2" spans="1:23" ht="7.5" customHeight="1">
      <c r="A2" s="1"/>
      <c r="B2" s="11"/>
      <c r="C2" s="11"/>
      <c r="D2" s="55"/>
      <c r="E2" s="55"/>
      <c r="F2" s="55"/>
      <c r="G2" s="55"/>
      <c r="H2" s="55"/>
      <c r="I2" s="55"/>
      <c r="J2" s="55"/>
      <c r="K2" s="55"/>
    </row>
    <row r="3" spans="1:23" ht="22.5" customHeight="1">
      <c r="B3" s="56" t="s">
        <v>46</v>
      </c>
      <c r="C3" s="11"/>
      <c r="D3" s="11"/>
      <c r="E3" s="11"/>
      <c r="F3" s="11"/>
      <c r="G3" s="11"/>
      <c r="H3" s="11"/>
      <c r="I3" s="11"/>
      <c r="J3" s="11"/>
    </row>
    <row r="4" spans="1:23" s="51" customFormat="1" ht="18.75" customHeight="1">
      <c r="B4" s="57" t="s">
        <v>47</v>
      </c>
      <c r="C4" s="382" t="s">
        <v>48</v>
      </c>
      <c r="D4" s="382"/>
      <c r="E4" s="382"/>
      <c r="F4" s="394" t="s">
        <v>49</v>
      </c>
      <c r="G4" s="394"/>
      <c r="H4" s="394"/>
      <c r="I4" s="394" t="s">
        <v>50</v>
      </c>
      <c r="J4" s="394"/>
      <c r="K4" s="394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s="51" customFormat="1" ht="18.75" customHeight="1">
      <c r="B5" s="58" t="s">
        <v>51</v>
      </c>
      <c r="C5" s="59" t="s">
        <v>52</v>
      </c>
      <c r="D5" s="60" t="s">
        <v>53</v>
      </c>
      <c r="E5" s="61" t="s">
        <v>54</v>
      </c>
      <c r="F5" s="62" t="s">
        <v>52</v>
      </c>
      <c r="G5" s="60" t="s">
        <v>53</v>
      </c>
      <c r="H5" s="61" t="s">
        <v>54</v>
      </c>
      <c r="I5" s="62" t="s">
        <v>52</v>
      </c>
      <c r="J5" s="60" t="s">
        <v>53</v>
      </c>
      <c r="K5" s="61" t="s">
        <v>54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s="51" customFormat="1" ht="18.75" customHeight="1">
      <c r="B6" s="63" t="s">
        <v>55</v>
      </c>
      <c r="C6" s="64">
        <v>10022</v>
      </c>
      <c r="D6" s="65">
        <v>9962</v>
      </c>
      <c r="E6" s="66">
        <v>195</v>
      </c>
      <c r="F6" s="67">
        <v>579</v>
      </c>
      <c r="G6" s="65">
        <v>561</v>
      </c>
      <c r="H6" s="66">
        <v>121</v>
      </c>
      <c r="I6" s="67">
        <v>6784</v>
      </c>
      <c r="J6" s="65">
        <v>6743</v>
      </c>
      <c r="K6" s="66">
        <v>73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s="51" customFormat="1" ht="18.75" customHeight="1">
      <c r="B7" s="63" t="s">
        <v>56</v>
      </c>
      <c r="C7" s="64">
        <v>9503</v>
      </c>
      <c r="D7" s="65">
        <v>9520</v>
      </c>
      <c r="E7" s="66">
        <v>178</v>
      </c>
      <c r="F7" s="67">
        <v>548</v>
      </c>
      <c r="G7" s="65">
        <v>540</v>
      </c>
      <c r="H7" s="66">
        <v>129</v>
      </c>
      <c r="I7" s="67">
        <v>6533</v>
      </c>
      <c r="J7" s="65">
        <v>6565</v>
      </c>
      <c r="K7" s="66">
        <v>41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s="51" customFormat="1" ht="18.75" customHeight="1">
      <c r="B8" s="63" t="s">
        <v>57</v>
      </c>
      <c r="C8" s="68">
        <f>+F8+I8+2391</f>
        <v>10352</v>
      </c>
      <c r="D8" s="34">
        <f>+G8+J8+2395</f>
        <v>10262</v>
      </c>
      <c r="E8" s="69">
        <f>+H8+K8+4</f>
        <v>268</v>
      </c>
      <c r="F8" s="70">
        <v>502</v>
      </c>
      <c r="G8" s="71">
        <v>474</v>
      </c>
      <c r="H8" s="69">
        <v>157</v>
      </c>
      <c r="I8" s="70">
        <v>7459</v>
      </c>
      <c r="J8" s="71">
        <v>7393</v>
      </c>
      <c r="K8" s="69">
        <v>107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51" customFormat="1" ht="18.75" customHeight="1">
      <c r="B9" s="63" t="s">
        <v>58</v>
      </c>
      <c r="C9" s="68">
        <v>9977</v>
      </c>
      <c r="D9" s="34">
        <v>9982</v>
      </c>
      <c r="E9" s="69">
        <v>263</v>
      </c>
      <c r="F9" s="68">
        <v>604</v>
      </c>
      <c r="G9" s="34">
        <v>566</v>
      </c>
      <c r="H9" s="69">
        <v>195</v>
      </c>
      <c r="I9" s="68">
        <v>6863</v>
      </c>
      <c r="J9" s="34">
        <v>6902</v>
      </c>
      <c r="K9" s="69">
        <v>68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s="51" customFormat="1" ht="18.75" customHeight="1">
      <c r="B10" s="72" t="s">
        <v>59</v>
      </c>
      <c r="C10" s="68">
        <v>9538</v>
      </c>
      <c r="D10" s="34">
        <v>9519</v>
      </c>
      <c r="E10" s="69">
        <v>282</v>
      </c>
      <c r="F10" s="68">
        <v>704</v>
      </c>
      <c r="G10" s="34">
        <v>672</v>
      </c>
      <c r="H10" s="69">
        <v>227</v>
      </c>
      <c r="I10" s="68">
        <v>6061</v>
      </c>
      <c r="J10" s="34">
        <v>6076</v>
      </c>
      <c r="K10" s="69">
        <v>53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51" customFormat="1" ht="18.75" customHeight="1">
      <c r="B11" s="72" t="s">
        <v>60</v>
      </c>
      <c r="C11" s="68">
        <v>8484</v>
      </c>
      <c r="D11" s="34">
        <v>8563</v>
      </c>
      <c r="E11" s="69">
        <v>203</v>
      </c>
      <c r="F11" s="68">
        <v>687</v>
      </c>
      <c r="G11" s="34">
        <v>778</v>
      </c>
      <c r="H11" s="69">
        <v>136</v>
      </c>
      <c r="I11" s="68">
        <v>4990</v>
      </c>
      <c r="J11" s="34">
        <v>4981</v>
      </c>
      <c r="K11" s="69">
        <v>62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s="51" customFormat="1" ht="18.75" customHeight="1">
      <c r="B12" s="72" t="s">
        <v>61</v>
      </c>
      <c r="C12" s="68">
        <v>7549</v>
      </c>
      <c r="D12" s="34">
        <v>7581</v>
      </c>
      <c r="E12" s="69">
        <v>171</v>
      </c>
      <c r="F12" s="68">
        <v>513</v>
      </c>
      <c r="G12" s="34">
        <v>524</v>
      </c>
      <c r="H12" s="69">
        <v>125</v>
      </c>
      <c r="I12" s="68">
        <v>4441</v>
      </c>
      <c r="J12" s="34">
        <v>4460</v>
      </c>
      <c r="K12" s="69">
        <v>43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s="51" customFormat="1" ht="18.75" customHeight="1">
      <c r="B13" s="72" t="s">
        <v>62</v>
      </c>
      <c r="C13" s="68">
        <f>+F13+I13+2347</f>
        <v>6625</v>
      </c>
      <c r="D13" s="34">
        <f>+G13+J13+2350</f>
        <v>6633</v>
      </c>
      <c r="E13" s="69">
        <f>+H13+K13+0</f>
        <v>163</v>
      </c>
      <c r="F13" s="68">
        <v>474</v>
      </c>
      <c r="G13" s="34">
        <v>494</v>
      </c>
      <c r="H13" s="69">
        <v>105</v>
      </c>
      <c r="I13" s="68">
        <v>3804</v>
      </c>
      <c r="J13" s="34">
        <v>3789</v>
      </c>
      <c r="K13" s="69">
        <v>58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s="51" customFormat="1" ht="18.75" customHeight="1">
      <c r="B14" s="72" t="s">
        <v>63</v>
      </c>
      <c r="C14" s="68">
        <v>6841</v>
      </c>
      <c r="D14" s="34">
        <v>6893</v>
      </c>
      <c r="E14" s="69">
        <v>111</v>
      </c>
      <c r="F14" s="68">
        <v>524</v>
      </c>
      <c r="G14" s="34">
        <v>554</v>
      </c>
      <c r="H14" s="69">
        <v>75</v>
      </c>
      <c r="I14" s="68">
        <v>3721</v>
      </c>
      <c r="J14" s="34">
        <v>3746</v>
      </c>
      <c r="K14" s="69">
        <v>33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s="51" customFormat="1" ht="18.75" customHeight="1">
      <c r="B15" s="72" t="s">
        <v>64</v>
      </c>
      <c r="C15" s="68">
        <v>5820</v>
      </c>
      <c r="D15" s="34">
        <v>5826</v>
      </c>
      <c r="E15" s="69">
        <v>105</v>
      </c>
      <c r="F15" s="68">
        <v>397</v>
      </c>
      <c r="G15" s="34">
        <v>401</v>
      </c>
      <c r="H15" s="69">
        <v>71</v>
      </c>
      <c r="I15" s="68">
        <v>3052</v>
      </c>
      <c r="J15" s="34">
        <v>3054</v>
      </c>
      <c r="K15" s="69">
        <v>31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51" customFormat="1" ht="18.75" customHeight="1">
      <c r="B16" s="72" t="s">
        <v>65</v>
      </c>
      <c r="C16" s="68">
        <v>5130</v>
      </c>
      <c r="D16" s="34">
        <v>5112</v>
      </c>
      <c r="E16" s="69">
        <v>123</v>
      </c>
      <c r="F16" s="68">
        <v>373</v>
      </c>
      <c r="G16" s="34">
        <v>370</v>
      </c>
      <c r="H16" s="69">
        <v>74</v>
      </c>
      <c r="I16" s="68">
        <v>2353</v>
      </c>
      <c r="J16" s="34">
        <v>2337</v>
      </c>
      <c r="K16" s="69">
        <v>47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1" customFormat="1" ht="18.75" customHeight="1">
      <c r="B17" s="72" t="s">
        <v>66</v>
      </c>
      <c r="C17" s="68">
        <v>5407</v>
      </c>
      <c r="D17" s="34">
        <v>5360</v>
      </c>
      <c r="E17" s="69">
        <v>170</v>
      </c>
      <c r="F17" s="68">
        <v>443</v>
      </c>
      <c r="G17" s="34">
        <v>383</v>
      </c>
      <c r="H17" s="69">
        <v>134</v>
      </c>
      <c r="I17" s="68">
        <v>2531</v>
      </c>
      <c r="J17" s="34">
        <v>2544</v>
      </c>
      <c r="K17" s="69">
        <v>34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51" customFormat="1" ht="18.75" customHeight="1">
      <c r="B18" s="72" t="s">
        <v>67</v>
      </c>
      <c r="C18" s="68">
        <v>5455</v>
      </c>
      <c r="D18" s="34">
        <v>5493</v>
      </c>
      <c r="E18" s="69">
        <v>132</v>
      </c>
      <c r="F18" s="68">
        <v>428</v>
      </c>
      <c r="G18" s="34">
        <v>469</v>
      </c>
      <c r="H18" s="69">
        <v>93</v>
      </c>
      <c r="I18" s="68">
        <v>2561</v>
      </c>
      <c r="J18" s="34">
        <v>2558</v>
      </c>
      <c r="K18" s="69">
        <v>37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2:23" s="77" customFormat="1" ht="18.75" customHeight="1">
      <c r="B19" s="73" t="s">
        <v>68</v>
      </c>
      <c r="C19" s="74">
        <v>5769</v>
      </c>
      <c r="D19" s="45">
        <v>5763</v>
      </c>
      <c r="E19" s="75">
        <v>138</v>
      </c>
      <c r="F19" s="74">
        <v>418</v>
      </c>
      <c r="G19" s="45">
        <v>418</v>
      </c>
      <c r="H19" s="75">
        <v>93</v>
      </c>
      <c r="I19" s="74">
        <v>2553</v>
      </c>
      <c r="J19" s="45">
        <v>2545</v>
      </c>
      <c r="K19" s="75">
        <v>45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2:23" s="77" customFormat="1" ht="18.75" customHeight="1">
      <c r="B20" s="73" t="s">
        <v>69</v>
      </c>
      <c r="C20" s="74">
        <v>5773</v>
      </c>
      <c r="D20" s="45">
        <v>5788</v>
      </c>
      <c r="E20" s="75">
        <v>123</v>
      </c>
      <c r="F20" s="74">
        <v>426</v>
      </c>
      <c r="G20" s="45">
        <v>426</v>
      </c>
      <c r="H20" s="75">
        <v>93</v>
      </c>
      <c r="I20" s="74">
        <v>2472</v>
      </c>
      <c r="J20" s="45">
        <v>2495</v>
      </c>
      <c r="K20" s="75">
        <v>22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2:23" s="77" customFormat="1" ht="18.75" customHeight="1">
      <c r="B21" s="73" t="s">
        <v>70</v>
      </c>
      <c r="C21" s="74">
        <v>5589</v>
      </c>
      <c r="D21" s="45">
        <v>5542</v>
      </c>
      <c r="E21" s="75">
        <v>170</v>
      </c>
      <c r="F21" s="74">
        <v>464</v>
      </c>
      <c r="G21" s="45">
        <v>442</v>
      </c>
      <c r="H21" s="75">
        <v>115</v>
      </c>
      <c r="I21" s="74">
        <v>2105</v>
      </c>
      <c r="J21" s="45">
        <v>2072</v>
      </c>
      <c r="K21" s="75">
        <v>55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2:23" s="77" customFormat="1" ht="18.75" customHeight="1">
      <c r="B22" s="73" t="s">
        <v>71</v>
      </c>
      <c r="C22" s="74">
        <v>6357</v>
      </c>
      <c r="D22" s="45">
        <v>6286</v>
      </c>
      <c r="E22" s="75">
        <v>241</v>
      </c>
      <c r="F22" s="74">
        <v>578</v>
      </c>
      <c r="G22" s="45">
        <v>526</v>
      </c>
      <c r="H22" s="75">
        <v>167</v>
      </c>
      <c r="I22" s="74">
        <v>2116</v>
      </c>
      <c r="J22" s="45">
        <v>2103</v>
      </c>
      <c r="K22" s="75">
        <v>68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2:23" s="77" customFormat="1" ht="18.75" customHeight="1">
      <c r="B23" s="73" t="s">
        <v>72</v>
      </c>
      <c r="C23" s="74">
        <v>6394</v>
      </c>
      <c r="D23" s="45">
        <v>6410</v>
      </c>
      <c r="E23" s="75">
        <v>225</v>
      </c>
      <c r="F23" s="74">
        <v>526</v>
      </c>
      <c r="G23" s="45">
        <v>522</v>
      </c>
      <c r="H23" s="75">
        <v>171</v>
      </c>
      <c r="I23" s="74">
        <v>1909</v>
      </c>
      <c r="J23" s="45">
        <v>1925</v>
      </c>
      <c r="K23" s="75">
        <v>52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2:23" s="77" customFormat="1" ht="18.75" customHeight="1">
      <c r="B24" s="73" t="s">
        <v>73</v>
      </c>
      <c r="C24" s="74">
        <v>6024</v>
      </c>
      <c r="D24" s="45">
        <v>6090</v>
      </c>
      <c r="E24" s="75">
        <v>159</v>
      </c>
      <c r="F24" s="74">
        <v>371</v>
      </c>
      <c r="G24" s="45">
        <v>398</v>
      </c>
      <c r="H24" s="75">
        <v>144</v>
      </c>
      <c r="I24" s="74">
        <v>1943</v>
      </c>
      <c r="J24" s="45">
        <v>1981</v>
      </c>
      <c r="K24" s="75">
        <v>14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2:23" s="77" customFormat="1" ht="18.75" customHeight="1">
      <c r="B25" s="73" t="s">
        <v>74</v>
      </c>
      <c r="C25" s="74">
        <v>6039</v>
      </c>
      <c r="D25" s="45">
        <v>6029</v>
      </c>
      <c r="E25" s="75">
        <v>169</v>
      </c>
      <c r="F25" s="74">
        <v>381</v>
      </c>
      <c r="G25" s="45">
        <v>392</v>
      </c>
      <c r="H25" s="75">
        <v>133</v>
      </c>
      <c r="I25" s="74">
        <v>1884</v>
      </c>
      <c r="J25" s="45">
        <v>1868</v>
      </c>
      <c r="K25" s="75">
        <v>30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2:23" s="77" customFormat="1" ht="18.75" customHeight="1">
      <c r="B26" s="73" t="s">
        <v>75</v>
      </c>
      <c r="C26" s="74">
        <v>5886</v>
      </c>
      <c r="D26" s="45">
        <v>5929</v>
      </c>
      <c r="E26" s="75">
        <v>126</v>
      </c>
      <c r="F26" s="74">
        <v>324</v>
      </c>
      <c r="G26" s="45">
        <v>373</v>
      </c>
      <c r="H26" s="75">
        <v>84</v>
      </c>
      <c r="I26" s="74">
        <v>1883</v>
      </c>
      <c r="J26" s="45">
        <v>1821</v>
      </c>
      <c r="K26" s="75">
        <v>42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2:23" s="77" customFormat="1" ht="18.75" customHeight="1">
      <c r="B27" s="73" t="s">
        <v>39</v>
      </c>
      <c r="C27" s="74">
        <v>5510</v>
      </c>
      <c r="D27" s="45">
        <v>5517</v>
      </c>
      <c r="E27" s="75">
        <v>119</v>
      </c>
      <c r="F27" s="74">
        <v>301</v>
      </c>
      <c r="G27" s="45">
        <v>312</v>
      </c>
      <c r="H27" s="75">
        <v>73</v>
      </c>
      <c r="I27" s="74">
        <v>1620</v>
      </c>
      <c r="J27" s="45">
        <v>1616</v>
      </c>
      <c r="K27" s="75">
        <v>46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2:23" s="77" customFormat="1" ht="18.75" customHeight="1">
      <c r="B28" s="73" t="s">
        <v>44</v>
      </c>
      <c r="C28" s="74">
        <v>5457</v>
      </c>
      <c r="D28" s="45">
        <v>5422</v>
      </c>
      <c r="E28" s="75">
        <v>154</v>
      </c>
      <c r="F28" s="74">
        <v>386</v>
      </c>
      <c r="G28" s="45">
        <v>343</v>
      </c>
      <c r="H28" s="75">
        <v>116</v>
      </c>
      <c r="I28" s="74">
        <v>1486</v>
      </c>
      <c r="J28" s="45">
        <v>1500</v>
      </c>
      <c r="K28" s="75">
        <v>32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2:23" ht="15" customHeight="1">
      <c r="B29" s="53" t="s">
        <v>37</v>
      </c>
      <c r="C29" s="11"/>
      <c r="D29" s="11"/>
      <c r="E29" s="55"/>
      <c r="F29" s="55"/>
      <c r="G29" s="55"/>
      <c r="H29" s="55"/>
      <c r="I29" s="55"/>
      <c r="J29" s="55"/>
      <c r="K29" s="50"/>
    </row>
    <row r="30" spans="2:23" ht="15" customHeight="1">
      <c r="K30" s="50"/>
    </row>
    <row r="32" spans="2:23" s="78" customFormat="1" ht="15" customHeight="1"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  <row r="33" spans="3:11">
      <c r="C33" s="80"/>
      <c r="D33" s="80"/>
      <c r="E33" s="80"/>
      <c r="F33" s="80"/>
      <c r="G33" s="80"/>
      <c r="H33" s="80"/>
      <c r="I33" s="80"/>
      <c r="J33" s="80"/>
      <c r="K33" s="80"/>
    </row>
  </sheetData>
  <mergeCells count="3"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&amp;C-117-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showGridLines="0" view="pageBreakPreview" zoomScaleNormal="90" zoomScaleSheetLayoutView="100" workbookViewId="0">
      <pane xSplit="2" ySplit="6" topLeftCell="C19" activePane="bottomRight" state="frozen"/>
      <selection activeCell="J307" sqref="J307"/>
      <selection pane="topRight" activeCell="J307" sqref="J307"/>
      <selection pane="bottomLeft" activeCell="J307" sqref="J307"/>
      <selection pane="bottomRight"/>
    </sheetView>
  </sheetViews>
  <sheetFormatPr defaultRowHeight="11.25"/>
  <cols>
    <col min="1" max="1" width="1.625" style="5" customWidth="1"/>
    <col min="2" max="2" width="7.125" style="5" customWidth="1"/>
    <col min="3" max="11" width="5" style="9" customWidth="1"/>
    <col min="12" max="19" width="5" style="4" customWidth="1"/>
    <col min="20" max="22" width="9" style="4"/>
    <col min="23" max="16384" width="9" style="5"/>
  </cols>
  <sheetData>
    <row r="1" spans="1:19" ht="30" customHeight="1">
      <c r="A1" s="1" t="s">
        <v>76</v>
      </c>
      <c r="B1" s="11"/>
      <c r="C1" s="11"/>
      <c r="D1" s="55"/>
      <c r="E1" s="55"/>
      <c r="F1" s="55"/>
      <c r="G1" s="55"/>
      <c r="H1" s="55"/>
      <c r="I1" s="55"/>
      <c r="J1" s="55"/>
      <c r="K1" s="55"/>
    </row>
    <row r="2" spans="1:19" ht="7.5" customHeight="1">
      <c r="A2" s="1"/>
      <c r="B2" s="11"/>
      <c r="C2" s="11"/>
      <c r="D2" s="55"/>
      <c r="E2" s="55"/>
      <c r="F2" s="55"/>
      <c r="G2" s="55"/>
      <c r="H2" s="55"/>
      <c r="I2" s="55"/>
      <c r="J2" s="55"/>
      <c r="K2" s="55"/>
    </row>
    <row r="3" spans="1:19" ht="22.5" customHeight="1">
      <c r="B3" s="56" t="s">
        <v>46</v>
      </c>
      <c r="C3" s="81"/>
      <c r="D3" s="81"/>
      <c r="E3" s="81"/>
      <c r="F3" s="81"/>
      <c r="G3" s="81"/>
      <c r="H3" s="81"/>
      <c r="I3" s="81"/>
      <c r="J3" s="81"/>
      <c r="K3" s="81"/>
      <c r="L3" s="82"/>
      <c r="M3" s="82"/>
      <c r="N3" s="82"/>
      <c r="O3" s="82"/>
      <c r="P3" s="82"/>
      <c r="Q3" s="82"/>
      <c r="R3" s="82"/>
      <c r="S3" s="83" t="s">
        <v>77</v>
      </c>
    </row>
    <row r="4" spans="1:19" s="48" customFormat="1" ht="30" customHeight="1">
      <c r="B4" s="10" t="s">
        <v>78</v>
      </c>
      <c r="C4" s="396" t="s">
        <v>48</v>
      </c>
      <c r="D4" s="397"/>
      <c r="E4" s="398"/>
      <c r="F4" s="402" t="s">
        <v>79</v>
      </c>
      <c r="G4" s="403"/>
      <c r="H4" s="404"/>
      <c r="I4" s="402" t="s">
        <v>80</v>
      </c>
      <c r="J4" s="403"/>
      <c r="K4" s="404"/>
      <c r="L4" s="408" t="s">
        <v>81</v>
      </c>
      <c r="M4" s="409"/>
      <c r="N4" s="409"/>
      <c r="O4" s="409"/>
      <c r="P4" s="409"/>
      <c r="Q4" s="409"/>
      <c r="R4" s="409"/>
      <c r="S4" s="84" t="s">
        <v>82</v>
      </c>
    </row>
    <row r="5" spans="1:19" s="48" customFormat="1" ht="19.5" customHeight="1">
      <c r="B5" s="85"/>
      <c r="C5" s="399"/>
      <c r="D5" s="400"/>
      <c r="E5" s="401"/>
      <c r="F5" s="405"/>
      <c r="G5" s="406"/>
      <c r="H5" s="407"/>
      <c r="I5" s="405"/>
      <c r="J5" s="406"/>
      <c r="K5" s="407"/>
      <c r="L5" s="410" t="s">
        <v>83</v>
      </c>
      <c r="M5" s="386" t="s">
        <v>84</v>
      </c>
      <c r="N5" s="387"/>
      <c r="O5" s="412" t="s">
        <v>85</v>
      </c>
      <c r="P5" s="413"/>
      <c r="Q5" s="413"/>
      <c r="R5" s="413"/>
      <c r="S5" s="395" t="s">
        <v>83</v>
      </c>
    </row>
    <row r="6" spans="1:19" s="48" customFormat="1" ht="19.5" customHeight="1">
      <c r="B6" s="14" t="s">
        <v>86</v>
      </c>
      <c r="C6" s="86" t="s">
        <v>83</v>
      </c>
      <c r="D6" s="87" t="s">
        <v>87</v>
      </c>
      <c r="E6" s="88" t="s">
        <v>88</v>
      </c>
      <c r="F6" s="86" t="s">
        <v>83</v>
      </c>
      <c r="G6" s="87" t="s">
        <v>87</v>
      </c>
      <c r="H6" s="88" t="s">
        <v>88</v>
      </c>
      <c r="I6" s="86" t="s">
        <v>83</v>
      </c>
      <c r="J6" s="87" t="s">
        <v>87</v>
      </c>
      <c r="K6" s="88" t="s">
        <v>88</v>
      </c>
      <c r="L6" s="411"/>
      <c r="M6" s="89" t="s">
        <v>89</v>
      </c>
      <c r="N6" s="88" t="s">
        <v>90</v>
      </c>
      <c r="O6" s="90" t="s">
        <v>91</v>
      </c>
      <c r="P6" s="87" t="s">
        <v>92</v>
      </c>
      <c r="Q6" s="87" t="s">
        <v>93</v>
      </c>
      <c r="R6" s="91" t="s">
        <v>94</v>
      </c>
      <c r="S6" s="395"/>
    </row>
    <row r="7" spans="1:19" s="48" customFormat="1" ht="18.75" customHeight="1">
      <c r="B7" s="92" t="s">
        <v>55</v>
      </c>
      <c r="C7" s="93">
        <v>10729</v>
      </c>
      <c r="D7" s="94">
        <v>10216</v>
      </c>
      <c r="E7" s="95">
        <v>2884</v>
      </c>
      <c r="F7" s="93">
        <v>1419</v>
      </c>
      <c r="G7" s="94">
        <v>1449</v>
      </c>
      <c r="H7" s="95">
        <v>526</v>
      </c>
      <c r="I7" s="93">
        <v>1945</v>
      </c>
      <c r="J7" s="94">
        <v>1967</v>
      </c>
      <c r="K7" s="95">
        <v>224</v>
      </c>
      <c r="L7" s="96">
        <v>1168</v>
      </c>
      <c r="M7" s="93">
        <v>447</v>
      </c>
      <c r="N7" s="95">
        <v>721</v>
      </c>
      <c r="O7" s="97">
        <v>1038</v>
      </c>
      <c r="P7" s="94">
        <v>34</v>
      </c>
      <c r="Q7" s="98">
        <v>68</v>
      </c>
      <c r="R7" s="99">
        <v>28</v>
      </c>
      <c r="S7" s="100">
        <v>16</v>
      </c>
    </row>
    <row r="8" spans="1:19" s="48" customFormat="1" ht="18.75" customHeight="1">
      <c r="B8" s="92" t="s">
        <v>56</v>
      </c>
      <c r="C8" s="93">
        <v>10370</v>
      </c>
      <c r="D8" s="94">
        <v>10046</v>
      </c>
      <c r="E8" s="95">
        <v>3208</v>
      </c>
      <c r="F8" s="93">
        <v>1469</v>
      </c>
      <c r="G8" s="94">
        <v>1437</v>
      </c>
      <c r="H8" s="95">
        <v>536</v>
      </c>
      <c r="I8" s="93">
        <v>1536</v>
      </c>
      <c r="J8" s="94">
        <v>1469</v>
      </c>
      <c r="K8" s="95">
        <v>291</v>
      </c>
      <c r="L8" s="96">
        <v>1281</v>
      </c>
      <c r="M8" s="93">
        <v>475</v>
      </c>
      <c r="N8" s="95">
        <v>806</v>
      </c>
      <c r="O8" s="97">
        <v>1152</v>
      </c>
      <c r="P8" s="94">
        <v>40</v>
      </c>
      <c r="Q8" s="98">
        <v>57</v>
      </c>
      <c r="R8" s="99">
        <v>32</v>
      </c>
      <c r="S8" s="100">
        <v>19</v>
      </c>
    </row>
    <row r="9" spans="1:19" s="48" customFormat="1" ht="18.75" customHeight="1">
      <c r="B9" s="92" t="s">
        <v>57</v>
      </c>
      <c r="C9" s="93">
        <v>11962</v>
      </c>
      <c r="D9" s="94">
        <v>11552</v>
      </c>
      <c r="E9" s="95">
        <v>3618</v>
      </c>
      <c r="F9" s="93">
        <v>1572</v>
      </c>
      <c r="G9" s="94">
        <v>1513</v>
      </c>
      <c r="H9" s="95">
        <v>618</v>
      </c>
      <c r="I9" s="93">
        <v>2039</v>
      </c>
      <c r="J9" s="94">
        <v>1900</v>
      </c>
      <c r="K9" s="95">
        <v>430</v>
      </c>
      <c r="L9" s="96">
        <v>1284</v>
      </c>
      <c r="M9" s="93">
        <v>515</v>
      </c>
      <c r="N9" s="95">
        <v>769</v>
      </c>
      <c r="O9" s="97">
        <v>1137</v>
      </c>
      <c r="P9" s="94">
        <v>50</v>
      </c>
      <c r="Q9" s="98">
        <v>70</v>
      </c>
      <c r="R9" s="99">
        <v>27</v>
      </c>
      <c r="S9" s="100">
        <v>13</v>
      </c>
    </row>
    <row r="10" spans="1:19" s="48" customFormat="1" ht="18.75" customHeight="1">
      <c r="B10" s="92" t="s">
        <v>58</v>
      </c>
      <c r="C10" s="101">
        <v>13234</v>
      </c>
      <c r="D10" s="102">
        <v>13041</v>
      </c>
      <c r="E10" s="103">
        <v>3811</v>
      </c>
      <c r="F10" s="101">
        <v>1668</v>
      </c>
      <c r="G10" s="102">
        <v>1696</v>
      </c>
      <c r="H10" s="103">
        <v>590</v>
      </c>
      <c r="I10" s="101">
        <v>2363</v>
      </c>
      <c r="J10" s="102">
        <v>2350</v>
      </c>
      <c r="K10" s="103">
        <v>443</v>
      </c>
      <c r="L10" s="104">
        <v>1394</v>
      </c>
      <c r="M10" s="101">
        <v>478</v>
      </c>
      <c r="N10" s="103">
        <v>916</v>
      </c>
      <c r="O10" s="101">
        <v>1212</v>
      </c>
      <c r="P10" s="102">
        <v>44</v>
      </c>
      <c r="Q10" s="102">
        <v>58</v>
      </c>
      <c r="R10" s="103">
        <v>80</v>
      </c>
      <c r="S10" s="104">
        <v>13</v>
      </c>
    </row>
    <row r="11" spans="1:19" s="105" customFormat="1" ht="18.75" customHeight="1">
      <c r="B11" s="92" t="s">
        <v>59</v>
      </c>
      <c r="C11" s="106">
        <v>15634</v>
      </c>
      <c r="D11" s="98">
        <v>15295</v>
      </c>
      <c r="E11" s="95">
        <v>4150</v>
      </c>
      <c r="F11" s="106">
        <v>2165</v>
      </c>
      <c r="G11" s="98">
        <v>2071</v>
      </c>
      <c r="H11" s="95">
        <v>684</v>
      </c>
      <c r="I11" s="106">
        <v>3280</v>
      </c>
      <c r="J11" s="98">
        <v>3230</v>
      </c>
      <c r="K11" s="95">
        <v>493</v>
      </c>
      <c r="L11" s="100">
        <v>1838</v>
      </c>
      <c r="M11" s="106">
        <v>488</v>
      </c>
      <c r="N11" s="95">
        <v>1350</v>
      </c>
      <c r="O11" s="106">
        <v>1694</v>
      </c>
      <c r="P11" s="98">
        <v>43</v>
      </c>
      <c r="Q11" s="98">
        <v>56</v>
      </c>
      <c r="R11" s="95">
        <v>45</v>
      </c>
      <c r="S11" s="100">
        <v>11</v>
      </c>
    </row>
    <row r="12" spans="1:19" s="105" customFormat="1" ht="18.75" customHeight="1">
      <c r="B12" s="92" t="s">
        <v>60</v>
      </c>
      <c r="C12" s="106">
        <v>15700</v>
      </c>
      <c r="D12" s="98">
        <v>15687</v>
      </c>
      <c r="E12" s="95">
        <v>4163</v>
      </c>
      <c r="F12" s="106">
        <v>2149</v>
      </c>
      <c r="G12" s="98">
        <v>2149</v>
      </c>
      <c r="H12" s="95">
        <v>684</v>
      </c>
      <c r="I12" s="106">
        <v>3285</v>
      </c>
      <c r="J12" s="98">
        <v>3402</v>
      </c>
      <c r="K12" s="95">
        <v>376</v>
      </c>
      <c r="L12" s="100">
        <v>1848</v>
      </c>
      <c r="M12" s="106">
        <v>537</v>
      </c>
      <c r="N12" s="95">
        <v>1311</v>
      </c>
      <c r="O12" s="106">
        <v>1700</v>
      </c>
      <c r="P12" s="98">
        <v>46</v>
      </c>
      <c r="Q12" s="98">
        <v>68</v>
      </c>
      <c r="R12" s="95">
        <v>34</v>
      </c>
      <c r="S12" s="100">
        <v>18</v>
      </c>
    </row>
    <row r="13" spans="1:19" s="105" customFormat="1" ht="18.75" customHeight="1">
      <c r="B13" s="92" t="s">
        <v>61</v>
      </c>
      <c r="C13" s="106">
        <v>14197</v>
      </c>
      <c r="D13" s="98">
        <v>14766</v>
      </c>
      <c r="E13" s="95">
        <v>3594</v>
      </c>
      <c r="F13" s="106">
        <v>1864</v>
      </c>
      <c r="G13" s="98">
        <v>1995</v>
      </c>
      <c r="H13" s="95">
        <v>553</v>
      </c>
      <c r="I13" s="106">
        <v>2517</v>
      </c>
      <c r="J13" s="98">
        <v>2565</v>
      </c>
      <c r="K13" s="95">
        <v>328</v>
      </c>
      <c r="L13" s="100">
        <v>1635</v>
      </c>
      <c r="M13" s="106">
        <v>470</v>
      </c>
      <c r="N13" s="95">
        <v>1165</v>
      </c>
      <c r="O13" s="106">
        <v>1493</v>
      </c>
      <c r="P13" s="98">
        <v>61</v>
      </c>
      <c r="Q13" s="98">
        <v>44</v>
      </c>
      <c r="R13" s="95">
        <v>37</v>
      </c>
      <c r="S13" s="100">
        <v>12</v>
      </c>
    </row>
    <row r="14" spans="1:19" s="105" customFormat="1" ht="18.75" customHeight="1">
      <c r="B14" s="92" t="s">
        <v>62</v>
      </c>
      <c r="C14" s="106">
        <v>11897</v>
      </c>
      <c r="D14" s="98">
        <v>12912</v>
      </c>
      <c r="E14" s="95">
        <v>2579</v>
      </c>
      <c r="F14" s="106">
        <v>1818</v>
      </c>
      <c r="G14" s="98">
        <v>1820</v>
      </c>
      <c r="H14" s="95">
        <v>551</v>
      </c>
      <c r="I14" s="106">
        <v>1855</v>
      </c>
      <c r="J14" s="98">
        <v>1943</v>
      </c>
      <c r="K14" s="95">
        <v>240</v>
      </c>
      <c r="L14" s="100">
        <v>1633</v>
      </c>
      <c r="M14" s="106">
        <v>448</v>
      </c>
      <c r="N14" s="95">
        <v>1185</v>
      </c>
      <c r="O14" s="106">
        <v>1480</v>
      </c>
      <c r="P14" s="98">
        <v>70</v>
      </c>
      <c r="Q14" s="98">
        <v>60</v>
      </c>
      <c r="R14" s="95">
        <v>23</v>
      </c>
      <c r="S14" s="100">
        <v>7</v>
      </c>
    </row>
    <row r="15" spans="1:19" s="105" customFormat="1" ht="18.75" customHeight="1">
      <c r="B15" s="92" t="s">
        <v>63</v>
      </c>
      <c r="C15" s="106">
        <v>11652</v>
      </c>
      <c r="D15" s="98">
        <v>11759</v>
      </c>
      <c r="E15" s="95">
        <v>2472</v>
      </c>
      <c r="F15" s="106">
        <v>2307</v>
      </c>
      <c r="G15" s="98">
        <v>2202</v>
      </c>
      <c r="H15" s="95">
        <v>656</v>
      </c>
      <c r="I15" s="106">
        <v>1531</v>
      </c>
      <c r="J15" s="98">
        <v>1578</v>
      </c>
      <c r="K15" s="95">
        <v>193</v>
      </c>
      <c r="L15" s="100">
        <v>2086</v>
      </c>
      <c r="M15" s="106">
        <v>550</v>
      </c>
      <c r="N15" s="95">
        <v>1536</v>
      </c>
      <c r="O15" s="106">
        <v>1920</v>
      </c>
      <c r="P15" s="98">
        <v>80</v>
      </c>
      <c r="Q15" s="98">
        <v>61</v>
      </c>
      <c r="R15" s="95">
        <v>25</v>
      </c>
      <c r="S15" s="100">
        <v>22</v>
      </c>
    </row>
    <row r="16" spans="1:19" s="105" customFormat="1" ht="18.75" customHeight="1">
      <c r="B16" s="92" t="s">
        <v>64</v>
      </c>
      <c r="C16" s="106">
        <v>10402</v>
      </c>
      <c r="D16" s="98">
        <v>10123</v>
      </c>
      <c r="E16" s="95">
        <v>2751</v>
      </c>
      <c r="F16" s="106">
        <v>2844</v>
      </c>
      <c r="G16" s="98">
        <v>2514</v>
      </c>
      <c r="H16" s="95">
        <v>986</v>
      </c>
      <c r="I16" s="106">
        <v>1417</v>
      </c>
      <c r="J16" s="98">
        <v>1455</v>
      </c>
      <c r="K16" s="95">
        <v>155</v>
      </c>
      <c r="L16" s="100">
        <v>2662</v>
      </c>
      <c r="M16" s="106">
        <v>895</v>
      </c>
      <c r="N16" s="95">
        <v>1767</v>
      </c>
      <c r="O16" s="106">
        <v>2485</v>
      </c>
      <c r="P16" s="98">
        <v>72</v>
      </c>
      <c r="Q16" s="98">
        <v>65</v>
      </c>
      <c r="R16" s="95">
        <v>40</v>
      </c>
      <c r="S16" s="100">
        <v>17</v>
      </c>
    </row>
    <row r="17" spans="1:30" s="105" customFormat="1" ht="18.75" customHeight="1">
      <c r="B17" s="92" t="s">
        <v>65</v>
      </c>
      <c r="C17" s="106">
        <v>12286</v>
      </c>
      <c r="D17" s="98">
        <v>12032</v>
      </c>
      <c r="E17" s="95">
        <v>3005</v>
      </c>
      <c r="F17" s="106">
        <v>3637</v>
      </c>
      <c r="G17" s="98">
        <v>3431</v>
      </c>
      <c r="H17" s="95">
        <v>1192</v>
      </c>
      <c r="I17" s="106">
        <v>1038</v>
      </c>
      <c r="J17" s="98">
        <v>1068</v>
      </c>
      <c r="K17" s="95">
        <v>125</v>
      </c>
      <c r="L17" s="100">
        <v>3423</v>
      </c>
      <c r="M17" s="106">
        <v>950</v>
      </c>
      <c r="N17" s="95">
        <v>2473</v>
      </c>
      <c r="O17" s="106">
        <v>3225</v>
      </c>
      <c r="P17" s="98">
        <v>103</v>
      </c>
      <c r="Q17" s="98">
        <v>65</v>
      </c>
      <c r="R17" s="95">
        <v>30</v>
      </c>
      <c r="S17" s="100">
        <v>16</v>
      </c>
    </row>
    <row r="18" spans="1:30" s="105" customFormat="1" ht="18.75" customHeight="1">
      <c r="B18" s="92" t="s">
        <v>66</v>
      </c>
      <c r="C18" s="106">
        <v>12352</v>
      </c>
      <c r="D18" s="98">
        <v>12042</v>
      </c>
      <c r="E18" s="95">
        <v>3315</v>
      </c>
      <c r="F18" s="106">
        <v>4450</v>
      </c>
      <c r="G18" s="98">
        <v>4163</v>
      </c>
      <c r="H18" s="95">
        <v>1464</v>
      </c>
      <c r="I18" s="106">
        <v>677</v>
      </c>
      <c r="J18" s="98">
        <v>705</v>
      </c>
      <c r="K18" s="95">
        <v>97</v>
      </c>
      <c r="L18" s="100">
        <v>4274</v>
      </c>
      <c r="M18" s="106">
        <v>1189</v>
      </c>
      <c r="N18" s="95">
        <v>3085</v>
      </c>
      <c r="O18" s="106">
        <v>4086</v>
      </c>
      <c r="P18" s="98">
        <v>111</v>
      </c>
      <c r="Q18" s="98">
        <v>42</v>
      </c>
      <c r="R18" s="95">
        <v>35</v>
      </c>
      <c r="S18" s="100">
        <v>13</v>
      </c>
    </row>
    <row r="19" spans="1:30" s="105" customFormat="1" ht="18.75" customHeight="1">
      <c r="B19" s="92" t="s">
        <v>67</v>
      </c>
      <c r="C19" s="106">
        <v>10513</v>
      </c>
      <c r="D19" s="98">
        <v>10951</v>
      </c>
      <c r="E19" s="95">
        <v>2877</v>
      </c>
      <c r="F19" s="106">
        <v>3564</v>
      </c>
      <c r="G19" s="98">
        <v>3781</v>
      </c>
      <c r="H19" s="95">
        <v>1266</v>
      </c>
      <c r="I19" s="106">
        <v>617</v>
      </c>
      <c r="J19" s="98">
        <v>614</v>
      </c>
      <c r="K19" s="95">
        <v>100</v>
      </c>
      <c r="L19" s="100">
        <v>3166</v>
      </c>
      <c r="M19" s="106">
        <v>909</v>
      </c>
      <c r="N19" s="95">
        <v>2257</v>
      </c>
      <c r="O19" s="106">
        <v>2974</v>
      </c>
      <c r="P19" s="98">
        <v>78</v>
      </c>
      <c r="Q19" s="98">
        <v>59</v>
      </c>
      <c r="R19" s="95">
        <v>55</v>
      </c>
      <c r="S19" s="100">
        <v>16</v>
      </c>
    </row>
    <row r="20" spans="1:30" s="107" customFormat="1" ht="18.75" customHeight="1">
      <c r="B20" s="108" t="s">
        <v>68</v>
      </c>
      <c r="C20" s="109">
        <v>9195</v>
      </c>
      <c r="D20" s="110">
        <v>9698</v>
      </c>
      <c r="E20" s="111">
        <v>2374</v>
      </c>
      <c r="F20" s="109">
        <v>3114</v>
      </c>
      <c r="G20" s="110">
        <v>3366</v>
      </c>
      <c r="H20" s="111">
        <v>1014</v>
      </c>
      <c r="I20" s="109">
        <v>512</v>
      </c>
      <c r="J20" s="110">
        <v>537</v>
      </c>
      <c r="K20" s="111">
        <v>75</v>
      </c>
      <c r="L20" s="112">
        <v>2765</v>
      </c>
      <c r="M20" s="109">
        <v>843</v>
      </c>
      <c r="N20" s="111">
        <v>1922</v>
      </c>
      <c r="O20" s="109">
        <v>2592</v>
      </c>
      <c r="P20" s="110">
        <v>84</v>
      </c>
      <c r="Q20" s="110">
        <v>58</v>
      </c>
      <c r="R20" s="111">
        <v>31</v>
      </c>
      <c r="S20" s="112">
        <v>8</v>
      </c>
    </row>
    <row r="21" spans="1:30" s="107" customFormat="1" ht="18.75" customHeight="1">
      <c r="B21" s="108" t="s">
        <v>69</v>
      </c>
      <c r="C21" s="109">
        <v>7010</v>
      </c>
      <c r="D21" s="110">
        <v>7502</v>
      </c>
      <c r="E21" s="111">
        <v>1882</v>
      </c>
      <c r="F21" s="109">
        <v>2217</v>
      </c>
      <c r="G21" s="110">
        <v>2514</v>
      </c>
      <c r="H21" s="111">
        <v>717</v>
      </c>
      <c r="I21" s="109">
        <v>331</v>
      </c>
      <c r="J21" s="110">
        <v>351</v>
      </c>
      <c r="K21" s="111">
        <v>55</v>
      </c>
      <c r="L21" s="112">
        <v>1932</v>
      </c>
      <c r="M21" s="109">
        <v>631</v>
      </c>
      <c r="N21" s="111">
        <v>1301</v>
      </c>
      <c r="O21" s="109">
        <v>1742</v>
      </c>
      <c r="P21" s="110">
        <v>62</v>
      </c>
      <c r="Q21" s="110">
        <v>59</v>
      </c>
      <c r="R21" s="111">
        <v>69</v>
      </c>
      <c r="S21" s="112">
        <v>7</v>
      </c>
    </row>
    <row r="22" spans="1:30" s="107" customFormat="1" ht="18.75" customHeight="1">
      <c r="B22" s="108" t="s">
        <v>70</v>
      </c>
      <c r="C22" s="109">
        <v>6166</v>
      </c>
      <c r="D22" s="110">
        <v>6171</v>
      </c>
      <c r="E22" s="111">
        <v>1877</v>
      </c>
      <c r="F22" s="109">
        <v>1734</v>
      </c>
      <c r="G22" s="110">
        <v>1753</v>
      </c>
      <c r="H22" s="111">
        <v>698</v>
      </c>
      <c r="I22" s="109">
        <v>215</v>
      </c>
      <c r="J22" s="110">
        <v>219</v>
      </c>
      <c r="K22" s="111">
        <v>51</v>
      </c>
      <c r="L22" s="112">
        <v>1494</v>
      </c>
      <c r="M22" s="109">
        <v>582</v>
      </c>
      <c r="N22" s="111">
        <v>912</v>
      </c>
      <c r="O22" s="109">
        <v>1359</v>
      </c>
      <c r="P22" s="110">
        <v>56</v>
      </c>
      <c r="Q22" s="110">
        <v>45</v>
      </c>
      <c r="R22" s="111">
        <v>33</v>
      </c>
      <c r="S22" s="112">
        <v>8</v>
      </c>
    </row>
    <row r="23" spans="1:30" s="107" customFormat="1" ht="18.75" customHeight="1">
      <c r="B23" s="108" t="s">
        <v>71</v>
      </c>
      <c r="C23" s="109">
        <v>5856</v>
      </c>
      <c r="D23" s="110">
        <v>5875</v>
      </c>
      <c r="E23" s="111">
        <v>1858</v>
      </c>
      <c r="F23" s="109">
        <v>1683</v>
      </c>
      <c r="G23" s="110">
        <v>1754</v>
      </c>
      <c r="H23" s="111">
        <v>627</v>
      </c>
      <c r="I23" s="109">
        <v>251</v>
      </c>
      <c r="J23" s="110">
        <v>248</v>
      </c>
      <c r="K23" s="111">
        <v>54</v>
      </c>
      <c r="L23" s="112">
        <v>1471</v>
      </c>
      <c r="M23" s="109">
        <v>550</v>
      </c>
      <c r="N23" s="111">
        <v>921</v>
      </c>
      <c r="O23" s="109">
        <v>1336</v>
      </c>
      <c r="P23" s="110">
        <v>37</v>
      </c>
      <c r="Q23" s="110">
        <v>59</v>
      </c>
      <c r="R23" s="111">
        <v>39</v>
      </c>
      <c r="S23" s="112">
        <v>5</v>
      </c>
    </row>
    <row r="24" spans="1:30" s="107" customFormat="1" ht="18.75" customHeight="1">
      <c r="B24" s="108" t="s">
        <v>72</v>
      </c>
      <c r="C24" s="109">
        <v>5367</v>
      </c>
      <c r="D24" s="110">
        <v>5491</v>
      </c>
      <c r="E24" s="111">
        <v>1734</v>
      </c>
      <c r="F24" s="109">
        <v>1506</v>
      </c>
      <c r="G24" s="110">
        <v>1479</v>
      </c>
      <c r="H24" s="111">
        <v>654</v>
      </c>
      <c r="I24" s="109">
        <v>268</v>
      </c>
      <c r="J24" s="110">
        <v>272</v>
      </c>
      <c r="K24" s="111">
        <v>50</v>
      </c>
      <c r="L24" s="112">
        <v>1356</v>
      </c>
      <c r="M24" s="109">
        <v>529</v>
      </c>
      <c r="N24" s="111">
        <v>827</v>
      </c>
      <c r="O24" s="109">
        <v>1195</v>
      </c>
      <c r="P24" s="110">
        <v>49</v>
      </c>
      <c r="Q24" s="110">
        <v>56</v>
      </c>
      <c r="R24" s="111">
        <v>56</v>
      </c>
      <c r="S24" s="112">
        <v>6</v>
      </c>
    </row>
    <row r="25" spans="1:30" s="107" customFormat="1" ht="18.75" customHeight="1">
      <c r="B25" s="108" t="s">
        <v>73</v>
      </c>
      <c r="C25" s="109">
        <v>5357</v>
      </c>
      <c r="D25" s="110">
        <v>5424</v>
      </c>
      <c r="E25" s="111">
        <v>1667</v>
      </c>
      <c r="F25" s="109">
        <v>1633</v>
      </c>
      <c r="G25" s="110">
        <v>1708</v>
      </c>
      <c r="H25" s="111">
        <v>579</v>
      </c>
      <c r="I25" s="109">
        <v>250</v>
      </c>
      <c r="J25" s="110">
        <v>250</v>
      </c>
      <c r="K25" s="111">
        <v>50</v>
      </c>
      <c r="L25" s="112">
        <v>1474</v>
      </c>
      <c r="M25" s="109">
        <v>516</v>
      </c>
      <c r="N25" s="111">
        <v>958</v>
      </c>
      <c r="O25" s="109">
        <v>1305</v>
      </c>
      <c r="P25" s="110">
        <v>36</v>
      </c>
      <c r="Q25" s="110">
        <v>54</v>
      </c>
      <c r="R25" s="111">
        <v>79</v>
      </c>
      <c r="S25" s="112">
        <v>5</v>
      </c>
    </row>
    <row r="26" spans="1:30" s="107" customFormat="1" ht="18.75" customHeight="1">
      <c r="B26" s="108" t="s">
        <v>74</v>
      </c>
      <c r="C26" s="109">
        <v>5285</v>
      </c>
      <c r="D26" s="110">
        <v>5374</v>
      </c>
      <c r="E26" s="111">
        <v>1578</v>
      </c>
      <c r="F26" s="109">
        <v>1600</v>
      </c>
      <c r="G26" s="110">
        <v>1625</v>
      </c>
      <c r="H26" s="111">
        <v>554</v>
      </c>
      <c r="I26" s="109">
        <v>248</v>
      </c>
      <c r="J26" s="110">
        <v>234</v>
      </c>
      <c r="K26" s="111">
        <v>64</v>
      </c>
      <c r="L26" s="112">
        <v>1457</v>
      </c>
      <c r="M26" s="109">
        <v>470</v>
      </c>
      <c r="N26" s="111">
        <v>987</v>
      </c>
      <c r="O26" s="109">
        <v>1302</v>
      </c>
      <c r="P26" s="110">
        <v>35</v>
      </c>
      <c r="Q26" s="110">
        <v>57</v>
      </c>
      <c r="R26" s="111">
        <v>63</v>
      </c>
      <c r="S26" s="112">
        <v>9</v>
      </c>
    </row>
    <row r="27" spans="1:30" s="107" customFormat="1" ht="18.75" customHeight="1">
      <c r="B27" s="108" t="s">
        <v>75</v>
      </c>
      <c r="C27" s="109">
        <v>5079</v>
      </c>
      <c r="D27" s="110">
        <v>5033</v>
      </c>
      <c r="E27" s="111">
        <v>1624</v>
      </c>
      <c r="F27" s="109">
        <v>1362</v>
      </c>
      <c r="G27" s="110">
        <v>1356</v>
      </c>
      <c r="H27" s="111">
        <v>560</v>
      </c>
      <c r="I27" s="109">
        <v>219</v>
      </c>
      <c r="J27" s="110">
        <v>224</v>
      </c>
      <c r="K27" s="111">
        <v>59</v>
      </c>
      <c r="L27" s="112">
        <v>1232</v>
      </c>
      <c r="M27" s="109">
        <v>438</v>
      </c>
      <c r="N27" s="111">
        <v>794</v>
      </c>
      <c r="O27" s="109">
        <v>1078</v>
      </c>
      <c r="P27" s="110">
        <v>36</v>
      </c>
      <c r="Q27" s="110">
        <v>42</v>
      </c>
      <c r="R27" s="111">
        <v>76</v>
      </c>
      <c r="S27" s="112">
        <v>6</v>
      </c>
    </row>
    <row r="28" spans="1:30" s="107" customFormat="1" ht="18.75" customHeight="1">
      <c r="B28" s="108" t="s">
        <v>39</v>
      </c>
      <c r="C28" s="109">
        <v>5493</v>
      </c>
      <c r="D28" s="110">
        <v>5257</v>
      </c>
      <c r="E28" s="111">
        <v>1860</v>
      </c>
      <c r="F28" s="109">
        <v>1528</v>
      </c>
      <c r="G28" s="110">
        <v>1465</v>
      </c>
      <c r="H28" s="111">
        <v>623</v>
      </c>
      <c r="I28" s="109">
        <v>219</v>
      </c>
      <c r="J28" s="110">
        <v>231</v>
      </c>
      <c r="K28" s="111">
        <v>47</v>
      </c>
      <c r="L28" s="112">
        <v>1404</v>
      </c>
      <c r="M28" s="109">
        <v>442</v>
      </c>
      <c r="N28" s="111">
        <v>962</v>
      </c>
      <c r="O28" s="109">
        <v>1272</v>
      </c>
      <c r="P28" s="110">
        <v>34</v>
      </c>
      <c r="Q28" s="110">
        <v>48</v>
      </c>
      <c r="R28" s="111">
        <v>50</v>
      </c>
      <c r="S28" s="112">
        <v>1</v>
      </c>
    </row>
    <row r="29" spans="1:30" s="107" customFormat="1" ht="18.75" customHeight="1">
      <c r="B29" s="108" t="s">
        <v>44</v>
      </c>
      <c r="C29" s="109">
        <v>4984</v>
      </c>
      <c r="D29" s="110">
        <v>5097</v>
      </c>
      <c r="E29" s="111">
        <v>1748</v>
      </c>
      <c r="F29" s="109">
        <v>1331</v>
      </c>
      <c r="G29" s="110">
        <v>1366</v>
      </c>
      <c r="H29" s="111">
        <v>588</v>
      </c>
      <c r="I29" s="109">
        <v>210</v>
      </c>
      <c r="J29" s="110">
        <v>218</v>
      </c>
      <c r="K29" s="111">
        <v>39</v>
      </c>
      <c r="L29" s="112">
        <v>1233</v>
      </c>
      <c r="M29" s="109">
        <v>420</v>
      </c>
      <c r="N29" s="111">
        <v>813</v>
      </c>
      <c r="O29" s="109">
        <v>1111</v>
      </c>
      <c r="P29" s="110">
        <v>39</v>
      </c>
      <c r="Q29" s="110">
        <v>46</v>
      </c>
      <c r="R29" s="111">
        <v>37</v>
      </c>
      <c r="S29" s="112">
        <v>1</v>
      </c>
    </row>
    <row r="30" spans="1:30" ht="18.75" customHeight="1">
      <c r="B30" s="53" t="s">
        <v>37</v>
      </c>
      <c r="C30" s="11"/>
      <c r="D30" s="11"/>
      <c r="E30" s="55"/>
      <c r="F30" s="55"/>
      <c r="G30" s="55"/>
      <c r="H30" s="55"/>
      <c r="I30" s="55"/>
      <c r="J30" s="55"/>
      <c r="S30" s="50"/>
    </row>
    <row r="31" spans="1:30" s="78" customFormat="1" ht="15" customHeight="1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50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</row>
    <row r="32" spans="1:30">
      <c r="B32" s="4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3:21" s="116" customFormat="1" ht="15" customHeight="1"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3:21">
      <c r="C34" s="80"/>
      <c r="D34" s="80"/>
      <c r="E34" s="80"/>
      <c r="F34" s="80"/>
      <c r="G34" s="80"/>
      <c r="H34" s="80"/>
      <c r="I34" s="80"/>
      <c r="J34" s="80"/>
      <c r="K34" s="80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horizontalDpi="300" verticalDpi="300" r:id="rId1"/>
  <headerFooter alignWithMargins="0">
    <oddHeader>&amp;R17.法務・警察</oddHeader>
    <oddFooter>&amp;C-118-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2" width="7.625" style="51" customWidth="1"/>
    <col min="3" max="20" width="4.5" style="9" customWidth="1"/>
    <col min="21" max="31" width="9" style="4"/>
    <col min="32" max="16384" width="9" style="5"/>
  </cols>
  <sheetData>
    <row r="1" spans="1:31" s="51" customFormat="1" ht="30" customHeight="1">
      <c r="A1" s="1" t="s">
        <v>95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31" s="51" customFormat="1" ht="7.5" customHeight="1">
      <c r="A2" s="1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s="51" customFormat="1" ht="22.5" customHeight="1">
      <c r="B3" s="56" t="s">
        <v>46</v>
      </c>
      <c r="C3" s="118"/>
      <c r="D3" s="118"/>
      <c r="E3" s="118"/>
      <c r="F3" s="119"/>
      <c r="G3" s="119"/>
      <c r="H3" s="119"/>
      <c r="I3" s="119"/>
      <c r="J3" s="119"/>
      <c r="K3" s="119"/>
      <c r="L3" s="120"/>
      <c r="M3" s="120"/>
      <c r="N3" s="120"/>
      <c r="O3" s="121"/>
      <c r="P3" s="121"/>
      <c r="Q3" s="121"/>
      <c r="R3" s="119"/>
      <c r="S3" s="119"/>
      <c r="T3" s="122" t="s">
        <v>77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s="51" customFormat="1" ht="18.75" customHeight="1">
      <c r="B4" s="123" t="s">
        <v>96</v>
      </c>
      <c r="C4" s="414" t="s">
        <v>48</v>
      </c>
      <c r="D4" s="415"/>
      <c r="E4" s="416"/>
      <c r="F4" s="418" t="s">
        <v>97</v>
      </c>
      <c r="G4" s="419"/>
      <c r="H4" s="419"/>
      <c r="I4" s="419"/>
      <c r="J4" s="419"/>
      <c r="K4" s="420"/>
      <c r="L4" s="414" t="s">
        <v>98</v>
      </c>
      <c r="M4" s="415"/>
      <c r="N4" s="416"/>
      <c r="O4" s="414" t="s">
        <v>99</v>
      </c>
      <c r="P4" s="415"/>
      <c r="Q4" s="416"/>
      <c r="R4" s="414" t="s">
        <v>94</v>
      </c>
      <c r="S4" s="415"/>
      <c r="T4" s="416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1:31" s="51" customFormat="1" ht="18.75" customHeight="1">
      <c r="B5" s="124"/>
      <c r="C5" s="412"/>
      <c r="D5" s="413"/>
      <c r="E5" s="417"/>
      <c r="F5" s="382" t="s">
        <v>100</v>
      </c>
      <c r="G5" s="382"/>
      <c r="H5" s="382"/>
      <c r="I5" s="421" t="s">
        <v>101</v>
      </c>
      <c r="J5" s="421"/>
      <c r="K5" s="421"/>
      <c r="L5" s="412"/>
      <c r="M5" s="413"/>
      <c r="N5" s="417"/>
      <c r="O5" s="412"/>
      <c r="P5" s="413"/>
      <c r="Q5" s="417"/>
      <c r="R5" s="412"/>
      <c r="S5" s="413"/>
      <c r="T5" s="417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1:31" s="51" customFormat="1" ht="18.75" customHeight="1">
      <c r="B6" s="125" t="s">
        <v>51</v>
      </c>
      <c r="C6" s="126" t="s">
        <v>83</v>
      </c>
      <c r="D6" s="127" t="s">
        <v>87</v>
      </c>
      <c r="E6" s="128" t="s">
        <v>88</v>
      </c>
      <c r="F6" s="129" t="s">
        <v>83</v>
      </c>
      <c r="G6" s="127" t="s">
        <v>87</v>
      </c>
      <c r="H6" s="128" t="s">
        <v>88</v>
      </c>
      <c r="I6" s="129" t="s">
        <v>83</v>
      </c>
      <c r="J6" s="127" t="s">
        <v>87</v>
      </c>
      <c r="K6" s="130" t="s">
        <v>88</v>
      </c>
      <c r="L6" s="129" t="s">
        <v>83</v>
      </c>
      <c r="M6" s="127" t="s">
        <v>87</v>
      </c>
      <c r="N6" s="128" t="s">
        <v>88</v>
      </c>
      <c r="O6" s="129" t="s">
        <v>83</v>
      </c>
      <c r="P6" s="127" t="s">
        <v>87</v>
      </c>
      <c r="Q6" s="128" t="s">
        <v>88</v>
      </c>
      <c r="R6" s="131" t="s">
        <v>83</v>
      </c>
      <c r="S6" s="127" t="s">
        <v>87</v>
      </c>
      <c r="T6" s="132" t="s">
        <v>88</v>
      </c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s="51" customFormat="1" ht="18" hidden="1" customHeight="1">
      <c r="B7" s="133" t="s">
        <v>55</v>
      </c>
      <c r="C7" s="70">
        <v>2209</v>
      </c>
      <c r="D7" s="71">
        <v>2128</v>
      </c>
      <c r="E7" s="134">
        <v>399</v>
      </c>
      <c r="F7" s="70">
        <v>1581</v>
      </c>
      <c r="G7" s="71">
        <v>1513</v>
      </c>
      <c r="H7" s="134">
        <v>318</v>
      </c>
      <c r="I7" s="70">
        <v>628</v>
      </c>
      <c r="J7" s="71">
        <v>615</v>
      </c>
      <c r="K7" s="135">
        <v>81</v>
      </c>
      <c r="L7" s="136" t="s">
        <v>102</v>
      </c>
      <c r="M7" s="137" t="s">
        <v>102</v>
      </c>
      <c r="N7" s="138" t="s">
        <v>102</v>
      </c>
      <c r="O7" s="136" t="s">
        <v>102</v>
      </c>
      <c r="P7" s="137" t="s">
        <v>102</v>
      </c>
      <c r="Q7" s="139" t="s">
        <v>102</v>
      </c>
      <c r="R7" s="136" t="s">
        <v>102</v>
      </c>
      <c r="S7" s="137" t="s">
        <v>102</v>
      </c>
      <c r="T7" s="139" t="s">
        <v>102</v>
      </c>
      <c r="U7" s="48"/>
      <c r="V7" s="36"/>
      <c r="W7" s="48"/>
      <c r="X7" s="48"/>
      <c r="Y7" s="48"/>
      <c r="Z7" s="48"/>
      <c r="AA7" s="48"/>
      <c r="AB7" s="48"/>
      <c r="AC7" s="48"/>
      <c r="AD7" s="48"/>
      <c r="AE7" s="48"/>
    </row>
    <row r="8" spans="1:31" s="51" customFormat="1" ht="18" hidden="1" customHeight="1">
      <c r="B8" s="133" t="s">
        <v>56</v>
      </c>
      <c r="C8" s="70">
        <v>1899</v>
      </c>
      <c r="D8" s="71">
        <v>2074</v>
      </c>
      <c r="E8" s="134">
        <v>224</v>
      </c>
      <c r="F8" s="70">
        <v>1314</v>
      </c>
      <c r="G8" s="71">
        <v>1470</v>
      </c>
      <c r="H8" s="134">
        <v>162</v>
      </c>
      <c r="I8" s="70">
        <v>578</v>
      </c>
      <c r="J8" s="71">
        <v>597</v>
      </c>
      <c r="K8" s="135">
        <v>62</v>
      </c>
      <c r="L8" s="136">
        <v>2</v>
      </c>
      <c r="M8" s="137">
        <v>2</v>
      </c>
      <c r="N8" s="138" t="s">
        <v>102</v>
      </c>
      <c r="O8" s="136">
        <v>2</v>
      </c>
      <c r="P8" s="137">
        <v>2</v>
      </c>
      <c r="Q8" s="138" t="s">
        <v>102</v>
      </c>
      <c r="R8" s="140">
        <v>3</v>
      </c>
      <c r="S8" s="141">
        <v>3</v>
      </c>
      <c r="T8" s="142" t="s">
        <v>102</v>
      </c>
      <c r="U8" s="48"/>
      <c r="V8" s="36"/>
      <c r="W8" s="48"/>
      <c r="X8" s="48"/>
      <c r="Y8" s="48"/>
      <c r="Z8" s="48"/>
      <c r="AA8" s="48"/>
      <c r="AB8" s="48"/>
      <c r="AC8" s="48"/>
      <c r="AD8" s="48"/>
      <c r="AE8" s="48"/>
    </row>
    <row r="9" spans="1:31" s="51" customFormat="1" ht="15" customHeight="1">
      <c r="B9" s="133" t="s">
        <v>57</v>
      </c>
      <c r="C9" s="70">
        <v>1999</v>
      </c>
      <c r="D9" s="71">
        <v>1989</v>
      </c>
      <c r="E9" s="134">
        <v>234</v>
      </c>
      <c r="F9" s="70">
        <v>1401</v>
      </c>
      <c r="G9" s="71">
        <v>1379</v>
      </c>
      <c r="H9" s="134">
        <v>184</v>
      </c>
      <c r="I9" s="70">
        <v>598</v>
      </c>
      <c r="J9" s="71">
        <v>610</v>
      </c>
      <c r="K9" s="135">
        <v>50</v>
      </c>
      <c r="L9" s="136">
        <v>4</v>
      </c>
      <c r="M9" s="137">
        <v>4</v>
      </c>
      <c r="N9" s="138" t="s">
        <v>102</v>
      </c>
      <c r="O9" s="136" t="s">
        <v>102</v>
      </c>
      <c r="P9" s="137" t="s">
        <v>102</v>
      </c>
      <c r="Q9" s="138" t="s">
        <v>102</v>
      </c>
      <c r="R9" s="140" t="s">
        <v>102</v>
      </c>
      <c r="S9" s="141" t="s">
        <v>102</v>
      </c>
      <c r="T9" s="142" t="s">
        <v>102</v>
      </c>
      <c r="U9" s="48"/>
      <c r="V9" s="36"/>
      <c r="W9" s="48"/>
      <c r="X9" s="48"/>
      <c r="Y9" s="48"/>
      <c r="Z9" s="48"/>
      <c r="AA9" s="48"/>
      <c r="AB9" s="48"/>
      <c r="AC9" s="48"/>
      <c r="AD9" s="48"/>
      <c r="AE9" s="48"/>
    </row>
    <row r="10" spans="1:31" s="143" customFormat="1" ht="15" customHeight="1">
      <c r="B10" s="133" t="s">
        <v>58</v>
      </c>
      <c r="C10" s="68">
        <v>1852</v>
      </c>
      <c r="D10" s="34">
        <v>1916</v>
      </c>
      <c r="E10" s="69">
        <v>170</v>
      </c>
      <c r="F10" s="68">
        <v>1363</v>
      </c>
      <c r="G10" s="34">
        <v>1416</v>
      </c>
      <c r="H10" s="69">
        <v>131</v>
      </c>
      <c r="I10" s="68">
        <v>482</v>
      </c>
      <c r="J10" s="34">
        <v>499</v>
      </c>
      <c r="K10" s="69">
        <v>33</v>
      </c>
      <c r="L10" s="144" t="s">
        <v>102</v>
      </c>
      <c r="M10" s="145" t="s">
        <v>102</v>
      </c>
      <c r="N10" s="138" t="s">
        <v>102</v>
      </c>
      <c r="O10" s="140">
        <v>6</v>
      </c>
      <c r="P10" s="141" t="s">
        <v>103</v>
      </c>
      <c r="Q10" s="146">
        <v>6</v>
      </c>
      <c r="R10" s="140">
        <v>1</v>
      </c>
      <c r="S10" s="141">
        <v>1</v>
      </c>
      <c r="T10" s="139" t="s">
        <v>102</v>
      </c>
      <c r="U10" s="105"/>
      <c r="V10" s="36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1" s="143" customFormat="1" ht="15" customHeight="1">
      <c r="B11" s="133" t="s">
        <v>59</v>
      </c>
      <c r="C11" s="68">
        <v>2013</v>
      </c>
      <c r="D11" s="34">
        <v>1931</v>
      </c>
      <c r="E11" s="69">
        <v>252</v>
      </c>
      <c r="F11" s="68">
        <v>1507</v>
      </c>
      <c r="G11" s="34">
        <v>1434</v>
      </c>
      <c r="H11" s="69">
        <v>204</v>
      </c>
      <c r="I11" s="68">
        <v>498</v>
      </c>
      <c r="J11" s="34">
        <v>483</v>
      </c>
      <c r="K11" s="69">
        <v>48</v>
      </c>
      <c r="L11" s="140">
        <v>4</v>
      </c>
      <c r="M11" s="141">
        <v>4</v>
      </c>
      <c r="N11" s="138" t="s">
        <v>102</v>
      </c>
      <c r="O11" s="140">
        <v>4</v>
      </c>
      <c r="P11" s="141">
        <v>10</v>
      </c>
      <c r="Q11" s="138" t="s">
        <v>102</v>
      </c>
      <c r="R11" s="144" t="s">
        <v>102</v>
      </c>
      <c r="S11" s="145" t="s">
        <v>102</v>
      </c>
      <c r="T11" s="142" t="s">
        <v>102</v>
      </c>
      <c r="U11" s="105"/>
      <c r="V11" s="36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1" s="143" customFormat="1" ht="15" customHeight="1">
      <c r="B12" s="133" t="s">
        <v>60</v>
      </c>
      <c r="C12" s="68">
        <v>1744</v>
      </c>
      <c r="D12" s="34">
        <v>1780</v>
      </c>
      <c r="E12" s="69">
        <v>216</v>
      </c>
      <c r="F12" s="68">
        <v>1350</v>
      </c>
      <c r="G12" s="34">
        <v>1373</v>
      </c>
      <c r="H12" s="69">
        <v>181</v>
      </c>
      <c r="I12" s="68">
        <v>383</v>
      </c>
      <c r="J12" s="34">
        <v>396</v>
      </c>
      <c r="K12" s="69">
        <v>35</v>
      </c>
      <c r="L12" s="140">
        <v>4</v>
      </c>
      <c r="M12" s="141">
        <v>4</v>
      </c>
      <c r="N12" s="138" t="s">
        <v>102</v>
      </c>
      <c r="O12" s="140">
        <v>6</v>
      </c>
      <c r="P12" s="141">
        <v>6</v>
      </c>
      <c r="Q12" s="138" t="s">
        <v>102</v>
      </c>
      <c r="R12" s="140">
        <v>1</v>
      </c>
      <c r="S12" s="141">
        <v>1</v>
      </c>
      <c r="T12" s="142" t="s">
        <v>102</v>
      </c>
      <c r="U12" s="105"/>
      <c r="V12" s="36"/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s="143" customFormat="1" ht="15" customHeight="1">
      <c r="B13" s="133" t="s">
        <v>61</v>
      </c>
      <c r="C13" s="68">
        <v>1436</v>
      </c>
      <c r="D13" s="34">
        <v>1530</v>
      </c>
      <c r="E13" s="69">
        <v>122</v>
      </c>
      <c r="F13" s="68">
        <v>1075</v>
      </c>
      <c r="G13" s="34">
        <v>1151</v>
      </c>
      <c r="H13" s="69">
        <v>105</v>
      </c>
      <c r="I13" s="68">
        <v>350</v>
      </c>
      <c r="J13" s="34">
        <v>370</v>
      </c>
      <c r="K13" s="69">
        <v>15</v>
      </c>
      <c r="L13" s="140">
        <v>1</v>
      </c>
      <c r="M13" s="141">
        <v>1</v>
      </c>
      <c r="N13" s="146" t="s">
        <v>102</v>
      </c>
      <c r="O13" s="140">
        <v>5</v>
      </c>
      <c r="P13" s="141">
        <v>3</v>
      </c>
      <c r="Q13" s="146">
        <v>2</v>
      </c>
      <c r="R13" s="140">
        <v>5</v>
      </c>
      <c r="S13" s="141">
        <v>5</v>
      </c>
      <c r="T13" s="139" t="s">
        <v>102</v>
      </c>
      <c r="U13" s="105"/>
      <c r="V13" s="36"/>
      <c r="W13" s="105"/>
      <c r="X13" s="105"/>
      <c r="Y13" s="105"/>
      <c r="Z13" s="105"/>
      <c r="AA13" s="105"/>
      <c r="AB13" s="105"/>
      <c r="AC13" s="105"/>
      <c r="AD13" s="105"/>
      <c r="AE13" s="105"/>
    </row>
    <row r="14" spans="1:31" s="143" customFormat="1" ht="15" customHeight="1">
      <c r="B14" s="133" t="s">
        <v>62</v>
      </c>
      <c r="C14" s="68">
        <v>1233</v>
      </c>
      <c r="D14" s="34">
        <v>1214</v>
      </c>
      <c r="E14" s="69">
        <v>141</v>
      </c>
      <c r="F14" s="68">
        <v>978</v>
      </c>
      <c r="G14" s="34">
        <v>959</v>
      </c>
      <c r="H14" s="69">
        <v>124</v>
      </c>
      <c r="I14" s="68">
        <v>250</v>
      </c>
      <c r="J14" s="34">
        <v>248</v>
      </c>
      <c r="K14" s="69">
        <v>17</v>
      </c>
      <c r="L14" s="68">
        <v>4</v>
      </c>
      <c r="M14" s="34">
        <v>4</v>
      </c>
      <c r="N14" s="146" t="s">
        <v>102</v>
      </c>
      <c r="O14" s="140" t="s">
        <v>102</v>
      </c>
      <c r="P14" s="34">
        <v>2</v>
      </c>
      <c r="Q14" s="138" t="s">
        <v>102</v>
      </c>
      <c r="R14" s="68">
        <v>1</v>
      </c>
      <c r="S14" s="34">
        <v>1</v>
      </c>
      <c r="T14" s="142" t="s">
        <v>102</v>
      </c>
      <c r="U14" s="105"/>
      <c r="V14" s="36"/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s="143" customFormat="1" ht="15" customHeight="1">
      <c r="B15" s="133" t="s">
        <v>63</v>
      </c>
      <c r="C15" s="68">
        <v>1207</v>
      </c>
      <c r="D15" s="34">
        <v>1252</v>
      </c>
      <c r="E15" s="69">
        <v>96</v>
      </c>
      <c r="F15" s="68">
        <v>925</v>
      </c>
      <c r="G15" s="34">
        <v>969</v>
      </c>
      <c r="H15" s="69">
        <v>80</v>
      </c>
      <c r="I15" s="68">
        <v>279</v>
      </c>
      <c r="J15" s="34">
        <v>280</v>
      </c>
      <c r="K15" s="69">
        <v>16</v>
      </c>
      <c r="L15" s="140" t="s">
        <v>104</v>
      </c>
      <c r="M15" s="141" t="s">
        <v>104</v>
      </c>
      <c r="N15" s="146" t="s">
        <v>104</v>
      </c>
      <c r="O15" s="140" t="s">
        <v>104</v>
      </c>
      <c r="P15" s="141" t="s">
        <v>104</v>
      </c>
      <c r="Q15" s="138" t="s">
        <v>104</v>
      </c>
      <c r="R15" s="68">
        <v>3</v>
      </c>
      <c r="S15" s="34">
        <v>3</v>
      </c>
      <c r="T15" s="142" t="s">
        <v>102</v>
      </c>
      <c r="U15" s="105"/>
      <c r="V15" s="36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s="143" customFormat="1" ht="15" customHeight="1">
      <c r="B16" s="133" t="s">
        <v>64</v>
      </c>
      <c r="C16" s="68">
        <v>1042</v>
      </c>
      <c r="D16" s="34">
        <v>1037</v>
      </c>
      <c r="E16" s="69">
        <v>101</v>
      </c>
      <c r="F16" s="68">
        <v>830</v>
      </c>
      <c r="G16" s="34">
        <v>828</v>
      </c>
      <c r="H16" s="69">
        <v>82</v>
      </c>
      <c r="I16" s="68">
        <v>202</v>
      </c>
      <c r="J16" s="34">
        <v>199</v>
      </c>
      <c r="K16" s="69">
        <v>19</v>
      </c>
      <c r="L16" s="140">
        <v>2</v>
      </c>
      <c r="M16" s="141">
        <v>2</v>
      </c>
      <c r="N16" s="146" t="s">
        <v>104</v>
      </c>
      <c r="O16" s="140">
        <v>4</v>
      </c>
      <c r="P16" s="141">
        <v>4</v>
      </c>
      <c r="Q16" s="138" t="s">
        <v>104</v>
      </c>
      <c r="R16" s="68">
        <v>4</v>
      </c>
      <c r="S16" s="34">
        <v>4</v>
      </c>
      <c r="T16" s="142" t="s">
        <v>102</v>
      </c>
      <c r="U16" s="105"/>
      <c r="V16" s="36"/>
      <c r="W16" s="105"/>
      <c r="X16" s="105"/>
      <c r="Y16" s="105"/>
      <c r="Z16" s="105"/>
      <c r="AA16" s="105"/>
      <c r="AB16" s="105"/>
      <c r="AC16" s="105"/>
      <c r="AD16" s="105"/>
      <c r="AE16" s="105"/>
    </row>
    <row r="17" spans="2:31" s="143" customFormat="1" ht="15" customHeight="1">
      <c r="B17" s="133" t="s">
        <v>65</v>
      </c>
      <c r="C17" s="68">
        <v>942</v>
      </c>
      <c r="D17" s="34">
        <v>912</v>
      </c>
      <c r="E17" s="69">
        <v>131</v>
      </c>
      <c r="F17" s="68">
        <v>806</v>
      </c>
      <c r="G17" s="34">
        <v>782</v>
      </c>
      <c r="H17" s="69">
        <v>106</v>
      </c>
      <c r="I17" s="68">
        <v>133</v>
      </c>
      <c r="J17" s="34">
        <v>127</v>
      </c>
      <c r="K17" s="69">
        <v>25</v>
      </c>
      <c r="L17" s="140">
        <v>3</v>
      </c>
      <c r="M17" s="141">
        <v>3</v>
      </c>
      <c r="N17" s="146" t="s">
        <v>104</v>
      </c>
      <c r="O17" s="140" t="s">
        <v>104</v>
      </c>
      <c r="P17" s="141" t="s">
        <v>104</v>
      </c>
      <c r="Q17" s="146" t="s">
        <v>104</v>
      </c>
      <c r="R17" s="140" t="s">
        <v>104</v>
      </c>
      <c r="S17" s="141" t="s">
        <v>104</v>
      </c>
      <c r="T17" s="146" t="s">
        <v>104</v>
      </c>
      <c r="U17" s="105"/>
      <c r="V17" s="36"/>
      <c r="W17" s="105"/>
      <c r="X17" s="105"/>
      <c r="Y17" s="105"/>
      <c r="Z17" s="105"/>
      <c r="AA17" s="105"/>
      <c r="AB17" s="105"/>
      <c r="AC17" s="105"/>
      <c r="AD17" s="105"/>
      <c r="AE17" s="105"/>
    </row>
    <row r="18" spans="2:31" s="143" customFormat="1" ht="15" customHeight="1">
      <c r="B18" s="133" t="s">
        <v>66</v>
      </c>
      <c r="C18" s="68">
        <v>888</v>
      </c>
      <c r="D18" s="34">
        <v>857</v>
      </c>
      <c r="E18" s="69">
        <v>162</v>
      </c>
      <c r="F18" s="68">
        <v>692</v>
      </c>
      <c r="G18" s="34">
        <v>663</v>
      </c>
      <c r="H18" s="69">
        <v>135</v>
      </c>
      <c r="I18" s="68">
        <v>193</v>
      </c>
      <c r="J18" s="34">
        <v>191</v>
      </c>
      <c r="K18" s="69">
        <v>27</v>
      </c>
      <c r="L18" s="140">
        <v>3</v>
      </c>
      <c r="M18" s="141">
        <v>3</v>
      </c>
      <c r="N18" s="146" t="s">
        <v>104</v>
      </c>
      <c r="O18" s="140" t="s">
        <v>104</v>
      </c>
      <c r="P18" s="141" t="s">
        <v>104</v>
      </c>
      <c r="Q18" s="146" t="s">
        <v>104</v>
      </c>
      <c r="R18" s="140" t="s">
        <v>104</v>
      </c>
      <c r="S18" s="141" t="s">
        <v>104</v>
      </c>
      <c r="T18" s="146" t="s">
        <v>104</v>
      </c>
      <c r="U18" s="105"/>
      <c r="V18" s="36"/>
      <c r="W18" s="105"/>
      <c r="X18" s="105"/>
      <c r="Y18" s="105"/>
      <c r="Z18" s="105"/>
      <c r="AA18" s="105"/>
      <c r="AB18" s="105"/>
      <c r="AC18" s="105"/>
      <c r="AD18" s="105"/>
      <c r="AE18" s="105"/>
    </row>
    <row r="19" spans="2:31" s="143" customFormat="1" ht="15" customHeight="1">
      <c r="B19" s="133" t="s">
        <v>67</v>
      </c>
      <c r="C19" s="68">
        <v>840</v>
      </c>
      <c r="D19" s="34">
        <v>870</v>
      </c>
      <c r="E19" s="69">
        <v>132</v>
      </c>
      <c r="F19" s="68">
        <v>639</v>
      </c>
      <c r="G19" s="34">
        <v>658</v>
      </c>
      <c r="H19" s="69">
        <v>116</v>
      </c>
      <c r="I19" s="68">
        <v>197</v>
      </c>
      <c r="J19" s="34">
        <v>208</v>
      </c>
      <c r="K19" s="69">
        <v>16</v>
      </c>
      <c r="L19" s="140" t="s">
        <v>104</v>
      </c>
      <c r="M19" s="141" t="s">
        <v>104</v>
      </c>
      <c r="N19" s="146" t="s">
        <v>104</v>
      </c>
      <c r="O19" s="140" t="s">
        <v>104</v>
      </c>
      <c r="P19" s="141" t="s">
        <v>104</v>
      </c>
      <c r="Q19" s="146" t="s">
        <v>104</v>
      </c>
      <c r="R19" s="140">
        <v>4</v>
      </c>
      <c r="S19" s="141">
        <v>4</v>
      </c>
      <c r="T19" s="146" t="s">
        <v>104</v>
      </c>
      <c r="U19" s="105"/>
      <c r="V19" s="36"/>
      <c r="W19" s="105"/>
      <c r="X19" s="105"/>
      <c r="Y19" s="105"/>
      <c r="Z19" s="105"/>
      <c r="AA19" s="105"/>
      <c r="AB19" s="105"/>
      <c r="AC19" s="105"/>
      <c r="AD19" s="105"/>
      <c r="AE19" s="105"/>
    </row>
    <row r="20" spans="2:31" s="152" customFormat="1" ht="15" customHeight="1">
      <c r="B20" s="147" t="s">
        <v>68</v>
      </c>
      <c r="C20" s="74">
        <v>861</v>
      </c>
      <c r="D20" s="45">
        <v>811</v>
      </c>
      <c r="E20" s="75">
        <v>182</v>
      </c>
      <c r="F20" s="74">
        <v>695</v>
      </c>
      <c r="G20" s="45">
        <v>648</v>
      </c>
      <c r="H20" s="75">
        <v>163</v>
      </c>
      <c r="I20" s="74">
        <v>164</v>
      </c>
      <c r="J20" s="45">
        <v>161</v>
      </c>
      <c r="K20" s="75">
        <v>19</v>
      </c>
      <c r="L20" s="148">
        <v>2</v>
      </c>
      <c r="M20" s="149">
        <v>2</v>
      </c>
      <c r="N20" s="150" t="s">
        <v>102</v>
      </c>
      <c r="O20" s="148" t="s">
        <v>102</v>
      </c>
      <c r="P20" s="149" t="s">
        <v>102</v>
      </c>
      <c r="Q20" s="150" t="s">
        <v>102</v>
      </c>
      <c r="R20" s="148" t="s">
        <v>102</v>
      </c>
      <c r="S20" s="149" t="s">
        <v>102</v>
      </c>
      <c r="T20" s="150" t="s">
        <v>102</v>
      </c>
      <c r="U20" s="107"/>
      <c r="V20" s="151"/>
      <c r="W20" s="107"/>
      <c r="X20" s="107"/>
      <c r="Y20" s="107"/>
      <c r="Z20" s="107"/>
      <c r="AA20" s="107"/>
      <c r="AB20" s="107"/>
      <c r="AC20" s="107"/>
      <c r="AD20" s="107"/>
      <c r="AE20" s="107"/>
    </row>
    <row r="21" spans="2:31" s="152" customFormat="1" ht="15" customHeight="1">
      <c r="B21" s="147" t="s">
        <v>69</v>
      </c>
      <c r="C21" s="74">
        <v>742</v>
      </c>
      <c r="D21" s="45">
        <v>805</v>
      </c>
      <c r="E21" s="75">
        <v>119</v>
      </c>
      <c r="F21" s="74">
        <v>599</v>
      </c>
      <c r="G21" s="45">
        <v>658</v>
      </c>
      <c r="H21" s="75">
        <v>104</v>
      </c>
      <c r="I21" s="74">
        <v>140</v>
      </c>
      <c r="J21" s="45">
        <v>144</v>
      </c>
      <c r="K21" s="75">
        <v>15</v>
      </c>
      <c r="L21" s="140" t="s">
        <v>104</v>
      </c>
      <c r="M21" s="141" t="s">
        <v>104</v>
      </c>
      <c r="N21" s="146" t="s">
        <v>104</v>
      </c>
      <c r="O21" s="148" t="s">
        <v>102</v>
      </c>
      <c r="P21" s="149" t="s">
        <v>102</v>
      </c>
      <c r="Q21" s="150" t="s">
        <v>102</v>
      </c>
      <c r="R21" s="148">
        <v>3</v>
      </c>
      <c r="S21" s="149">
        <v>3</v>
      </c>
      <c r="T21" s="150" t="s">
        <v>102</v>
      </c>
      <c r="U21" s="107"/>
      <c r="V21" s="151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2:31" s="152" customFormat="1" ht="15" customHeight="1">
      <c r="B22" s="147" t="s">
        <v>70</v>
      </c>
      <c r="C22" s="74">
        <v>686</v>
      </c>
      <c r="D22" s="45">
        <v>709</v>
      </c>
      <c r="E22" s="75">
        <v>96</v>
      </c>
      <c r="F22" s="74">
        <v>515</v>
      </c>
      <c r="G22" s="45">
        <v>540</v>
      </c>
      <c r="H22" s="75">
        <v>79</v>
      </c>
      <c r="I22" s="74">
        <v>166</v>
      </c>
      <c r="J22" s="45">
        <v>164</v>
      </c>
      <c r="K22" s="75">
        <v>17</v>
      </c>
      <c r="L22" s="140">
        <v>3</v>
      </c>
      <c r="M22" s="141">
        <v>3</v>
      </c>
      <c r="N22" s="146" t="s">
        <v>102</v>
      </c>
      <c r="O22" s="148" t="s">
        <v>102</v>
      </c>
      <c r="P22" s="149" t="s">
        <v>102</v>
      </c>
      <c r="Q22" s="150" t="s">
        <v>102</v>
      </c>
      <c r="R22" s="148">
        <v>2</v>
      </c>
      <c r="S22" s="149">
        <v>2</v>
      </c>
      <c r="T22" s="150" t="s">
        <v>102</v>
      </c>
      <c r="U22" s="107"/>
      <c r="V22" s="151"/>
      <c r="W22" s="107"/>
      <c r="X22" s="107"/>
      <c r="Y22" s="107"/>
      <c r="Z22" s="107"/>
      <c r="AA22" s="107"/>
      <c r="AB22" s="107"/>
      <c r="AC22" s="107"/>
      <c r="AD22" s="107"/>
      <c r="AE22" s="107"/>
    </row>
    <row r="23" spans="2:31" s="152" customFormat="1" ht="15" customHeight="1">
      <c r="B23" s="147" t="s">
        <v>71</v>
      </c>
      <c r="C23" s="74">
        <v>526</v>
      </c>
      <c r="D23" s="45">
        <v>565</v>
      </c>
      <c r="E23" s="75">
        <v>57</v>
      </c>
      <c r="F23" s="74">
        <v>414</v>
      </c>
      <c r="G23" s="45">
        <v>444</v>
      </c>
      <c r="H23" s="75">
        <v>49</v>
      </c>
      <c r="I23" s="74">
        <v>104</v>
      </c>
      <c r="J23" s="45">
        <v>114</v>
      </c>
      <c r="K23" s="75">
        <v>7</v>
      </c>
      <c r="L23" s="140">
        <v>5</v>
      </c>
      <c r="M23" s="141">
        <v>4</v>
      </c>
      <c r="N23" s="146">
        <v>1</v>
      </c>
      <c r="O23" s="148" t="s">
        <v>102</v>
      </c>
      <c r="P23" s="149" t="s">
        <v>102</v>
      </c>
      <c r="Q23" s="150" t="s">
        <v>102</v>
      </c>
      <c r="R23" s="148">
        <v>3</v>
      </c>
      <c r="S23" s="149">
        <v>3</v>
      </c>
      <c r="T23" s="150" t="s">
        <v>102</v>
      </c>
      <c r="U23" s="107"/>
      <c r="V23" s="151"/>
      <c r="W23" s="107"/>
      <c r="X23" s="107"/>
      <c r="Y23" s="107"/>
      <c r="Z23" s="107"/>
      <c r="AA23" s="107"/>
      <c r="AB23" s="107"/>
      <c r="AC23" s="107"/>
      <c r="AD23" s="107"/>
      <c r="AE23" s="107"/>
    </row>
    <row r="24" spans="2:31" s="152" customFormat="1" ht="15" customHeight="1">
      <c r="B24" s="147" t="s">
        <v>72</v>
      </c>
      <c r="C24" s="74">
        <v>420</v>
      </c>
      <c r="D24" s="45">
        <v>417</v>
      </c>
      <c r="E24" s="75">
        <v>60</v>
      </c>
      <c r="F24" s="74">
        <v>339</v>
      </c>
      <c r="G24" s="45">
        <v>335</v>
      </c>
      <c r="H24" s="75">
        <v>53</v>
      </c>
      <c r="I24" s="74">
        <v>77</v>
      </c>
      <c r="J24" s="45">
        <v>77</v>
      </c>
      <c r="K24" s="75">
        <v>7</v>
      </c>
      <c r="L24" s="140">
        <v>4</v>
      </c>
      <c r="M24" s="141">
        <v>5</v>
      </c>
      <c r="N24" s="146" t="s">
        <v>102</v>
      </c>
      <c r="O24" s="148" t="s">
        <v>102</v>
      </c>
      <c r="P24" s="149" t="s">
        <v>102</v>
      </c>
      <c r="Q24" s="150" t="s">
        <v>102</v>
      </c>
      <c r="R24" s="148" t="s">
        <v>102</v>
      </c>
      <c r="S24" s="149" t="s">
        <v>102</v>
      </c>
      <c r="T24" s="150" t="s">
        <v>102</v>
      </c>
      <c r="U24" s="107"/>
      <c r="V24" s="151"/>
      <c r="W24" s="107"/>
      <c r="X24" s="107"/>
      <c r="Y24" s="107"/>
      <c r="Z24" s="107"/>
      <c r="AA24" s="107"/>
      <c r="AB24" s="107"/>
      <c r="AC24" s="107"/>
      <c r="AD24" s="107"/>
      <c r="AE24" s="107"/>
    </row>
    <row r="25" spans="2:31" s="152" customFormat="1" ht="15" customHeight="1">
      <c r="B25" s="147" t="s">
        <v>73</v>
      </c>
      <c r="C25" s="74">
        <v>358</v>
      </c>
      <c r="D25" s="45">
        <v>374</v>
      </c>
      <c r="E25" s="75">
        <v>44</v>
      </c>
      <c r="F25" s="74">
        <v>259</v>
      </c>
      <c r="G25" s="45">
        <v>278</v>
      </c>
      <c r="H25" s="75">
        <v>34</v>
      </c>
      <c r="I25" s="74">
        <v>96</v>
      </c>
      <c r="J25" s="45">
        <v>93</v>
      </c>
      <c r="K25" s="75">
        <v>10</v>
      </c>
      <c r="L25" s="140">
        <v>1</v>
      </c>
      <c r="M25" s="141">
        <v>1</v>
      </c>
      <c r="N25" s="146" t="s">
        <v>105</v>
      </c>
      <c r="O25" s="148" t="s">
        <v>105</v>
      </c>
      <c r="P25" s="149" t="s">
        <v>105</v>
      </c>
      <c r="Q25" s="150" t="s">
        <v>105</v>
      </c>
      <c r="R25" s="148">
        <v>2</v>
      </c>
      <c r="S25" s="149">
        <v>2</v>
      </c>
      <c r="T25" s="150" t="s">
        <v>105</v>
      </c>
      <c r="U25" s="107"/>
      <c r="V25" s="151"/>
      <c r="W25" s="107"/>
      <c r="X25" s="107"/>
      <c r="Y25" s="107"/>
      <c r="Z25" s="107"/>
      <c r="AA25" s="107"/>
      <c r="AB25" s="107"/>
      <c r="AC25" s="107"/>
      <c r="AD25" s="107"/>
      <c r="AE25" s="107"/>
    </row>
    <row r="26" spans="2:31" s="51" customFormat="1" ht="15" customHeight="1">
      <c r="B26" s="147" t="s">
        <v>74</v>
      </c>
      <c r="C26" s="74">
        <v>269</v>
      </c>
      <c r="D26" s="45">
        <v>269</v>
      </c>
      <c r="E26" s="75">
        <v>44</v>
      </c>
      <c r="F26" s="74">
        <v>186</v>
      </c>
      <c r="G26" s="45">
        <v>186</v>
      </c>
      <c r="H26" s="75">
        <v>34</v>
      </c>
      <c r="I26" s="74">
        <v>81</v>
      </c>
      <c r="J26" s="45">
        <v>81</v>
      </c>
      <c r="K26" s="75">
        <v>10</v>
      </c>
      <c r="L26" s="140">
        <v>1</v>
      </c>
      <c r="M26" s="141">
        <v>1</v>
      </c>
      <c r="N26" s="146" t="s">
        <v>105</v>
      </c>
      <c r="O26" s="148" t="s">
        <v>105</v>
      </c>
      <c r="P26" s="149" t="s">
        <v>105</v>
      </c>
      <c r="Q26" s="150" t="s">
        <v>105</v>
      </c>
      <c r="R26" s="148">
        <v>1</v>
      </c>
      <c r="S26" s="149">
        <v>1</v>
      </c>
      <c r="T26" s="150" t="s">
        <v>105</v>
      </c>
      <c r="U26" s="50"/>
      <c r="V26" s="50"/>
      <c r="W26" s="48"/>
      <c r="X26" s="48"/>
      <c r="Y26" s="48"/>
      <c r="Z26" s="48"/>
      <c r="AA26" s="48"/>
      <c r="AB26" s="48"/>
      <c r="AC26" s="48"/>
      <c r="AD26" s="48"/>
      <c r="AE26" s="48"/>
    </row>
    <row r="27" spans="2:31" s="51" customFormat="1" ht="15" customHeight="1">
      <c r="B27" s="147" t="s">
        <v>75</v>
      </c>
      <c r="C27" s="74">
        <v>263</v>
      </c>
      <c r="D27" s="45">
        <v>257</v>
      </c>
      <c r="E27" s="75">
        <v>50</v>
      </c>
      <c r="F27" s="74">
        <v>183</v>
      </c>
      <c r="G27" s="45">
        <v>179</v>
      </c>
      <c r="H27" s="75">
        <v>38</v>
      </c>
      <c r="I27" s="74">
        <v>78</v>
      </c>
      <c r="J27" s="45">
        <v>76</v>
      </c>
      <c r="K27" s="75">
        <v>12</v>
      </c>
      <c r="L27" s="140">
        <v>2</v>
      </c>
      <c r="M27" s="141">
        <v>2</v>
      </c>
      <c r="N27" s="146" t="s">
        <v>105</v>
      </c>
      <c r="O27" s="148" t="s">
        <v>105</v>
      </c>
      <c r="P27" s="149" t="s">
        <v>105</v>
      </c>
      <c r="Q27" s="150" t="s">
        <v>105</v>
      </c>
      <c r="R27" s="148" t="s">
        <v>105</v>
      </c>
      <c r="S27" s="149" t="s">
        <v>105</v>
      </c>
      <c r="T27" s="150" t="s">
        <v>105</v>
      </c>
      <c r="U27" s="50"/>
      <c r="V27" s="50"/>
      <c r="W27" s="48"/>
      <c r="X27" s="48"/>
      <c r="Y27" s="48"/>
      <c r="Z27" s="48"/>
      <c r="AA27" s="48"/>
      <c r="AB27" s="48"/>
      <c r="AC27" s="48"/>
      <c r="AD27" s="48"/>
      <c r="AE27" s="48"/>
    </row>
    <row r="28" spans="2:31" s="51" customFormat="1" ht="15" customHeight="1">
      <c r="B28" s="147" t="s">
        <v>39</v>
      </c>
      <c r="C28" s="74">
        <v>241</v>
      </c>
      <c r="D28" s="45">
        <v>249</v>
      </c>
      <c r="E28" s="75">
        <v>42</v>
      </c>
      <c r="F28" s="74">
        <v>179</v>
      </c>
      <c r="G28" s="45">
        <v>188</v>
      </c>
      <c r="H28" s="75">
        <v>29</v>
      </c>
      <c r="I28" s="74">
        <v>60</v>
      </c>
      <c r="J28" s="45">
        <v>59</v>
      </c>
      <c r="K28" s="75">
        <v>13</v>
      </c>
      <c r="L28" s="153" t="s">
        <v>105</v>
      </c>
      <c r="M28" s="141" t="s">
        <v>105</v>
      </c>
      <c r="N28" s="154" t="s">
        <v>105</v>
      </c>
      <c r="O28" s="153" t="s">
        <v>105</v>
      </c>
      <c r="P28" s="141" t="s">
        <v>105</v>
      </c>
      <c r="Q28" s="154" t="s">
        <v>105</v>
      </c>
      <c r="R28" s="148">
        <v>2</v>
      </c>
      <c r="S28" s="149">
        <v>2</v>
      </c>
      <c r="T28" s="150" t="s">
        <v>105</v>
      </c>
      <c r="U28" s="50"/>
      <c r="V28" s="50"/>
      <c r="W28" s="48"/>
      <c r="X28" s="48"/>
      <c r="Y28" s="48"/>
      <c r="Z28" s="48"/>
      <c r="AA28" s="48"/>
      <c r="AB28" s="48"/>
      <c r="AC28" s="48"/>
      <c r="AD28" s="48"/>
      <c r="AE28" s="48"/>
    </row>
    <row r="29" spans="2:31" s="51" customFormat="1" ht="15" customHeight="1">
      <c r="B29" s="147" t="s">
        <v>44</v>
      </c>
      <c r="C29" s="74">
        <v>236</v>
      </c>
      <c r="D29" s="45">
        <v>231</v>
      </c>
      <c r="E29" s="75">
        <v>47</v>
      </c>
      <c r="F29" s="74">
        <v>167</v>
      </c>
      <c r="G29" s="45">
        <v>162</v>
      </c>
      <c r="H29" s="75">
        <v>34</v>
      </c>
      <c r="I29" s="74">
        <v>68</v>
      </c>
      <c r="J29" s="45">
        <v>68</v>
      </c>
      <c r="K29" s="75">
        <v>13</v>
      </c>
      <c r="L29" s="155">
        <v>1</v>
      </c>
      <c r="M29" s="149">
        <v>1</v>
      </c>
      <c r="N29" s="156" t="s">
        <v>104</v>
      </c>
      <c r="O29" s="155" t="s">
        <v>104</v>
      </c>
      <c r="P29" s="149" t="s">
        <v>104</v>
      </c>
      <c r="Q29" s="156" t="s">
        <v>104</v>
      </c>
      <c r="R29" s="148" t="s">
        <v>104</v>
      </c>
      <c r="S29" s="149" t="s">
        <v>104</v>
      </c>
      <c r="T29" s="150" t="s">
        <v>104</v>
      </c>
      <c r="U29" s="50"/>
      <c r="V29" s="50"/>
      <c r="W29" s="48"/>
      <c r="X29" s="48"/>
      <c r="Y29" s="48"/>
      <c r="Z29" s="48"/>
      <c r="AA29" s="48"/>
      <c r="AB29" s="48"/>
      <c r="AC29" s="48"/>
      <c r="AD29" s="48"/>
      <c r="AE29" s="48"/>
    </row>
    <row r="30" spans="2:31" ht="22.5" customHeight="1"/>
    <row r="31" spans="2:31" ht="15" customHeight="1">
      <c r="B31" s="422" t="s">
        <v>96</v>
      </c>
      <c r="C31" s="383" t="s">
        <v>106</v>
      </c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5"/>
    </row>
    <row r="32" spans="2:31" ht="7.5" customHeight="1">
      <c r="B32" s="423"/>
      <c r="C32" s="382" t="s">
        <v>107</v>
      </c>
      <c r="D32" s="382"/>
      <c r="E32" s="424" t="s">
        <v>108</v>
      </c>
      <c r="F32" s="425"/>
      <c r="G32" s="382" t="s">
        <v>109</v>
      </c>
      <c r="H32" s="382"/>
      <c r="I32" s="382"/>
      <c r="J32" s="382"/>
      <c r="K32" s="382"/>
      <c r="L32" s="382"/>
      <c r="M32" s="430" t="s">
        <v>110</v>
      </c>
      <c r="N32" s="431"/>
      <c r="O32" s="424" t="s">
        <v>111</v>
      </c>
      <c r="P32" s="425"/>
      <c r="Q32" s="414" t="s">
        <v>112</v>
      </c>
      <c r="R32" s="416"/>
      <c r="S32" s="414" t="s">
        <v>94</v>
      </c>
      <c r="T32" s="416"/>
    </row>
    <row r="33" spans="2:31" ht="7.5" customHeight="1">
      <c r="B33" s="157"/>
      <c r="C33" s="382"/>
      <c r="D33" s="382"/>
      <c r="E33" s="426"/>
      <c r="F33" s="427"/>
      <c r="G33" s="382"/>
      <c r="H33" s="382"/>
      <c r="I33" s="382"/>
      <c r="J33" s="382"/>
      <c r="K33" s="382"/>
      <c r="L33" s="382"/>
      <c r="M33" s="432"/>
      <c r="N33" s="433"/>
      <c r="O33" s="426"/>
      <c r="P33" s="427"/>
      <c r="Q33" s="396"/>
      <c r="R33" s="398"/>
      <c r="S33" s="396"/>
      <c r="T33" s="398"/>
    </row>
    <row r="34" spans="2:31" ht="15" customHeight="1">
      <c r="B34" s="436" t="s">
        <v>51</v>
      </c>
      <c r="C34" s="382"/>
      <c r="D34" s="382"/>
      <c r="E34" s="426"/>
      <c r="F34" s="427"/>
      <c r="G34" s="438" t="s">
        <v>113</v>
      </c>
      <c r="H34" s="439"/>
      <c r="I34" s="442" t="s">
        <v>114</v>
      </c>
      <c r="J34" s="443"/>
      <c r="K34" s="444" t="s">
        <v>115</v>
      </c>
      <c r="L34" s="445"/>
      <c r="M34" s="432"/>
      <c r="N34" s="433"/>
      <c r="O34" s="426"/>
      <c r="P34" s="427"/>
      <c r="Q34" s="396"/>
      <c r="R34" s="398"/>
      <c r="S34" s="396"/>
      <c r="T34" s="398"/>
    </row>
    <row r="35" spans="2:31" ht="15" customHeight="1">
      <c r="B35" s="437"/>
      <c r="C35" s="382"/>
      <c r="D35" s="382"/>
      <c r="E35" s="428"/>
      <c r="F35" s="429"/>
      <c r="G35" s="440"/>
      <c r="H35" s="441"/>
      <c r="I35" s="446" t="s">
        <v>116</v>
      </c>
      <c r="J35" s="447"/>
      <c r="K35" s="444"/>
      <c r="L35" s="445"/>
      <c r="M35" s="434"/>
      <c r="N35" s="435"/>
      <c r="O35" s="428"/>
      <c r="P35" s="429"/>
      <c r="Q35" s="412"/>
      <c r="R35" s="417"/>
      <c r="S35" s="412"/>
      <c r="T35" s="417"/>
    </row>
    <row r="36" spans="2:31" ht="18" hidden="1" customHeight="1">
      <c r="B36" s="133" t="s">
        <v>55</v>
      </c>
      <c r="C36" s="448">
        <v>2128</v>
      </c>
      <c r="D36" s="449"/>
      <c r="E36" s="448">
        <v>100</v>
      </c>
      <c r="F36" s="449"/>
      <c r="G36" s="450">
        <v>424</v>
      </c>
      <c r="H36" s="451"/>
      <c r="I36" s="452">
        <v>3</v>
      </c>
      <c r="J36" s="453"/>
      <c r="K36" s="454">
        <v>17</v>
      </c>
      <c r="L36" s="449"/>
      <c r="M36" s="450">
        <v>1</v>
      </c>
      <c r="N36" s="455"/>
      <c r="O36" s="450">
        <v>813</v>
      </c>
      <c r="P36" s="455"/>
      <c r="Q36" s="448">
        <v>501</v>
      </c>
      <c r="R36" s="449"/>
      <c r="S36" s="448">
        <v>269</v>
      </c>
      <c r="T36" s="449"/>
    </row>
    <row r="37" spans="2:31" ht="18" hidden="1" customHeight="1">
      <c r="B37" s="133" t="s">
        <v>56</v>
      </c>
      <c r="C37" s="448">
        <v>2067</v>
      </c>
      <c r="D37" s="449"/>
      <c r="E37" s="448">
        <v>96</v>
      </c>
      <c r="F37" s="449"/>
      <c r="G37" s="450">
        <v>399</v>
      </c>
      <c r="H37" s="451"/>
      <c r="I37" s="452">
        <v>5</v>
      </c>
      <c r="J37" s="453"/>
      <c r="K37" s="454">
        <v>23</v>
      </c>
      <c r="L37" s="449"/>
      <c r="M37" s="450">
        <v>2</v>
      </c>
      <c r="N37" s="455"/>
      <c r="O37" s="450">
        <v>797</v>
      </c>
      <c r="P37" s="455"/>
      <c r="Q37" s="448">
        <v>499</v>
      </c>
      <c r="R37" s="449"/>
      <c r="S37" s="448">
        <v>246</v>
      </c>
      <c r="T37" s="449"/>
    </row>
    <row r="38" spans="2:31" ht="15" customHeight="1">
      <c r="B38" s="133" t="s">
        <v>57</v>
      </c>
      <c r="C38" s="448">
        <v>1989</v>
      </c>
      <c r="D38" s="449"/>
      <c r="E38" s="448">
        <v>96</v>
      </c>
      <c r="F38" s="449"/>
      <c r="G38" s="448">
        <v>432</v>
      </c>
      <c r="H38" s="454"/>
      <c r="I38" s="452">
        <v>2</v>
      </c>
      <c r="J38" s="453"/>
      <c r="K38" s="454">
        <v>28</v>
      </c>
      <c r="L38" s="449"/>
      <c r="M38" s="456" t="s">
        <v>102</v>
      </c>
      <c r="N38" s="457"/>
      <c r="O38" s="448">
        <v>788</v>
      </c>
      <c r="P38" s="449"/>
      <c r="Q38" s="448">
        <v>424</v>
      </c>
      <c r="R38" s="449"/>
      <c r="S38" s="448">
        <v>219</v>
      </c>
      <c r="T38" s="449"/>
    </row>
    <row r="39" spans="2:31" ht="15" customHeight="1">
      <c r="B39" s="133" t="s">
        <v>58</v>
      </c>
      <c r="C39" s="458">
        <v>1915</v>
      </c>
      <c r="D39" s="458"/>
      <c r="E39" s="458">
        <v>100</v>
      </c>
      <c r="F39" s="458"/>
      <c r="G39" s="458">
        <v>366</v>
      </c>
      <c r="H39" s="459"/>
      <c r="I39" s="460">
        <v>4</v>
      </c>
      <c r="J39" s="461"/>
      <c r="K39" s="462">
        <v>44</v>
      </c>
      <c r="L39" s="458"/>
      <c r="M39" s="458">
        <v>2</v>
      </c>
      <c r="N39" s="458"/>
      <c r="O39" s="458">
        <v>773</v>
      </c>
      <c r="P39" s="458"/>
      <c r="Q39" s="458">
        <v>427</v>
      </c>
      <c r="R39" s="458"/>
      <c r="S39" s="458">
        <v>199</v>
      </c>
      <c r="T39" s="458"/>
    </row>
    <row r="40" spans="2:31" ht="15" customHeight="1">
      <c r="B40" s="133" t="s">
        <v>59</v>
      </c>
      <c r="C40" s="458">
        <v>1917</v>
      </c>
      <c r="D40" s="458"/>
      <c r="E40" s="458">
        <v>62</v>
      </c>
      <c r="F40" s="458"/>
      <c r="G40" s="458">
        <v>370</v>
      </c>
      <c r="H40" s="459"/>
      <c r="I40" s="460">
        <v>2</v>
      </c>
      <c r="J40" s="461"/>
      <c r="K40" s="462">
        <v>35</v>
      </c>
      <c r="L40" s="458"/>
      <c r="M40" s="458">
        <v>1</v>
      </c>
      <c r="N40" s="458"/>
      <c r="O40" s="458">
        <v>797</v>
      </c>
      <c r="P40" s="458"/>
      <c r="Q40" s="458">
        <v>431</v>
      </c>
      <c r="R40" s="458"/>
      <c r="S40" s="458">
        <v>219</v>
      </c>
      <c r="T40" s="458"/>
    </row>
    <row r="41" spans="2:31" ht="15" customHeight="1">
      <c r="B41" s="133" t="s">
        <v>60</v>
      </c>
      <c r="C41" s="458">
        <v>1769</v>
      </c>
      <c r="D41" s="458"/>
      <c r="E41" s="458">
        <v>61</v>
      </c>
      <c r="F41" s="458"/>
      <c r="G41" s="458">
        <v>340</v>
      </c>
      <c r="H41" s="459"/>
      <c r="I41" s="460">
        <v>1</v>
      </c>
      <c r="J41" s="461"/>
      <c r="K41" s="462">
        <v>25</v>
      </c>
      <c r="L41" s="458"/>
      <c r="M41" s="458">
        <v>1</v>
      </c>
      <c r="N41" s="458"/>
      <c r="O41" s="458">
        <v>705</v>
      </c>
      <c r="P41" s="458"/>
      <c r="Q41" s="458">
        <v>405</v>
      </c>
      <c r="R41" s="458"/>
      <c r="S41" s="458">
        <v>231</v>
      </c>
      <c r="T41" s="458"/>
    </row>
    <row r="42" spans="2:31" s="159" customFormat="1" ht="15" customHeight="1">
      <c r="B42" s="133" t="s">
        <v>61</v>
      </c>
      <c r="C42" s="458">
        <v>1521</v>
      </c>
      <c r="D42" s="458"/>
      <c r="E42" s="458">
        <v>63</v>
      </c>
      <c r="F42" s="458"/>
      <c r="G42" s="458">
        <v>280</v>
      </c>
      <c r="H42" s="459"/>
      <c r="I42" s="460">
        <v>1</v>
      </c>
      <c r="J42" s="461"/>
      <c r="K42" s="462">
        <v>14</v>
      </c>
      <c r="L42" s="458"/>
      <c r="M42" s="456" t="s">
        <v>102</v>
      </c>
      <c r="N42" s="457"/>
      <c r="O42" s="458">
        <v>613</v>
      </c>
      <c r="P42" s="458"/>
      <c r="Q42" s="458">
        <v>348</v>
      </c>
      <c r="R42" s="458"/>
      <c r="S42" s="458">
        <v>202</v>
      </c>
      <c r="T42" s="4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</row>
    <row r="43" spans="2:31" ht="15" customHeight="1">
      <c r="B43" s="133" t="s">
        <v>62</v>
      </c>
      <c r="C43" s="458">
        <v>1207</v>
      </c>
      <c r="D43" s="458"/>
      <c r="E43" s="458">
        <v>66</v>
      </c>
      <c r="F43" s="458"/>
      <c r="G43" s="458">
        <v>199</v>
      </c>
      <c r="H43" s="459"/>
      <c r="I43" s="463" t="s">
        <v>102</v>
      </c>
      <c r="J43" s="464"/>
      <c r="K43" s="462">
        <v>11</v>
      </c>
      <c r="L43" s="458"/>
      <c r="M43" s="456" t="s">
        <v>102</v>
      </c>
      <c r="N43" s="457"/>
      <c r="O43" s="458">
        <v>555</v>
      </c>
      <c r="P43" s="458"/>
      <c r="Q43" s="458">
        <v>259</v>
      </c>
      <c r="R43" s="458"/>
      <c r="S43" s="458">
        <v>117</v>
      </c>
      <c r="T43" s="458"/>
    </row>
    <row r="44" spans="2:31" ht="15" customHeight="1">
      <c r="B44" s="133" t="s">
        <v>63</v>
      </c>
      <c r="C44" s="458">
        <v>1249</v>
      </c>
      <c r="D44" s="458"/>
      <c r="E44" s="458">
        <v>52</v>
      </c>
      <c r="F44" s="458"/>
      <c r="G44" s="458">
        <v>218</v>
      </c>
      <c r="H44" s="459"/>
      <c r="I44" s="463" t="s">
        <v>102</v>
      </c>
      <c r="J44" s="464"/>
      <c r="K44" s="462">
        <v>25</v>
      </c>
      <c r="L44" s="458"/>
      <c r="M44" s="456" t="s">
        <v>102</v>
      </c>
      <c r="N44" s="457"/>
      <c r="O44" s="458">
        <v>595</v>
      </c>
      <c r="P44" s="458"/>
      <c r="Q44" s="458">
        <v>206</v>
      </c>
      <c r="R44" s="458"/>
      <c r="S44" s="458">
        <v>153</v>
      </c>
      <c r="T44" s="458"/>
    </row>
    <row r="45" spans="2:31" ht="15" customHeight="1">
      <c r="B45" s="133" t="s">
        <v>64</v>
      </c>
      <c r="C45" s="458">
        <v>1027</v>
      </c>
      <c r="D45" s="458"/>
      <c r="E45" s="458">
        <v>48</v>
      </c>
      <c r="F45" s="458"/>
      <c r="G45" s="458">
        <v>161</v>
      </c>
      <c r="H45" s="459"/>
      <c r="I45" s="463">
        <v>1</v>
      </c>
      <c r="J45" s="464"/>
      <c r="K45" s="462">
        <v>14</v>
      </c>
      <c r="L45" s="458"/>
      <c r="M45" s="456" t="s">
        <v>102</v>
      </c>
      <c r="N45" s="457"/>
      <c r="O45" s="458">
        <v>527</v>
      </c>
      <c r="P45" s="458"/>
      <c r="Q45" s="458">
        <v>179</v>
      </c>
      <c r="R45" s="458"/>
      <c r="S45" s="458">
        <v>97</v>
      </c>
      <c r="T45" s="458"/>
    </row>
    <row r="46" spans="2:31" ht="15" customHeight="1">
      <c r="B46" s="133" t="s">
        <v>65</v>
      </c>
      <c r="C46" s="458">
        <v>909</v>
      </c>
      <c r="D46" s="458"/>
      <c r="E46" s="458">
        <v>29</v>
      </c>
      <c r="F46" s="458"/>
      <c r="G46" s="458">
        <v>166</v>
      </c>
      <c r="H46" s="459"/>
      <c r="I46" s="463">
        <v>1</v>
      </c>
      <c r="J46" s="464"/>
      <c r="K46" s="462">
        <v>13</v>
      </c>
      <c r="L46" s="458"/>
      <c r="M46" s="456" t="s">
        <v>102</v>
      </c>
      <c r="N46" s="457"/>
      <c r="O46" s="458">
        <v>466</v>
      </c>
      <c r="P46" s="458"/>
      <c r="Q46" s="458">
        <v>174</v>
      </c>
      <c r="R46" s="458"/>
      <c r="S46" s="458">
        <v>60</v>
      </c>
      <c r="T46" s="458"/>
    </row>
    <row r="47" spans="2:31" ht="15" customHeight="1">
      <c r="B47" s="133" t="s">
        <v>66</v>
      </c>
      <c r="C47" s="458">
        <v>854</v>
      </c>
      <c r="D47" s="458"/>
      <c r="E47" s="458">
        <v>55</v>
      </c>
      <c r="F47" s="458"/>
      <c r="G47" s="458">
        <v>146</v>
      </c>
      <c r="H47" s="459"/>
      <c r="I47" s="463">
        <v>1</v>
      </c>
      <c r="J47" s="464"/>
      <c r="K47" s="462">
        <v>9</v>
      </c>
      <c r="L47" s="458"/>
      <c r="M47" s="456">
        <v>1</v>
      </c>
      <c r="N47" s="457"/>
      <c r="O47" s="458">
        <v>358</v>
      </c>
      <c r="P47" s="458"/>
      <c r="Q47" s="458">
        <v>169</v>
      </c>
      <c r="R47" s="458"/>
      <c r="S47" s="458">
        <v>115</v>
      </c>
      <c r="T47" s="458"/>
    </row>
    <row r="48" spans="2:31" ht="15" customHeight="1">
      <c r="B48" s="133" t="s">
        <v>67</v>
      </c>
      <c r="C48" s="458">
        <v>866</v>
      </c>
      <c r="D48" s="458"/>
      <c r="E48" s="458">
        <v>71</v>
      </c>
      <c r="F48" s="458"/>
      <c r="G48" s="458">
        <v>136</v>
      </c>
      <c r="H48" s="459"/>
      <c r="I48" s="463">
        <v>1</v>
      </c>
      <c r="J48" s="464"/>
      <c r="K48" s="462">
        <v>11</v>
      </c>
      <c r="L48" s="458"/>
      <c r="M48" s="456" t="s">
        <v>102</v>
      </c>
      <c r="N48" s="457"/>
      <c r="O48" s="458">
        <v>366</v>
      </c>
      <c r="P48" s="458"/>
      <c r="Q48" s="458">
        <v>158</v>
      </c>
      <c r="R48" s="458"/>
      <c r="S48" s="458">
        <v>123</v>
      </c>
      <c r="T48" s="458"/>
    </row>
    <row r="49" spans="2:31" s="161" customFormat="1" ht="15" customHeight="1">
      <c r="B49" s="147" t="s">
        <v>68</v>
      </c>
      <c r="C49" s="465">
        <v>809</v>
      </c>
      <c r="D49" s="465"/>
      <c r="E49" s="465">
        <v>53</v>
      </c>
      <c r="F49" s="465"/>
      <c r="G49" s="465">
        <v>142</v>
      </c>
      <c r="H49" s="466"/>
      <c r="I49" s="467">
        <v>1</v>
      </c>
      <c r="J49" s="468"/>
      <c r="K49" s="469">
        <v>19</v>
      </c>
      <c r="L49" s="465"/>
      <c r="M49" s="470" t="s">
        <v>102</v>
      </c>
      <c r="N49" s="471"/>
      <c r="O49" s="465">
        <v>372</v>
      </c>
      <c r="P49" s="465"/>
      <c r="Q49" s="465">
        <v>119</v>
      </c>
      <c r="R49" s="465"/>
      <c r="S49" s="465">
        <v>103</v>
      </c>
      <c r="T49" s="465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</row>
    <row r="50" spans="2:31" s="161" customFormat="1" ht="15" customHeight="1">
      <c r="B50" s="147" t="s">
        <v>69</v>
      </c>
      <c r="C50" s="465">
        <v>802</v>
      </c>
      <c r="D50" s="465"/>
      <c r="E50" s="465">
        <v>44</v>
      </c>
      <c r="F50" s="465"/>
      <c r="G50" s="465">
        <v>136</v>
      </c>
      <c r="H50" s="466"/>
      <c r="I50" s="467">
        <v>1</v>
      </c>
      <c r="J50" s="468"/>
      <c r="K50" s="469">
        <v>12</v>
      </c>
      <c r="L50" s="465"/>
      <c r="M50" s="470">
        <v>1</v>
      </c>
      <c r="N50" s="471"/>
      <c r="O50" s="465">
        <v>308</v>
      </c>
      <c r="P50" s="465"/>
      <c r="Q50" s="465">
        <v>154</v>
      </c>
      <c r="R50" s="465"/>
      <c r="S50" s="465">
        <v>146</v>
      </c>
      <c r="T50" s="465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</row>
    <row r="51" spans="2:31" s="161" customFormat="1" ht="15" customHeight="1">
      <c r="B51" s="147" t="s">
        <v>70</v>
      </c>
      <c r="C51" s="465">
        <v>704</v>
      </c>
      <c r="D51" s="465"/>
      <c r="E51" s="465">
        <v>57</v>
      </c>
      <c r="F51" s="465"/>
      <c r="G51" s="465">
        <v>135</v>
      </c>
      <c r="H51" s="466"/>
      <c r="I51" s="467">
        <v>1</v>
      </c>
      <c r="J51" s="468"/>
      <c r="K51" s="469">
        <v>16</v>
      </c>
      <c r="L51" s="465"/>
      <c r="M51" s="470" t="s">
        <v>102</v>
      </c>
      <c r="N51" s="471"/>
      <c r="O51" s="465">
        <v>237</v>
      </c>
      <c r="P51" s="465"/>
      <c r="Q51" s="465">
        <v>148</v>
      </c>
      <c r="R51" s="465"/>
      <c r="S51" s="465">
        <v>110</v>
      </c>
      <c r="T51" s="465"/>
      <c r="U51" s="162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</row>
    <row r="52" spans="2:31" s="161" customFormat="1" ht="15" customHeight="1">
      <c r="B52" s="147" t="s">
        <v>71</v>
      </c>
      <c r="C52" s="465">
        <v>558</v>
      </c>
      <c r="D52" s="465"/>
      <c r="E52" s="465">
        <v>45</v>
      </c>
      <c r="F52" s="465"/>
      <c r="G52" s="465">
        <v>97</v>
      </c>
      <c r="H52" s="466"/>
      <c r="I52" s="467" t="s">
        <v>102</v>
      </c>
      <c r="J52" s="468"/>
      <c r="K52" s="469">
        <v>14</v>
      </c>
      <c r="L52" s="465"/>
      <c r="M52" s="470">
        <v>3</v>
      </c>
      <c r="N52" s="471"/>
      <c r="O52" s="465">
        <v>204</v>
      </c>
      <c r="P52" s="465"/>
      <c r="Q52" s="465">
        <v>129</v>
      </c>
      <c r="R52" s="465"/>
      <c r="S52" s="465">
        <v>66</v>
      </c>
      <c r="T52" s="465"/>
      <c r="U52" s="162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</row>
    <row r="53" spans="2:31" s="161" customFormat="1" ht="15" customHeight="1">
      <c r="B53" s="147" t="s">
        <v>72</v>
      </c>
      <c r="C53" s="465">
        <v>412</v>
      </c>
      <c r="D53" s="465"/>
      <c r="E53" s="465">
        <v>15</v>
      </c>
      <c r="F53" s="465"/>
      <c r="G53" s="465">
        <v>98</v>
      </c>
      <c r="H53" s="466"/>
      <c r="I53" s="467">
        <v>1</v>
      </c>
      <c r="J53" s="468"/>
      <c r="K53" s="469">
        <v>14</v>
      </c>
      <c r="L53" s="465"/>
      <c r="M53" s="470">
        <v>0</v>
      </c>
      <c r="N53" s="471"/>
      <c r="O53" s="465">
        <v>103</v>
      </c>
      <c r="P53" s="465"/>
      <c r="Q53" s="465">
        <v>107</v>
      </c>
      <c r="R53" s="465"/>
      <c r="S53" s="465">
        <v>74</v>
      </c>
      <c r="T53" s="465"/>
      <c r="U53" s="162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</row>
    <row r="54" spans="2:31" s="161" customFormat="1" ht="15" customHeight="1">
      <c r="B54" s="147" t="s">
        <v>73</v>
      </c>
      <c r="C54" s="465">
        <v>371</v>
      </c>
      <c r="D54" s="465"/>
      <c r="E54" s="465">
        <v>18</v>
      </c>
      <c r="F54" s="465"/>
      <c r="G54" s="465">
        <v>119</v>
      </c>
      <c r="H54" s="466"/>
      <c r="I54" s="467">
        <v>1</v>
      </c>
      <c r="J54" s="468"/>
      <c r="K54" s="469">
        <v>3</v>
      </c>
      <c r="L54" s="465"/>
      <c r="M54" s="470" t="s">
        <v>105</v>
      </c>
      <c r="N54" s="471"/>
      <c r="O54" s="465">
        <v>64</v>
      </c>
      <c r="P54" s="465"/>
      <c r="Q54" s="465">
        <v>89</v>
      </c>
      <c r="R54" s="465"/>
      <c r="S54" s="465">
        <v>77</v>
      </c>
      <c r="T54" s="465"/>
      <c r="U54" s="162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</row>
    <row r="55" spans="2:31" s="161" customFormat="1" ht="15" customHeight="1">
      <c r="B55" s="147" t="s">
        <v>74</v>
      </c>
      <c r="C55" s="465">
        <v>267</v>
      </c>
      <c r="D55" s="465"/>
      <c r="E55" s="465">
        <v>13</v>
      </c>
      <c r="F55" s="465"/>
      <c r="G55" s="465">
        <v>84</v>
      </c>
      <c r="H55" s="466"/>
      <c r="I55" s="467">
        <v>2</v>
      </c>
      <c r="J55" s="468"/>
      <c r="K55" s="469">
        <v>3</v>
      </c>
      <c r="L55" s="465"/>
      <c r="M55" s="470" t="s">
        <v>105</v>
      </c>
      <c r="N55" s="471"/>
      <c r="O55" s="465">
        <v>65</v>
      </c>
      <c r="P55" s="465"/>
      <c r="Q55" s="465">
        <v>63</v>
      </c>
      <c r="R55" s="465"/>
      <c r="S55" s="465">
        <v>37</v>
      </c>
      <c r="T55" s="465"/>
      <c r="U55" s="162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</row>
    <row r="56" spans="2:31" s="161" customFormat="1" ht="15" customHeight="1">
      <c r="B56" s="147" t="s">
        <v>75</v>
      </c>
      <c r="C56" s="465">
        <v>255</v>
      </c>
      <c r="D56" s="465"/>
      <c r="E56" s="465">
        <v>20</v>
      </c>
      <c r="F56" s="465"/>
      <c r="G56" s="465">
        <v>90</v>
      </c>
      <c r="H56" s="466"/>
      <c r="I56" s="467">
        <v>1</v>
      </c>
      <c r="J56" s="468"/>
      <c r="K56" s="469">
        <v>1</v>
      </c>
      <c r="L56" s="465"/>
      <c r="M56" s="470" t="s">
        <v>105</v>
      </c>
      <c r="N56" s="471"/>
      <c r="O56" s="465">
        <v>59</v>
      </c>
      <c r="P56" s="465"/>
      <c r="Q56" s="465">
        <v>59</v>
      </c>
      <c r="R56" s="465"/>
      <c r="S56" s="465">
        <v>25</v>
      </c>
      <c r="T56" s="465"/>
      <c r="U56" s="162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</row>
    <row r="57" spans="2:31" s="161" customFormat="1" ht="15" customHeight="1">
      <c r="B57" s="147" t="s">
        <v>39</v>
      </c>
      <c r="C57" s="465">
        <v>247</v>
      </c>
      <c r="D57" s="465"/>
      <c r="E57" s="465">
        <v>15</v>
      </c>
      <c r="F57" s="465"/>
      <c r="G57" s="465">
        <v>79</v>
      </c>
      <c r="H57" s="466"/>
      <c r="I57" s="467" t="s">
        <v>105</v>
      </c>
      <c r="J57" s="468"/>
      <c r="K57" s="469">
        <v>6</v>
      </c>
      <c r="L57" s="465"/>
      <c r="M57" s="470" t="s">
        <v>105</v>
      </c>
      <c r="N57" s="471"/>
      <c r="O57" s="465">
        <v>64</v>
      </c>
      <c r="P57" s="465"/>
      <c r="Q57" s="465">
        <v>55</v>
      </c>
      <c r="R57" s="465"/>
      <c r="S57" s="465">
        <v>28</v>
      </c>
      <c r="T57" s="465"/>
      <c r="U57" s="162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</row>
    <row r="58" spans="2:31" s="161" customFormat="1" ht="15" customHeight="1">
      <c r="B58" s="147" t="s">
        <v>44</v>
      </c>
      <c r="C58" s="465">
        <v>230</v>
      </c>
      <c r="D58" s="465"/>
      <c r="E58" s="465">
        <v>11</v>
      </c>
      <c r="F58" s="465"/>
      <c r="G58" s="465">
        <v>91</v>
      </c>
      <c r="H58" s="466"/>
      <c r="I58" s="467">
        <v>1</v>
      </c>
      <c r="J58" s="468"/>
      <c r="K58" s="469">
        <v>1</v>
      </c>
      <c r="L58" s="465"/>
      <c r="M58" s="470">
        <v>1</v>
      </c>
      <c r="N58" s="471"/>
      <c r="O58" s="465">
        <v>58</v>
      </c>
      <c r="P58" s="465"/>
      <c r="Q58" s="465">
        <v>48</v>
      </c>
      <c r="R58" s="465"/>
      <c r="S58" s="465">
        <v>19</v>
      </c>
      <c r="T58" s="465"/>
      <c r="U58" s="162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</row>
    <row r="59" spans="2:31" ht="15" customHeight="1">
      <c r="B59" s="51" t="s">
        <v>117</v>
      </c>
      <c r="T59" s="50"/>
    </row>
    <row r="60" spans="2:31">
      <c r="T60" s="50"/>
    </row>
  </sheetData>
  <mergeCells count="228">
    <mergeCell ref="Q58:R58"/>
    <mergeCell ref="S58:T58"/>
    <mergeCell ref="O57:P57"/>
    <mergeCell ref="Q57:R57"/>
    <mergeCell ref="S57:T57"/>
    <mergeCell ref="C58:D58"/>
    <mergeCell ref="E58:F58"/>
    <mergeCell ref="G58:H58"/>
    <mergeCell ref="I58:J58"/>
    <mergeCell ref="K58:L58"/>
    <mergeCell ref="M58:N58"/>
    <mergeCell ref="O58:P58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C54:D54"/>
    <mergeCell ref="E54:F54"/>
    <mergeCell ref="G54:H54"/>
    <mergeCell ref="I54:J54"/>
    <mergeCell ref="K54:L54"/>
    <mergeCell ref="M54:N54"/>
    <mergeCell ref="O54:P54"/>
    <mergeCell ref="C53:D53"/>
    <mergeCell ref="E53:F53"/>
    <mergeCell ref="G53:H53"/>
    <mergeCell ref="I53:J53"/>
    <mergeCell ref="K53:L53"/>
    <mergeCell ref="M53:N53"/>
    <mergeCell ref="Q54:R54"/>
    <mergeCell ref="S54:T54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C50:D50"/>
    <mergeCell ref="E50:F50"/>
    <mergeCell ref="G50:H50"/>
    <mergeCell ref="I50:J50"/>
    <mergeCell ref="K50:L50"/>
    <mergeCell ref="M50:N50"/>
    <mergeCell ref="O50:P50"/>
    <mergeCell ref="C49:D49"/>
    <mergeCell ref="E49:F49"/>
    <mergeCell ref="G49:H49"/>
    <mergeCell ref="I49:J49"/>
    <mergeCell ref="K49:L49"/>
    <mergeCell ref="M49:N49"/>
    <mergeCell ref="Q50:R50"/>
    <mergeCell ref="S50:T50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  <mergeCell ref="Q46:R46"/>
    <mergeCell ref="S46:T46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Q42:R42"/>
    <mergeCell ref="S42:T42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C4:E5"/>
    <mergeCell ref="F4:K4"/>
    <mergeCell ref="L4:N5"/>
    <mergeCell ref="O4:Q5"/>
    <mergeCell ref="R4:T5"/>
    <mergeCell ref="F5:H5"/>
    <mergeCell ref="I5:K5"/>
    <mergeCell ref="B31:B32"/>
    <mergeCell ref="C31:T31"/>
    <mergeCell ref="C32:D35"/>
    <mergeCell ref="E32:F35"/>
    <mergeCell ref="G32:L33"/>
    <mergeCell ref="M32:N35"/>
    <mergeCell ref="O32:P35"/>
    <mergeCell ref="Q32:R35"/>
    <mergeCell ref="S32:T35"/>
    <mergeCell ref="B34:B35"/>
    <mergeCell ref="G34:H35"/>
    <mergeCell ref="I34:J34"/>
    <mergeCell ref="K34:L35"/>
    <mergeCell ref="I35:J35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horizontalDpi="300" verticalDpi="300" r:id="rId1"/>
  <headerFooter alignWithMargins="0">
    <oddHeader>&amp;R17.法務・警察</oddHeader>
    <oddFooter>&amp;C-119-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3" width="12.625" style="163" customWidth="1"/>
    <col min="4" max="8" width="12.625" style="5" customWidth="1"/>
    <col min="9" max="16384" width="9" style="5"/>
  </cols>
  <sheetData>
    <row r="1" spans="1:8" ht="30" customHeight="1">
      <c r="A1" s="1" t="s">
        <v>118</v>
      </c>
    </row>
    <row r="2" spans="1:8" ht="7.5" customHeight="1">
      <c r="A2" s="1"/>
    </row>
    <row r="3" spans="1:8" ht="22.5" customHeight="1">
      <c r="B3" s="164" t="s">
        <v>119</v>
      </c>
    </row>
    <row r="4" spans="1:8" s="51" customFormat="1" ht="18.75" customHeight="1">
      <c r="B4" s="54" t="s">
        <v>120</v>
      </c>
      <c r="C4" s="165" t="s">
        <v>121</v>
      </c>
      <c r="D4" s="166" t="s">
        <v>122</v>
      </c>
      <c r="E4" s="166" t="s">
        <v>123</v>
      </c>
      <c r="F4" s="166" t="s">
        <v>124</v>
      </c>
      <c r="G4" s="166" t="s">
        <v>125</v>
      </c>
      <c r="H4" s="166" t="s">
        <v>126</v>
      </c>
    </row>
    <row r="5" spans="1:8" s="51" customFormat="1" ht="14.1" hidden="1" customHeight="1">
      <c r="B5" s="475" t="s">
        <v>55</v>
      </c>
      <c r="C5" s="167" t="s">
        <v>127</v>
      </c>
      <c r="D5" s="168">
        <v>1</v>
      </c>
      <c r="E5" s="169" t="s">
        <v>102</v>
      </c>
      <c r="F5" s="169" t="s">
        <v>102</v>
      </c>
      <c r="G5" s="169">
        <v>4</v>
      </c>
      <c r="H5" s="169" t="s">
        <v>102</v>
      </c>
    </row>
    <row r="6" spans="1:8" s="51" customFormat="1" ht="14.1" hidden="1" customHeight="1">
      <c r="B6" s="476"/>
      <c r="C6" s="170" t="s">
        <v>128</v>
      </c>
      <c r="D6" s="171">
        <v>1</v>
      </c>
      <c r="E6" s="172">
        <v>2</v>
      </c>
      <c r="F6" s="172" t="s">
        <v>102</v>
      </c>
      <c r="G6" s="172">
        <v>4</v>
      </c>
      <c r="H6" s="172">
        <v>1</v>
      </c>
    </row>
    <row r="7" spans="1:8" s="51" customFormat="1" ht="14.1" hidden="1" customHeight="1">
      <c r="B7" s="477"/>
      <c r="C7" s="173" t="s">
        <v>129</v>
      </c>
      <c r="D7" s="174">
        <v>1</v>
      </c>
      <c r="E7" s="174">
        <v>2</v>
      </c>
      <c r="F7" s="174">
        <v>1</v>
      </c>
      <c r="G7" s="174">
        <v>6</v>
      </c>
      <c r="H7" s="175" t="s">
        <v>102</v>
      </c>
    </row>
    <row r="8" spans="1:8" ht="13.5" hidden="1" customHeight="1">
      <c r="B8" s="475" t="s">
        <v>56</v>
      </c>
      <c r="C8" s="167" t="s">
        <v>127</v>
      </c>
      <c r="D8" s="168">
        <v>1</v>
      </c>
      <c r="E8" s="169" t="s">
        <v>102</v>
      </c>
      <c r="F8" s="169" t="s">
        <v>102</v>
      </c>
      <c r="G8" s="169">
        <v>4</v>
      </c>
      <c r="H8" s="169" t="s">
        <v>102</v>
      </c>
    </row>
    <row r="9" spans="1:8" ht="14.1" hidden="1" customHeight="1">
      <c r="B9" s="476"/>
      <c r="C9" s="170" t="s">
        <v>128</v>
      </c>
      <c r="D9" s="171">
        <v>1</v>
      </c>
      <c r="E9" s="172">
        <v>2</v>
      </c>
      <c r="F9" s="172" t="s">
        <v>102</v>
      </c>
      <c r="G9" s="172">
        <v>4</v>
      </c>
      <c r="H9" s="172">
        <v>1</v>
      </c>
    </row>
    <row r="10" spans="1:8" ht="14.1" hidden="1" customHeight="1">
      <c r="B10" s="477"/>
      <c r="C10" s="173" t="s">
        <v>129</v>
      </c>
      <c r="D10" s="174">
        <v>1</v>
      </c>
      <c r="E10" s="174">
        <v>2</v>
      </c>
      <c r="F10" s="175">
        <v>1</v>
      </c>
      <c r="G10" s="174">
        <v>6</v>
      </c>
      <c r="H10" s="175" t="s">
        <v>102</v>
      </c>
    </row>
    <row r="11" spans="1:8" ht="14.1" hidden="1" customHeight="1">
      <c r="B11" s="475" t="s">
        <v>57</v>
      </c>
      <c r="C11" s="167" t="s">
        <v>127</v>
      </c>
      <c r="D11" s="169">
        <v>1</v>
      </c>
      <c r="E11" s="169" t="s">
        <v>102</v>
      </c>
      <c r="F11" s="169" t="s">
        <v>102</v>
      </c>
      <c r="G11" s="169">
        <v>4</v>
      </c>
      <c r="H11" s="169" t="s">
        <v>102</v>
      </c>
    </row>
    <row r="12" spans="1:8" ht="14.1" hidden="1" customHeight="1">
      <c r="B12" s="476"/>
      <c r="C12" s="170" t="s">
        <v>128</v>
      </c>
      <c r="D12" s="172">
        <v>1</v>
      </c>
      <c r="E12" s="172">
        <v>2</v>
      </c>
      <c r="F12" s="172" t="s">
        <v>102</v>
      </c>
      <c r="G12" s="172">
        <v>4</v>
      </c>
      <c r="H12" s="172">
        <v>1</v>
      </c>
    </row>
    <row r="13" spans="1:8" ht="14.1" hidden="1" customHeight="1">
      <c r="B13" s="477"/>
      <c r="C13" s="173" t="s">
        <v>129</v>
      </c>
      <c r="D13" s="175">
        <v>1</v>
      </c>
      <c r="E13" s="175">
        <v>2</v>
      </c>
      <c r="F13" s="175">
        <v>1</v>
      </c>
      <c r="G13" s="175">
        <v>6</v>
      </c>
      <c r="H13" s="175" t="s">
        <v>102</v>
      </c>
    </row>
    <row r="14" spans="1:8" ht="15" hidden="1" customHeight="1">
      <c r="B14" s="475" t="s">
        <v>58</v>
      </c>
      <c r="C14" s="167" t="s">
        <v>127</v>
      </c>
      <c r="D14" s="168">
        <v>1</v>
      </c>
      <c r="E14" s="169" t="s">
        <v>102</v>
      </c>
      <c r="F14" s="169" t="s">
        <v>102</v>
      </c>
      <c r="G14" s="169">
        <v>4</v>
      </c>
      <c r="H14" s="169" t="s">
        <v>102</v>
      </c>
    </row>
    <row r="15" spans="1:8" ht="15" hidden="1" customHeight="1">
      <c r="B15" s="476"/>
      <c r="C15" s="170" t="s">
        <v>128</v>
      </c>
      <c r="D15" s="171">
        <v>1</v>
      </c>
      <c r="E15" s="172">
        <v>2</v>
      </c>
      <c r="F15" s="172" t="s">
        <v>102</v>
      </c>
      <c r="G15" s="172">
        <v>4</v>
      </c>
      <c r="H15" s="172">
        <v>1</v>
      </c>
    </row>
    <row r="16" spans="1:8" ht="15" hidden="1" customHeight="1">
      <c r="B16" s="477"/>
      <c r="C16" s="173" t="s">
        <v>129</v>
      </c>
      <c r="D16" s="174">
        <v>1</v>
      </c>
      <c r="E16" s="175">
        <v>2</v>
      </c>
      <c r="F16" s="175">
        <v>1</v>
      </c>
      <c r="G16" s="175">
        <v>6</v>
      </c>
      <c r="H16" s="175" t="s">
        <v>102</v>
      </c>
    </row>
    <row r="17" spans="2:8" ht="15" hidden="1" customHeight="1">
      <c r="B17" s="475" t="s">
        <v>59</v>
      </c>
      <c r="C17" s="167" t="s">
        <v>127</v>
      </c>
      <c r="D17" s="169">
        <v>1</v>
      </c>
      <c r="E17" s="169" t="s">
        <v>102</v>
      </c>
      <c r="F17" s="169" t="s">
        <v>102</v>
      </c>
      <c r="G17" s="169">
        <v>4</v>
      </c>
      <c r="H17" s="169" t="s">
        <v>102</v>
      </c>
    </row>
    <row r="18" spans="2:8" ht="15" hidden="1" customHeight="1">
      <c r="B18" s="476"/>
      <c r="C18" s="170" t="s">
        <v>128</v>
      </c>
      <c r="D18" s="172">
        <v>1</v>
      </c>
      <c r="E18" s="172">
        <v>2</v>
      </c>
      <c r="F18" s="172" t="s">
        <v>102</v>
      </c>
      <c r="G18" s="172">
        <v>4</v>
      </c>
      <c r="H18" s="172">
        <v>1</v>
      </c>
    </row>
    <row r="19" spans="2:8" ht="15" hidden="1" customHeight="1">
      <c r="B19" s="477"/>
      <c r="C19" s="173" t="s">
        <v>129</v>
      </c>
      <c r="D19" s="175">
        <v>1</v>
      </c>
      <c r="E19" s="175">
        <v>2</v>
      </c>
      <c r="F19" s="175">
        <v>1</v>
      </c>
      <c r="G19" s="175">
        <v>6</v>
      </c>
      <c r="H19" s="175" t="s">
        <v>102</v>
      </c>
    </row>
    <row r="20" spans="2:8" ht="13.5" hidden="1" customHeight="1">
      <c r="B20" s="472" t="s">
        <v>60</v>
      </c>
      <c r="C20" s="167" t="s">
        <v>127</v>
      </c>
      <c r="D20" s="169">
        <v>1</v>
      </c>
      <c r="E20" s="169" t="s">
        <v>102</v>
      </c>
      <c r="F20" s="169" t="s">
        <v>102</v>
      </c>
      <c r="G20" s="169">
        <v>4</v>
      </c>
      <c r="H20" s="169" t="s">
        <v>102</v>
      </c>
    </row>
    <row r="21" spans="2:8" ht="13.5" hidden="1" customHeight="1">
      <c r="B21" s="473"/>
      <c r="C21" s="170" t="s">
        <v>128</v>
      </c>
      <c r="D21" s="172">
        <v>1</v>
      </c>
      <c r="E21" s="172">
        <v>2</v>
      </c>
      <c r="F21" s="172" t="s">
        <v>102</v>
      </c>
      <c r="G21" s="172">
        <v>4</v>
      </c>
      <c r="H21" s="172">
        <v>1</v>
      </c>
    </row>
    <row r="22" spans="2:8" ht="13.5" hidden="1" customHeight="1">
      <c r="B22" s="474"/>
      <c r="C22" s="173" t="s">
        <v>129</v>
      </c>
      <c r="D22" s="175">
        <v>1</v>
      </c>
      <c r="E22" s="175">
        <v>2</v>
      </c>
      <c r="F22" s="175">
        <v>1</v>
      </c>
      <c r="G22" s="175">
        <v>6</v>
      </c>
      <c r="H22" s="175" t="s">
        <v>102</v>
      </c>
    </row>
    <row r="23" spans="2:8" ht="13.5" hidden="1" customHeight="1">
      <c r="B23" s="472" t="s">
        <v>61</v>
      </c>
      <c r="C23" s="167" t="s">
        <v>127</v>
      </c>
      <c r="D23" s="169">
        <v>1</v>
      </c>
      <c r="E23" s="169" t="s">
        <v>104</v>
      </c>
      <c r="F23" s="169" t="s">
        <v>104</v>
      </c>
      <c r="G23" s="169">
        <v>4</v>
      </c>
      <c r="H23" s="169" t="s">
        <v>104</v>
      </c>
    </row>
    <row r="24" spans="2:8" ht="13.5" hidden="1" customHeight="1">
      <c r="B24" s="473"/>
      <c r="C24" s="170" t="s">
        <v>128</v>
      </c>
      <c r="D24" s="172">
        <v>1</v>
      </c>
      <c r="E24" s="172">
        <v>2</v>
      </c>
      <c r="F24" s="172" t="s">
        <v>104</v>
      </c>
      <c r="G24" s="172">
        <v>4</v>
      </c>
      <c r="H24" s="172">
        <v>1</v>
      </c>
    </row>
    <row r="25" spans="2:8" ht="13.5" hidden="1" customHeight="1">
      <c r="B25" s="474"/>
      <c r="C25" s="173" t="s">
        <v>130</v>
      </c>
      <c r="D25" s="175">
        <v>1</v>
      </c>
      <c r="E25" s="175">
        <v>2</v>
      </c>
      <c r="F25" s="175">
        <v>1</v>
      </c>
      <c r="G25" s="175">
        <v>6</v>
      </c>
      <c r="H25" s="175" t="s">
        <v>104</v>
      </c>
    </row>
    <row r="26" spans="2:8" ht="13.5" customHeight="1">
      <c r="B26" s="478" t="s">
        <v>62</v>
      </c>
      <c r="C26" s="167" t="s">
        <v>127</v>
      </c>
      <c r="D26" s="169">
        <v>1</v>
      </c>
      <c r="E26" s="169" t="s">
        <v>102</v>
      </c>
      <c r="F26" s="169" t="s">
        <v>102</v>
      </c>
      <c r="G26" s="169">
        <v>4</v>
      </c>
      <c r="H26" s="169" t="s">
        <v>102</v>
      </c>
    </row>
    <row r="27" spans="2:8" ht="13.5" customHeight="1">
      <c r="B27" s="478"/>
      <c r="C27" s="170" t="s">
        <v>128</v>
      </c>
      <c r="D27" s="172">
        <v>1</v>
      </c>
      <c r="E27" s="172">
        <v>2</v>
      </c>
      <c r="F27" s="176" t="s">
        <v>102</v>
      </c>
      <c r="G27" s="176">
        <v>4</v>
      </c>
      <c r="H27" s="176">
        <v>1</v>
      </c>
    </row>
    <row r="28" spans="2:8" ht="13.5" customHeight="1">
      <c r="B28" s="478"/>
      <c r="C28" s="173" t="s">
        <v>130</v>
      </c>
      <c r="D28" s="175">
        <v>1</v>
      </c>
      <c r="E28" s="175">
        <v>2</v>
      </c>
      <c r="F28" s="175">
        <v>1</v>
      </c>
      <c r="G28" s="175">
        <v>6</v>
      </c>
      <c r="H28" s="175" t="s">
        <v>102</v>
      </c>
    </row>
    <row r="29" spans="2:8" ht="13.5" customHeight="1">
      <c r="B29" s="472" t="s">
        <v>63</v>
      </c>
      <c r="C29" s="177" t="s">
        <v>131</v>
      </c>
      <c r="D29" s="178">
        <f>SUM(D30:D31)</f>
        <v>2</v>
      </c>
      <c r="E29" s="178">
        <f>SUM(E30:E31)</f>
        <v>3</v>
      </c>
      <c r="F29" s="178">
        <f>SUM(F30:F31)</f>
        <v>0</v>
      </c>
      <c r="G29" s="178">
        <f>SUM(G30:G31)</f>
        <v>9</v>
      </c>
      <c r="H29" s="178">
        <f>SUM(H30:H31)</f>
        <v>1</v>
      </c>
    </row>
    <row r="30" spans="2:8" ht="13.5" customHeight="1">
      <c r="B30" s="473"/>
      <c r="C30" s="167" t="s">
        <v>132</v>
      </c>
      <c r="D30" s="169">
        <v>1</v>
      </c>
      <c r="E30" s="169">
        <v>3</v>
      </c>
      <c r="F30" s="169" t="s">
        <v>102</v>
      </c>
      <c r="G30" s="169">
        <v>5</v>
      </c>
      <c r="H30" s="169">
        <v>1</v>
      </c>
    </row>
    <row r="31" spans="2:8" ht="13.5" customHeight="1">
      <c r="B31" s="474"/>
      <c r="C31" s="173" t="s">
        <v>133</v>
      </c>
      <c r="D31" s="175">
        <v>1</v>
      </c>
      <c r="E31" s="175" t="s">
        <v>102</v>
      </c>
      <c r="F31" s="175" t="s">
        <v>102</v>
      </c>
      <c r="G31" s="175">
        <v>4</v>
      </c>
      <c r="H31" s="175" t="s">
        <v>104</v>
      </c>
    </row>
    <row r="32" spans="2:8" ht="13.5" customHeight="1">
      <c r="B32" s="472" t="s">
        <v>64</v>
      </c>
      <c r="C32" s="177" t="s">
        <v>131</v>
      </c>
      <c r="D32" s="178">
        <f>SUM(D33:D34)</f>
        <v>2</v>
      </c>
      <c r="E32" s="178">
        <f>SUM(E33:E34)</f>
        <v>3</v>
      </c>
      <c r="F32" s="178">
        <f>SUM(F33:F34)</f>
        <v>0</v>
      </c>
      <c r="G32" s="178">
        <f>SUM(G33:G34)</f>
        <v>9</v>
      </c>
      <c r="H32" s="178">
        <f>SUM(H33:H34)</f>
        <v>1</v>
      </c>
    </row>
    <row r="33" spans="2:8" ht="13.5" customHeight="1">
      <c r="B33" s="473"/>
      <c r="C33" s="167" t="s">
        <v>132</v>
      </c>
      <c r="D33" s="169">
        <v>1</v>
      </c>
      <c r="E33" s="169">
        <v>3</v>
      </c>
      <c r="F33" s="169" t="s">
        <v>102</v>
      </c>
      <c r="G33" s="169">
        <v>5</v>
      </c>
      <c r="H33" s="169">
        <v>1</v>
      </c>
    </row>
    <row r="34" spans="2:8" ht="13.5" customHeight="1">
      <c r="B34" s="474"/>
      <c r="C34" s="173" t="s">
        <v>133</v>
      </c>
      <c r="D34" s="175">
        <v>1</v>
      </c>
      <c r="E34" s="175" t="s">
        <v>102</v>
      </c>
      <c r="F34" s="175" t="s">
        <v>102</v>
      </c>
      <c r="G34" s="175">
        <v>4</v>
      </c>
      <c r="H34" s="175" t="s">
        <v>104</v>
      </c>
    </row>
    <row r="35" spans="2:8" ht="13.5" customHeight="1">
      <c r="B35" s="472" t="s">
        <v>65</v>
      </c>
      <c r="C35" s="177" t="s">
        <v>131</v>
      </c>
      <c r="D35" s="178">
        <f>SUM(D36:D37)</f>
        <v>2</v>
      </c>
      <c r="E35" s="178">
        <f>SUM(E36:E37)</f>
        <v>3</v>
      </c>
      <c r="F35" s="178">
        <f>SUM(F36:F37)</f>
        <v>0</v>
      </c>
      <c r="G35" s="178">
        <f>SUM(G36:G37)</f>
        <v>9</v>
      </c>
      <c r="H35" s="178">
        <f>SUM(H36:H37)</f>
        <v>1</v>
      </c>
    </row>
    <row r="36" spans="2:8" ht="13.5" customHeight="1">
      <c r="B36" s="473"/>
      <c r="C36" s="167" t="s">
        <v>132</v>
      </c>
      <c r="D36" s="169">
        <v>1</v>
      </c>
      <c r="E36" s="169">
        <v>3</v>
      </c>
      <c r="F36" s="169" t="s">
        <v>102</v>
      </c>
      <c r="G36" s="169">
        <v>5</v>
      </c>
      <c r="H36" s="169">
        <v>1</v>
      </c>
    </row>
    <row r="37" spans="2:8" ht="13.5" customHeight="1">
      <c r="B37" s="474"/>
      <c r="C37" s="173" t="s">
        <v>133</v>
      </c>
      <c r="D37" s="175">
        <v>1</v>
      </c>
      <c r="E37" s="175" t="s">
        <v>102</v>
      </c>
      <c r="F37" s="175" t="s">
        <v>102</v>
      </c>
      <c r="G37" s="175">
        <v>4</v>
      </c>
      <c r="H37" s="175" t="s">
        <v>104</v>
      </c>
    </row>
    <row r="38" spans="2:8" ht="13.5" customHeight="1">
      <c r="B38" s="472" t="s">
        <v>66</v>
      </c>
      <c r="C38" s="177" t="s">
        <v>131</v>
      </c>
      <c r="D38" s="178">
        <f>SUM(D39:D40)</f>
        <v>2</v>
      </c>
      <c r="E38" s="178">
        <f>SUM(E39:E40)</f>
        <v>3</v>
      </c>
      <c r="F38" s="178">
        <f>SUM(F39:F40)</f>
        <v>0</v>
      </c>
      <c r="G38" s="178">
        <f>SUM(G39:G40)</f>
        <v>9</v>
      </c>
      <c r="H38" s="178">
        <f>SUM(H39:H40)</f>
        <v>1</v>
      </c>
    </row>
    <row r="39" spans="2:8" ht="13.5" customHeight="1">
      <c r="B39" s="473"/>
      <c r="C39" s="167" t="s">
        <v>132</v>
      </c>
      <c r="D39" s="169">
        <v>1</v>
      </c>
      <c r="E39" s="169">
        <v>3</v>
      </c>
      <c r="F39" s="169" t="s">
        <v>102</v>
      </c>
      <c r="G39" s="169">
        <v>5</v>
      </c>
      <c r="H39" s="169">
        <v>1</v>
      </c>
    </row>
    <row r="40" spans="2:8" ht="13.5" customHeight="1">
      <c r="B40" s="474"/>
      <c r="C40" s="173" t="s">
        <v>133</v>
      </c>
      <c r="D40" s="175">
        <v>1</v>
      </c>
      <c r="E40" s="175" t="s">
        <v>102</v>
      </c>
      <c r="F40" s="175" t="s">
        <v>102</v>
      </c>
      <c r="G40" s="175">
        <v>4</v>
      </c>
      <c r="H40" s="175" t="s">
        <v>104</v>
      </c>
    </row>
    <row r="41" spans="2:8" ht="13.5" customHeight="1">
      <c r="B41" s="472" t="s">
        <v>67</v>
      </c>
      <c r="C41" s="177" t="s">
        <v>131</v>
      </c>
      <c r="D41" s="178">
        <f>SUM(D42:D43)</f>
        <v>2</v>
      </c>
      <c r="E41" s="178">
        <f>SUM(E42:E43)</f>
        <v>3</v>
      </c>
      <c r="F41" s="178">
        <f>SUM(F42:F43)</f>
        <v>0</v>
      </c>
      <c r="G41" s="178">
        <f>SUM(G42:G43)</f>
        <v>9</v>
      </c>
      <c r="H41" s="178">
        <f>SUM(H42:H43)</f>
        <v>1</v>
      </c>
    </row>
    <row r="42" spans="2:8" ht="13.5" customHeight="1">
      <c r="B42" s="473"/>
      <c r="C42" s="167" t="s">
        <v>132</v>
      </c>
      <c r="D42" s="169">
        <v>1</v>
      </c>
      <c r="E42" s="169">
        <v>3</v>
      </c>
      <c r="F42" s="169" t="s">
        <v>102</v>
      </c>
      <c r="G42" s="169">
        <v>5</v>
      </c>
      <c r="H42" s="169">
        <v>1</v>
      </c>
    </row>
    <row r="43" spans="2:8" ht="13.5" customHeight="1">
      <c r="B43" s="474"/>
      <c r="C43" s="173" t="s">
        <v>133</v>
      </c>
      <c r="D43" s="175">
        <v>1</v>
      </c>
      <c r="E43" s="175" t="s">
        <v>102</v>
      </c>
      <c r="F43" s="175" t="s">
        <v>102</v>
      </c>
      <c r="G43" s="175">
        <v>4</v>
      </c>
      <c r="H43" s="175" t="s">
        <v>102</v>
      </c>
    </row>
    <row r="44" spans="2:8" ht="13.5" customHeight="1">
      <c r="B44" s="472" t="s">
        <v>68</v>
      </c>
      <c r="C44" s="177" t="s">
        <v>131</v>
      </c>
      <c r="D44" s="178">
        <f>SUM(D45:D46)</f>
        <v>2</v>
      </c>
      <c r="E44" s="178">
        <f>SUM(E45:E46)</f>
        <v>3</v>
      </c>
      <c r="F44" s="178">
        <f>SUM(F45:F46)</f>
        <v>0</v>
      </c>
      <c r="G44" s="178">
        <f>SUM(G45:G46)</f>
        <v>9</v>
      </c>
      <c r="H44" s="178">
        <f>SUM(H45:H46)</f>
        <v>1</v>
      </c>
    </row>
    <row r="45" spans="2:8" ht="13.5" customHeight="1">
      <c r="B45" s="473"/>
      <c r="C45" s="167" t="s">
        <v>132</v>
      </c>
      <c r="D45" s="169">
        <v>1</v>
      </c>
      <c r="E45" s="169">
        <v>3</v>
      </c>
      <c r="F45" s="169" t="s">
        <v>102</v>
      </c>
      <c r="G45" s="169">
        <v>5</v>
      </c>
      <c r="H45" s="169">
        <v>1</v>
      </c>
    </row>
    <row r="46" spans="2:8" ht="13.5" customHeight="1">
      <c r="B46" s="474"/>
      <c r="C46" s="173" t="s">
        <v>133</v>
      </c>
      <c r="D46" s="175">
        <v>1</v>
      </c>
      <c r="E46" s="175" t="s">
        <v>102</v>
      </c>
      <c r="F46" s="175" t="s">
        <v>102</v>
      </c>
      <c r="G46" s="175">
        <v>4</v>
      </c>
      <c r="H46" s="175" t="s">
        <v>102</v>
      </c>
    </row>
    <row r="47" spans="2:8" ht="13.5" customHeight="1">
      <c r="B47" s="472" t="s">
        <v>69</v>
      </c>
      <c r="C47" s="177" t="s">
        <v>131</v>
      </c>
      <c r="D47" s="178">
        <v>2</v>
      </c>
      <c r="E47" s="178">
        <v>3</v>
      </c>
      <c r="F47" s="179">
        <f>SUM(F48:F49)</f>
        <v>0</v>
      </c>
      <c r="G47" s="178">
        <f>SUM(G48:G49)</f>
        <v>9</v>
      </c>
      <c r="H47" s="178">
        <v>1</v>
      </c>
    </row>
    <row r="48" spans="2:8" ht="13.5" customHeight="1">
      <c r="B48" s="473"/>
      <c r="C48" s="167" t="s">
        <v>132</v>
      </c>
      <c r="D48" s="169">
        <v>1</v>
      </c>
      <c r="E48" s="169">
        <v>3</v>
      </c>
      <c r="F48" s="169" t="s">
        <v>102</v>
      </c>
      <c r="G48" s="169">
        <v>5</v>
      </c>
      <c r="H48" s="169">
        <v>1</v>
      </c>
    </row>
    <row r="49" spans="2:8" ht="13.5" customHeight="1">
      <c r="B49" s="474"/>
      <c r="C49" s="173" t="s">
        <v>133</v>
      </c>
      <c r="D49" s="175">
        <v>1</v>
      </c>
      <c r="E49" s="175" t="s">
        <v>102</v>
      </c>
      <c r="F49" s="180" t="s">
        <v>102</v>
      </c>
      <c r="G49" s="175">
        <v>4</v>
      </c>
      <c r="H49" s="175" t="s">
        <v>102</v>
      </c>
    </row>
    <row r="50" spans="2:8" ht="13.5" customHeight="1">
      <c r="B50" s="472" t="s">
        <v>70</v>
      </c>
      <c r="C50" s="177" t="s">
        <v>131</v>
      </c>
      <c r="D50" s="178">
        <v>2</v>
      </c>
      <c r="E50" s="178">
        <v>3</v>
      </c>
      <c r="F50" s="179">
        <v>0</v>
      </c>
      <c r="G50" s="178">
        <v>9</v>
      </c>
      <c r="H50" s="178">
        <v>1</v>
      </c>
    </row>
    <row r="51" spans="2:8" ht="13.5" customHeight="1">
      <c r="B51" s="473"/>
      <c r="C51" s="167" t="s">
        <v>132</v>
      </c>
      <c r="D51" s="169">
        <v>1</v>
      </c>
      <c r="E51" s="169">
        <v>3</v>
      </c>
      <c r="F51" s="169" t="s">
        <v>102</v>
      </c>
      <c r="G51" s="169">
        <v>5</v>
      </c>
      <c r="H51" s="169">
        <v>1</v>
      </c>
    </row>
    <row r="52" spans="2:8" ht="13.5" customHeight="1">
      <c r="B52" s="474"/>
      <c r="C52" s="173" t="s">
        <v>133</v>
      </c>
      <c r="D52" s="175">
        <v>1</v>
      </c>
      <c r="E52" s="180" t="s">
        <v>102</v>
      </c>
      <c r="F52" s="180" t="s">
        <v>102</v>
      </c>
      <c r="G52" s="175">
        <v>4</v>
      </c>
      <c r="H52" s="175" t="s">
        <v>102</v>
      </c>
    </row>
    <row r="53" spans="2:8" ht="13.5" customHeight="1">
      <c r="B53" s="472" t="s">
        <v>71</v>
      </c>
      <c r="C53" s="177" t="s">
        <v>131</v>
      </c>
      <c r="D53" s="178">
        <v>2</v>
      </c>
      <c r="E53" s="178">
        <v>3</v>
      </c>
      <c r="F53" s="179">
        <v>0</v>
      </c>
      <c r="G53" s="178">
        <v>9</v>
      </c>
      <c r="H53" s="178">
        <v>1</v>
      </c>
    </row>
    <row r="54" spans="2:8" ht="13.5" customHeight="1">
      <c r="B54" s="473"/>
      <c r="C54" s="167" t="s">
        <v>132</v>
      </c>
      <c r="D54" s="169">
        <v>1</v>
      </c>
      <c r="E54" s="169">
        <v>3</v>
      </c>
      <c r="F54" s="169" t="s">
        <v>102</v>
      </c>
      <c r="G54" s="169">
        <v>5</v>
      </c>
      <c r="H54" s="169">
        <v>1</v>
      </c>
    </row>
    <row r="55" spans="2:8" ht="13.5" customHeight="1">
      <c r="B55" s="474"/>
      <c r="C55" s="173" t="s">
        <v>133</v>
      </c>
      <c r="D55" s="175">
        <v>1</v>
      </c>
      <c r="E55" s="180" t="s">
        <v>102</v>
      </c>
      <c r="F55" s="180" t="s">
        <v>102</v>
      </c>
      <c r="G55" s="175">
        <v>4</v>
      </c>
      <c r="H55" s="175" t="s">
        <v>102</v>
      </c>
    </row>
    <row r="56" spans="2:8" ht="13.5" customHeight="1">
      <c r="B56" s="472" t="s">
        <v>72</v>
      </c>
      <c r="C56" s="177" t="s">
        <v>131</v>
      </c>
      <c r="D56" s="178">
        <v>2</v>
      </c>
      <c r="E56" s="178">
        <v>3</v>
      </c>
      <c r="F56" s="179">
        <v>0</v>
      </c>
      <c r="G56" s="178">
        <v>9</v>
      </c>
      <c r="H56" s="178">
        <v>0</v>
      </c>
    </row>
    <row r="57" spans="2:8" ht="13.5" customHeight="1">
      <c r="B57" s="473"/>
      <c r="C57" s="167" t="s">
        <v>132</v>
      </c>
      <c r="D57" s="169">
        <v>1</v>
      </c>
      <c r="E57" s="169">
        <v>3</v>
      </c>
      <c r="F57" s="169" t="s">
        <v>102</v>
      </c>
      <c r="G57" s="169">
        <v>5</v>
      </c>
      <c r="H57" s="169" t="s">
        <v>102</v>
      </c>
    </row>
    <row r="58" spans="2:8" ht="13.5" customHeight="1">
      <c r="B58" s="474"/>
      <c r="C58" s="173" t="s">
        <v>133</v>
      </c>
      <c r="D58" s="175">
        <v>1</v>
      </c>
      <c r="E58" s="180" t="s">
        <v>102</v>
      </c>
      <c r="F58" s="180" t="s">
        <v>102</v>
      </c>
      <c r="G58" s="175">
        <v>4</v>
      </c>
      <c r="H58" s="175" t="s">
        <v>102</v>
      </c>
    </row>
    <row r="59" spans="2:8" ht="13.5" customHeight="1">
      <c r="B59" s="472" t="s">
        <v>73</v>
      </c>
      <c r="C59" s="177" t="s">
        <v>131</v>
      </c>
      <c r="D59" s="178">
        <v>2</v>
      </c>
      <c r="E59" s="178">
        <v>3</v>
      </c>
      <c r="F59" s="179">
        <v>0</v>
      </c>
      <c r="G59" s="178">
        <v>9</v>
      </c>
      <c r="H59" s="178">
        <v>0</v>
      </c>
    </row>
    <row r="60" spans="2:8" ht="13.5" customHeight="1">
      <c r="B60" s="473"/>
      <c r="C60" s="167" t="s">
        <v>132</v>
      </c>
      <c r="D60" s="169">
        <v>1</v>
      </c>
      <c r="E60" s="169">
        <v>3</v>
      </c>
      <c r="F60" s="169" t="s">
        <v>102</v>
      </c>
      <c r="G60" s="169">
        <v>5</v>
      </c>
      <c r="H60" s="169" t="s">
        <v>102</v>
      </c>
    </row>
    <row r="61" spans="2:8" ht="13.5" customHeight="1">
      <c r="B61" s="474"/>
      <c r="C61" s="173" t="s">
        <v>133</v>
      </c>
      <c r="D61" s="175">
        <v>1</v>
      </c>
      <c r="E61" s="180" t="s">
        <v>102</v>
      </c>
      <c r="F61" s="180" t="s">
        <v>102</v>
      </c>
      <c r="G61" s="175">
        <v>4</v>
      </c>
      <c r="H61" s="175" t="s">
        <v>102</v>
      </c>
    </row>
    <row r="62" spans="2:8" ht="13.5" customHeight="1">
      <c r="B62" s="472" t="s">
        <v>74</v>
      </c>
      <c r="C62" s="177" t="s">
        <v>131</v>
      </c>
      <c r="D62" s="178">
        <v>2</v>
      </c>
      <c r="E62" s="178">
        <v>3</v>
      </c>
      <c r="F62" s="179">
        <v>0</v>
      </c>
      <c r="G62" s="178">
        <v>9</v>
      </c>
      <c r="H62" s="178">
        <v>0</v>
      </c>
    </row>
    <row r="63" spans="2:8" ht="13.5" customHeight="1">
      <c r="B63" s="473"/>
      <c r="C63" s="167" t="s">
        <v>132</v>
      </c>
      <c r="D63" s="169">
        <v>1</v>
      </c>
      <c r="E63" s="169">
        <v>3</v>
      </c>
      <c r="F63" s="169" t="s">
        <v>102</v>
      </c>
      <c r="G63" s="169">
        <v>5</v>
      </c>
      <c r="H63" s="169" t="s">
        <v>102</v>
      </c>
    </row>
    <row r="64" spans="2:8" ht="13.5" customHeight="1">
      <c r="B64" s="474"/>
      <c r="C64" s="173" t="s">
        <v>133</v>
      </c>
      <c r="D64" s="175">
        <v>1</v>
      </c>
      <c r="E64" s="180" t="s">
        <v>102</v>
      </c>
      <c r="F64" s="180" t="s">
        <v>102</v>
      </c>
      <c r="G64" s="175">
        <v>4</v>
      </c>
      <c r="H64" s="175" t="s">
        <v>102</v>
      </c>
    </row>
    <row r="65" spans="2:8" ht="13.5" customHeight="1">
      <c r="B65" s="472" t="s">
        <v>75</v>
      </c>
      <c r="C65" s="177" t="s">
        <v>131</v>
      </c>
      <c r="D65" s="178">
        <v>2</v>
      </c>
      <c r="E65" s="178">
        <v>3</v>
      </c>
      <c r="F65" s="179">
        <v>0</v>
      </c>
      <c r="G65" s="178">
        <v>9</v>
      </c>
      <c r="H65" s="178">
        <v>0</v>
      </c>
    </row>
    <row r="66" spans="2:8" ht="13.5" customHeight="1">
      <c r="B66" s="473"/>
      <c r="C66" s="167" t="s">
        <v>132</v>
      </c>
      <c r="D66" s="169">
        <v>1</v>
      </c>
      <c r="E66" s="169">
        <v>3</v>
      </c>
      <c r="F66" s="169" t="s">
        <v>104</v>
      </c>
      <c r="G66" s="169">
        <v>5</v>
      </c>
      <c r="H66" s="169" t="s">
        <v>104</v>
      </c>
    </row>
    <row r="67" spans="2:8" ht="13.5" customHeight="1">
      <c r="B67" s="474"/>
      <c r="C67" s="173" t="s">
        <v>133</v>
      </c>
      <c r="D67" s="175">
        <v>1</v>
      </c>
      <c r="E67" s="180" t="s">
        <v>104</v>
      </c>
      <c r="F67" s="180" t="s">
        <v>104</v>
      </c>
      <c r="G67" s="175">
        <v>4</v>
      </c>
      <c r="H67" s="175" t="s">
        <v>104</v>
      </c>
    </row>
    <row r="68" spans="2:8" ht="13.5" customHeight="1">
      <c r="B68" s="472" t="s">
        <v>134</v>
      </c>
      <c r="C68" s="177" t="s">
        <v>131</v>
      </c>
      <c r="D68" s="178">
        <v>2</v>
      </c>
      <c r="E68" s="178">
        <v>3</v>
      </c>
      <c r="F68" s="179">
        <v>0</v>
      </c>
      <c r="G68" s="178">
        <v>9</v>
      </c>
      <c r="H68" s="178">
        <v>0</v>
      </c>
    </row>
    <row r="69" spans="2:8" ht="13.5" customHeight="1">
      <c r="B69" s="473"/>
      <c r="C69" s="167" t="s">
        <v>132</v>
      </c>
      <c r="D69" s="57">
        <v>1</v>
      </c>
      <c r="E69" s="57">
        <v>3</v>
      </c>
      <c r="F69" s="181" t="s">
        <v>104</v>
      </c>
      <c r="G69" s="57">
        <v>5</v>
      </c>
      <c r="H69" s="57" t="s">
        <v>104</v>
      </c>
    </row>
    <row r="70" spans="2:8" ht="13.5" customHeight="1">
      <c r="B70" s="474"/>
      <c r="C70" s="173" t="s">
        <v>133</v>
      </c>
      <c r="D70" s="175">
        <v>1</v>
      </c>
      <c r="E70" s="175" t="s">
        <v>104</v>
      </c>
      <c r="F70" s="175" t="s">
        <v>104</v>
      </c>
      <c r="G70" s="175">
        <v>4</v>
      </c>
      <c r="H70" s="175" t="s">
        <v>104</v>
      </c>
    </row>
    <row r="71" spans="2:8" ht="13.5" customHeight="1">
      <c r="B71" s="472" t="s">
        <v>135</v>
      </c>
      <c r="C71" s="177" t="s">
        <v>131</v>
      </c>
      <c r="D71" s="178">
        <v>2</v>
      </c>
      <c r="E71" s="178">
        <v>3</v>
      </c>
      <c r="F71" s="179">
        <v>0</v>
      </c>
      <c r="G71" s="178">
        <v>9</v>
      </c>
      <c r="H71" s="178">
        <v>0</v>
      </c>
    </row>
    <row r="72" spans="2:8" ht="13.5" customHeight="1">
      <c r="B72" s="473"/>
      <c r="C72" s="167" t="s">
        <v>132</v>
      </c>
      <c r="D72" s="57">
        <v>1</v>
      </c>
      <c r="E72" s="57">
        <v>3</v>
      </c>
      <c r="F72" s="181" t="s">
        <v>104</v>
      </c>
      <c r="G72" s="57">
        <v>5</v>
      </c>
      <c r="H72" s="57" t="s">
        <v>104</v>
      </c>
    </row>
    <row r="73" spans="2:8" ht="13.5" customHeight="1">
      <c r="B73" s="474"/>
      <c r="C73" s="173" t="s">
        <v>133</v>
      </c>
      <c r="D73" s="175">
        <v>1</v>
      </c>
      <c r="E73" s="175" t="s">
        <v>104</v>
      </c>
      <c r="F73" s="175" t="s">
        <v>104</v>
      </c>
      <c r="G73" s="175">
        <v>4</v>
      </c>
      <c r="H73" s="175" t="s">
        <v>104</v>
      </c>
    </row>
    <row r="74" spans="2:8" ht="13.5" customHeight="1">
      <c r="B74" s="479" t="s">
        <v>136</v>
      </c>
      <c r="C74" s="182" t="s">
        <v>131</v>
      </c>
      <c r="D74" s="183">
        <v>2</v>
      </c>
      <c r="E74" s="183">
        <v>3</v>
      </c>
      <c r="F74" s="184">
        <v>0</v>
      </c>
      <c r="G74" s="183">
        <v>9</v>
      </c>
      <c r="H74" s="183">
        <v>0</v>
      </c>
    </row>
    <row r="75" spans="2:8" ht="13.5" customHeight="1">
      <c r="B75" s="480"/>
      <c r="C75" s="185" t="s">
        <v>132</v>
      </c>
      <c r="D75" s="186">
        <v>1</v>
      </c>
      <c r="E75" s="186">
        <v>3</v>
      </c>
      <c r="F75" s="187" t="s">
        <v>104</v>
      </c>
      <c r="G75" s="186">
        <v>5</v>
      </c>
      <c r="H75" s="186" t="s">
        <v>104</v>
      </c>
    </row>
    <row r="76" spans="2:8" ht="13.5" customHeight="1">
      <c r="B76" s="481"/>
      <c r="C76" s="188" t="s">
        <v>133</v>
      </c>
      <c r="D76" s="189">
        <v>1</v>
      </c>
      <c r="E76" s="189" t="s">
        <v>104</v>
      </c>
      <c r="F76" s="189" t="s">
        <v>104</v>
      </c>
      <c r="G76" s="189">
        <v>4</v>
      </c>
      <c r="H76" s="189" t="s">
        <v>104</v>
      </c>
    </row>
    <row r="77" spans="2:8" ht="13.5" customHeight="1">
      <c r="B77" s="52" t="s">
        <v>137</v>
      </c>
      <c r="H77" s="190"/>
    </row>
    <row r="78" spans="2:8" ht="15" customHeight="1"/>
    <row r="79" spans="2:8" ht="15" customHeight="1"/>
    <row r="80" spans="2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mergeCells count="24">
    <mergeCell ref="B74:B76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38:B40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view="pageBreakPreview" zoomScaleNormal="100" zoomScaleSheetLayoutView="100" workbookViewId="0">
      <pane xSplit="1" ySplit="10" topLeftCell="B11" activePane="bottomRight" state="frozen"/>
      <selection activeCell="J307" sqref="J307"/>
      <selection pane="topRight" activeCell="J307" sqref="J307"/>
      <selection pane="bottomLeft" activeCell="J307" sqref="J307"/>
      <selection pane="bottomRight"/>
    </sheetView>
  </sheetViews>
  <sheetFormatPr defaultRowHeight="11.25"/>
  <cols>
    <col min="1" max="1" width="1.625" style="5" customWidth="1"/>
    <col min="2" max="2" width="7.875" style="163" customWidth="1"/>
    <col min="3" max="4" width="5.75" style="163" customWidth="1"/>
    <col min="5" max="16" width="5.75" style="5" customWidth="1"/>
    <col min="17" max="16384" width="9" style="5"/>
  </cols>
  <sheetData>
    <row r="1" spans="1:16" ht="30" customHeight="1">
      <c r="A1" s="1" t="s">
        <v>138</v>
      </c>
    </row>
    <row r="2" spans="1:16" ht="7.5" customHeight="1">
      <c r="A2" s="1"/>
    </row>
    <row r="3" spans="1:16" ht="22.5" customHeight="1">
      <c r="B3" s="164" t="s">
        <v>139</v>
      </c>
      <c r="P3" s="191" t="s">
        <v>140</v>
      </c>
    </row>
    <row r="4" spans="1:16" s="51" customFormat="1" ht="18.75" customHeight="1">
      <c r="B4" s="484" t="s">
        <v>51</v>
      </c>
      <c r="C4" s="482" t="s">
        <v>48</v>
      </c>
      <c r="D4" s="483"/>
      <c r="E4" s="482" t="s">
        <v>141</v>
      </c>
      <c r="F4" s="483"/>
      <c r="G4" s="482" t="s">
        <v>142</v>
      </c>
      <c r="H4" s="483"/>
      <c r="I4" s="482" t="s">
        <v>143</v>
      </c>
      <c r="J4" s="483"/>
      <c r="K4" s="482" t="s">
        <v>144</v>
      </c>
      <c r="L4" s="483"/>
      <c r="M4" s="482" t="s">
        <v>145</v>
      </c>
      <c r="N4" s="483"/>
      <c r="O4" s="482" t="s">
        <v>94</v>
      </c>
      <c r="P4" s="483"/>
    </row>
    <row r="5" spans="1:16" s="51" customFormat="1" ht="18.75" customHeight="1">
      <c r="B5" s="485"/>
      <c r="C5" s="192" t="s">
        <v>146</v>
      </c>
      <c r="D5" s="193" t="s">
        <v>147</v>
      </c>
      <c r="E5" s="194" t="s">
        <v>146</v>
      </c>
      <c r="F5" s="195" t="s">
        <v>147</v>
      </c>
      <c r="G5" s="194" t="s">
        <v>146</v>
      </c>
      <c r="H5" s="195" t="s">
        <v>147</v>
      </c>
      <c r="I5" s="194" t="s">
        <v>146</v>
      </c>
      <c r="J5" s="195" t="s">
        <v>147</v>
      </c>
      <c r="K5" s="194" t="s">
        <v>146</v>
      </c>
      <c r="L5" s="195" t="s">
        <v>147</v>
      </c>
      <c r="M5" s="194" t="s">
        <v>146</v>
      </c>
      <c r="N5" s="195" t="s">
        <v>147</v>
      </c>
      <c r="O5" s="192" t="s">
        <v>146</v>
      </c>
      <c r="P5" s="193" t="s">
        <v>147</v>
      </c>
    </row>
    <row r="6" spans="1:16" s="143" customFormat="1" ht="13.5" hidden="1" customHeight="1">
      <c r="B6" s="196" t="s">
        <v>55</v>
      </c>
      <c r="C6" s="197">
        <f t="shared" ref="C6:P6" si="0">SUM(C7:C10)</f>
        <v>1172</v>
      </c>
      <c r="D6" s="198">
        <f>SUM(D7:D10)</f>
        <v>505</v>
      </c>
      <c r="E6" s="197">
        <f t="shared" si="0"/>
        <v>6</v>
      </c>
      <c r="F6" s="198">
        <f t="shared" si="0"/>
        <v>6</v>
      </c>
      <c r="G6" s="197">
        <f t="shared" si="0"/>
        <v>4</v>
      </c>
      <c r="H6" s="198">
        <f t="shared" si="0"/>
        <v>2</v>
      </c>
      <c r="I6" s="197">
        <f t="shared" si="0"/>
        <v>1050</v>
      </c>
      <c r="J6" s="198">
        <f t="shared" si="0"/>
        <v>403</v>
      </c>
      <c r="K6" s="197">
        <f t="shared" si="0"/>
        <v>52</v>
      </c>
      <c r="L6" s="198">
        <f t="shared" si="0"/>
        <v>52</v>
      </c>
      <c r="M6" s="197">
        <f t="shared" si="0"/>
        <v>1</v>
      </c>
      <c r="N6" s="198">
        <f t="shared" si="0"/>
        <v>1</v>
      </c>
      <c r="O6" s="197">
        <f t="shared" si="0"/>
        <v>59</v>
      </c>
      <c r="P6" s="198">
        <f t="shared" si="0"/>
        <v>41</v>
      </c>
    </row>
    <row r="7" spans="1:16" s="143" customFormat="1" ht="13.5" hidden="1" customHeight="1">
      <c r="B7" s="199" t="s">
        <v>148</v>
      </c>
      <c r="C7" s="200">
        <f>+E7+G7+I7+K7+M7+O7</f>
        <v>194</v>
      </c>
      <c r="D7" s="201">
        <f>+F7+H7+J7+L7+N7+P7</f>
        <v>89</v>
      </c>
      <c r="E7" s="202">
        <v>3</v>
      </c>
      <c r="F7" s="203">
        <v>3</v>
      </c>
      <c r="G7" s="202">
        <v>0</v>
      </c>
      <c r="H7" s="203">
        <v>0</v>
      </c>
      <c r="I7" s="202">
        <v>160</v>
      </c>
      <c r="J7" s="203">
        <v>59</v>
      </c>
      <c r="K7" s="202">
        <v>20</v>
      </c>
      <c r="L7" s="203">
        <v>20</v>
      </c>
      <c r="M7" s="202">
        <v>0</v>
      </c>
      <c r="N7" s="203">
        <v>0</v>
      </c>
      <c r="O7" s="202">
        <v>11</v>
      </c>
      <c r="P7" s="203">
        <v>7</v>
      </c>
    </row>
    <row r="8" spans="1:16" s="143" customFormat="1" ht="13.5" hidden="1" customHeight="1">
      <c r="B8" s="199" t="s">
        <v>149</v>
      </c>
      <c r="C8" s="200">
        <f t="shared" ref="C8:D10" si="1">+E8+G8+I8+K8+M8+O8</f>
        <v>355</v>
      </c>
      <c r="D8" s="201">
        <f t="shared" si="1"/>
        <v>145</v>
      </c>
      <c r="E8" s="202">
        <v>3</v>
      </c>
      <c r="F8" s="203">
        <v>3</v>
      </c>
      <c r="G8" s="202">
        <v>1</v>
      </c>
      <c r="H8" s="203">
        <v>1</v>
      </c>
      <c r="I8" s="202">
        <v>324</v>
      </c>
      <c r="J8" s="203">
        <v>122</v>
      </c>
      <c r="K8" s="202">
        <v>7</v>
      </c>
      <c r="L8" s="203">
        <v>7</v>
      </c>
      <c r="M8" s="202">
        <v>1</v>
      </c>
      <c r="N8" s="203">
        <v>1</v>
      </c>
      <c r="O8" s="202">
        <v>19</v>
      </c>
      <c r="P8" s="203">
        <v>11</v>
      </c>
    </row>
    <row r="9" spans="1:16" s="143" customFormat="1" ht="13.5" hidden="1" customHeight="1">
      <c r="B9" s="199" t="s">
        <v>150</v>
      </c>
      <c r="C9" s="200">
        <f t="shared" si="1"/>
        <v>423</v>
      </c>
      <c r="D9" s="201">
        <f t="shared" si="1"/>
        <v>132</v>
      </c>
      <c r="E9" s="202">
        <v>0</v>
      </c>
      <c r="F9" s="203">
        <v>0</v>
      </c>
      <c r="G9" s="202">
        <v>3</v>
      </c>
      <c r="H9" s="203">
        <v>1</v>
      </c>
      <c r="I9" s="202">
        <v>372</v>
      </c>
      <c r="J9" s="203">
        <v>89</v>
      </c>
      <c r="K9" s="202">
        <v>21</v>
      </c>
      <c r="L9" s="203">
        <v>21</v>
      </c>
      <c r="M9" s="202">
        <v>0</v>
      </c>
      <c r="N9" s="203">
        <v>0</v>
      </c>
      <c r="O9" s="202">
        <v>27</v>
      </c>
      <c r="P9" s="203">
        <v>21</v>
      </c>
    </row>
    <row r="10" spans="1:16" s="143" customFormat="1" ht="13.5" hidden="1" customHeight="1">
      <c r="B10" s="204" t="s">
        <v>151</v>
      </c>
      <c r="C10" s="205">
        <f t="shared" si="1"/>
        <v>200</v>
      </c>
      <c r="D10" s="206">
        <f t="shared" si="1"/>
        <v>139</v>
      </c>
      <c r="E10" s="207">
        <v>0</v>
      </c>
      <c r="F10" s="208">
        <v>0</v>
      </c>
      <c r="G10" s="207">
        <v>0</v>
      </c>
      <c r="H10" s="208">
        <v>0</v>
      </c>
      <c r="I10" s="207">
        <v>194</v>
      </c>
      <c r="J10" s="208">
        <v>133</v>
      </c>
      <c r="K10" s="207">
        <v>4</v>
      </c>
      <c r="L10" s="208">
        <v>4</v>
      </c>
      <c r="M10" s="207">
        <v>0</v>
      </c>
      <c r="N10" s="208">
        <v>0</v>
      </c>
      <c r="O10" s="207">
        <v>2</v>
      </c>
      <c r="P10" s="208">
        <v>2</v>
      </c>
    </row>
    <row r="11" spans="1:16" s="143" customFormat="1" ht="13.5" customHeight="1">
      <c r="B11" s="196" t="s">
        <v>56</v>
      </c>
      <c r="C11" s="197">
        <f t="shared" ref="C11:P11" si="2">SUM(C12:C15)</f>
        <v>1008</v>
      </c>
      <c r="D11" s="198">
        <f t="shared" si="2"/>
        <v>349</v>
      </c>
      <c r="E11" s="197">
        <f t="shared" si="2"/>
        <v>8</v>
      </c>
      <c r="F11" s="198">
        <f t="shared" si="2"/>
        <v>6</v>
      </c>
      <c r="G11" s="197">
        <f t="shared" si="2"/>
        <v>11</v>
      </c>
      <c r="H11" s="198">
        <f t="shared" si="2"/>
        <v>8</v>
      </c>
      <c r="I11" s="197">
        <f t="shared" si="2"/>
        <v>947</v>
      </c>
      <c r="J11" s="198">
        <f t="shared" si="2"/>
        <v>299</v>
      </c>
      <c r="K11" s="197">
        <f t="shared" si="2"/>
        <v>10</v>
      </c>
      <c r="L11" s="198">
        <f t="shared" si="2"/>
        <v>12</v>
      </c>
      <c r="M11" s="197">
        <f t="shared" si="2"/>
        <v>3</v>
      </c>
      <c r="N11" s="198">
        <f t="shared" si="2"/>
        <v>2</v>
      </c>
      <c r="O11" s="197">
        <f t="shared" si="2"/>
        <v>29</v>
      </c>
      <c r="P11" s="198">
        <f t="shared" si="2"/>
        <v>22</v>
      </c>
    </row>
    <row r="12" spans="1:16" s="143" customFormat="1" ht="13.5" customHeight="1">
      <c r="B12" s="199" t="s">
        <v>148</v>
      </c>
      <c r="C12" s="200">
        <f>+E12+G12+I12+K12+M12+O12</f>
        <v>185</v>
      </c>
      <c r="D12" s="201">
        <f>+F12+H12+J12+L12+N12+P12</f>
        <v>80</v>
      </c>
      <c r="E12" s="202">
        <v>3</v>
      </c>
      <c r="F12" s="203">
        <v>3</v>
      </c>
      <c r="G12" s="202">
        <v>2</v>
      </c>
      <c r="H12" s="203">
        <v>2</v>
      </c>
      <c r="I12" s="202">
        <v>171</v>
      </c>
      <c r="J12" s="203">
        <v>67</v>
      </c>
      <c r="K12" s="202">
        <v>0</v>
      </c>
      <c r="L12" s="203">
        <v>2</v>
      </c>
      <c r="M12" s="202">
        <v>0</v>
      </c>
      <c r="N12" s="203">
        <v>0</v>
      </c>
      <c r="O12" s="202">
        <v>9</v>
      </c>
      <c r="P12" s="203">
        <v>6</v>
      </c>
    </row>
    <row r="13" spans="1:16" s="143" customFormat="1" ht="13.5" customHeight="1">
      <c r="B13" s="199" t="s">
        <v>149</v>
      </c>
      <c r="C13" s="200">
        <f t="shared" ref="C13:D15" si="3">+E13+G13+I13+K13+M13+O13</f>
        <v>366</v>
      </c>
      <c r="D13" s="201">
        <f t="shared" si="3"/>
        <v>84</v>
      </c>
      <c r="E13" s="202">
        <v>2</v>
      </c>
      <c r="F13" s="203">
        <v>1</v>
      </c>
      <c r="G13" s="202">
        <v>1</v>
      </c>
      <c r="H13" s="203">
        <v>1</v>
      </c>
      <c r="I13" s="202">
        <v>353</v>
      </c>
      <c r="J13" s="203">
        <v>73</v>
      </c>
      <c r="K13" s="202">
        <v>4</v>
      </c>
      <c r="L13" s="203">
        <v>4</v>
      </c>
      <c r="M13" s="202">
        <v>1</v>
      </c>
      <c r="N13" s="203">
        <v>1</v>
      </c>
      <c r="O13" s="202">
        <v>5</v>
      </c>
      <c r="P13" s="203">
        <v>4</v>
      </c>
    </row>
    <row r="14" spans="1:16" s="143" customFormat="1" ht="13.5" customHeight="1">
      <c r="B14" s="199" t="s">
        <v>150</v>
      </c>
      <c r="C14" s="200">
        <f t="shared" si="3"/>
        <v>288</v>
      </c>
      <c r="D14" s="201">
        <f t="shared" si="3"/>
        <v>93</v>
      </c>
      <c r="E14" s="202">
        <v>3</v>
      </c>
      <c r="F14" s="203">
        <v>2</v>
      </c>
      <c r="G14" s="202">
        <v>7</v>
      </c>
      <c r="H14" s="203">
        <v>4</v>
      </c>
      <c r="I14" s="202">
        <v>261</v>
      </c>
      <c r="J14" s="203">
        <v>73</v>
      </c>
      <c r="K14" s="202">
        <v>2</v>
      </c>
      <c r="L14" s="203">
        <v>2</v>
      </c>
      <c r="M14" s="202">
        <v>2</v>
      </c>
      <c r="N14" s="203">
        <v>1</v>
      </c>
      <c r="O14" s="202">
        <v>13</v>
      </c>
      <c r="P14" s="203">
        <v>11</v>
      </c>
    </row>
    <row r="15" spans="1:16" s="143" customFormat="1" ht="13.5" customHeight="1">
      <c r="B15" s="204" t="s">
        <v>151</v>
      </c>
      <c r="C15" s="205">
        <f t="shared" si="3"/>
        <v>169</v>
      </c>
      <c r="D15" s="206">
        <f t="shared" si="3"/>
        <v>92</v>
      </c>
      <c r="E15" s="207">
        <v>0</v>
      </c>
      <c r="F15" s="208">
        <v>0</v>
      </c>
      <c r="G15" s="207">
        <v>1</v>
      </c>
      <c r="H15" s="208">
        <v>1</v>
      </c>
      <c r="I15" s="207">
        <v>162</v>
      </c>
      <c r="J15" s="208">
        <v>86</v>
      </c>
      <c r="K15" s="207">
        <v>4</v>
      </c>
      <c r="L15" s="208">
        <v>4</v>
      </c>
      <c r="M15" s="207">
        <v>0</v>
      </c>
      <c r="N15" s="208">
        <v>0</v>
      </c>
      <c r="O15" s="207">
        <v>2</v>
      </c>
      <c r="P15" s="208">
        <v>1</v>
      </c>
    </row>
    <row r="16" spans="1:16" s="143" customFormat="1" ht="13.5" customHeight="1">
      <c r="B16" s="196" t="s">
        <v>57</v>
      </c>
      <c r="C16" s="197">
        <f t="shared" ref="C16:P16" si="4">SUM(C17:C20)</f>
        <v>1059</v>
      </c>
      <c r="D16" s="198">
        <f t="shared" si="4"/>
        <v>335</v>
      </c>
      <c r="E16" s="197">
        <f t="shared" si="4"/>
        <v>6</v>
      </c>
      <c r="F16" s="198">
        <f t="shared" si="4"/>
        <v>2</v>
      </c>
      <c r="G16" s="197">
        <f t="shared" si="4"/>
        <v>1</v>
      </c>
      <c r="H16" s="198">
        <f t="shared" si="4"/>
        <v>1</v>
      </c>
      <c r="I16" s="197">
        <f t="shared" si="4"/>
        <v>1012</v>
      </c>
      <c r="J16" s="198">
        <f t="shared" si="4"/>
        <v>306</v>
      </c>
      <c r="K16" s="197">
        <f t="shared" si="4"/>
        <v>7</v>
      </c>
      <c r="L16" s="198">
        <f t="shared" si="4"/>
        <v>4</v>
      </c>
      <c r="M16" s="197">
        <f t="shared" si="4"/>
        <v>1</v>
      </c>
      <c r="N16" s="198">
        <f t="shared" si="4"/>
        <v>0</v>
      </c>
      <c r="O16" s="197">
        <f t="shared" si="4"/>
        <v>32</v>
      </c>
      <c r="P16" s="198">
        <f t="shared" si="4"/>
        <v>22</v>
      </c>
    </row>
    <row r="17" spans="2:16" s="143" customFormat="1" ht="13.5" customHeight="1">
      <c r="B17" s="199" t="s">
        <v>148</v>
      </c>
      <c r="C17" s="200">
        <f>+E17+G17+I17+K17+M17+O17</f>
        <v>175</v>
      </c>
      <c r="D17" s="201">
        <f>+F17+H17+J17+L17+N17+P17</f>
        <v>61</v>
      </c>
      <c r="E17" s="202">
        <v>3</v>
      </c>
      <c r="F17" s="203">
        <v>2</v>
      </c>
      <c r="G17" s="202">
        <v>0</v>
      </c>
      <c r="H17" s="203">
        <v>0</v>
      </c>
      <c r="I17" s="202">
        <v>160</v>
      </c>
      <c r="J17" s="203">
        <v>52</v>
      </c>
      <c r="K17" s="202">
        <v>5</v>
      </c>
      <c r="L17" s="203">
        <v>1</v>
      </c>
      <c r="M17" s="202">
        <v>0</v>
      </c>
      <c r="N17" s="203">
        <v>0</v>
      </c>
      <c r="O17" s="202">
        <v>7</v>
      </c>
      <c r="P17" s="203">
        <v>6</v>
      </c>
    </row>
    <row r="18" spans="2:16" s="143" customFormat="1" ht="13.5" customHeight="1">
      <c r="B18" s="199" t="s">
        <v>149</v>
      </c>
      <c r="C18" s="200">
        <f t="shared" ref="C18:D20" si="5">+E18+G18+I18+K18+M18+O18</f>
        <v>317</v>
      </c>
      <c r="D18" s="201">
        <f t="shared" si="5"/>
        <v>74</v>
      </c>
      <c r="E18" s="202">
        <v>0</v>
      </c>
      <c r="F18" s="203">
        <v>0</v>
      </c>
      <c r="G18" s="202">
        <v>0</v>
      </c>
      <c r="H18" s="203">
        <v>0</v>
      </c>
      <c r="I18" s="202">
        <v>305</v>
      </c>
      <c r="J18" s="203">
        <v>67</v>
      </c>
      <c r="K18" s="202">
        <v>1</v>
      </c>
      <c r="L18" s="203">
        <v>1</v>
      </c>
      <c r="M18" s="202">
        <v>0</v>
      </c>
      <c r="N18" s="203">
        <v>0</v>
      </c>
      <c r="O18" s="202">
        <v>11</v>
      </c>
      <c r="P18" s="203">
        <v>6</v>
      </c>
    </row>
    <row r="19" spans="2:16" s="143" customFormat="1" ht="13.5" customHeight="1">
      <c r="B19" s="199" t="s">
        <v>150</v>
      </c>
      <c r="C19" s="200">
        <f t="shared" si="5"/>
        <v>366</v>
      </c>
      <c r="D19" s="201">
        <f t="shared" si="5"/>
        <v>82</v>
      </c>
      <c r="E19" s="202">
        <v>2</v>
      </c>
      <c r="F19" s="203">
        <v>0</v>
      </c>
      <c r="G19" s="202">
        <v>1</v>
      </c>
      <c r="H19" s="203">
        <v>1</v>
      </c>
      <c r="I19" s="202">
        <v>351</v>
      </c>
      <c r="J19" s="203">
        <v>74</v>
      </c>
      <c r="K19" s="202">
        <v>1</v>
      </c>
      <c r="L19" s="203">
        <v>1</v>
      </c>
      <c r="M19" s="202">
        <v>0</v>
      </c>
      <c r="N19" s="203">
        <v>0</v>
      </c>
      <c r="O19" s="202">
        <v>11</v>
      </c>
      <c r="P19" s="203">
        <v>6</v>
      </c>
    </row>
    <row r="20" spans="2:16" s="143" customFormat="1" ht="13.5" customHeight="1">
      <c r="B20" s="204" t="s">
        <v>151</v>
      </c>
      <c r="C20" s="205">
        <f t="shared" si="5"/>
        <v>201</v>
      </c>
      <c r="D20" s="206">
        <f t="shared" si="5"/>
        <v>118</v>
      </c>
      <c r="E20" s="207">
        <v>1</v>
      </c>
      <c r="F20" s="208">
        <v>0</v>
      </c>
      <c r="G20" s="207">
        <v>0</v>
      </c>
      <c r="H20" s="208">
        <v>0</v>
      </c>
      <c r="I20" s="207">
        <v>196</v>
      </c>
      <c r="J20" s="208">
        <v>113</v>
      </c>
      <c r="K20" s="207">
        <v>0</v>
      </c>
      <c r="L20" s="208">
        <v>1</v>
      </c>
      <c r="M20" s="207">
        <v>1</v>
      </c>
      <c r="N20" s="208">
        <v>0</v>
      </c>
      <c r="O20" s="207">
        <v>3</v>
      </c>
      <c r="P20" s="208">
        <v>4</v>
      </c>
    </row>
    <row r="21" spans="2:16" s="143" customFormat="1" ht="13.5" customHeight="1">
      <c r="B21" s="196" t="s">
        <v>58</v>
      </c>
      <c r="C21" s="197">
        <f t="shared" ref="C21:P21" si="6">SUM(C22:C25)</f>
        <v>1345</v>
      </c>
      <c r="D21" s="198">
        <f t="shared" si="6"/>
        <v>394</v>
      </c>
      <c r="E21" s="197">
        <f t="shared" si="6"/>
        <v>1</v>
      </c>
      <c r="F21" s="198">
        <f t="shared" si="6"/>
        <v>1</v>
      </c>
      <c r="G21" s="197">
        <f t="shared" si="6"/>
        <v>18</v>
      </c>
      <c r="H21" s="198">
        <f t="shared" si="6"/>
        <v>8</v>
      </c>
      <c r="I21" s="197">
        <f t="shared" si="6"/>
        <v>1206</v>
      </c>
      <c r="J21" s="198">
        <f t="shared" si="6"/>
        <v>347</v>
      </c>
      <c r="K21" s="197">
        <f t="shared" si="6"/>
        <v>12</v>
      </c>
      <c r="L21" s="198">
        <f t="shared" si="6"/>
        <v>10</v>
      </c>
      <c r="M21" s="197">
        <f t="shared" si="6"/>
        <v>2</v>
      </c>
      <c r="N21" s="198">
        <f t="shared" si="6"/>
        <v>1</v>
      </c>
      <c r="O21" s="197">
        <f t="shared" si="6"/>
        <v>106</v>
      </c>
      <c r="P21" s="198">
        <f t="shared" si="6"/>
        <v>27</v>
      </c>
    </row>
    <row r="22" spans="2:16" s="143" customFormat="1" ht="13.5" customHeight="1">
      <c r="B22" s="199" t="s">
        <v>148</v>
      </c>
      <c r="C22" s="200">
        <f>+E22+G22+I22+K22+M22+O22</f>
        <v>290</v>
      </c>
      <c r="D22" s="201">
        <f>+F22+H22+J22+L22+N22+P22</f>
        <v>86</v>
      </c>
      <c r="E22" s="202">
        <v>1</v>
      </c>
      <c r="F22" s="203">
        <v>1</v>
      </c>
      <c r="G22" s="202">
        <v>3</v>
      </c>
      <c r="H22" s="203">
        <v>1</v>
      </c>
      <c r="I22" s="202">
        <v>273</v>
      </c>
      <c r="J22" s="203">
        <v>78</v>
      </c>
      <c r="K22" s="202">
        <v>3</v>
      </c>
      <c r="L22" s="203">
        <v>1</v>
      </c>
      <c r="M22" s="202">
        <v>0</v>
      </c>
      <c r="N22" s="203">
        <v>0</v>
      </c>
      <c r="O22" s="202">
        <v>10</v>
      </c>
      <c r="P22" s="203">
        <v>5</v>
      </c>
    </row>
    <row r="23" spans="2:16" s="143" customFormat="1" ht="13.5" customHeight="1">
      <c r="B23" s="199" t="s">
        <v>149</v>
      </c>
      <c r="C23" s="200">
        <f t="shared" ref="C23:D25" si="7">+E23+G23+I23+K23+M23+O23</f>
        <v>384</v>
      </c>
      <c r="D23" s="201">
        <f t="shared" si="7"/>
        <v>68</v>
      </c>
      <c r="E23" s="202">
        <v>0</v>
      </c>
      <c r="F23" s="203">
        <v>0</v>
      </c>
      <c r="G23" s="202">
        <v>6</v>
      </c>
      <c r="H23" s="203">
        <v>5</v>
      </c>
      <c r="I23" s="202">
        <v>340</v>
      </c>
      <c r="J23" s="203">
        <v>56</v>
      </c>
      <c r="K23" s="202">
        <v>4</v>
      </c>
      <c r="L23" s="203">
        <v>4</v>
      </c>
      <c r="M23" s="202">
        <v>2</v>
      </c>
      <c r="N23" s="203">
        <v>1</v>
      </c>
      <c r="O23" s="202">
        <v>32</v>
      </c>
      <c r="P23" s="203">
        <v>2</v>
      </c>
    </row>
    <row r="24" spans="2:16" s="143" customFormat="1" ht="13.5" customHeight="1">
      <c r="B24" s="199" t="s">
        <v>150</v>
      </c>
      <c r="C24" s="200">
        <f t="shared" si="7"/>
        <v>488</v>
      </c>
      <c r="D24" s="201">
        <f t="shared" si="7"/>
        <v>142</v>
      </c>
      <c r="E24" s="202">
        <v>0</v>
      </c>
      <c r="F24" s="203">
        <v>0</v>
      </c>
      <c r="G24" s="202">
        <v>9</v>
      </c>
      <c r="H24" s="203">
        <v>2</v>
      </c>
      <c r="I24" s="202">
        <v>424</v>
      </c>
      <c r="J24" s="203">
        <v>127</v>
      </c>
      <c r="K24" s="202">
        <v>2</v>
      </c>
      <c r="L24" s="203">
        <v>2</v>
      </c>
      <c r="M24" s="202">
        <v>0</v>
      </c>
      <c r="N24" s="203">
        <v>0</v>
      </c>
      <c r="O24" s="202">
        <v>53</v>
      </c>
      <c r="P24" s="203">
        <v>11</v>
      </c>
    </row>
    <row r="25" spans="2:16" s="143" customFormat="1" ht="13.5" customHeight="1">
      <c r="B25" s="204" t="s">
        <v>151</v>
      </c>
      <c r="C25" s="205">
        <f t="shared" si="7"/>
        <v>183</v>
      </c>
      <c r="D25" s="206">
        <f t="shared" si="7"/>
        <v>98</v>
      </c>
      <c r="E25" s="207">
        <v>0</v>
      </c>
      <c r="F25" s="208">
        <v>0</v>
      </c>
      <c r="G25" s="207">
        <v>0</v>
      </c>
      <c r="H25" s="208">
        <v>0</v>
      </c>
      <c r="I25" s="207">
        <v>169</v>
      </c>
      <c r="J25" s="208">
        <v>86</v>
      </c>
      <c r="K25" s="207">
        <v>3</v>
      </c>
      <c r="L25" s="208">
        <v>3</v>
      </c>
      <c r="M25" s="207">
        <v>0</v>
      </c>
      <c r="N25" s="208">
        <v>0</v>
      </c>
      <c r="O25" s="207">
        <v>11</v>
      </c>
      <c r="P25" s="208">
        <v>9</v>
      </c>
    </row>
    <row r="26" spans="2:16" s="143" customFormat="1" ht="13.5" customHeight="1">
      <c r="B26" s="196" t="s">
        <v>59</v>
      </c>
      <c r="C26" s="197">
        <f t="shared" ref="C26:P26" si="8">SUM(C27:C30)</f>
        <v>1304</v>
      </c>
      <c r="D26" s="198">
        <f t="shared" si="8"/>
        <v>543</v>
      </c>
      <c r="E26" s="197">
        <f t="shared" si="8"/>
        <v>7</v>
      </c>
      <c r="F26" s="198">
        <f t="shared" si="8"/>
        <v>4</v>
      </c>
      <c r="G26" s="197">
        <f t="shared" si="8"/>
        <v>20</v>
      </c>
      <c r="H26" s="198">
        <f t="shared" si="8"/>
        <v>15</v>
      </c>
      <c r="I26" s="197">
        <f t="shared" si="8"/>
        <v>1085</v>
      </c>
      <c r="J26" s="198">
        <f t="shared" si="8"/>
        <v>433</v>
      </c>
      <c r="K26" s="197">
        <f t="shared" si="8"/>
        <v>41</v>
      </c>
      <c r="L26" s="198">
        <f t="shared" si="8"/>
        <v>38</v>
      </c>
      <c r="M26" s="197">
        <f t="shared" si="8"/>
        <v>4</v>
      </c>
      <c r="N26" s="198">
        <f t="shared" si="8"/>
        <v>0</v>
      </c>
      <c r="O26" s="197">
        <f t="shared" si="8"/>
        <v>147</v>
      </c>
      <c r="P26" s="198">
        <f t="shared" si="8"/>
        <v>53</v>
      </c>
    </row>
    <row r="27" spans="2:16" s="143" customFormat="1" ht="13.5" customHeight="1">
      <c r="B27" s="199" t="s">
        <v>148</v>
      </c>
      <c r="C27" s="200">
        <f>+E27+G27+I27+K27+M27+O27</f>
        <v>266</v>
      </c>
      <c r="D27" s="201">
        <f>+F27+H27+J27+L27+N27+P27</f>
        <v>133</v>
      </c>
      <c r="E27" s="202">
        <v>0</v>
      </c>
      <c r="F27" s="203">
        <v>0</v>
      </c>
      <c r="G27" s="202">
        <v>6</v>
      </c>
      <c r="H27" s="203">
        <v>5</v>
      </c>
      <c r="I27" s="202">
        <v>240</v>
      </c>
      <c r="J27" s="203">
        <v>109</v>
      </c>
      <c r="K27" s="202">
        <v>5</v>
      </c>
      <c r="L27" s="203">
        <v>6</v>
      </c>
      <c r="M27" s="202">
        <v>0</v>
      </c>
      <c r="N27" s="203">
        <v>0</v>
      </c>
      <c r="O27" s="202">
        <v>15</v>
      </c>
      <c r="P27" s="203">
        <v>13</v>
      </c>
    </row>
    <row r="28" spans="2:16" s="143" customFormat="1" ht="13.5" customHeight="1">
      <c r="B28" s="199" t="s">
        <v>149</v>
      </c>
      <c r="C28" s="200">
        <f t="shared" ref="C28:D30" si="9">+E28+G28+I28+K28+M28+O28</f>
        <v>378</v>
      </c>
      <c r="D28" s="201">
        <f t="shared" si="9"/>
        <v>119</v>
      </c>
      <c r="E28" s="202">
        <v>2</v>
      </c>
      <c r="F28" s="203">
        <v>1</v>
      </c>
      <c r="G28" s="202">
        <v>10</v>
      </c>
      <c r="H28" s="203">
        <v>8</v>
      </c>
      <c r="I28" s="202">
        <v>305</v>
      </c>
      <c r="J28" s="203">
        <v>89</v>
      </c>
      <c r="K28" s="202">
        <v>12</v>
      </c>
      <c r="L28" s="203">
        <v>11</v>
      </c>
      <c r="M28" s="202">
        <v>3</v>
      </c>
      <c r="N28" s="203">
        <v>0</v>
      </c>
      <c r="O28" s="202">
        <v>46</v>
      </c>
      <c r="P28" s="203">
        <v>10</v>
      </c>
    </row>
    <row r="29" spans="2:16" s="143" customFormat="1" ht="13.5" customHeight="1">
      <c r="B29" s="199" t="s">
        <v>150</v>
      </c>
      <c r="C29" s="200">
        <f t="shared" si="9"/>
        <v>426</v>
      </c>
      <c r="D29" s="201">
        <f t="shared" si="9"/>
        <v>171</v>
      </c>
      <c r="E29" s="202">
        <v>3</v>
      </c>
      <c r="F29" s="203">
        <v>1</v>
      </c>
      <c r="G29" s="202">
        <v>4</v>
      </c>
      <c r="H29" s="203">
        <v>2</v>
      </c>
      <c r="I29" s="202">
        <v>328</v>
      </c>
      <c r="J29" s="203">
        <v>128</v>
      </c>
      <c r="K29" s="202">
        <v>15</v>
      </c>
      <c r="L29" s="203">
        <v>12</v>
      </c>
      <c r="M29" s="202">
        <v>1</v>
      </c>
      <c r="N29" s="203">
        <v>0</v>
      </c>
      <c r="O29" s="202">
        <v>75</v>
      </c>
      <c r="P29" s="203">
        <v>28</v>
      </c>
    </row>
    <row r="30" spans="2:16" s="143" customFormat="1" ht="13.5" customHeight="1">
      <c r="B30" s="204" t="s">
        <v>151</v>
      </c>
      <c r="C30" s="205">
        <f t="shared" si="9"/>
        <v>234</v>
      </c>
      <c r="D30" s="206">
        <f t="shared" si="9"/>
        <v>120</v>
      </c>
      <c r="E30" s="207">
        <v>2</v>
      </c>
      <c r="F30" s="208">
        <v>2</v>
      </c>
      <c r="G30" s="207">
        <v>0</v>
      </c>
      <c r="H30" s="208">
        <v>0</v>
      </c>
      <c r="I30" s="207">
        <v>212</v>
      </c>
      <c r="J30" s="208">
        <v>107</v>
      </c>
      <c r="K30" s="207">
        <v>9</v>
      </c>
      <c r="L30" s="208">
        <v>9</v>
      </c>
      <c r="M30" s="207">
        <v>0</v>
      </c>
      <c r="N30" s="208">
        <v>0</v>
      </c>
      <c r="O30" s="207">
        <v>11</v>
      </c>
      <c r="P30" s="208">
        <v>2</v>
      </c>
    </row>
    <row r="31" spans="2:16" s="143" customFormat="1" ht="13.5" customHeight="1">
      <c r="B31" s="196" t="s">
        <v>60</v>
      </c>
      <c r="C31" s="197">
        <f t="shared" ref="C31:P31" si="10">SUM(C32:C35)</f>
        <v>1197</v>
      </c>
      <c r="D31" s="198">
        <f t="shared" si="10"/>
        <v>463</v>
      </c>
      <c r="E31" s="197">
        <f t="shared" si="10"/>
        <v>3</v>
      </c>
      <c r="F31" s="198">
        <f t="shared" si="10"/>
        <v>3</v>
      </c>
      <c r="G31" s="197">
        <f t="shared" si="10"/>
        <v>26</v>
      </c>
      <c r="H31" s="198">
        <f t="shared" si="10"/>
        <v>16</v>
      </c>
      <c r="I31" s="197">
        <f t="shared" si="10"/>
        <v>1007</v>
      </c>
      <c r="J31" s="198">
        <f t="shared" si="10"/>
        <v>376</v>
      </c>
      <c r="K31" s="197">
        <f t="shared" si="10"/>
        <v>17</v>
      </c>
      <c r="L31" s="198">
        <f t="shared" si="10"/>
        <v>11</v>
      </c>
      <c r="M31" s="197">
        <f t="shared" si="10"/>
        <v>2</v>
      </c>
      <c r="N31" s="198">
        <f t="shared" si="10"/>
        <v>1</v>
      </c>
      <c r="O31" s="197">
        <f t="shared" si="10"/>
        <v>142</v>
      </c>
      <c r="P31" s="198">
        <f t="shared" si="10"/>
        <v>56</v>
      </c>
    </row>
    <row r="32" spans="2:16" s="143" customFormat="1" ht="13.5" customHeight="1">
      <c r="B32" s="199" t="s">
        <v>148</v>
      </c>
      <c r="C32" s="200">
        <f>+E32+G32+I32+K32+M32+O32</f>
        <v>281</v>
      </c>
      <c r="D32" s="201">
        <f>+F32+H32+J32+L32+N32+P32</f>
        <v>93</v>
      </c>
      <c r="E32" s="202">
        <v>2</v>
      </c>
      <c r="F32" s="203">
        <v>2</v>
      </c>
      <c r="G32" s="202">
        <v>4</v>
      </c>
      <c r="H32" s="203">
        <v>2</v>
      </c>
      <c r="I32" s="202">
        <v>235</v>
      </c>
      <c r="J32" s="203">
        <v>72</v>
      </c>
      <c r="K32" s="202">
        <v>7</v>
      </c>
      <c r="L32" s="203">
        <v>3</v>
      </c>
      <c r="M32" s="202">
        <v>0</v>
      </c>
      <c r="N32" s="203">
        <v>0</v>
      </c>
      <c r="O32" s="202">
        <v>33</v>
      </c>
      <c r="P32" s="203">
        <v>14</v>
      </c>
    </row>
    <row r="33" spans="1:16" s="143" customFormat="1" ht="13.5" customHeight="1">
      <c r="B33" s="199" t="s">
        <v>149</v>
      </c>
      <c r="C33" s="200">
        <f t="shared" ref="C33:D35" si="11">+E33+G33+I33+K33+M33+O33</f>
        <v>316</v>
      </c>
      <c r="D33" s="201">
        <f t="shared" si="11"/>
        <v>83</v>
      </c>
      <c r="E33" s="202">
        <v>1</v>
      </c>
      <c r="F33" s="203">
        <v>1</v>
      </c>
      <c r="G33" s="202">
        <v>10</v>
      </c>
      <c r="H33" s="203">
        <v>7</v>
      </c>
      <c r="I33" s="202">
        <v>247</v>
      </c>
      <c r="J33" s="203">
        <v>52</v>
      </c>
      <c r="K33" s="202">
        <v>5</v>
      </c>
      <c r="L33" s="203">
        <v>4</v>
      </c>
      <c r="M33" s="202">
        <v>1</v>
      </c>
      <c r="N33" s="203">
        <v>1</v>
      </c>
      <c r="O33" s="202">
        <v>52</v>
      </c>
      <c r="P33" s="203">
        <v>18</v>
      </c>
    </row>
    <row r="34" spans="1:16" s="143" customFormat="1" ht="13.5" customHeight="1">
      <c r="B34" s="199" t="s">
        <v>150</v>
      </c>
      <c r="C34" s="200">
        <f t="shared" si="11"/>
        <v>329</v>
      </c>
      <c r="D34" s="201">
        <f t="shared" si="11"/>
        <v>127</v>
      </c>
      <c r="E34" s="202">
        <v>0</v>
      </c>
      <c r="F34" s="203">
        <v>0</v>
      </c>
      <c r="G34" s="202">
        <v>8</v>
      </c>
      <c r="H34" s="203">
        <v>5</v>
      </c>
      <c r="I34" s="202">
        <v>277</v>
      </c>
      <c r="J34" s="203">
        <v>98</v>
      </c>
      <c r="K34" s="202">
        <v>2</v>
      </c>
      <c r="L34" s="203">
        <v>2</v>
      </c>
      <c r="M34" s="202">
        <v>0</v>
      </c>
      <c r="N34" s="203">
        <v>0</v>
      </c>
      <c r="O34" s="202">
        <v>42</v>
      </c>
      <c r="P34" s="203">
        <v>22</v>
      </c>
    </row>
    <row r="35" spans="1:16" s="143" customFormat="1" ht="13.5" customHeight="1">
      <c r="B35" s="204" t="s">
        <v>151</v>
      </c>
      <c r="C35" s="205">
        <f t="shared" si="11"/>
        <v>271</v>
      </c>
      <c r="D35" s="206">
        <f t="shared" si="11"/>
        <v>160</v>
      </c>
      <c r="E35" s="207">
        <v>0</v>
      </c>
      <c r="F35" s="208">
        <v>0</v>
      </c>
      <c r="G35" s="207">
        <v>4</v>
      </c>
      <c r="H35" s="208">
        <v>2</v>
      </c>
      <c r="I35" s="207">
        <v>248</v>
      </c>
      <c r="J35" s="208">
        <v>154</v>
      </c>
      <c r="K35" s="207">
        <v>3</v>
      </c>
      <c r="L35" s="208">
        <v>2</v>
      </c>
      <c r="M35" s="207">
        <v>1</v>
      </c>
      <c r="N35" s="208">
        <v>0</v>
      </c>
      <c r="O35" s="207">
        <v>15</v>
      </c>
      <c r="P35" s="208">
        <v>2</v>
      </c>
    </row>
    <row r="36" spans="1:16" s="143" customFormat="1" ht="13.5" customHeight="1">
      <c r="B36" s="196" t="s">
        <v>61</v>
      </c>
      <c r="C36" s="197">
        <f t="shared" ref="C36:P36" si="12">SUM(C37:C40)</f>
        <v>962</v>
      </c>
      <c r="D36" s="198">
        <f t="shared" si="12"/>
        <v>359</v>
      </c>
      <c r="E36" s="197">
        <f t="shared" si="12"/>
        <v>6</v>
      </c>
      <c r="F36" s="198">
        <f t="shared" si="12"/>
        <v>4</v>
      </c>
      <c r="G36" s="197">
        <f t="shared" si="12"/>
        <v>12</v>
      </c>
      <c r="H36" s="198">
        <f t="shared" si="12"/>
        <v>6</v>
      </c>
      <c r="I36" s="197">
        <f t="shared" si="12"/>
        <v>806</v>
      </c>
      <c r="J36" s="198">
        <f t="shared" si="12"/>
        <v>310</v>
      </c>
      <c r="K36" s="197">
        <f t="shared" si="12"/>
        <v>20</v>
      </c>
      <c r="L36" s="198">
        <f t="shared" si="12"/>
        <v>6</v>
      </c>
      <c r="M36" s="197">
        <f t="shared" si="12"/>
        <v>4</v>
      </c>
      <c r="N36" s="198">
        <f t="shared" si="12"/>
        <v>3</v>
      </c>
      <c r="O36" s="197">
        <f t="shared" si="12"/>
        <v>114</v>
      </c>
      <c r="P36" s="198">
        <f t="shared" si="12"/>
        <v>30</v>
      </c>
    </row>
    <row r="37" spans="1:16" s="209" customFormat="1" ht="13.5" customHeight="1">
      <c r="B37" s="199" t="s">
        <v>148</v>
      </c>
      <c r="C37" s="200">
        <f>+E37+G37+I37+K37+M37+O37</f>
        <v>164</v>
      </c>
      <c r="D37" s="201">
        <f>+F37+H37+J37+L37+N37+P37</f>
        <v>70</v>
      </c>
      <c r="E37" s="202">
        <v>2</v>
      </c>
      <c r="F37" s="203">
        <v>2</v>
      </c>
      <c r="G37" s="202">
        <v>6</v>
      </c>
      <c r="H37" s="203">
        <v>2</v>
      </c>
      <c r="I37" s="202">
        <v>127</v>
      </c>
      <c r="J37" s="203">
        <v>55</v>
      </c>
      <c r="K37" s="202">
        <v>10</v>
      </c>
      <c r="L37" s="203">
        <v>1</v>
      </c>
      <c r="M37" s="202">
        <v>0</v>
      </c>
      <c r="N37" s="203">
        <v>0</v>
      </c>
      <c r="O37" s="202">
        <v>19</v>
      </c>
      <c r="P37" s="203">
        <v>10</v>
      </c>
    </row>
    <row r="38" spans="1:16" s="143" customFormat="1" ht="13.5" customHeight="1">
      <c r="A38" s="210"/>
      <c r="B38" s="199" t="s">
        <v>149</v>
      </c>
      <c r="C38" s="200">
        <f t="shared" ref="C38:D40" si="13">+E38+G38+I38+K38+M38+O38</f>
        <v>255</v>
      </c>
      <c r="D38" s="201">
        <f t="shared" si="13"/>
        <v>73</v>
      </c>
      <c r="E38" s="202">
        <v>1</v>
      </c>
      <c r="F38" s="203">
        <v>0</v>
      </c>
      <c r="G38" s="202">
        <v>1</v>
      </c>
      <c r="H38" s="203">
        <v>1</v>
      </c>
      <c r="I38" s="202">
        <v>206</v>
      </c>
      <c r="J38" s="203">
        <v>58</v>
      </c>
      <c r="K38" s="202">
        <v>7</v>
      </c>
      <c r="L38" s="203">
        <v>5</v>
      </c>
      <c r="M38" s="202">
        <v>1</v>
      </c>
      <c r="N38" s="203">
        <v>1</v>
      </c>
      <c r="O38" s="202">
        <v>39</v>
      </c>
      <c r="P38" s="203">
        <v>8</v>
      </c>
    </row>
    <row r="39" spans="1:16" s="143" customFormat="1" ht="13.5" customHeight="1">
      <c r="A39" s="210"/>
      <c r="B39" s="199" t="s">
        <v>150</v>
      </c>
      <c r="C39" s="200">
        <f t="shared" si="13"/>
        <v>290</v>
      </c>
      <c r="D39" s="201">
        <f t="shared" si="13"/>
        <v>83</v>
      </c>
      <c r="E39" s="202">
        <v>3</v>
      </c>
      <c r="F39" s="203">
        <v>2</v>
      </c>
      <c r="G39" s="202">
        <v>2</v>
      </c>
      <c r="H39" s="203">
        <v>2</v>
      </c>
      <c r="I39" s="202">
        <v>248</v>
      </c>
      <c r="J39" s="203">
        <v>69</v>
      </c>
      <c r="K39" s="202">
        <v>0</v>
      </c>
      <c r="L39" s="203">
        <v>0</v>
      </c>
      <c r="M39" s="202">
        <v>2</v>
      </c>
      <c r="N39" s="203">
        <v>1</v>
      </c>
      <c r="O39" s="202">
        <v>35</v>
      </c>
      <c r="P39" s="203">
        <v>9</v>
      </c>
    </row>
    <row r="40" spans="1:16" s="143" customFormat="1" ht="13.5" customHeight="1">
      <c r="A40" s="210"/>
      <c r="B40" s="204" t="s">
        <v>151</v>
      </c>
      <c r="C40" s="205">
        <f t="shared" si="13"/>
        <v>253</v>
      </c>
      <c r="D40" s="206">
        <f t="shared" si="13"/>
        <v>133</v>
      </c>
      <c r="E40" s="207">
        <v>0</v>
      </c>
      <c r="F40" s="208">
        <v>0</v>
      </c>
      <c r="G40" s="207">
        <v>3</v>
      </c>
      <c r="H40" s="208">
        <v>1</v>
      </c>
      <c r="I40" s="207">
        <v>225</v>
      </c>
      <c r="J40" s="208">
        <v>128</v>
      </c>
      <c r="K40" s="207">
        <v>3</v>
      </c>
      <c r="L40" s="208">
        <v>0</v>
      </c>
      <c r="M40" s="207">
        <v>1</v>
      </c>
      <c r="N40" s="208">
        <v>1</v>
      </c>
      <c r="O40" s="207">
        <v>21</v>
      </c>
      <c r="P40" s="208">
        <v>3</v>
      </c>
    </row>
    <row r="41" spans="1:16" s="143" customFormat="1" ht="13.5" customHeight="1">
      <c r="A41" s="210"/>
      <c r="B41" s="196" t="s">
        <v>62</v>
      </c>
      <c r="C41" s="197">
        <f t="shared" ref="C41:P41" si="14">SUM(C42:C45)</f>
        <v>896</v>
      </c>
      <c r="D41" s="198">
        <f t="shared" si="14"/>
        <v>513</v>
      </c>
      <c r="E41" s="197">
        <f t="shared" si="14"/>
        <v>5</v>
      </c>
      <c r="F41" s="198">
        <f t="shared" si="14"/>
        <v>3</v>
      </c>
      <c r="G41" s="197">
        <f t="shared" si="14"/>
        <v>10</v>
      </c>
      <c r="H41" s="198">
        <f t="shared" si="14"/>
        <v>8</v>
      </c>
      <c r="I41" s="197">
        <f t="shared" si="14"/>
        <v>739</v>
      </c>
      <c r="J41" s="198">
        <f t="shared" si="14"/>
        <v>440</v>
      </c>
      <c r="K41" s="197">
        <f t="shared" si="14"/>
        <v>25</v>
      </c>
      <c r="L41" s="198">
        <f t="shared" si="14"/>
        <v>20</v>
      </c>
      <c r="M41" s="197">
        <f t="shared" si="14"/>
        <v>3</v>
      </c>
      <c r="N41" s="198">
        <f t="shared" si="14"/>
        <v>3</v>
      </c>
      <c r="O41" s="197">
        <f t="shared" si="14"/>
        <v>114</v>
      </c>
      <c r="P41" s="198">
        <f t="shared" si="14"/>
        <v>39</v>
      </c>
    </row>
    <row r="42" spans="1:16" s="143" customFormat="1" ht="13.5" customHeight="1">
      <c r="A42" s="210"/>
      <c r="B42" s="199" t="s">
        <v>148</v>
      </c>
      <c r="C42" s="200">
        <f>+E42+G42+I42+K42+M42+O42</f>
        <v>143</v>
      </c>
      <c r="D42" s="201">
        <f>+F42+H42+J42+L42+N42+P42</f>
        <v>67</v>
      </c>
      <c r="E42" s="202">
        <v>1</v>
      </c>
      <c r="F42" s="203">
        <v>1</v>
      </c>
      <c r="G42" s="202">
        <v>2</v>
      </c>
      <c r="H42" s="203">
        <v>3</v>
      </c>
      <c r="I42" s="202">
        <v>110</v>
      </c>
      <c r="J42" s="203">
        <v>45</v>
      </c>
      <c r="K42" s="202">
        <v>9</v>
      </c>
      <c r="L42" s="203">
        <v>6</v>
      </c>
      <c r="M42" s="202">
        <v>1</v>
      </c>
      <c r="N42" s="203">
        <v>1</v>
      </c>
      <c r="O42" s="202">
        <v>20</v>
      </c>
      <c r="P42" s="203">
        <v>11</v>
      </c>
    </row>
    <row r="43" spans="1:16" s="143" customFormat="1" ht="13.5" customHeight="1">
      <c r="A43" s="210"/>
      <c r="B43" s="199" t="s">
        <v>149</v>
      </c>
      <c r="C43" s="200">
        <f t="shared" ref="C43:D46" si="15">+E43+G43+I43+K43+M43+O43</f>
        <v>241</v>
      </c>
      <c r="D43" s="201">
        <f t="shared" si="15"/>
        <v>120</v>
      </c>
      <c r="E43" s="202">
        <v>1</v>
      </c>
      <c r="F43" s="203">
        <v>0</v>
      </c>
      <c r="G43" s="202">
        <v>2</v>
      </c>
      <c r="H43" s="203">
        <v>0</v>
      </c>
      <c r="I43" s="202">
        <v>194</v>
      </c>
      <c r="J43" s="203">
        <v>99</v>
      </c>
      <c r="K43" s="202">
        <v>10</v>
      </c>
      <c r="L43" s="203">
        <v>10</v>
      </c>
      <c r="M43" s="202">
        <v>1</v>
      </c>
      <c r="N43" s="203">
        <v>2</v>
      </c>
      <c r="O43" s="202">
        <v>33</v>
      </c>
      <c r="P43" s="203">
        <v>9</v>
      </c>
    </row>
    <row r="44" spans="1:16" s="143" customFormat="1" ht="13.5" customHeight="1">
      <c r="A44" s="210"/>
      <c r="B44" s="199" t="s">
        <v>150</v>
      </c>
      <c r="C44" s="200">
        <f t="shared" si="15"/>
        <v>301</v>
      </c>
      <c r="D44" s="201">
        <f t="shared" si="15"/>
        <v>189</v>
      </c>
      <c r="E44" s="202">
        <v>3</v>
      </c>
      <c r="F44" s="203">
        <v>2</v>
      </c>
      <c r="G44" s="202">
        <v>5</v>
      </c>
      <c r="H44" s="203">
        <v>3</v>
      </c>
      <c r="I44" s="202">
        <v>239</v>
      </c>
      <c r="J44" s="203">
        <v>166</v>
      </c>
      <c r="K44" s="202">
        <v>4</v>
      </c>
      <c r="L44" s="203">
        <v>3</v>
      </c>
      <c r="M44" s="202">
        <v>1</v>
      </c>
      <c r="N44" s="203">
        <v>0</v>
      </c>
      <c r="O44" s="202">
        <v>49</v>
      </c>
      <c r="P44" s="203">
        <v>15</v>
      </c>
    </row>
    <row r="45" spans="1:16" s="143" customFormat="1" ht="13.5" customHeight="1">
      <c r="A45" s="210"/>
      <c r="B45" s="204" t="s">
        <v>151</v>
      </c>
      <c r="C45" s="205">
        <f t="shared" si="15"/>
        <v>211</v>
      </c>
      <c r="D45" s="206">
        <f t="shared" si="15"/>
        <v>137</v>
      </c>
      <c r="E45" s="207">
        <v>0</v>
      </c>
      <c r="F45" s="208">
        <v>0</v>
      </c>
      <c r="G45" s="207">
        <v>1</v>
      </c>
      <c r="H45" s="208">
        <v>2</v>
      </c>
      <c r="I45" s="207">
        <v>196</v>
      </c>
      <c r="J45" s="208">
        <v>130</v>
      </c>
      <c r="K45" s="207">
        <v>2</v>
      </c>
      <c r="L45" s="208">
        <v>1</v>
      </c>
      <c r="M45" s="207">
        <v>0</v>
      </c>
      <c r="N45" s="208">
        <v>0</v>
      </c>
      <c r="O45" s="207">
        <v>12</v>
      </c>
      <c r="P45" s="208">
        <v>4</v>
      </c>
    </row>
    <row r="46" spans="1:16" s="143" customFormat="1" ht="13.5" customHeight="1">
      <c r="A46" s="210"/>
      <c r="B46" s="211" t="s">
        <v>63</v>
      </c>
      <c r="C46" s="212">
        <f t="shared" si="15"/>
        <v>714</v>
      </c>
      <c r="D46" s="213">
        <f t="shared" si="15"/>
        <v>484</v>
      </c>
      <c r="E46" s="212">
        <v>8</v>
      </c>
      <c r="F46" s="213">
        <v>7</v>
      </c>
      <c r="G46" s="212">
        <v>18</v>
      </c>
      <c r="H46" s="213">
        <v>11</v>
      </c>
      <c r="I46" s="212">
        <v>566</v>
      </c>
      <c r="J46" s="213">
        <v>434</v>
      </c>
      <c r="K46" s="212">
        <v>26</v>
      </c>
      <c r="L46" s="213">
        <v>0</v>
      </c>
      <c r="M46" s="212">
        <v>1</v>
      </c>
      <c r="N46" s="213">
        <v>2</v>
      </c>
      <c r="O46" s="212">
        <v>95</v>
      </c>
      <c r="P46" s="213">
        <v>30</v>
      </c>
    </row>
    <row r="47" spans="1:16" s="143" customFormat="1" ht="13.5" customHeight="1">
      <c r="A47" s="210"/>
      <c r="B47" s="211" t="s">
        <v>64</v>
      </c>
      <c r="C47" s="212">
        <v>717</v>
      </c>
      <c r="D47" s="213">
        <v>338</v>
      </c>
      <c r="E47" s="212">
        <v>3</v>
      </c>
      <c r="F47" s="213">
        <v>2</v>
      </c>
      <c r="G47" s="212">
        <v>21</v>
      </c>
      <c r="H47" s="213">
        <v>19</v>
      </c>
      <c r="I47" s="212">
        <v>551</v>
      </c>
      <c r="J47" s="213">
        <v>268</v>
      </c>
      <c r="K47" s="212">
        <v>17</v>
      </c>
      <c r="L47" s="213">
        <v>15</v>
      </c>
      <c r="M47" s="212">
        <v>3</v>
      </c>
      <c r="N47" s="213">
        <v>2</v>
      </c>
      <c r="O47" s="212">
        <v>122</v>
      </c>
      <c r="P47" s="213">
        <v>32</v>
      </c>
    </row>
    <row r="48" spans="1:16" s="143" customFormat="1" ht="13.5" customHeight="1">
      <c r="A48" s="210"/>
      <c r="B48" s="211" t="s">
        <v>65</v>
      </c>
      <c r="C48" s="212">
        <v>653</v>
      </c>
      <c r="D48" s="214">
        <v>204</v>
      </c>
      <c r="E48" s="212">
        <v>2</v>
      </c>
      <c r="F48" s="214">
        <v>1</v>
      </c>
      <c r="G48" s="212">
        <v>13</v>
      </c>
      <c r="H48" s="214">
        <v>13</v>
      </c>
      <c r="I48" s="212">
        <v>539</v>
      </c>
      <c r="J48" s="214">
        <v>166</v>
      </c>
      <c r="K48" s="212">
        <v>11</v>
      </c>
      <c r="L48" s="214">
        <v>4</v>
      </c>
      <c r="M48" s="212">
        <v>1</v>
      </c>
      <c r="N48" s="214">
        <v>1</v>
      </c>
      <c r="O48" s="212">
        <v>87</v>
      </c>
      <c r="P48" s="214">
        <v>19</v>
      </c>
    </row>
    <row r="49" spans="1:16" s="143" customFormat="1" ht="13.5" customHeight="1">
      <c r="A49" s="210"/>
      <c r="B49" s="211" t="s">
        <v>66</v>
      </c>
      <c r="C49" s="212">
        <v>660</v>
      </c>
      <c r="D49" s="214">
        <v>259</v>
      </c>
      <c r="E49" s="212">
        <v>1</v>
      </c>
      <c r="F49" s="214">
        <v>2</v>
      </c>
      <c r="G49" s="212">
        <v>10</v>
      </c>
      <c r="H49" s="214">
        <v>7</v>
      </c>
      <c r="I49" s="212">
        <v>535</v>
      </c>
      <c r="J49" s="214">
        <v>209</v>
      </c>
      <c r="K49" s="212">
        <v>9</v>
      </c>
      <c r="L49" s="214">
        <v>6</v>
      </c>
      <c r="M49" s="212">
        <v>7</v>
      </c>
      <c r="N49" s="214">
        <v>7</v>
      </c>
      <c r="O49" s="212">
        <v>98</v>
      </c>
      <c r="P49" s="214">
        <v>28</v>
      </c>
    </row>
    <row r="50" spans="1:16" s="143" customFormat="1" ht="13.5" customHeight="1">
      <c r="A50" s="210"/>
      <c r="B50" s="211" t="s">
        <v>67</v>
      </c>
      <c r="C50" s="212">
        <v>492</v>
      </c>
      <c r="D50" s="214">
        <v>241</v>
      </c>
      <c r="E50" s="212">
        <v>4</v>
      </c>
      <c r="F50" s="214">
        <v>3</v>
      </c>
      <c r="G50" s="212">
        <v>17</v>
      </c>
      <c r="H50" s="214">
        <v>10</v>
      </c>
      <c r="I50" s="212">
        <v>390</v>
      </c>
      <c r="J50" s="214">
        <v>199</v>
      </c>
      <c r="K50" s="212">
        <v>9</v>
      </c>
      <c r="L50" s="214">
        <v>10</v>
      </c>
      <c r="M50" s="212">
        <v>0</v>
      </c>
      <c r="N50" s="214">
        <v>0</v>
      </c>
      <c r="O50" s="212">
        <v>72</v>
      </c>
      <c r="P50" s="214">
        <v>19</v>
      </c>
    </row>
    <row r="51" spans="1:16" s="143" customFormat="1" ht="13.5" customHeight="1">
      <c r="A51" s="210"/>
      <c r="B51" s="211" t="s">
        <v>68</v>
      </c>
      <c r="C51" s="212">
        <v>530</v>
      </c>
      <c r="D51" s="214">
        <v>175</v>
      </c>
      <c r="E51" s="212">
        <v>3</v>
      </c>
      <c r="F51" s="214">
        <v>2</v>
      </c>
      <c r="G51" s="212">
        <v>14</v>
      </c>
      <c r="H51" s="214">
        <v>15</v>
      </c>
      <c r="I51" s="212">
        <v>423</v>
      </c>
      <c r="J51" s="214">
        <v>129</v>
      </c>
      <c r="K51" s="212">
        <v>15</v>
      </c>
      <c r="L51" s="214">
        <v>9</v>
      </c>
      <c r="M51" s="212">
        <v>1</v>
      </c>
      <c r="N51" s="214">
        <v>1</v>
      </c>
      <c r="O51" s="212">
        <v>74</v>
      </c>
      <c r="P51" s="214">
        <v>19</v>
      </c>
    </row>
    <row r="52" spans="1:16" s="143" customFormat="1" ht="13.5" customHeight="1">
      <c r="A52" s="210"/>
      <c r="B52" s="211" t="s">
        <v>69</v>
      </c>
      <c r="C52" s="212">
        <v>560</v>
      </c>
      <c r="D52" s="214">
        <v>179</v>
      </c>
      <c r="E52" s="212">
        <v>2</v>
      </c>
      <c r="F52" s="214">
        <v>2</v>
      </c>
      <c r="G52" s="212">
        <v>24</v>
      </c>
      <c r="H52" s="214">
        <v>26</v>
      </c>
      <c r="I52" s="212">
        <v>445</v>
      </c>
      <c r="J52" s="214">
        <v>116</v>
      </c>
      <c r="K52" s="212">
        <v>9</v>
      </c>
      <c r="L52" s="214">
        <v>2</v>
      </c>
      <c r="M52" s="212">
        <v>5</v>
      </c>
      <c r="N52" s="214">
        <v>4</v>
      </c>
      <c r="O52" s="212">
        <v>75</v>
      </c>
      <c r="P52" s="214">
        <v>29</v>
      </c>
    </row>
    <row r="53" spans="1:16" s="143" customFormat="1" ht="13.5" customHeight="1">
      <c r="A53" s="210"/>
      <c r="B53" s="211" t="s">
        <v>70</v>
      </c>
      <c r="C53" s="212">
        <v>534</v>
      </c>
      <c r="D53" s="214">
        <v>181</v>
      </c>
      <c r="E53" s="212">
        <v>2</v>
      </c>
      <c r="F53" s="214">
        <v>2</v>
      </c>
      <c r="G53" s="212">
        <v>21</v>
      </c>
      <c r="H53" s="214">
        <v>17</v>
      </c>
      <c r="I53" s="212">
        <v>421</v>
      </c>
      <c r="J53" s="214">
        <v>135</v>
      </c>
      <c r="K53" s="212">
        <v>13</v>
      </c>
      <c r="L53" s="214">
        <v>10</v>
      </c>
      <c r="M53" s="212">
        <v>5</v>
      </c>
      <c r="N53" s="214">
        <v>4</v>
      </c>
      <c r="O53" s="212">
        <v>72</v>
      </c>
      <c r="P53" s="214">
        <v>13</v>
      </c>
    </row>
    <row r="54" spans="1:16" s="143" customFormat="1" ht="13.5" customHeight="1">
      <c r="A54" s="210"/>
      <c r="B54" s="211" t="s">
        <v>71</v>
      </c>
      <c r="C54" s="212">
        <v>511</v>
      </c>
      <c r="D54" s="214">
        <v>236</v>
      </c>
      <c r="E54" s="212">
        <v>1</v>
      </c>
      <c r="F54" s="214">
        <v>1</v>
      </c>
      <c r="G54" s="212">
        <v>23</v>
      </c>
      <c r="H54" s="214">
        <v>23</v>
      </c>
      <c r="I54" s="212">
        <v>392</v>
      </c>
      <c r="J54" s="214">
        <v>182</v>
      </c>
      <c r="K54" s="212">
        <v>14</v>
      </c>
      <c r="L54" s="214">
        <v>5</v>
      </c>
      <c r="M54" s="212">
        <v>2</v>
      </c>
      <c r="N54" s="214">
        <v>2</v>
      </c>
      <c r="O54" s="212">
        <v>79</v>
      </c>
      <c r="P54" s="214">
        <v>23</v>
      </c>
    </row>
    <row r="55" spans="1:16" s="143" customFormat="1" ht="13.5" customHeight="1">
      <c r="A55" s="210"/>
      <c r="B55" s="211" t="s">
        <v>72</v>
      </c>
      <c r="C55" s="212">
        <v>340</v>
      </c>
      <c r="D55" s="214">
        <v>157</v>
      </c>
      <c r="E55" s="212">
        <v>0</v>
      </c>
      <c r="F55" s="214">
        <v>0</v>
      </c>
      <c r="G55" s="212">
        <v>25</v>
      </c>
      <c r="H55" s="214">
        <v>26</v>
      </c>
      <c r="I55" s="212">
        <v>253</v>
      </c>
      <c r="J55" s="214">
        <v>113</v>
      </c>
      <c r="K55" s="212">
        <v>11</v>
      </c>
      <c r="L55" s="214">
        <v>2</v>
      </c>
      <c r="M55" s="212">
        <v>5</v>
      </c>
      <c r="N55" s="214">
        <v>1</v>
      </c>
      <c r="O55" s="212">
        <v>46</v>
      </c>
      <c r="P55" s="214">
        <v>15</v>
      </c>
    </row>
    <row r="56" spans="1:16" s="143" customFormat="1" ht="13.5" customHeight="1">
      <c r="A56" s="210"/>
      <c r="B56" s="211" t="s">
        <v>73</v>
      </c>
      <c r="C56" s="212">
        <v>333</v>
      </c>
      <c r="D56" s="214">
        <v>147</v>
      </c>
      <c r="E56" s="212">
        <v>0</v>
      </c>
      <c r="F56" s="214">
        <v>0</v>
      </c>
      <c r="G56" s="212">
        <v>36</v>
      </c>
      <c r="H56" s="214">
        <v>32</v>
      </c>
      <c r="I56" s="212">
        <v>236</v>
      </c>
      <c r="J56" s="214">
        <v>101</v>
      </c>
      <c r="K56" s="212">
        <v>11</v>
      </c>
      <c r="L56" s="214">
        <v>5</v>
      </c>
      <c r="M56" s="212">
        <v>4</v>
      </c>
      <c r="N56" s="214">
        <v>1</v>
      </c>
      <c r="O56" s="212">
        <v>46</v>
      </c>
      <c r="P56" s="214">
        <v>8</v>
      </c>
    </row>
    <row r="57" spans="1:16" s="143" customFormat="1" ht="13.5" customHeight="1">
      <c r="A57" s="210"/>
      <c r="B57" s="211" t="s">
        <v>74</v>
      </c>
      <c r="C57" s="212">
        <v>306</v>
      </c>
      <c r="D57" s="214">
        <v>144</v>
      </c>
      <c r="E57" s="212">
        <v>0</v>
      </c>
      <c r="F57" s="214">
        <v>0</v>
      </c>
      <c r="G57" s="212">
        <v>40</v>
      </c>
      <c r="H57" s="214">
        <v>39</v>
      </c>
      <c r="I57" s="212">
        <v>207</v>
      </c>
      <c r="J57" s="214">
        <v>87</v>
      </c>
      <c r="K57" s="212">
        <v>23</v>
      </c>
      <c r="L57" s="214">
        <v>8</v>
      </c>
      <c r="M57" s="212">
        <v>4</v>
      </c>
      <c r="N57" s="214">
        <v>3</v>
      </c>
      <c r="O57" s="212">
        <v>32</v>
      </c>
      <c r="P57" s="214">
        <v>7</v>
      </c>
    </row>
    <row r="58" spans="1:16" s="143" customFormat="1" ht="13.5" customHeight="1">
      <c r="A58" s="210"/>
      <c r="B58" s="211" t="s">
        <v>75</v>
      </c>
      <c r="C58" s="212">
        <v>299</v>
      </c>
      <c r="D58" s="214">
        <v>143</v>
      </c>
      <c r="E58" s="212">
        <v>5</v>
      </c>
      <c r="F58" s="214">
        <v>5</v>
      </c>
      <c r="G58" s="212">
        <v>40</v>
      </c>
      <c r="H58" s="214">
        <v>39</v>
      </c>
      <c r="I58" s="212">
        <v>204</v>
      </c>
      <c r="J58" s="214">
        <v>72</v>
      </c>
      <c r="K58" s="212">
        <v>14</v>
      </c>
      <c r="L58" s="214">
        <v>8</v>
      </c>
      <c r="M58" s="212">
        <v>4</v>
      </c>
      <c r="N58" s="214">
        <v>6</v>
      </c>
      <c r="O58" s="212">
        <v>32</v>
      </c>
      <c r="P58" s="214">
        <v>13</v>
      </c>
    </row>
    <row r="59" spans="1:16" s="143" customFormat="1" ht="13.5" customHeight="1">
      <c r="A59" s="210"/>
      <c r="B59" s="211" t="s">
        <v>152</v>
      </c>
      <c r="C59" s="212">
        <v>288</v>
      </c>
      <c r="D59" s="214">
        <v>207</v>
      </c>
      <c r="E59" s="212">
        <v>2</v>
      </c>
      <c r="F59" s="214">
        <v>2</v>
      </c>
      <c r="G59" s="212">
        <v>42</v>
      </c>
      <c r="H59" s="214">
        <v>43</v>
      </c>
      <c r="I59" s="212">
        <v>207</v>
      </c>
      <c r="J59" s="214">
        <v>140</v>
      </c>
      <c r="K59" s="212">
        <v>9</v>
      </c>
      <c r="L59" s="214">
        <v>3</v>
      </c>
      <c r="M59" s="212">
        <v>7</v>
      </c>
      <c r="N59" s="214">
        <v>7</v>
      </c>
      <c r="O59" s="212">
        <v>23</v>
      </c>
      <c r="P59" s="214">
        <v>14</v>
      </c>
    </row>
    <row r="60" spans="1:16" s="143" customFormat="1" ht="13.5" customHeight="1">
      <c r="A60" s="210"/>
      <c r="B60" s="211" t="s">
        <v>135</v>
      </c>
      <c r="C60" s="212">
        <v>268</v>
      </c>
      <c r="D60" s="214">
        <v>178</v>
      </c>
      <c r="E60" s="212">
        <v>1</v>
      </c>
      <c r="F60" s="214">
        <v>1</v>
      </c>
      <c r="G60" s="212">
        <v>46</v>
      </c>
      <c r="H60" s="214">
        <v>43</v>
      </c>
      <c r="I60" s="212">
        <v>171</v>
      </c>
      <c r="J60" s="214">
        <v>115</v>
      </c>
      <c r="K60" s="212">
        <v>6</v>
      </c>
      <c r="L60" s="214">
        <v>2</v>
      </c>
      <c r="M60" s="212">
        <v>1</v>
      </c>
      <c r="N60" s="214">
        <v>2</v>
      </c>
      <c r="O60" s="212">
        <v>43</v>
      </c>
      <c r="P60" s="214">
        <v>15</v>
      </c>
    </row>
    <row r="61" spans="1:16" s="143" customFormat="1" ht="13.5" customHeight="1">
      <c r="A61" s="210"/>
      <c r="B61" s="215" t="s">
        <v>136</v>
      </c>
      <c r="C61" s="216">
        <v>203</v>
      </c>
      <c r="D61" s="217">
        <v>134</v>
      </c>
      <c r="E61" s="216">
        <v>2</v>
      </c>
      <c r="F61" s="217">
        <v>2</v>
      </c>
      <c r="G61" s="216">
        <v>34</v>
      </c>
      <c r="H61" s="217">
        <v>36</v>
      </c>
      <c r="I61" s="216">
        <v>135</v>
      </c>
      <c r="J61" s="217">
        <v>81</v>
      </c>
      <c r="K61" s="216">
        <v>7</v>
      </c>
      <c r="L61" s="217">
        <v>5</v>
      </c>
      <c r="M61" s="216">
        <v>1</v>
      </c>
      <c r="N61" s="217">
        <v>1</v>
      </c>
      <c r="O61" s="216">
        <v>24</v>
      </c>
      <c r="P61" s="217">
        <v>9</v>
      </c>
    </row>
    <row r="62" spans="1:16" ht="13.5" customHeight="1">
      <c r="B62" s="51" t="s">
        <v>153</v>
      </c>
      <c r="O62" s="218"/>
      <c r="P62" s="190"/>
    </row>
    <row r="63" spans="1:16" ht="13.5" customHeight="1">
      <c r="B63" s="51" t="s">
        <v>154</v>
      </c>
    </row>
    <row r="64" spans="1:16">
      <c r="B64" s="53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3"/>
  <pageMargins left="0.59055118110236227" right="0.47244094488188981" top="0.78740157480314965" bottom="0.51181102362204722" header="0.39370078740157483" footer="0.39370078740157483"/>
  <pageSetup paperSize="9" orientation="portrait" r:id="rId1"/>
  <headerFooter alignWithMargins="0">
    <oddHeader>&amp;R17.法務・警察</oddHeader>
    <oddFooter>&amp;C-121-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showGridLines="0" view="pageBreakPreview" zoomScaleNormal="100" zoomScaleSheetLayoutView="100" zoomScalePageLayoutView="70" workbookViewId="0"/>
  </sheetViews>
  <sheetFormatPr defaultRowHeight="11.25"/>
  <cols>
    <col min="1" max="2" width="1.625" style="51" customWidth="1"/>
    <col min="3" max="3" width="2.625" style="51" customWidth="1"/>
    <col min="4" max="4" width="5.125" style="219" customWidth="1"/>
    <col min="5" max="5" width="3" style="219" bestFit="1" customWidth="1"/>
    <col min="6" max="20" width="5.375" style="51" customWidth="1"/>
    <col min="21" max="16384" width="9" style="51"/>
  </cols>
  <sheetData>
    <row r="1" spans="1:20" ht="30" customHeight="1">
      <c r="A1" s="1" t="s">
        <v>155</v>
      </c>
      <c r="B1" s="1"/>
    </row>
    <row r="2" spans="1:20" ht="7.5" customHeight="1">
      <c r="A2" s="1"/>
      <c r="B2" s="1"/>
    </row>
    <row r="3" spans="1:20" ht="22.5" customHeight="1">
      <c r="A3" s="164"/>
      <c r="B3" s="164"/>
      <c r="R3" s="191"/>
      <c r="S3" s="191"/>
      <c r="T3" s="191" t="s">
        <v>156</v>
      </c>
    </row>
    <row r="4" spans="1:20" ht="15" customHeight="1">
      <c r="A4" s="164"/>
      <c r="B4" s="486" t="s">
        <v>157</v>
      </c>
      <c r="C4" s="487"/>
      <c r="D4" s="487"/>
      <c r="E4" s="488"/>
      <c r="F4" s="492" t="s">
        <v>48</v>
      </c>
      <c r="G4" s="494" t="s">
        <v>158</v>
      </c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6"/>
    </row>
    <row r="5" spans="1:20" s="232" customFormat="1" ht="37.5" customHeight="1">
      <c r="A5" s="220"/>
      <c r="B5" s="489"/>
      <c r="C5" s="490"/>
      <c r="D5" s="490"/>
      <c r="E5" s="491"/>
      <c r="F5" s="493"/>
      <c r="G5" s="221" t="s">
        <v>159</v>
      </c>
      <c r="H5" s="222" t="s">
        <v>160</v>
      </c>
      <c r="I5" s="223" t="s">
        <v>161</v>
      </c>
      <c r="J5" s="222" t="s">
        <v>162</v>
      </c>
      <c r="K5" s="224" t="s">
        <v>163</v>
      </c>
      <c r="L5" s="225" t="s">
        <v>164</v>
      </c>
      <c r="M5" s="226" t="s">
        <v>165</v>
      </c>
      <c r="N5" s="225" t="s">
        <v>166</v>
      </c>
      <c r="O5" s="227" t="s">
        <v>167</v>
      </c>
      <c r="P5" s="224" t="s">
        <v>168</v>
      </c>
      <c r="Q5" s="228" t="s">
        <v>169</v>
      </c>
      <c r="R5" s="229" t="s">
        <v>170</v>
      </c>
      <c r="S5" s="230" t="s">
        <v>171</v>
      </c>
      <c r="T5" s="231" t="s">
        <v>172</v>
      </c>
    </row>
    <row r="6" spans="1:20" ht="15" hidden="1" customHeight="1">
      <c r="A6" s="53"/>
      <c r="B6" s="497" t="s">
        <v>173</v>
      </c>
      <c r="C6" s="498"/>
      <c r="D6" s="499"/>
      <c r="E6" s="233" t="s">
        <v>174</v>
      </c>
      <c r="F6" s="234">
        <v>1124</v>
      </c>
      <c r="G6" s="235">
        <v>1</v>
      </c>
      <c r="H6" s="236">
        <v>134</v>
      </c>
      <c r="I6" s="236">
        <v>9</v>
      </c>
      <c r="J6" s="236">
        <v>3</v>
      </c>
      <c r="K6" s="236">
        <v>12</v>
      </c>
      <c r="L6" s="236">
        <v>114</v>
      </c>
      <c r="M6" s="236">
        <v>379</v>
      </c>
      <c r="N6" s="236">
        <v>34</v>
      </c>
      <c r="O6" s="236">
        <v>179</v>
      </c>
      <c r="P6" s="236">
        <v>2</v>
      </c>
      <c r="Q6" s="236">
        <v>23</v>
      </c>
      <c r="R6" s="237">
        <v>234</v>
      </c>
      <c r="S6" s="238" t="s">
        <v>102</v>
      </c>
      <c r="T6" s="500"/>
    </row>
    <row r="7" spans="1:20" ht="12" hidden="1" customHeight="1">
      <c r="A7" s="53"/>
      <c r="B7" s="503" t="s">
        <v>175</v>
      </c>
      <c r="C7" s="504"/>
      <c r="D7" s="505"/>
      <c r="E7" s="239" t="s">
        <v>176</v>
      </c>
      <c r="F7" s="240">
        <v>845</v>
      </c>
      <c r="G7" s="241">
        <v>1</v>
      </c>
      <c r="H7" s="242">
        <v>132</v>
      </c>
      <c r="I7" s="242">
        <v>9</v>
      </c>
      <c r="J7" s="242" t="s">
        <v>102</v>
      </c>
      <c r="K7" s="242">
        <v>11</v>
      </c>
      <c r="L7" s="242">
        <v>89</v>
      </c>
      <c r="M7" s="242">
        <v>275</v>
      </c>
      <c r="N7" s="242">
        <v>24</v>
      </c>
      <c r="O7" s="242">
        <v>120</v>
      </c>
      <c r="P7" s="242" t="s">
        <v>102</v>
      </c>
      <c r="Q7" s="242">
        <v>19</v>
      </c>
      <c r="R7" s="243">
        <v>165</v>
      </c>
      <c r="S7" s="244"/>
      <c r="T7" s="501"/>
    </row>
    <row r="8" spans="1:20" ht="12" hidden="1" customHeight="1">
      <c r="A8" s="53"/>
      <c r="B8" s="245"/>
      <c r="C8" s="246"/>
      <c r="D8" s="247"/>
      <c r="E8" s="248" t="s">
        <v>177</v>
      </c>
      <c r="F8" s="249">
        <v>279</v>
      </c>
      <c r="G8" s="250" t="s">
        <v>102</v>
      </c>
      <c r="H8" s="251">
        <v>2</v>
      </c>
      <c r="I8" s="251" t="s">
        <v>102</v>
      </c>
      <c r="J8" s="251">
        <v>3</v>
      </c>
      <c r="K8" s="251">
        <v>1</v>
      </c>
      <c r="L8" s="251">
        <v>25</v>
      </c>
      <c r="M8" s="251">
        <v>104</v>
      </c>
      <c r="N8" s="251">
        <v>10</v>
      </c>
      <c r="O8" s="251">
        <v>59</v>
      </c>
      <c r="P8" s="251">
        <v>2</v>
      </c>
      <c r="Q8" s="251">
        <v>4</v>
      </c>
      <c r="R8" s="252">
        <v>69</v>
      </c>
      <c r="S8" s="253"/>
      <c r="T8" s="502"/>
    </row>
    <row r="9" spans="1:20" ht="15" hidden="1" customHeight="1">
      <c r="A9" s="53"/>
      <c r="B9" s="245"/>
      <c r="C9" s="507" t="s">
        <v>178</v>
      </c>
      <c r="D9" s="398" t="s">
        <v>179</v>
      </c>
      <c r="E9" s="254" t="s">
        <v>176</v>
      </c>
      <c r="F9" s="255">
        <v>679</v>
      </c>
      <c r="G9" s="256" t="s">
        <v>102</v>
      </c>
      <c r="H9" s="257">
        <v>33</v>
      </c>
      <c r="I9" s="257">
        <v>6</v>
      </c>
      <c r="J9" s="257" t="s">
        <v>102</v>
      </c>
      <c r="K9" s="257">
        <v>9</v>
      </c>
      <c r="L9" s="257">
        <v>54</v>
      </c>
      <c r="M9" s="257">
        <v>257</v>
      </c>
      <c r="N9" s="257">
        <v>24</v>
      </c>
      <c r="O9" s="257">
        <v>120</v>
      </c>
      <c r="P9" s="257" t="s">
        <v>102</v>
      </c>
      <c r="Q9" s="257">
        <v>11</v>
      </c>
      <c r="R9" s="258">
        <v>165</v>
      </c>
      <c r="S9" s="259"/>
    </row>
    <row r="10" spans="1:20" ht="15" hidden="1" customHeight="1">
      <c r="A10" s="53"/>
      <c r="B10" s="245"/>
      <c r="C10" s="507"/>
      <c r="D10" s="513"/>
      <c r="E10" s="260" t="s">
        <v>177</v>
      </c>
      <c r="F10" s="261">
        <v>272</v>
      </c>
      <c r="G10" s="262" t="s">
        <v>102</v>
      </c>
      <c r="H10" s="263" t="s">
        <v>102</v>
      </c>
      <c r="I10" s="263" t="s">
        <v>102</v>
      </c>
      <c r="J10" s="263">
        <v>3</v>
      </c>
      <c r="K10" s="263">
        <v>1</v>
      </c>
      <c r="L10" s="264">
        <v>25</v>
      </c>
      <c r="M10" s="264">
        <v>103</v>
      </c>
      <c r="N10" s="264">
        <v>10</v>
      </c>
      <c r="O10" s="264">
        <v>59</v>
      </c>
      <c r="P10" s="264">
        <v>2</v>
      </c>
      <c r="Q10" s="264">
        <v>4</v>
      </c>
      <c r="R10" s="265">
        <v>65</v>
      </c>
      <c r="S10" s="266"/>
    </row>
    <row r="11" spans="1:20" ht="15" hidden="1" customHeight="1">
      <c r="A11" s="53"/>
      <c r="B11" s="245"/>
      <c r="C11" s="507"/>
      <c r="D11" s="514" t="s">
        <v>180</v>
      </c>
      <c r="E11" s="170" t="s">
        <v>176</v>
      </c>
      <c r="F11" s="267">
        <v>223</v>
      </c>
      <c r="G11" s="268" t="s">
        <v>102</v>
      </c>
      <c r="H11" s="264" t="s">
        <v>102</v>
      </c>
      <c r="I11" s="264">
        <v>3</v>
      </c>
      <c r="J11" s="264" t="s">
        <v>102</v>
      </c>
      <c r="K11" s="264">
        <v>3</v>
      </c>
      <c r="L11" s="269">
        <v>19</v>
      </c>
      <c r="M11" s="269">
        <v>42</v>
      </c>
      <c r="N11" s="269">
        <v>2</v>
      </c>
      <c r="O11" s="269">
        <v>36</v>
      </c>
      <c r="P11" s="269" t="s">
        <v>104</v>
      </c>
      <c r="Q11" s="269" t="s">
        <v>104</v>
      </c>
      <c r="R11" s="270">
        <v>118</v>
      </c>
      <c r="S11" s="271"/>
    </row>
    <row r="12" spans="1:20" ht="15" hidden="1" customHeight="1">
      <c r="A12" s="53"/>
      <c r="B12" s="245"/>
      <c r="C12" s="507"/>
      <c r="D12" s="515"/>
      <c r="E12" s="170" t="s">
        <v>177</v>
      </c>
      <c r="F12" s="267">
        <v>81</v>
      </c>
      <c r="G12" s="268" t="s">
        <v>102</v>
      </c>
      <c r="H12" s="264" t="s">
        <v>102</v>
      </c>
      <c r="I12" s="264" t="s">
        <v>102</v>
      </c>
      <c r="J12" s="264" t="s">
        <v>102</v>
      </c>
      <c r="K12" s="264">
        <v>1</v>
      </c>
      <c r="L12" s="269">
        <v>11</v>
      </c>
      <c r="M12" s="269">
        <v>4</v>
      </c>
      <c r="N12" s="269">
        <v>8</v>
      </c>
      <c r="O12" s="269">
        <v>18</v>
      </c>
      <c r="P12" s="269" t="s">
        <v>104</v>
      </c>
      <c r="Q12" s="269" t="s">
        <v>104</v>
      </c>
      <c r="R12" s="270">
        <v>39</v>
      </c>
      <c r="S12" s="271"/>
    </row>
    <row r="13" spans="1:20" ht="15" hidden="1" customHeight="1">
      <c r="A13" s="53"/>
      <c r="B13" s="245"/>
      <c r="C13" s="507"/>
      <c r="D13" s="514" t="s">
        <v>181</v>
      </c>
      <c r="E13" s="170" t="s">
        <v>176</v>
      </c>
      <c r="F13" s="267">
        <v>209</v>
      </c>
      <c r="G13" s="268" t="s">
        <v>102</v>
      </c>
      <c r="H13" s="264">
        <v>1</v>
      </c>
      <c r="I13" s="264">
        <v>1</v>
      </c>
      <c r="J13" s="264" t="s">
        <v>102</v>
      </c>
      <c r="K13" s="264">
        <v>3</v>
      </c>
      <c r="L13" s="269">
        <v>25</v>
      </c>
      <c r="M13" s="269">
        <v>111</v>
      </c>
      <c r="N13" s="269">
        <v>16</v>
      </c>
      <c r="O13" s="269">
        <v>29</v>
      </c>
      <c r="P13" s="269" t="s">
        <v>104</v>
      </c>
      <c r="Q13" s="269">
        <v>2</v>
      </c>
      <c r="R13" s="270">
        <v>21</v>
      </c>
      <c r="S13" s="271"/>
    </row>
    <row r="14" spans="1:20" ht="15" hidden="1" customHeight="1">
      <c r="A14" s="53"/>
      <c r="B14" s="245"/>
      <c r="C14" s="507"/>
      <c r="D14" s="515"/>
      <c r="E14" s="170" t="s">
        <v>177</v>
      </c>
      <c r="F14" s="267">
        <v>96</v>
      </c>
      <c r="G14" s="268" t="s">
        <v>102</v>
      </c>
      <c r="H14" s="264" t="s">
        <v>102</v>
      </c>
      <c r="I14" s="264" t="s">
        <v>102</v>
      </c>
      <c r="J14" s="264">
        <v>3</v>
      </c>
      <c r="K14" s="264" t="s">
        <v>102</v>
      </c>
      <c r="L14" s="269">
        <v>8</v>
      </c>
      <c r="M14" s="269">
        <v>59</v>
      </c>
      <c r="N14" s="269" t="s">
        <v>102</v>
      </c>
      <c r="O14" s="269">
        <v>17</v>
      </c>
      <c r="P14" s="269" t="s">
        <v>104</v>
      </c>
      <c r="Q14" s="269" t="s">
        <v>104</v>
      </c>
      <c r="R14" s="270">
        <v>9</v>
      </c>
      <c r="S14" s="271"/>
    </row>
    <row r="15" spans="1:20" ht="15" hidden="1" customHeight="1">
      <c r="A15" s="53"/>
      <c r="B15" s="245"/>
      <c r="C15" s="507"/>
      <c r="D15" s="514" t="s">
        <v>182</v>
      </c>
      <c r="E15" s="170" t="s">
        <v>176</v>
      </c>
      <c r="F15" s="267">
        <v>239</v>
      </c>
      <c r="G15" s="268" t="s">
        <v>102</v>
      </c>
      <c r="H15" s="264">
        <v>31</v>
      </c>
      <c r="I15" s="264">
        <v>2</v>
      </c>
      <c r="J15" s="264" t="s">
        <v>102</v>
      </c>
      <c r="K15" s="264">
        <v>3</v>
      </c>
      <c r="L15" s="269">
        <v>10</v>
      </c>
      <c r="M15" s="269">
        <v>103</v>
      </c>
      <c r="N15" s="269">
        <v>6</v>
      </c>
      <c r="O15" s="269">
        <v>55</v>
      </c>
      <c r="P15" s="269" t="s">
        <v>104</v>
      </c>
      <c r="Q15" s="269">
        <v>9</v>
      </c>
      <c r="R15" s="270">
        <v>20</v>
      </c>
      <c r="S15" s="271"/>
    </row>
    <row r="16" spans="1:20" ht="15" hidden="1" customHeight="1">
      <c r="A16" s="53"/>
      <c r="B16" s="245"/>
      <c r="C16" s="507"/>
      <c r="D16" s="515"/>
      <c r="E16" s="170" t="s">
        <v>177</v>
      </c>
      <c r="F16" s="267">
        <v>89</v>
      </c>
      <c r="G16" s="268" t="s">
        <v>102</v>
      </c>
      <c r="H16" s="264" t="s">
        <v>102</v>
      </c>
      <c r="I16" s="264" t="s">
        <v>102</v>
      </c>
      <c r="J16" s="264" t="s">
        <v>102</v>
      </c>
      <c r="K16" s="264" t="s">
        <v>102</v>
      </c>
      <c r="L16" s="269">
        <v>6</v>
      </c>
      <c r="M16" s="269">
        <v>40</v>
      </c>
      <c r="N16" s="269">
        <v>2</v>
      </c>
      <c r="O16" s="269">
        <v>24</v>
      </c>
      <c r="P16" s="269">
        <v>2</v>
      </c>
      <c r="Q16" s="269">
        <v>4</v>
      </c>
      <c r="R16" s="270">
        <v>11</v>
      </c>
      <c r="S16" s="271"/>
    </row>
    <row r="17" spans="1:20" ht="15" hidden="1" customHeight="1">
      <c r="A17" s="53"/>
      <c r="B17" s="245"/>
      <c r="C17" s="507"/>
      <c r="D17" s="514" t="s">
        <v>183</v>
      </c>
      <c r="E17" s="170" t="s">
        <v>176</v>
      </c>
      <c r="F17" s="267">
        <v>3</v>
      </c>
      <c r="G17" s="268" t="s">
        <v>102</v>
      </c>
      <c r="H17" s="264" t="s">
        <v>102</v>
      </c>
      <c r="I17" s="264" t="s">
        <v>102</v>
      </c>
      <c r="J17" s="264" t="s">
        <v>102</v>
      </c>
      <c r="K17" s="264" t="s">
        <v>102</v>
      </c>
      <c r="L17" s="269" t="s">
        <v>102</v>
      </c>
      <c r="M17" s="269" t="s">
        <v>102</v>
      </c>
      <c r="N17" s="269" t="s">
        <v>102</v>
      </c>
      <c r="O17" s="269" t="s">
        <v>104</v>
      </c>
      <c r="P17" s="269" t="s">
        <v>104</v>
      </c>
      <c r="Q17" s="269" t="s">
        <v>104</v>
      </c>
      <c r="R17" s="270">
        <v>3</v>
      </c>
      <c r="S17" s="271"/>
    </row>
    <row r="18" spans="1:20" ht="15" hidden="1" customHeight="1">
      <c r="A18" s="53"/>
      <c r="B18" s="245"/>
      <c r="C18" s="507"/>
      <c r="D18" s="515"/>
      <c r="E18" s="272" t="s">
        <v>177</v>
      </c>
      <c r="F18" s="273" t="s">
        <v>102</v>
      </c>
      <c r="G18" s="274" t="s">
        <v>102</v>
      </c>
      <c r="H18" s="275" t="s">
        <v>102</v>
      </c>
      <c r="I18" s="275" t="s">
        <v>102</v>
      </c>
      <c r="J18" s="275" t="s">
        <v>102</v>
      </c>
      <c r="K18" s="275" t="s">
        <v>102</v>
      </c>
      <c r="L18" s="269" t="s">
        <v>102</v>
      </c>
      <c r="M18" s="269" t="s">
        <v>102</v>
      </c>
      <c r="N18" s="269" t="s">
        <v>102</v>
      </c>
      <c r="O18" s="269" t="s">
        <v>104</v>
      </c>
      <c r="P18" s="269" t="s">
        <v>104</v>
      </c>
      <c r="Q18" s="269" t="s">
        <v>104</v>
      </c>
      <c r="R18" s="270" t="s">
        <v>104</v>
      </c>
      <c r="S18" s="271"/>
    </row>
    <row r="19" spans="1:20" ht="15" hidden="1" customHeight="1">
      <c r="A19" s="53"/>
      <c r="B19" s="245"/>
      <c r="C19" s="507"/>
      <c r="D19" s="516" t="s">
        <v>184</v>
      </c>
      <c r="E19" s="170" t="s">
        <v>176</v>
      </c>
      <c r="F19" s="267">
        <v>5</v>
      </c>
      <c r="G19" s="268" t="s">
        <v>102</v>
      </c>
      <c r="H19" s="264">
        <v>1</v>
      </c>
      <c r="I19" s="264" t="s">
        <v>102</v>
      </c>
      <c r="J19" s="264" t="s">
        <v>102</v>
      </c>
      <c r="K19" s="264" t="s">
        <v>102</v>
      </c>
      <c r="L19" s="269" t="s">
        <v>102</v>
      </c>
      <c r="M19" s="269">
        <v>1</v>
      </c>
      <c r="N19" s="269" t="s">
        <v>102</v>
      </c>
      <c r="O19" s="269" t="s">
        <v>104</v>
      </c>
      <c r="P19" s="269" t="s">
        <v>104</v>
      </c>
      <c r="Q19" s="269" t="s">
        <v>104</v>
      </c>
      <c r="R19" s="270">
        <v>3</v>
      </c>
      <c r="S19" s="271"/>
    </row>
    <row r="20" spans="1:20" ht="15" hidden="1" customHeight="1">
      <c r="A20" s="53"/>
      <c r="B20" s="245"/>
      <c r="C20" s="508"/>
      <c r="D20" s="517"/>
      <c r="E20" s="173" t="s">
        <v>177</v>
      </c>
      <c r="F20" s="276">
        <v>6</v>
      </c>
      <c r="G20" s="277" t="s">
        <v>102</v>
      </c>
      <c r="H20" s="278" t="s">
        <v>102</v>
      </c>
      <c r="I20" s="278" t="s">
        <v>102</v>
      </c>
      <c r="J20" s="278" t="s">
        <v>102</v>
      </c>
      <c r="K20" s="278" t="s">
        <v>102</v>
      </c>
      <c r="L20" s="279" t="s">
        <v>102</v>
      </c>
      <c r="M20" s="279" t="s">
        <v>102</v>
      </c>
      <c r="N20" s="279" t="s">
        <v>102</v>
      </c>
      <c r="O20" s="279" t="s">
        <v>104</v>
      </c>
      <c r="P20" s="279" t="s">
        <v>104</v>
      </c>
      <c r="Q20" s="279" t="s">
        <v>104</v>
      </c>
      <c r="R20" s="280">
        <v>6</v>
      </c>
      <c r="S20" s="281"/>
    </row>
    <row r="21" spans="1:20" ht="15" hidden="1" customHeight="1">
      <c r="A21" s="53"/>
      <c r="B21" s="245"/>
      <c r="C21" s="506" t="s">
        <v>185</v>
      </c>
      <c r="D21" s="509" t="s">
        <v>179</v>
      </c>
      <c r="E21" s="282" t="s">
        <v>176</v>
      </c>
      <c r="F21" s="255">
        <v>166</v>
      </c>
      <c r="G21" s="256">
        <v>1</v>
      </c>
      <c r="H21" s="257">
        <v>99</v>
      </c>
      <c r="I21" s="257">
        <v>3</v>
      </c>
      <c r="J21" s="257" t="s">
        <v>102</v>
      </c>
      <c r="K21" s="257">
        <v>2</v>
      </c>
      <c r="L21" s="257">
        <v>35</v>
      </c>
      <c r="M21" s="257">
        <v>18</v>
      </c>
      <c r="N21" s="257" t="s">
        <v>102</v>
      </c>
      <c r="O21" s="257" t="s">
        <v>102</v>
      </c>
      <c r="P21" s="257" t="s">
        <v>102</v>
      </c>
      <c r="Q21" s="257">
        <v>8</v>
      </c>
      <c r="R21" s="258" t="s">
        <v>102</v>
      </c>
      <c r="S21" s="259"/>
    </row>
    <row r="22" spans="1:20" ht="15" hidden="1" customHeight="1">
      <c r="A22" s="53"/>
      <c r="B22" s="245"/>
      <c r="C22" s="507"/>
      <c r="D22" s="510"/>
      <c r="E22" s="283" t="s">
        <v>177</v>
      </c>
      <c r="F22" s="273">
        <v>7</v>
      </c>
      <c r="G22" s="274" t="s">
        <v>102</v>
      </c>
      <c r="H22" s="275">
        <v>2</v>
      </c>
      <c r="I22" s="275" t="s">
        <v>102</v>
      </c>
      <c r="J22" s="275" t="s">
        <v>102</v>
      </c>
      <c r="K22" s="275" t="s">
        <v>102</v>
      </c>
      <c r="L22" s="264" t="s">
        <v>102</v>
      </c>
      <c r="M22" s="264">
        <v>1</v>
      </c>
      <c r="N22" s="264" t="s">
        <v>102</v>
      </c>
      <c r="O22" s="264" t="s">
        <v>102</v>
      </c>
      <c r="P22" s="264" t="s">
        <v>102</v>
      </c>
      <c r="Q22" s="264" t="s">
        <v>102</v>
      </c>
      <c r="R22" s="265">
        <v>4</v>
      </c>
      <c r="S22" s="266"/>
    </row>
    <row r="23" spans="1:20" ht="15" hidden="1" customHeight="1">
      <c r="A23" s="53"/>
      <c r="B23" s="245"/>
      <c r="C23" s="507"/>
      <c r="D23" s="511" t="s">
        <v>186</v>
      </c>
      <c r="E23" s="284" t="s">
        <v>176</v>
      </c>
      <c r="F23" s="285">
        <v>66</v>
      </c>
      <c r="G23" s="268">
        <v>1</v>
      </c>
      <c r="H23" s="264">
        <v>46</v>
      </c>
      <c r="I23" s="264" t="s">
        <v>104</v>
      </c>
      <c r="J23" s="264" t="s">
        <v>104</v>
      </c>
      <c r="K23" s="264" t="s">
        <v>104</v>
      </c>
      <c r="L23" s="269">
        <v>12</v>
      </c>
      <c r="M23" s="269">
        <v>5</v>
      </c>
      <c r="N23" s="269" t="s">
        <v>104</v>
      </c>
      <c r="O23" s="269" t="s">
        <v>104</v>
      </c>
      <c r="P23" s="269" t="s">
        <v>104</v>
      </c>
      <c r="Q23" s="269">
        <v>2</v>
      </c>
      <c r="R23" s="270" t="s">
        <v>104</v>
      </c>
      <c r="S23" s="271"/>
    </row>
    <row r="24" spans="1:20" ht="15" hidden="1" customHeight="1">
      <c r="A24" s="53"/>
      <c r="B24" s="245"/>
      <c r="C24" s="507"/>
      <c r="D24" s="511"/>
      <c r="E24" s="286" t="s">
        <v>177</v>
      </c>
      <c r="F24" s="267">
        <v>1</v>
      </c>
      <c r="G24" s="268" t="s">
        <v>102</v>
      </c>
      <c r="H24" s="264">
        <v>1</v>
      </c>
      <c r="I24" s="264" t="s">
        <v>104</v>
      </c>
      <c r="J24" s="264" t="s">
        <v>104</v>
      </c>
      <c r="K24" s="264" t="s">
        <v>104</v>
      </c>
      <c r="L24" s="269" t="s">
        <v>104</v>
      </c>
      <c r="M24" s="269" t="s">
        <v>104</v>
      </c>
      <c r="N24" s="269" t="s">
        <v>104</v>
      </c>
      <c r="O24" s="269" t="s">
        <v>104</v>
      </c>
      <c r="P24" s="269" t="s">
        <v>104</v>
      </c>
      <c r="Q24" s="269" t="s">
        <v>104</v>
      </c>
      <c r="R24" s="270" t="s">
        <v>104</v>
      </c>
      <c r="S24" s="271"/>
    </row>
    <row r="25" spans="1:20" ht="15" hidden="1" customHeight="1">
      <c r="A25" s="53"/>
      <c r="B25" s="245"/>
      <c r="C25" s="507"/>
      <c r="D25" s="511" t="s">
        <v>187</v>
      </c>
      <c r="E25" s="286" t="s">
        <v>176</v>
      </c>
      <c r="F25" s="267">
        <v>100</v>
      </c>
      <c r="G25" s="268" t="s">
        <v>102</v>
      </c>
      <c r="H25" s="264">
        <v>53</v>
      </c>
      <c r="I25" s="264">
        <v>3</v>
      </c>
      <c r="J25" s="264" t="s">
        <v>104</v>
      </c>
      <c r="K25" s="264">
        <v>2</v>
      </c>
      <c r="L25" s="269">
        <v>23</v>
      </c>
      <c r="M25" s="269">
        <v>13</v>
      </c>
      <c r="N25" s="269" t="s">
        <v>104</v>
      </c>
      <c r="O25" s="269" t="s">
        <v>104</v>
      </c>
      <c r="P25" s="269" t="s">
        <v>104</v>
      </c>
      <c r="Q25" s="269">
        <v>6</v>
      </c>
      <c r="R25" s="270" t="s">
        <v>104</v>
      </c>
      <c r="S25" s="271"/>
    </row>
    <row r="26" spans="1:20" ht="15" hidden="1" customHeight="1">
      <c r="B26" s="287"/>
      <c r="C26" s="508"/>
      <c r="D26" s="512"/>
      <c r="E26" s="173" t="s">
        <v>177</v>
      </c>
      <c r="F26" s="288">
        <v>6</v>
      </c>
      <c r="G26" s="277" t="s">
        <v>102</v>
      </c>
      <c r="H26" s="278">
        <v>1</v>
      </c>
      <c r="I26" s="278" t="s">
        <v>104</v>
      </c>
      <c r="J26" s="278" t="s">
        <v>104</v>
      </c>
      <c r="K26" s="278" t="s">
        <v>104</v>
      </c>
      <c r="L26" s="279" t="s">
        <v>104</v>
      </c>
      <c r="M26" s="279">
        <v>1</v>
      </c>
      <c r="N26" s="279" t="s">
        <v>104</v>
      </c>
      <c r="O26" s="279" t="s">
        <v>104</v>
      </c>
      <c r="P26" s="279" t="s">
        <v>104</v>
      </c>
      <c r="Q26" s="279" t="s">
        <v>104</v>
      </c>
      <c r="R26" s="280">
        <v>4</v>
      </c>
      <c r="S26" s="281"/>
    </row>
    <row r="27" spans="1:20" ht="15" hidden="1" customHeight="1">
      <c r="A27" s="53"/>
      <c r="B27" s="497" t="s">
        <v>188</v>
      </c>
      <c r="C27" s="498"/>
      <c r="D27" s="499"/>
      <c r="E27" s="233" t="s">
        <v>174</v>
      </c>
      <c r="F27" s="289">
        <f>G27+H27+I27+J27+K27+L27+M27+N27+O27+P27+Q27+R27+S27</f>
        <v>1854</v>
      </c>
      <c r="G27" s="235">
        <v>17</v>
      </c>
      <c r="H27" s="236">
        <v>197</v>
      </c>
      <c r="I27" s="236">
        <v>4</v>
      </c>
      <c r="J27" s="236">
        <v>9</v>
      </c>
      <c r="K27" s="236">
        <v>21</v>
      </c>
      <c r="L27" s="236">
        <v>103</v>
      </c>
      <c r="M27" s="236">
        <v>504</v>
      </c>
      <c r="N27" s="236">
        <v>73</v>
      </c>
      <c r="O27" s="236">
        <v>400</v>
      </c>
      <c r="P27" s="236">
        <v>21</v>
      </c>
      <c r="Q27" s="236">
        <v>72</v>
      </c>
      <c r="R27" s="237">
        <v>433</v>
      </c>
      <c r="S27" s="238">
        <v>0</v>
      </c>
      <c r="T27" s="500"/>
    </row>
    <row r="28" spans="1:20" ht="12" hidden="1" customHeight="1">
      <c r="A28" s="53"/>
      <c r="B28" s="503" t="s">
        <v>175</v>
      </c>
      <c r="C28" s="504"/>
      <c r="D28" s="505"/>
      <c r="E28" s="239" t="s">
        <v>176</v>
      </c>
      <c r="F28" s="290">
        <f>G28+H28+I28+J28+K28+L28+M28+N28+O28+P28+Q28+R28+S28</f>
        <v>1304</v>
      </c>
      <c r="G28" s="241">
        <v>12</v>
      </c>
      <c r="H28" s="242">
        <v>187</v>
      </c>
      <c r="I28" s="242">
        <v>2</v>
      </c>
      <c r="J28" s="242">
        <v>9</v>
      </c>
      <c r="K28" s="242">
        <v>21</v>
      </c>
      <c r="L28" s="242">
        <v>100</v>
      </c>
      <c r="M28" s="242">
        <v>344</v>
      </c>
      <c r="N28" s="242">
        <v>44</v>
      </c>
      <c r="O28" s="242">
        <v>269</v>
      </c>
      <c r="P28" s="242">
        <v>12</v>
      </c>
      <c r="Q28" s="242">
        <v>58</v>
      </c>
      <c r="R28" s="243">
        <v>246</v>
      </c>
      <c r="S28" s="244">
        <v>0</v>
      </c>
      <c r="T28" s="501"/>
    </row>
    <row r="29" spans="1:20" ht="12" hidden="1" customHeight="1">
      <c r="A29" s="53"/>
      <c r="B29" s="245"/>
      <c r="C29" s="246"/>
      <c r="D29" s="247"/>
      <c r="E29" s="248" t="s">
        <v>177</v>
      </c>
      <c r="F29" s="291">
        <f>G29+H29+I29+J29+K29+L29+M29+N29+O29+P29+Q29+R29+S29</f>
        <v>550</v>
      </c>
      <c r="G29" s="250">
        <v>5</v>
      </c>
      <c r="H29" s="251">
        <v>10</v>
      </c>
      <c r="I29" s="251">
        <v>2</v>
      </c>
      <c r="J29" s="242">
        <v>0</v>
      </c>
      <c r="K29" s="242">
        <v>0</v>
      </c>
      <c r="L29" s="251">
        <v>3</v>
      </c>
      <c r="M29" s="251">
        <v>160</v>
      </c>
      <c r="N29" s="251">
        <v>29</v>
      </c>
      <c r="O29" s="251">
        <v>131</v>
      </c>
      <c r="P29" s="251">
        <v>9</v>
      </c>
      <c r="Q29" s="251">
        <v>14</v>
      </c>
      <c r="R29" s="252">
        <v>187</v>
      </c>
      <c r="S29" s="253">
        <v>0</v>
      </c>
      <c r="T29" s="502"/>
    </row>
    <row r="30" spans="1:20" ht="15" hidden="1" customHeight="1">
      <c r="A30" s="53"/>
      <c r="B30" s="245"/>
      <c r="C30" s="506" t="s">
        <v>178</v>
      </c>
      <c r="D30" s="416" t="s">
        <v>179</v>
      </c>
      <c r="E30" s="254" t="s">
        <v>176</v>
      </c>
      <c r="F30" s="292">
        <v>1054</v>
      </c>
      <c r="G30" s="293">
        <v>3</v>
      </c>
      <c r="H30" s="257">
        <v>78</v>
      </c>
      <c r="I30" s="257">
        <v>2</v>
      </c>
      <c r="J30" s="257">
        <v>9</v>
      </c>
      <c r="K30" s="257">
        <v>11</v>
      </c>
      <c r="L30" s="257">
        <v>23</v>
      </c>
      <c r="M30" s="257">
        <v>314</v>
      </c>
      <c r="N30" s="257">
        <v>33</v>
      </c>
      <c r="O30" s="257">
        <v>269</v>
      </c>
      <c r="P30" s="257">
        <v>12</v>
      </c>
      <c r="Q30" s="257">
        <v>55</v>
      </c>
      <c r="R30" s="258">
        <v>245</v>
      </c>
      <c r="S30" s="259" t="s">
        <v>102</v>
      </c>
    </row>
    <row r="31" spans="1:20" ht="15" hidden="1" customHeight="1">
      <c r="A31" s="53"/>
      <c r="B31" s="245"/>
      <c r="C31" s="507"/>
      <c r="D31" s="513"/>
      <c r="E31" s="260" t="s">
        <v>177</v>
      </c>
      <c r="F31" s="285">
        <v>529</v>
      </c>
      <c r="G31" s="294" t="s">
        <v>104</v>
      </c>
      <c r="H31" s="263">
        <v>8</v>
      </c>
      <c r="I31" s="263">
        <v>2</v>
      </c>
      <c r="J31" s="264" t="s">
        <v>104</v>
      </c>
      <c r="K31" s="264" t="s">
        <v>104</v>
      </c>
      <c r="L31" s="264">
        <v>1</v>
      </c>
      <c r="M31" s="264">
        <v>148</v>
      </c>
      <c r="N31" s="264">
        <v>29</v>
      </c>
      <c r="O31" s="264">
        <v>131</v>
      </c>
      <c r="P31" s="264">
        <v>9</v>
      </c>
      <c r="Q31" s="264">
        <v>14</v>
      </c>
      <c r="R31" s="265">
        <v>187</v>
      </c>
      <c r="S31" s="266" t="s">
        <v>102</v>
      </c>
    </row>
    <row r="32" spans="1:20" ht="15" hidden="1" customHeight="1">
      <c r="A32" s="53"/>
      <c r="B32" s="245"/>
      <c r="C32" s="507"/>
      <c r="D32" s="514" t="s">
        <v>180</v>
      </c>
      <c r="E32" s="170" t="s">
        <v>176</v>
      </c>
      <c r="F32" s="285">
        <v>144</v>
      </c>
      <c r="G32" s="294" t="s">
        <v>104</v>
      </c>
      <c r="H32" s="264" t="s">
        <v>104</v>
      </c>
      <c r="I32" s="264" t="s">
        <v>104</v>
      </c>
      <c r="J32" s="264" t="s">
        <v>104</v>
      </c>
      <c r="K32" s="264" t="s">
        <v>104</v>
      </c>
      <c r="L32" s="264" t="s">
        <v>104</v>
      </c>
      <c r="M32" s="269">
        <v>16</v>
      </c>
      <c r="N32" s="269">
        <v>6</v>
      </c>
      <c r="O32" s="264">
        <v>16</v>
      </c>
      <c r="P32" s="264" t="s">
        <v>104</v>
      </c>
      <c r="Q32" s="264">
        <v>1</v>
      </c>
      <c r="R32" s="270">
        <v>105</v>
      </c>
      <c r="S32" s="271" t="s">
        <v>102</v>
      </c>
    </row>
    <row r="33" spans="1:20" ht="15" hidden="1" customHeight="1">
      <c r="A33" s="53"/>
      <c r="B33" s="245"/>
      <c r="C33" s="507"/>
      <c r="D33" s="515"/>
      <c r="E33" s="170" t="s">
        <v>177</v>
      </c>
      <c r="F33" s="285">
        <v>117</v>
      </c>
      <c r="G33" s="294" t="s">
        <v>104</v>
      </c>
      <c r="H33" s="264" t="s">
        <v>104</v>
      </c>
      <c r="I33" s="264" t="s">
        <v>104</v>
      </c>
      <c r="J33" s="264" t="s">
        <v>104</v>
      </c>
      <c r="K33" s="264" t="s">
        <v>104</v>
      </c>
      <c r="L33" s="264" t="s">
        <v>104</v>
      </c>
      <c r="M33" s="269">
        <v>8</v>
      </c>
      <c r="N33" s="269">
        <v>29</v>
      </c>
      <c r="O33" s="269">
        <v>11</v>
      </c>
      <c r="P33" s="264" t="s">
        <v>104</v>
      </c>
      <c r="Q33" s="264" t="s">
        <v>104</v>
      </c>
      <c r="R33" s="270">
        <v>69</v>
      </c>
      <c r="S33" s="271" t="s">
        <v>102</v>
      </c>
    </row>
    <row r="34" spans="1:20" ht="15" hidden="1" customHeight="1">
      <c r="A34" s="53"/>
      <c r="B34" s="245"/>
      <c r="C34" s="507"/>
      <c r="D34" s="514" t="s">
        <v>181</v>
      </c>
      <c r="E34" s="170" t="s">
        <v>176</v>
      </c>
      <c r="F34" s="285">
        <v>261</v>
      </c>
      <c r="G34" s="294" t="s">
        <v>104</v>
      </c>
      <c r="H34" s="264">
        <v>2</v>
      </c>
      <c r="I34" s="264" t="s">
        <v>104</v>
      </c>
      <c r="J34" s="264" t="s">
        <v>104</v>
      </c>
      <c r="K34" s="264" t="s">
        <v>104</v>
      </c>
      <c r="L34" s="269">
        <v>4</v>
      </c>
      <c r="M34" s="269">
        <v>98</v>
      </c>
      <c r="N34" s="269">
        <v>4</v>
      </c>
      <c r="O34" s="269">
        <v>45</v>
      </c>
      <c r="P34" s="264" t="s">
        <v>104</v>
      </c>
      <c r="Q34" s="269">
        <v>22</v>
      </c>
      <c r="R34" s="270">
        <v>86</v>
      </c>
      <c r="S34" s="271" t="s">
        <v>102</v>
      </c>
    </row>
    <row r="35" spans="1:20" ht="15" hidden="1" customHeight="1">
      <c r="A35" s="53"/>
      <c r="B35" s="245"/>
      <c r="C35" s="507"/>
      <c r="D35" s="515"/>
      <c r="E35" s="170" t="s">
        <v>177</v>
      </c>
      <c r="F35" s="285">
        <v>164</v>
      </c>
      <c r="G35" s="294" t="s">
        <v>104</v>
      </c>
      <c r="H35" s="264" t="s">
        <v>104</v>
      </c>
      <c r="I35" s="264" t="s">
        <v>104</v>
      </c>
      <c r="J35" s="264" t="s">
        <v>104</v>
      </c>
      <c r="K35" s="264" t="s">
        <v>104</v>
      </c>
      <c r="L35" s="264" t="s">
        <v>104</v>
      </c>
      <c r="M35" s="269">
        <v>56</v>
      </c>
      <c r="N35" s="264" t="s">
        <v>104</v>
      </c>
      <c r="O35" s="269">
        <v>28</v>
      </c>
      <c r="P35" s="269">
        <v>2</v>
      </c>
      <c r="Q35" s="269">
        <v>5</v>
      </c>
      <c r="R35" s="270">
        <v>73</v>
      </c>
      <c r="S35" s="271" t="s">
        <v>102</v>
      </c>
    </row>
    <row r="36" spans="1:20" ht="15" hidden="1" customHeight="1">
      <c r="A36" s="53"/>
      <c r="B36" s="245"/>
      <c r="C36" s="507"/>
      <c r="D36" s="514" t="s">
        <v>182</v>
      </c>
      <c r="E36" s="170" t="s">
        <v>176</v>
      </c>
      <c r="F36" s="285">
        <v>617</v>
      </c>
      <c r="G36" s="294">
        <v>3</v>
      </c>
      <c r="H36" s="264">
        <v>70</v>
      </c>
      <c r="I36" s="264">
        <v>2</v>
      </c>
      <c r="J36" s="264">
        <v>9</v>
      </c>
      <c r="K36" s="264">
        <v>11</v>
      </c>
      <c r="L36" s="269">
        <v>16</v>
      </c>
      <c r="M36" s="269">
        <v>195</v>
      </c>
      <c r="N36" s="269">
        <v>23</v>
      </c>
      <c r="O36" s="269">
        <v>206</v>
      </c>
      <c r="P36" s="269">
        <v>12</v>
      </c>
      <c r="Q36" s="269">
        <v>16</v>
      </c>
      <c r="R36" s="270">
        <v>54</v>
      </c>
      <c r="S36" s="271" t="s">
        <v>102</v>
      </c>
    </row>
    <row r="37" spans="1:20" ht="15" hidden="1" customHeight="1">
      <c r="A37" s="53"/>
      <c r="B37" s="245"/>
      <c r="C37" s="507"/>
      <c r="D37" s="515"/>
      <c r="E37" s="170" t="s">
        <v>177</v>
      </c>
      <c r="F37" s="285">
        <v>240</v>
      </c>
      <c r="G37" s="294" t="s">
        <v>104</v>
      </c>
      <c r="H37" s="264">
        <v>8</v>
      </c>
      <c r="I37" s="264">
        <v>2</v>
      </c>
      <c r="J37" s="264" t="s">
        <v>104</v>
      </c>
      <c r="K37" s="264" t="s">
        <v>104</v>
      </c>
      <c r="L37" s="269">
        <v>1</v>
      </c>
      <c r="M37" s="269">
        <v>80</v>
      </c>
      <c r="N37" s="264" t="s">
        <v>104</v>
      </c>
      <c r="O37" s="269">
        <v>88</v>
      </c>
      <c r="P37" s="269">
        <v>7</v>
      </c>
      <c r="Q37" s="269">
        <v>9</v>
      </c>
      <c r="R37" s="270">
        <v>45</v>
      </c>
      <c r="S37" s="271" t="s">
        <v>102</v>
      </c>
    </row>
    <row r="38" spans="1:20" ht="15" hidden="1" customHeight="1">
      <c r="A38" s="53"/>
      <c r="B38" s="245"/>
      <c r="C38" s="507"/>
      <c r="D38" s="514" t="s">
        <v>183</v>
      </c>
      <c r="E38" s="170" t="s">
        <v>176</v>
      </c>
      <c r="F38" s="285">
        <v>25</v>
      </c>
      <c r="G38" s="294" t="s">
        <v>104</v>
      </c>
      <c r="H38" s="264">
        <v>6</v>
      </c>
      <c r="I38" s="264" t="s">
        <v>104</v>
      </c>
      <c r="J38" s="264" t="s">
        <v>104</v>
      </c>
      <c r="K38" s="264" t="s">
        <v>104</v>
      </c>
      <c r="L38" s="269">
        <v>3</v>
      </c>
      <c r="M38" s="264" t="s">
        <v>104</v>
      </c>
      <c r="N38" s="264" t="s">
        <v>104</v>
      </c>
      <c r="O38" s="264" t="s">
        <v>104</v>
      </c>
      <c r="P38" s="264" t="s">
        <v>104</v>
      </c>
      <c r="Q38" s="269">
        <v>16</v>
      </c>
      <c r="R38" s="265" t="s">
        <v>102</v>
      </c>
      <c r="S38" s="266" t="s">
        <v>102</v>
      </c>
    </row>
    <row r="39" spans="1:20" ht="15" hidden="1" customHeight="1">
      <c r="A39" s="53"/>
      <c r="B39" s="245"/>
      <c r="C39" s="507"/>
      <c r="D39" s="515"/>
      <c r="E39" s="272" t="s">
        <v>177</v>
      </c>
      <c r="F39" s="285" t="s">
        <v>104</v>
      </c>
      <c r="G39" s="294" t="s">
        <v>104</v>
      </c>
      <c r="H39" s="264" t="s">
        <v>104</v>
      </c>
      <c r="I39" s="264" t="s">
        <v>104</v>
      </c>
      <c r="J39" s="264" t="s">
        <v>104</v>
      </c>
      <c r="K39" s="264" t="s">
        <v>104</v>
      </c>
      <c r="L39" s="264" t="s">
        <v>104</v>
      </c>
      <c r="M39" s="264" t="s">
        <v>104</v>
      </c>
      <c r="N39" s="264" t="s">
        <v>104</v>
      </c>
      <c r="O39" s="264" t="s">
        <v>104</v>
      </c>
      <c r="P39" s="264" t="s">
        <v>104</v>
      </c>
      <c r="Q39" s="264" t="s">
        <v>104</v>
      </c>
      <c r="R39" s="265" t="s">
        <v>104</v>
      </c>
      <c r="S39" s="266" t="s">
        <v>102</v>
      </c>
    </row>
    <row r="40" spans="1:20" ht="15" hidden="1" customHeight="1">
      <c r="A40" s="53"/>
      <c r="B40" s="245"/>
      <c r="C40" s="507"/>
      <c r="D40" s="516" t="s">
        <v>184</v>
      </c>
      <c r="E40" s="170" t="s">
        <v>176</v>
      </c>
      <c r="F40" s="285">
        <v>7</v>
      </c>
      <c r="G40" s="294" t="s">
        <v>104</v>
      </c>
      <c r="H40" s="264" t="s">
        <v>104</v>
      </c>
      <c r="I40" s="264" t="s">
        <v>104</v>
      </c>
      <c r="J40" s="264" t="s">
        <v>104</v>
      </c>
      <c r="K40" s="264" t="s">
        <v>104</v>
      </c>
      <c r="L40" s="264" t="s">
        <v>104</v>
      </c>
      <c r="M40" s="269">
        <v>5</v>
      </c>
      <c r="N40" s="264" t="s">
        <v>104</v>
      </c>
      <c r="O40" s="269">
        <v>2</v>
      </c>
      <c r="P40" s="264" t="s">
        <v>104</v>
      </c>
      <c r="Q40" s="264" t="s">
        <v>104</v>
      </c>
      <c r="R40" s="265" t="s">
        <v>104</v>
      </c>
      <c r="S40" s="266" t="s">
        <v>102</v>
      </c>
    </row>
    <row r="41" spans="1:20" ht="15" hidden="1" customHeight="1">
      <c r="A41" s="53"/>
      <c r="B41" s="245"/>
      <c r="C41" s="508"/>
      <c r="D41" s="517"/>
      <c r="E41" s="173" t="s">
        <v>177</v>
      </c>
      <c r="F41" s="288">
        <v>8</v>
      </c>
      <c r="G41" s="295" t="s">
        <v>104</v>
      </c>
      <c r="H41" s="278" t="s">
        <v>104</v>
      </c>
      <c r="I41" s="278" t="s">
        <v>104</v>
      </c>
      <c r="J41" s="278" t="s">
        <v>104</v>
      </c>
      <c r="K41" s="278" t="s">
        <v>104</v>
      </c>
      <c r="L41" s="278" t="s">
        <v>104</v>
      </c>
      <c r="M41" s="279">
        <v>4</v>
      </c>
      <c r="N41" s="278" t="s">
        <v>104</v>
      </c>
      <c r="O41" s="279">
        <v>4</v>
      </c>
      <c r="P41" s="278" t="s">
        <v>104</v>
      </c>
      <c r="Q41" s="278" t="s">
        <v>104</v>
      </c>
      <c r="R41" s="296" t="s">
        <v>104</v>
      </c>
      <c r="S41" s="297" t="s">
        <v>102</v>
      </c>
    </row>
    <row r="42" spans="1:20" ht="15" hidden="1" customHeight="1">
      <c r="A42" s="53"/>
      <c r="B42" s="245"/>
      <c r="C42" s="507" t="s">
        <v>185</v>
      </c>
      <c r="D42" s="518" t="s">
        <v>179</v>
      </c>
      <c r="E42" s="298" t="s">
        <v>176</v>
      </c>
      <c r="F42" s="299">
        <v>250</v>
      </c>
      <c r="G42" s="256">
        <v>9</v>
      </c>
      <c r="H42" s="257">
        <v>109</v>
      </c>
      <c r="I42" s="257" t="s">
        <v>104</v>
      </c>
      <c r="J42" s="257" t="s">
        <v>104</v>
      </c>
      <c r="K42" s="257">
        <v>10</v>
      </c>
      <c r="L42" s="257">
        <v>77</v>
      </c>
      <c r="M42" s="257">
        <v>30</v>
      </c>
      <c r="N42" s="257">
        <v>11</v>
      </c>
      <c r="O42" s="257" t="s">
        <v>104</v>
      </c>
      <c r="P42" s="257" t="s">
        <v>104</v>
      </c>
      <c r="Q42" s="257">
        <v>3</v>
      </c>
      <c r="R42" s="258">
        <v>1</v>
      </c>
      <c r="S42" s="259" t="s">
        <v>102</v>
      </c>
    </row>
    <row r="43" spans="1:20" ht="15" hidden="1" customHeight="1">
      <c r="A43" s="53"/>
      <c r="B43" s="245"/>
      <c r="C43" s="507"/>
      <c r="D43" s="510"/>
      <c r="E43" s="283" t="s">
        <v>177</v>
      </c>
      <c r="F43" s="285">
        <v>21</v>
      </c>
      <c r="G43" s="274">
        <v>5</v>
      </c>
      <c r="H43" s="275">
        <v>2</v>
      </c>
      <c r="I43" s="264" t="s">
        <v>104</v>
      </c>
      <c r="J43" s="264" t="s">
        <v>104</v>
      </c>
      <c r="K43" s="264" t="s">
        <v>104</v>
      </c>
      <c r="L43" s="264">
        <v>2</v>
      </c>
      <c r="M43" s="264">
        <v>12</v>
      </c>
      <c r="N43" s="264" t="s">
        <v>104</v>
      </c>
      <c r="O43" s="264" t="s">
        <v>104</v>
      </c>
      <c r="P43" s="264" t="s">
        <v>104</v>
      </c>
      <c r="Q43" s="264" t="s">
        <v>104</v>
      </c>
      <c r="R43" s="265" t="s">
        <v>104</v>
      </c>
      <c r="S43" s="266" t="s">
        <v>102</v>
      </c>
    </row>
    <row r="44" spans="1:20" ht="15" hidden="1" customHeight="1">
      <c r="A44" s="53"/>
      <c r="B44" s="245"/>
      <c r="C44" s="507"/>
      <c r="D44" s="511" t="s">
        <v>186</v>
      </c>
      <c r="E44" s="284" t="s">
        <v>176</v>
      </c>
      <c r="F44" s="285">
        <v>155</v>
      </c>
      <c r="G44" s="268">
        <v>7</v>
      </c>
      <c r="H44" s="264">
        <v>60</v>
      </c>
      <c r="I44" s="264" t="s">
        <v>104</v>
      </c>
      <c r="J44" s="264" t="s">
        <v>104</v>
      </c>
      <c r="K44" s="264">
        <v>7</v>
      </c>
      <c r="L44" s="269">
        <v>53</v>
      </c>
      <c r="M44" s="269">
        <v>18</v>
      </c>
      <c r="N44" s="269">
        <v>7</v>
      </c>
      <c r="O44" s="264" t="s">
        <v>104</v>
      </c>
      <c r="P44" s="264" t="s">
        <v>104</v>
      </c>
      <c r="Q44" s="269">
        <v>3</v>
      </c>
      <c r="R44" s="265" t="s">
        <v>104</v>
      </c>
      <c r="S44" s="266" t="s">
        <v>102</v>
      </c>
    </row>
    <row r="45" spans="1:20" ht="15" hidden="1" customHeight="1">
      <c r="A45" s="53"/>
      <c r="B45" s="245"/>
      <c r="C45" s="507"/>
      <c r="D45" s="511"/>
      <c r="E45" s="286" t="s">
        <v>177</v>
      </c>
      <c r="F45" s="285">
        <v>15</v>
      </c>
      <c r="G45" s="268">
        <v>5</v>
      </c>
      <c r="H45" s="264">
        <v>1</v>
      </c>
      <c r="I45" s="264" t="s">
        <v>104</v>
      </c>
      <c r="J45" s="264" t="s">
        <v>104</v>
      </c>
      <c r="K45" s="264" t="s">
        <v>104</v>
      </c>
      <c r="L45" s="269">
        <v>2</v>
      </c>
      <c r="M45" s="269">
        <v>7</v>
      </c>
      <c r="N45" s="264" t="s">
        <v>104</v>
      </c>
      <c r="O45" s="264" t="s">
        <v>104</v>
      </c>
      <c r="P45" s="264" t="s">
        <v>104</v>
      </c>
      <c r="Q45" s="264" t="s">
        <v>104</v>
      </c>
      <c r="R45" s="265" t="s">
        <v>104</v>
      </c>
      <c r="S45" s="266" t="s">
        <v>102</v>
      </c>
    </row>
    <row r="46" spans="1:20" ht="15" hidden="1" customHeight="1">
      <c r="A46" s="53"/>
      <c r="B46" s="245"/>
      <c r="C46" s="507"/>
      <c r="D46" s="511" t="s">
        <v>187</v>
      </c>
      <c r="E46" s="286" t="s">
        <v>176</v>
      </c>
      <c r="F46" s="285">
        <v>95</v>
      </c>
      <c r="G46" s="268">
        <v>2</v>
      </c>
      <c r="H46" s="264">
        <v>49</v>
      </c>
      <c r="I46" s="264" t="s">
        <v>104</v>
      </c>
      <c r="J46" s="264" t="s">
        <v>104</v>
      </c>
      <c r="K46" s="264">
        <v>3</v>
      </c>
      <c r="L46" s="269">
        <v>24</v>
      </c>
      <c r="M46" s="269">
        <v>12</v>
      </c>
      <c r="N46" s="269">
        <v>4</v>
      </c>
      <c r="O46" s="264" t="s">
        <v>104</v>
      </c>
      <c r="P46" s="264" t="s">
        <v>104</v>
      </c>
      <c r="Q46" s="264" t="s">
        <v>104</v>
      </c>
      <c r="R46" s="270">
        <v>1</v>
      </c>
      <c r="S46" s="271" t="s">
        <v>102</v>
      </c>
    </row>
    <row r="47" spans="1:20" ht="15" hidden="1" customHeight="1">
      <c r="B47" s="287"/>
      <c r="C47" s="508"/>
      <c r="D47" s="512"/>
      <c r="E47" s="173" t="s">
        <v>177</v>
      </c>
      <c r="F47" s="288">
        <v>6</v>
      </c>
      <c r="G47" s="277" t="s">
        <v>104</v>
      </c>
      <c r="H47" s="278">
        <v>1</v>
      </c>
      <c r="I47" s="278" t="s">
        <v>104</v>
      </c>
      <c r="J47" s="278" t="s">
        <v>104</v>
      </c>
      <c r="K47" s="278" t="s">
        <v>104</v>
      </c>
      <c r="L47" s="278" t="s">
        <v>104</v>
      </c>
      <c r="M47" s="279">
        <v>5</v>
      </c>
      <c r="N47" s="278" t="s">
        <v>104</v>
      </c>
      <c r="O47" s="278" t="s">
        <v>104</v>
      </c>
      <c r="P47" s="278" t="s">
        <v>104</v>
      </c>
      <c r="Q47" s="278" t="s">
        <v>104</v>
      </c>
      <c r="R47" s="296" t="s">
        <v>104</v>
      </c>
      <c r="S47" s="297" t="s">
        <v>102</v>
      </c>
    </row>
    <row r="48" spans="1:20" ht="15" hidden="1" customHeight="1">
      <c r="B48" s="497" t="s">
        <v>189</v>
      </c>
      <c r="C48" s="498"/>
      <c r="D48" s="499"/>
      <c r="E48" s="233" t="s">
        <v>174</v>
      </c>
      <c r="F48" s="289">
        <f>G48+H48+I48+J48+K48+L48+M48+N48+O48+P48+Q48+R48+S48</f>
        <v>1425</v>
      </c>
      <c r="G48" s="235">
        <v>0</v>
      </c>
      <c r="H48" s="236">
        <v>67</v>
      </c>
      <c r="I48" s="236">
        <v>0</v>
      </c>
      <c r="J48" s="236">
        <v>40</v>
      </c>
      <c r="K48" s="236">
        <v>5</v>
      </c>
      <c r="L48" s="236">
        <v>9</v>
      </c>
      <c r="M48" s="236">
        <v>455</v>
      </c>
      <c r="N48" s="236">
        <v>3</v>
      </c>
      <c r="O48" s="236">
        <v>132</v>
      </c>
      <c r="P48" s="236">
        <v>3</v>
      </c>
      <c r="Q48" s="236">
        <v>0</v>
      </c>
      <c r="R48" s="237">
        <v>702</v>
      </c>
      <c r="S48" s="237">
        <v>9</v>
      </c>
      <c r="T48" s="500"/>
    </row>
    <row r="49" spans="2:20" ht="13.5" hidden="1" customHeight="1">
      <c r="B49" s="503" t="s">
        <v>175</v>
      </c>
      <c r="C49" s="504"/>
      <c r="D49" s="505"/>
      <c r="E49" s="239" t="s">
        <v>176</v>
      </c>
      <c r="F49" s="290">
        <f>G49+H49+I49+J49+K49+L49+M49+N49+O49+P49+Q49+R49+S49</f>
        <v>1024</v>
      </c>
      <c r="G49" s="241">
        <v>0</v>
      </c>
      <c r="H49" s="242">
        <v>60</v>
      </c>
      <c r="I49" s="242">
        <v>0</v>
      </c>
      <c r="J49" s="242">
        <v>40</v>
      </c>
      <c r="K49" s="242">
        <v>5</v>
      </c>
      <c r="L49" s="242">
        <v>8</v>
      </c>
      <c r="M49" s="242">
        <v>328</v>
      </c>
      <c r="N49" s="242">
        <v>3</v>
      </c>
      <c r="O49" s="242">
        <v>105</v>
      </c>
      <c r="P49" s="242">
        <v>2</v>
      </c>
      <c r="Q49" s="242">
        <v>0</v>
      </c>
      <c r="R49" s="243">
        <v>469</v>
      </c>
      <c r="S49" s="243">
        <v>4</v>
      </c>
      <c r="T49" s="501"/>
    </row>
    <row r="50" spans="2:20" ht="11.25" hidden="1" customHeight="1">
      <c r="B50" s="245"/>
      <c r="C50" s="246"/>
      <c r="D50" s="247"/>
      <c r="E50" s="248" t="s">
        <v>177</v>
      </c>
      <c r="F50" s="291">
        <f>G50+H50+I50+J50+K50+L50+M50+N50+O50+P50+Q50+R50+S50</f>
        <v>401</v>
      </c>
      <c r="G50" s="250">
        <v>0</v>
      </c>
      <c r="H50" s="251">
        <v>7</v>
      </c>
      <c r="I50" s="251">
        <v>0</v>
      </c>
      <c r="J50" s="242">
        <v>0</v>
      </c>
      <c r="K50" s="242">
        <v>0</v>
      </c>
      <c r="L50" s="251">
        <v>1</v>
      </c>
      <c r="M50" s="251">
        <v>127</v>
      </c>
      <c r="N50" s="251">
        <v>0</v>
      </c>
      <c r="O50" s="251">
        <v>27</v>
      </c>
      <c r="P50" s="251">
        <v>1</v>
      </c>
      <c r="Q50" s="251">
        <v>0</v>
      </c>
      <c r="R50" s="252">
        <v>233</v>
      </c>
      <c r="S50" s="252">
        <v>5</v>
      </c>
      <c r="T50" s="502"/>
    </row>
    <row r="51" spans="2:20" hidden="1">
      <c r="B51" s="245"/>
      <c r="C51" s="506" t="s">
        <v>178</v>
      </c>
      <c r="D51" s="416" t="s">
        <v>179</v>
      </c>
      <c r="E51" s="254" t="s">
        <v>176</v>
      </c>
      <c r="F51" s="292">
        <v>974</v>
      </c>
      <c r="G51" s="293" t="s">
        <v>102</v>
      </c>
      <c r="H51" s="257">
        <v>46</v>
      </c>
      <c r="I51" s="257" t="s">
        <v>102</v>
      </c>
      <c r="J51" s="257">
        <v>40</v>
      </c>
      <c r="K51" s="257">
        <v>5</v>
      </c>
      <c r="L51" s="257">
        <v>4</v>
      </c>
      <c r="M51" s="257">
        <v>316</v>
      </c>
      <c r="N51" s="257">
        <v>3</v>
      </c>
      <c r="O51" s="257">
        <v>105</v>
      </c>
      <c r="P51" s="257">
        <v>2</v>
      </c>
      <c r="Q51" s="257" t="s">
        <v>102</v>
      </c>
      <c r="R51" s="258">
        <v>449</v>
      </c>
      <c r="S51" s="259">
        <v>4</v>
      </c>
    </row>
    <row r="52" spans="2:20" hidden="1">
      <c r="B52" s="245"/>
      <c r="C52" s="507"/>
      <c r="D52" s="513"/>
      <c r="E52" s="260" t="s">
        <v>177</v>
      </c>
      <c r="F52" s="285">
        <v>384</v>
      </c>
      <c r="G52" s="294" t="s">
        <v>102</v>
      </c>
      <c r="H52" s="263">
        <v>6</v>
      </c>
      <c r="I52" s="263" t="s">
        <v>102</v>
      </c>
      <c r="J52" s="264" t="s">
        <v>102</v>
      </c>
      <c r="K52" s="264" t="s">
        <v>102</v>
      </c>
      <c r="L52" s="264" t="s">
        <v>102</v>
      </c>
      <c r="M52" s="264">
        <v>120</v>
      </c>
      <c r="N52" s="264" t="s">
        <v>102</v>
      </c>
      <c r="O52" s="264">
        <v>27</v>
      </c>
      <c r="P52" s="264">
        <v>1</v>
      </c>
      <c r="Q52" s="264" t="s">
        <v>102</v>
      </c>
      <c r="R52" s="265">
        <v>225</v>
      </c>
      <c r="S52" s="266">
        <v>5</v>
      </c>
    </row>
    <row r="53" spans="2:20" hidden="1">
      <c r="B53" s="245"/>
      <c r="C53" s="507"/>
      <c r="D53" s="514" t="s">
        <v>180</v>
      </c>
      <c r="E53" s="170" t="s">
        <v>176</v>
      </c>
      <c r="F53" s="285">
        <v>238</v>
      </c>
      <c r="G53" s="294" t="s">
        <v>102</v>
      </c>
      <c r="H53" s="264" t="s">
        <v>102</v>
      </c>
      <c r="I53" s="264" t="s">
        <v>102</v>
      </c>
      <c r="J53" s="264" t="s">
        <v>102</v>
      </c>
      <c r="K53" s="264" t="s">
        <v>102</v>
      </c>
      <c r="L53" s="264" t="s">
        <v>102</v>
      </c>
      <c r="M53" s="269">
        <v>21</v>
      </c>
      <c r="N53" s="269" t="s">
        <v>102</v>
      </c>
      <c r="O53" s="264">
        <v>14</v>
      </c>
      <c r="P53" s="264" t="s">
        <v>102</v>
      </c>
      <c r="Q53" s="264" t="s">
        <v>102</v>
      </c>
      <c r="R53" s="270">
        <v>203</v>
      </c>
      <c r="S53" s="271" t="s">
        <v>102</v>
      </c>
    </row>
    <row r="54" spans="2:20" hidden="1">
      <c r="B54" s="245"/>
      <c r="C54" s="507"/>
      <c r="D54" s="515"/>
      <c r="E54" s="170" t="s">
        <v>177</v>
      </c>
      <c r="F54" s="285">
        <v>129</v>
      </c>
      <c r="G54" s="294" t="s">
        <v>102</v>
      </c>
      <c r="H54" s="264" t="s">
        <v>102</v>
      </c>
      <c r="I54" s="264" t="s">
        <v>102</v>
      </c>
      <c r="J54" s="264" t="s">
        <v>102</v>
      </c>
      <c r="K54" s="264" t="s">
        <v>102</v>
      </c>
      <c r="L54" s="264" t="s">
        <v>102</v>
      </c>
      <c r="M54" s="269">
        <v>24</v>
      </c>
      <c r="N54" s="269" t="s">
        <v>102</v>
      </c>
      <c r="O54" s="269">
        <v>9</v>
      </c>
      <c r="P54" s="264" t="s">
        <v>102</v>
      </c>
      <c r="Q54" s="264" t="s">
        <v>102</v>
      </c>
      <c r="R54" s="270">
        <v>96</v>
      </c>
      <c r="S54" s="271" t="s">
        <v>102</v>
      </c>
    </row>
    <row r="55" spans="2:20" hidden="1">
      <c r="B55" s="245"/>
      <c r="C55" s="507"/>
      <c r="D55" s="514" t="s">
        <v>181</v>
      </c>
      <c r="E55" s="170" t="s">
        <v>176</v>
      </c>
      <c r="F55" s="285">
        <v>320</v>
      </c>
      <c r="G55" s="294" t="s">
        <v>102</v>
      </c>
      <c r="H55" s="264">
        <v>8</v>
      </c>
      <c r="I55" s="264" t="s">
        <v>102</v>
      </c>
      <c r="J55" s="264">
        <v>39</v>
      </c>
      <c r="K55" s="264" t="s">
        <v>102</v>
      </c>
      <c r="L55" s="269" t="s">
        <v>102</v>
      </c>
      <c r="M55" s="269">
        <v>118</v>
      </c>
      <c r="N55" s="269" t="s">
        <v>102</v>
      </c>
      <c r="O55" s="269">
        <v>27</v>
      </c>
      <c r="P55" s="264" t="s">
        <v>102</v>
      </c>
      <c r="Q55" s="269" t="s">
        <v>102</v>
      </c>
      <c r="R55" s="270">
        <v>128</v>
      </c>
      <c r="S55" s="271" t="s">
        <v>102</v>
      </c>
    </row>
    <row r="56" spans="2:20" hidden="1">
      <c r="B56" s="245"/>
      <c r="C56" s="507"/>
      <c r="D56" s="515"/>
      <c r="E56" s="170" t="s">
        <v>177</v>
      </c>
      <c r="F56" s="285">
        <v>104</v>
      </c>
      <c r="G56" s="294" t="s">
        <v>102</v>
      </c>
      <c r="H56" s="264">
        <v>1</v>
      </c>
      <c r="I56" s="264" t="s">
        <v>102</v>
      </c>
      <c r="J56" s="264" t="s">
        <v>102</v>
      </c>
      <c r="K56" s="264" t="s">
        <v>102</v>
      </c>
      <c r="L56" s="264" t="s">
        <v>102</v>
      </c>
      <c r="M56" s="269">
        <v>30</v>
      </c>
      <c r="N56" s="264" t="s">
        <v>102</v>
      </c>
      <c r="O56" s="269">
        <v>9</v>
      </c>
      <c r="P56" s="269" t="s">
        <v>102</v>
      </c>
      <c r="Q56" s="269" t="s">
        <v>102</v>
      </c>
      <c r="R56" s="270">
        <v>64</v>
      </c>
      <c r="S56" s="271" t="s">
        <v>102</v>
      </c>
    </row>
    <row r="57" spans="2:20" hidden="1">
      <c r="B57" s="245"/>
      <c r="C57" s="507"/>
      <c r="D57" s="514" t="s">
        <v>182</v>
      </c>
      <c r="E57" s="170" t="s">
        <v>176</v>
      </c>
      <c r="F57" s="285">
        <v>414</v>
      </c>
      <c r="G57" s="294" t="s">
        <v>102</v>
      </c>
      <c r="H57" s="264">
        <v>38</v>
      </c>
      <c r="I57" s="264" t="s">
        <v>102</v>
      </c>
      <c r="J57" s="264">
        <v>1</v>
      </c>
      <c r="K57" s="264">
        <v>5</v>
      </c>
      <c r="L57" s="269">
        <v>4</v>
      </c>
      <c r="M57" s="269">
        <v>177</v>
      </c>
      <c r="N57" s="269">
        <v>3</v>
      </c>
      <c r="O57" s="269">
        <v>64</v>
      </c>
      <c r="P57" s="269">
        <v>2</v>
      </c>
      <c r="Q57" s="269" t="s">
        <v>102</v>
      </c>
      <c r="R57" s="270">
        <v>116</v>
      </c>
      <c r="S57" s="271">
        <v>4</v>
      </c>
    </row>
    <row r="58" spans="2:20" hidden="1">
      <c r="B58" s="245"/>
      <c r="C58" s="507"/>
      <c r="D58" s="515"/>
      <c r="E58" s="170" t="s">
        <v>177</v>
      </c>
      <c r="F58" s="285">
        <v>151</v>
      </c>
      <c r="G58" s="294" t="s">
        <v>102</v>
      </c>
      <c r="H58" s="264">
        <v>5</v>
      </c>
      <c r="I58" s="264" t="s">
        <v>102</v>
      </c>
      <c r="J58" s="264" t="s">
        <v>102</v>
      </c>
      <c r="K58" s="264" t="s">
        <v>102</v>
      </c>
      <c r="L58" s="269" t="s">
        <v>102</v>
      </c>
      <c r="M58" s="269">
        <v>66</v>
      </c>
      <c r="N58" s="264" t="s">
        <v>102</v>
      </c>
      <c r="O58" s="269">
        <v>9</v>
      </c>
      <c r="P58" s="269">
        <v>1</v>
      </c>
      <c r="Q58" s="269" t="s">
        <v>102</v>
      </c>
      <c r="R58" s="270">
        <v>65</v>
      </c>
      <c r="S58" s="271">
        <v>5</v>
      </c>
    </row>
    <row r="59" spans="2:20" hidden="1">
      <c r="B59" s="245"/>
      <c r="C59" s="507"/>
      <c r="D59" s="514" t="s">
        <v>183</v>
      </c>
      <c r="E59" s="170" t="s">
        <v>176</v>
      </c>
      <c r="F59" s="285">
        <v>2</v>
      </c>
      <c r="G59" s="294" t="s">
        <v>102</v>
      </c>
      <c r="H59" s="264" t="s">
        <v>102</v>
      </c>
      <c r="I59" s="264" t="s">
        <v>102</v>
      </c>
      <c r="J59" s="264" t="s">
        <v>102</v>
      </c>
      <c r="K59" s="264" t="s">
        <v>102</v>
      </c>
      <c r="L59" s="269" t="s">
        <v>102</v>
      </c>
      <c r="M59" s="264" t="s">
        <v>102</v>
      </c>
      <c r="N59" s="264" t="s">
        <v>102</v>
      </c>
      <c r="O59" s="264" t="s">
        <v>102</v>
      </c>
      <c r="P59" s="264" t="s">
        <v>102</v>
      </c>
      <c r="Q59" s="269" t="s">
        <v>102</v>
      </c>
      <c r="R59" s="265">
        <v>2</v>
      </c>
      <c r="S59" s="266" t="s">
        <v>102</v>
      </c>
    </row>
    <row r="60" spans="2:20" hidden="1">
      <c r="B60" s="245"/>
      <c r="C60" s="507"/>
      <c r="D60" s="515"/>
      <c r="E60" s="272" t="s">
        <v>177</v>
      </c>
      <c r="F60" s="285" t="s">
        <v>102</v>
      </c>
      <c r="G60" s="294" t="s">
        <v>102</v>
      </c>
      <c r="H60" s="264" t="s">
        <v>102</v>
      </c>
      <c r="I60" s="264" t="s">
        <v>102</v>
      </c>
      <c r="J60" s="264" t="s">
        <v>102</v>
      </c>
      <c r="K60" s="264" t="s">
        <v>102</v>
      </c>
      <c r="L60" s="264" t="s">
        <v>102</v>
      </c>
      <c r="M60" s="264" t="s">
        <v>102</v>
      </c>
      <c r="N60" s="264" t="s">
        <v>102</v>
      </c>
      <c r="O60" s="264" t="s">
        <v>102</v>
      </c>
      <c r="P60" s="264" t="s">
        <v>102</v>
      </c>
      <c r="Q60" s="264" t="s">
        <v>102</v>
      </c>
      <c r="R60" s="265" t="s">
        <v>102</v>
      </c>
      <c r="S60" s="266" t="s">
        <v>102</v>
      </c>
    </row>
    <row r="61" spans="2:20" hidden="1">
      <c r="B61" s="245"/>
      <c r="C61" s="507"/>
      <c r="D61" s="516" t="s">
        <v>184</v>
      </c>
      <c r="E61" s="170" t="s">
        <v>176</v>
      </c>
      <c r="F61" s="285" t="s">
        <v>102</v>
      </c>
      <c r="G61" s="294" t="s">
        <v>102</v>
      </c>
      <c r="H61" s="264" t="s">
        <v>102</v>
      </c>
      <c r="I61" s="264" t="s">
        <v>102</v>
      </c>
      <c r="J61" s="264" t="s">
        <v>102</v>
      </c>
      <c r="K61" s="264" t="s">
        <v>102</v>
      </c>
      <c r="L61" s="264" t="s">
        <v>102</v>
      </c>
      <c r="M61" s="269" t="s">
        <v>102</v>
      </c>
      <c r="N61" s="264" t="s">
        <v>102</v>
      </c>
      <c r="O61" s="269" t="s">
        <v>102</v>
      </c>
      <c r="P61" s="264" t="s">
        <v>102</v>
      </c>
      <c r="Q61" s="264" t="s">
        <v>102</v>
      </c>
      <c r="R61" s="265" t="s">
        <v>102</v>
      </c>
      <c r="S61" s="266" t="s">
        <v>102</v>
      </c>
    </row>
    <row r="62" spans="2:20" hidden="1">
      <c r="B62" s="245"/>
      <c r="C62" s="508"/>
      <c r="D62" s="517"/>
      <c r="E62" s="173" t="s">
        <v>177</v>
      </c>
      <c r="F62" s="288" t="s">
        <v>102</v>
      </c>
      <c r="G62" s="295" t="s">
        <v>102</v>
      </c>
      <c r="H62" s="278" t="s">
        <v>102</v>
      </c>
      <c r="I62" s="278" t="s">
        <v>102</v>
      </c>
      <c r="J62" s="278" t="s">
        <v>102</v>
      </c>
      <c r="K62" s="278" t="s">
        <v>102</v>
      </c>
      <c r="L62" s="278" t="s">
        <v>102</v>
      </c>
      <c r="M62" s="279" t="s">
        <v>102</v>
      </c>
      <c r="N62" s="278" t="s">
        <v>102</v>
      </c>
      <c r="O62" s="279" t="s">
        <v>102</v>
      </c>
      <c r="P62" s="278" t="s">
        <v>102</v>
      </c>
      <c r="Q62" s="278" t="s">
        <v>102</v>
      </c>
      <c r="R62" s="296" t="s">
        <v>102</v>
      </c>
      <c r="S62" s="297" t="s">
        <v>102</v>
      </c>
    </row>
    <row r="63" spans="2:20" hidden="1">
      <c r="B63" s="245"/>
      <c r="C63" s="507" t="s">
        <v>185</v>
      </c>
      <c r="D63" s="518" t="s">
        <v>179</v>
      </c>
      <c r="E63" s="298" t="s">
        <v>176</v>
      </c>
      <c r="F63" s="299">
        <v>50</v>
      </c>
      <c r="G63" s="256" t="s">
        <v>102</v>
      </c>
      <c r="H63" s="257">
        <v>14</v>
      </c>
      <c r="I63" s="257" t="s">
        <v>102</v>
      </c>
      <c r="J63" s="257" t="s">
        <v>102</v>
      </c>
      <c r="K63" s="257" t="s">
        <v>102</v>
      </c>
      <c r="L63" s="257">
        <v>4</v>
      </c>
      <c r="M63" s="257">
        <v>12</v>
      </c>
      <c r="N63" s="257" t="s">
        <v>102</v>
      </c>
      <c r="O63" s="257" t="s">
        <v>102</v>
      </c>
      <c r="P63" s="257" t="s">
        <v>102</v>
      </c>
      <c r="Q63" s="257" t="s">
        <v>102</v>
      </c>
      <c r="R63" s="258">
        <v>20</v>
      </c>
      <c r="S63" s="259" t="s">
        <v>102</v>
      </c>
    </row>
    <row r="64" spans="2:20" hidden="1">
      <c r="B64" s="245"/>
      <c r="C64" s="507"/>
      <c r="D64" s="510"/>
      <c r="E64" s="283" t="s">
        <v>177</v>
      </c>
      <c r="F64" s="285">
        <v>17</v>
      </c>
      <c r="G64" s="274" t="s">
        <v>102</v>
      </c>
      <c r="H64" s="275">
        <v>1</v>
      </c>
      <c r="I64" s="264" t="s">
        <v>102</v>
      </c>
      <c r="J64" s="264" t="s">
        <v>102</v>
      </c>
      <c r="K64" s="264" t="s">
        <v>102</v>
      </c>
      <c r="L64" s="264">
        <v>1</v>
      </c>
      <c r="M64" s="264">
        <v>7</v>
      </c>
      <c r="N64" s="264" t="s">
        <v>102</v>
      </c>
      <c r="O64" s="264" t="s">
        <v>102</v>
      </c>
      <c r="P64" s="264" t="s">
        <v>102</v>
      </c>
      <c r="Q64" s="264" t="s">
        <v>102</v>
      </c>
      <c r="R64" s="265">
        <v>8</v>
      </c>
      <c r="S64" s="266" t="s">
        <v>102</v>
      </c>
    </row>
    <row r="65" spans="2:20" hidden="1">
      <c r="B65" s="245"/>
      <c r="C65" s="507"/>
      <c r="D65" s="511" t="s">
        <v>186</v>
      </c>
      <c r="E65" s="284" t="s">
        <v>176</v>
      </c>
      <c r="F65" s="285">
        <v>15</v>
      </c>
      <c r="G65" s="268" t="s">
        <v>102</v>
      </c>
      <c r="H65" s="264">
        <v>2</v>
      </c>
      <c r="I65" s="264" t="s">
        <v>102</v>
      </c>
      <c r="J65" s="264" t="s">
        <v>102</v>
      </c>
      <c r="K65" s="264" t="s">
        <v>102</v>
      </c>
      <c r="L65" s="269" t="s">
        <v>102</v>
      </c>
      <c r="M65" s="269">
        <v>2</v>
      </c>
      <c r="N65" s="269" t="s">
        <v>102</v>
      </c>
      <c r="O65" s="264" t="s">
        <v>102</v>
      </c>
      <c r="P65" s="264" t="s">
        <v>102</v>
      </c>
      <c r="Q65" s="269" t="s">
        <v>102</v>
      </c>
      <c r="R65" s="265">
        <v>11</v>
      </c>
      <c r="S65" s="266" t="s">
        <v>102</v>
      </c>
    </row>
    <row r="66" spans="2:20" hidden="1">
      <c r="B66" s="245"/>
      <c r="C66" s="507"/>
      <c r="D66" s="511"/>
      <c r="E66" s="286" t="s">
        <v>177</v>
      </c>
      <c r="F66" s="285">
        <v>8</v>
      </c>
      <c r="G66" s="268" t="s">
        <v>102</v>
      </c>
      <c r="H66" s="264" t="s">
        <v>102</v>
      </c>
      <c r="I66" s="264" t="s">
        <v>102</v>
      </c>
      <c r="J66" s="264" t="s">
        <v>102</v>
      </c>
      <c r="K66" s="264" t="s">
        <v>102</v>
      </c>
      <c r="L66" s="269" t="s">
        <v>102</v>
      </c>
      <c r="M66" s="269">
        <v>3</v>
      </c>
      <c r="N66" s="264" t="s">
        <v>102</v>
      </c>
      <c r="O66" s="264" t="s">
        <v>102</v>
      </c>
      <c r="P66" s="264" t="s">
        <v>102</v>
      </c>
      <c r="Q66" s="264" t="s">
        <v>102</v>
      </c>
      <c r="R66" s="265">
        <v>5</v>
      </c>
      <c r="S66" s="266" t="s">
        <v>102</v>
      </c>
    </row>
    <row r="67" spans="2:20" hidden="1">
      <c r="B67" s="245"/>
      <c r="C67" s="507"/>
      <c r="D67" s="511" t="s">
        <v>187</v>
      </c>
      <c r="E67" s="286" t="s">
        <v>176</v>
      </c>
      <c r="F67" s="285">
        <v>35</v>
      </c>
      <c r="G67" s="268" t="s">
        <v>102</v>
      </c>
      <c r="H67" s="264">
        <v>12</v>
      </c>
      <c r="I67" s="264" t="s">
        <v>102</v>
      </c>
      <c r="J67" s="264" t="s">
        <v>102</v>
      </c>
      <c r="K67" s="264" t="s">
        <v>102</v>
      </c>
      <c r="L67" s="269">
        <v>4</v>
      </c>
      <c r="M67" s="269">
        <v>10</v>
      </c>
      <c r="N67" s="269" t="s">
        <v>102</v>
      </c>
      <c r="O67" s="264" t="s">
        <v>102</v>
      </c>
      <c r="P67" s="264" t="s">
        <v>102</v>
      </c>
      <c r="Q67" s="264" t="s">
        <v>102</v>
      </c>
      <c r="R67" s="270">
        <v>9</v>
      </c>
      <c r="S67" s="271" t="s">
        <v>102</v>
      </c>
    </row>
    <row r="68" spans="2:20" ht="1.5" hidden="1" customHeight="1">
      <c r="B68" s="287"/>
      <c r="C68" s="508"/>
      <c r="D68" s="512"/>
      <c r="E68" s="173" t="s">
        <v>177</v>
      </c>
      <c r="F68" s="288">
        <v>9</v>
      </c>
      <c r="G68" s="277" t="s">
        <v>102</v>
      </c>
      <c r="H68" s="278">
        <v>1</v>
      </c>
      <c r="I68" s="278" t="s">
        <v>102</v>
      </c>
      <c r="J68" s="278" t="s">
        <v>102</v>
      </c>
      <c r="K68" s="278" t="s">
        <v>102</v>
      </c>
      <c r="L68" s="278">
        <v>1</v>
      </c>
      <c r="M68" s="279">
        <v>4</v>
      </c>
      <c r="N68" s="278" t="s">
        <v>102</v>
      </c>
      <c r="O68" s="278" t="s">
        <v>102</v>
      </c>
      <c r="P68" s="278" t="s">
        <v>102</v>
      </c>
      <c r="Q68" s="278" t="s">
        <v>102</v>
      </c>
      <c r="R68" s="296">
        <v>3</v>
      </c>
      <c r="S68" s="297" t="s">
        <v>102</v>
      </c>
    </row>
    <row r="69" spans="2:20" ht="15" hidden="1" customHeight="1">
      <c r="B69" s="497" t="s">
        <v>190</v>
      </c>
      <c r="C69" s="498"/>
      <c r="D69" s="499"/>
      <c r="E69" s="233" t="s">
        <v>174</v>
      </c>
      <c r="F69" s="289">
        <f>G69+H69+I69+J69+K69+L69+M69+N69+O69+P69+Q69+R69+S69</f>
        <v>772</v>
      </c>
      <c r="G69" s="235">
        <v>0</v>
      </c>
      <c r="H69" s="236">
        <v>40</v>
      </c>
      <c r="I69" s="236">
        <v>0</v>
      </c>
      <c r="J69" s="236">
        <v>2</v>
      </c>
      <c r="K69" s="236">
        <v>2</v>
      </c>
      <c r="L69" s="236">
        <v>42</v>
      </c>
      <c r="M69" s="236">
        <v>437</v>
      </c>
      <c r="N69" s="236">
        <v>2</v>
      </c>
      <c r="O69" s="236">
        <v>18</v>
      </c>
      <c r="P69" s="236">
        <v>0</v>
      </c>
      <c r="Q69" s="236">
        <v>12</v>
      </c>
      <c r="R69" s="237">
        <v>217</v>
      </c>
      <c r="S69" s="237">
        <v>0</v>
      </c>
      <c r="T69" s="500"/>
    </row>
    <row r="70" spans="2:20" hidden="1">
      <c r="B70" s="503" t="s">
        <v>175</v>
      </c>
      <c r="C70" s="504"/>
      <c r="D70" s="505"/>
      <c r="E70" s="239" t="s">
        <v>176</v>
      </c>
      <c r="F70" s="290">
        <f>G70+H70+I70+J70+K70+L70+M70+N70+O70+P70+Q70+R70+S70</f>
        <v>535</v>
      </c>
      <c r="G70" s="241">
        <v>0</v>
      </c>
      <c r="H70" s="242">
        <v>37</v>
      </c>
      <c r="I70" s="242">
        <v>0</v>
      </c>
      <c r="J70" s="242">
        <v>1</v>
      </c>
      <c r="K70" s="242">
        <v>2</v>
      </c>
      <c r="L70" s="242">
        <v>35</v>
      </c>
      <c r="M70" s="242">
        <v>316</v>
      </c>
      <c r="N70" s="242">
        <v>0</v>
      </c>
      <c r="O70" s="242">
        <v>12</v>
      </c>
      <c r="P70" s="242">
        <v>0</v>
      </c>
      <c r="Q70" s="242">
        <v>6</v>
      </c>
      <c r="R70" s="243">
        <v>126</v>
      </c>
      <c r="S70" s="243">
        <v>0</v>
      </c>
      <c r="T70" s="501"/>
    </row>
    <row r="71" spans="2:20" hidden="1">
      <c r="B71" s="245"/>
      <c r="C71" s="246"/>
      <c r="D71" s="247"/>
      <c r="E71" s="248" t="s">
        <v>177</v>
      </c>
      <c r="F71" s="291">
        <f>G71+H71+I71+J71+K71+L71+M71+N71+O71+P71+Q71+R71+S71</f>
        <v>237</v>
      </c>
      <c r="G71" s="250">
        <v>0</v>
      </c>
      <c r="H71" s="251">
        <v>3</v>
      </c>
      <c r="I71" s="251">
        <v>0</v>
      </c>
      <c r="J71" s="242">
        <v>1</v>
      </c>
      <c r="K71" s="242">
        <v>0</v>
      </c>
      <c r="L71" s="251">
        <v>7</v>
      </c>
      <c r="M71" s="251">
        <v>121</v>
      </c>
      <c r="N71" s="251">
        <v>2</v>
      </c>
      <c r="O71" s="251">
        <v>6</v>
      </c>
      <c r="P71" s="251">
        <v>0</v>
      </c>
      <c r="Q71" s="251">
        <v>6</v>
      </c>
      <c r="R71" s="252">
        <v>91</v>
      </c>
      <c r="S71" s="252">
        <v>0</v>
      </c>
      <c r="T71" s="502"/>
    </row>
    <row r="72" spans="2:20" hidden="1">
      <c r="B72" s="245"/>
      <c r="C72" s="506" t="s">
        <v>178</v>
      </c>
      <c r="D72" s="416" t="s">
        <v>179</v>
      </c>
      <c r="E72" s="254" t="s">
        <v>176</v>
      </c>
      <c r="F72" s="292">
        <v>491</v>
      </c>
      <c r="G72" s="293" t="s">
        <v>102</v>
      </c>
      <c r="H72" s="257">
        <v>25</v>
      </c>
      <c r="I72" s="257" t="s">
        <v>102</v>
      </c>
      <c r="J72" s="257">
        <v>1</v>
      </c>
      <c r="K72" s="257">
        <v>2</v>
      </c>
      <c r="L72" s="257">
        <v>15</v>
      </c>
      <c r="M72" s="257">
        <v>304</v>
      </c>
      <c r="N72" s="257" t="s">
        <v>102</v>
      </c>
      <c r="O72" s="257">
        <v>12</v>
      </c>
      <c r="P72" s="257" t="s">
        <v>102</v>
      </c>
      <c r="Q72" s="257">
        <v>6</v>
      </c>
      <c r="R72" s="258">
        <v>126</v>
      </c>
      <c r="S72" s="259" t="s">
        <v>102</v>
      </c>
    </row>
    <row r="73" spans="2:20" hidden="1">
      <c r="B73" s="245"/>
      <c r="C73" s="507"/>
      <c r="D73" s="513"/>
      <c r="E73" s="260" t="s">
        <v>177</v>
      </c>
      <c r="F73" s="285">
        <v>229</v>
      </c>
      <c r="G73" s="294" t="s">
        <v>102</v>
      </c>
      <c r="H73" s="263" t="s">
        <v>102</v>
      </c>
      <c r="I73" s="263" t="s">
        <v>102</v>
      </c>
      <c r="J73" s="264">
        <v>1</v>
      </c>
      <c r="K73" s="264" t="s">
        <v>102</v>
      </c>
      <c r="L73" s="264">
        <v>6</v>
      </c>
      <c r="M73" s="264">
        <v>117</v>
      </c>
      <c r="N73" s="264">
        <v>2</v>
      </c>
      <c r="O73" s="264">
        <v>6</v>
      </c>
      <c r="P73" s="264" t="s">
        <v>102</v>
      </c>
      <c r="Q73" s="264">
        <v>6</v>
      </c>
      <c r="R73" s="265">
        <v>91</v>
      </c>
      <c r="S73" s="266" t="s">
        <v>102</v>
      </c>
    </row>
    <row r="74" spans="2:20" hidden="1">
      <c r="B74" s="245"/>
      <c r="C74" s="507"/>
      <c r="D74" s="514" t="s">
        <v>180</v>
      </c>
      <c r="E74" s="170" t="s">
        <v>176</v>
      </c>
      <c r="F74" s="285">
        <v>104</v>
      </c>
      <c r="G74" s="294" t="s">
        <v>102</v>
      </c>
      <c r="H74" s="264" t="s">
        <v>102</v>
      </c>
      <c r="I74" s="264" t="s">
        <v>102</v>
      </c>
      <c r="J74" s="264" t="s">
        <v>102</v>
      </c>
      <c r="K74" s="264" t="s">
        <v>102</v>
      </c>
      <c r="L74" s="264" t="s">
        <v>102</v>
      </c>
      <c r="M74" s="269">
        <v>25</v>
      </c>
      <c r="N74" s="269" t="s">
        <v>102</v>
      </c>
      <c r="O74" s="264">
        <v>7</v>
      </c>
      <c r="P74" s="264" t="s">
        <v>102</v>
      </c>
      <c r="Q74" s="264" t="s">
        <v>102</v>
      </c>
      <c r="R74" s="270">
        <v>72</v>
      </c>
      <c r="S74" s="271" t="s">
        <v>102</v>
      </c>
    </row>
    <row r="75" spans="2:20" hidden="1">
      <c r="B75" s="245"/>
      <c r="C75" s="507"/>
      <c r="D75" s="515"/>
      <c r="E75" s="170" t="s">
        <v>177</v>
      </c>
      <c r="F75" s="285">
        <v>59</v>
      </c>
      <c r="G75" s="294" t="s">
        <v>102</v>
      </c>
      <c r="H75" s="264" t="s">
        <v>102</v>
      </c>
      <c r="I75" s="264" t="s">
        <v>102</v>
      </c>
      <c r="J75" s="264" t="s">
        <v>102</v>
      </c>
      <c r="K75" s="264" t="s">
        <v>102</v>
      </c>
      <c r="L75" s="264" t="s">
        <v>102</v>
      </c>
      <c r="M75" s="269">
        <v>16</v>
      </c>
      <c r="N75" s="269">
        <v>2</v>
      </c>
      <c r="O75" s="269">
        <v>2</v>
      </c>
      <c r="P75" s="264" t="s">
        <v>102</v>
      </c>
      <c r="Q75" s="264" t="s">
        <v>102</v>
      </c>
      <c r="R75" s="270">
        <v>39</v>
      </c>
      <c r="S75" s="271" t="s">
        <v>102</v>
      </c>
    </row>
    <row r="76" spans="2:20" hidden="1">
      <c r="B76" s="245"/>
      <c r="C76" s="507"/>
      <c r="D76" s="514" t="s">
        <v>181</v>
      </c>
      <c r="E76" s="170" t="s">
        <v>176</v>
      </c>
      <c r="F76" s="285">
        <v>101</v>
      </c>
      <c r="G76" s="294" t="s">
        <v>102</v>
      </c>
      <c r="H76" s="264">
        <v>6</v>
      </c>
      <c r="I76" s="264" t="s">
        <v>102</v>
      </c>
      <c r="J76" s="264" t="s">
        <v>102</v>
      </c>
      <c r="K76" s="264">
        <v>2</v>
      </c>
      <c r="L76" s="269">
        <v>2</v>
      </c>
      <c r="M76" s="269">
        <v>61</v>
      </c>
      <c r="N76" s="269" t="s">
        <v>102</v>
      </c>
      <c r="O76" s="269">
        <v>3</v>
      </c>
      <c r="P76" s="264" t="s">
        <v>102</v>
      </c>
      <c r="Q76" s="269" t="s">
        <v>102</v>
      </c>
      <c r="R76" s="270">
        <v>27</v>
      </c>
      <c r="S76" s="271" t="s">
        <v>102</v>
      </c>
    </row>
    <row r="77" spans="2:20" hidden="1">
      <c r="B77" s="245"/>
      <c r="C77" s="507"/>
      <c r="D77" s="515"/>
      <c r="E77" s="170" t="s">
        <v>177</v>
      </c>
      <c r="F77" s="285">
        <v>51</v>
      </c>
      <c r="G77" s="294" t="s">
        <v>102</v>
      </c>
      <c r="H77" s="264" t="s">
        <v>102</v>
      </c>
      <c r="I77" s="264" t="s">
        <v>102</v>
      </c>
      <c r="J77" s="264" t="s">
        <v>102</v>
      </c>
      <c r="K77" s="264" t="s">
        <v>102</v>
      </c>
      <c r="L77" s="264" t="s">
        <v>102</v>
      </c>
      <c r="M77" s="269">
        <v>24</v>
      </c>
      <c r="N77" s="264" t="s">
        <v>102</v>
      </c>
      <c r="O77" s="269">
        <v>4</v>
      </c>
      <c r="P77" s="269" t="s">
        <v>102</v>
      </c>
      <c r="Q77" s="269" t="s">
        <v>102</v>
      </c>
      <c r="R77" s="270">
        <v>23</v>
      </c>
      <c r="S77" s="271" t="s">
        <v>102</v>
      </c>
    </row>
    <row r="78" spans="2:20" hidden="1">
      <c r="B78" s="245"/>
      <c r="C78" s="507"/>
      <c r="D78" s="514" t="s">
        <v>182</v>
      </c>
      <c r="E78" s="170" t="s">
        <v>176</v>
      </c>
      <c r="F78" s="285">
        <v>286</v>
      </c>
      <c r="G78" s="294" t="s">
        <v>102</v>
      </c>
      <c r="H78" s="264">
        <v>19</v>
      </c>
      <c r="I78" s="264" t="s">
        <v>102</v>
      </c>
      <c r="J78" s="264">
        <v>1</v>
      </c>
      <c r="K78" s="264" t="s">
        <v>102</v>
      </c>
      <c r="L78" s="269">
        <v>13</v>
      </c>
      <c r="M78" s="269">
        <v>218</v>
      </c>
      <c r="N78" s="269" t="s">
        <v>102</v>
      </c>
      <c r="O78" s="269">
        <v>2</v>
      </c>
      <c r="P78" s="269" t="s">
        <v>102</v>
      </c>
      <c r="Q78" s="269">
        <v>6</v>
      </c>
      <c r="R78" s="270">
        <v>27</v>
      </c>
      <c r="S78" s="271" t="s">
        <v>102</v>
      </c>
    </row>
    <row r="79" spans="2:20" hidden="1">
      <c r="B79" s="245"/>
      <c r="C79" s="507"/>
      <c r="D79" s="515"/>
      <c r="E79" s="170" t="s">
        <v>177</v>
      </c>
      <c r="F79" s="285">
        <v>119</v>
      </c>
      <c r="G79" s="294" t="s">
        <v>102</v>
      </c>
      <c r="H79" s="264" t="s">
        <v>102</v>
      </c>
      <c r="I79" s="264" t="s">
        <v>102</v>
      </c>
      <c r="J79" s="264">
        <v>1</v>
      </c>
      <c r="K79" s="264" t="s">
        <v>102</v>
      </c>
      <c r="L79" s="269">
        <v>6</v>
      </c>
      <c r="M79" s="269">
        <v>77</v>
      </c>
      <c r="N79" s="264" t="s">
        <v>102</v>
      </c>
      <c r="O79" s="269" t="s">
        <v>102</v>
      </c>
      <c r="P79" s="269" t="s">
        <v>102</v>
      </c>
      <c r="Q79" s="269">
        <v>6</v>
      </c>
      <c r="R79" s="270">
        <v>29</v>
      </c>
      <c r="S79" s="271" t="s">
        <v>102</v>
      </c>
    </row>
    <row r="80" spans="2:20" hidden="1">
      <c r="B80" s="245"/>
      <c r="C80" s="507"/>
      <c r="D80" s="514" t="s">
        <v>183</v>
      </c>
      <c r="E80" s="170" t="s">
        <v>176</v>
      </c>
      <c r="F80" s="285" t="s">
        <v>102</v>
      </c>
      <c r="G80" s="294" t="s">
        <v>102</v>
      </c>
      <c r="H80" s="264" t="s">
        <v>102</v>
      </c>
      <c r="I80" s="264" t="s">
        <v>102</v>
      </c>
      <c r="J80" s="264" t="s">
        <v>102</v>
      </c>
      <c r="K80" s="264" t="s">
        <v>102</v>
      </c>
      <c r="L80" s="269" t="s">
        <v>102</v>
      </c>
      <c r="M80" s="264" t="s">
        <v>102</v>
      </c>
      <c r="N80" s="264" t="s">
        <v>102</v>
      </c>
      <c r="O80" s="264" t="s">
        <v>102</v>
      </c>
      <c r="P80" s="264" t="s">
        <v>102</v>
      </c>
      <c r="Q80" s="269" t="s">
        <v>102</v>
      </c>
      <c r="R80" s="265" t="s">
        <v>102</v>
      </c>
      <c r="S80" s="266" t="s">
        <v>102</v>
      </c>
    </row>
    <row r="81" spans="2:20" hidden="1">
      <c r="B81" s="245"/>
      <c r="C81" s="507"/>
      <c r="D81" s="515"/>
      <c r="E81" s="272" t="s">
        <v>177</v>
      </c>
      <c r="F81" s="285" t="s">
        <v>102</v>
      </c>
      <c r="G81" s="294" t="s">
        <v>102</v>
      </c>
      <c r="H81" s="264" t="s">
        <v>102</v>
      </c>
      <c r="I81" s="264" t="s">
        <v>102</v>
      </c>
      <c r="J81" s="264" t="s">
        <v>102</v>
      </c>
      <c r="K81" s="264" t="s">
        <v>102</v>
      </c>
      <c r="L81" s="264" t="s">
        <v>102</v>
      </c>
      <c r="M81" s="264" t="s">
        <v>102</v>
      </c>
      <c r="N81" s="264" t="s">
        <v>102</v>
      </c>
      <c r="O81" s="264" t="s">
        <v>102</v>
      </c>
      <c r="P81" s="264" t="s">
        <v>102</v>
      </c>
      <c r="Q81" s="264" t="s">
        <v>102</v>
      </c>
      <c r="R81" s="265" t="s">
        <v>102</v>
      </c>
      <c r="S81" s="266" t="s">
        <v>102</v>
      </c>
    </row>
    <row r="82" spans="2:20" hidden="1">
      <c r="B82" s="245"/>
      <c r="C82" s="507"/>
      <c r="D82" s="516" t="s">
        <v>184</v>
      </c>
      <c r="E82" s="170" t="s">
        <v>176</v>
      </c>
      <c r="F82" s="285" t="s">
        <v>102</v>
      </c>
      <c r="G82" s="294" t="s">
        <v>102</v>
      </c>
      <c r="H82" s="264" t="s">
        <v>102</v>
      </c>
      <c r="I82" s="264" t="s">
        <v>102</v>
      </c>
      <c r="J82" s="264" t="s">
        <v>102</v>
      </c>
      <c r="K82" s="264" t="s">
        <v>102</v>
      </c>
      <c r="L82" s="264" t="s">
        <v>102</v>
      </c>
      <c r="M82" s="269" t="s">
        <v>102</v>
      </c>
      <c r="N82" s="264" t="s">
        <v>102</v>
      </c>
      <c r="O82" s="269" t="s">
        <v>102</v>
      </c>
      <c r="P82" s="264" t="s">
        <v>102</v>
      </c>
      <c r="Q82" s="264" t="s">
        <v>102</v>
      </c>
      <c r="R82" s="265" t="s">
        <v>102</v>
      </c>
      <c r="S82" s="266" t="s">
        <v>102</v>
      </c>
    </row>
    <row r="83" spans="2:20" hidden="1">
      <c r="B83" s="245"/>
      <c r="C83" s="508"/>
      <c r="D83" s="517"/>
      <c r="E83" s="173" t="s">
        <v>177</v>
      </c>
      <c r="F83" s="288" t="s">
        <v>102</v>
      </c>
      <c r="G83" s="295" t="s">
        <v>102</v>
      </c>
      <c r="H83" s="278" t="s">
        <v>102</v>
      </c>
      <c r="I83" s="278" t="s">
        <v>102</v>
      </c>
      <c r="J83" s="278" t="s">
        <v>102</v>
      </c>
      <c r="K83" s="278" t="s">
        <v>102</v>
      </c>
      <c r="L83" s="278" t="s">
        <v>102</v>
      </c>
      <c r="M83" s="279" t="s">
        <v>102</v>
      </c>
      <c r="N83" s="278" t="s">
        <v>102</v>
      </c>
      <c r="O83" s="279" t="s">
        <v>102</v>
      </c>
      <c r="P83" s="278" t="s">
        <v>102</v>
      </c>
      <c r="Q83" s="278" t="s">
        <v>102</v>
      </c>
      <c r="R83" s="296" t="s">
        <v>102</v>
      </c>
      <c r="S83" s="297" t="s">
        <v>102</v>
      </c>
    </row>
    <row r="84" spans="2:20" hidden="1">
      <c r="B84" s="245"/>
      <c r="C84" s="507" t="s">
        <v>185</v>
      </c>
      <c r="D84" s="518" t="s">
        <v>179</v>
      </c>
      <c r="E84" s="298" t="s">
        <v>176</v>
      </c>
      <c r="F84" s="299">
        <v>44</v>
      </c>
      <c r="G84" s="256" t="s">
        <v>102</v>
      </c>
      <c r="H84" s="257">
        <v>12</v>
      </c>
      <c r="I84" s="257" t="s">
        <v>102</v>
      </c>
      <c r="J84" s="257" t="s">
        <v>102</v>
      </c>
      <c r="K84" s="257" t="s">
        <v>102</v>
      </c>
      <c r="L84" s="257">
        <v>20</v>
      </c>
      <c r="M84" s="257">
        <v>12</v>
      </c>
      <c r="N84" s="257" t="s">
        <v>102</v>
      </c>
      <c r="O84" s="257" t="s">
        <v>102</v>
      </c>
      <c r="P84" s="257" t="s">
        <v>102</v>
      </c>
      <c r="Q84" s="257" t="s">
        <v>102</v>
      </c>
      <c r="R84" s="258" t="s">
        <v>102</v>
      </c>
      <c r="S84" s="259" t="s">
        <v>102</v>
      </c>
    </row>
    <row r="85" spans="2:20" hidden="1">
      <c r="B85" s="245"/>
      <c r="C85" s="507"/>
      <c r="D85" s="510"/>
      <c r="E85" s="283" t="s">
        <v>177</v>
      </c>
      <c r="F85" s="285">
        <v>8</v>
      </c>
      <c r="G85" s="274" t="s">
        <v>102</v>
      </c>
      <c r="H85" s="275">
        <v>3</v>
      </c>
      <c r="I85" s="264" t="s">
        <v>102</v>
      </c>
      <c r="J85" s="264" t="s">
        <v>102</v>
      </c>
      <c r="K85" s="264" t="s">
        <v>102</v>
      </c>
      <c r="L85" s="264">
        <v>1</v>
      </c>
      <c r="M85" s="264">
        <v>4</v>
      </c>
      <c r="N85" s="264" t="s">
        <v>102</v>
      </c>
      <c r="O85" s="264" t="s">
        <v>102</v>
      </c>
      <c r="P85" s="264" t="s">
        <v>102</v>
      </c>
      <c r="Q85" s="264" t="s">
        <v>102</v>
      </c>
      <c r="R85" s="265" t="s">
        <v>102</v>
      </c>
      <c r="S85" s="266" t="s">
        <v>102</v>
      </c>
    </row>
    <row r="86" spans="2:20" hidden="1">
      <c r="B86" s="245"/>
      <c r="C86" s="507"/>
      <c r="D86" s="511" t="s">
        <v>186</v>
      </c>
      <c r="E86" s="284" t="s">
        <v>176</v>
      </c>
      <c r="F86" s="285">
        <v>14</v>
      </c>
      <c r="G86" s="268" t="s">
        <v>102</v>
      </c>
      <c r="H86" s="264">
        <v>9</v>
      </c>
      <c r="I86" s="264" t="s">
        <v>102</v>
      </c>
      <c r="J86" s="264" t="s">
        <v>102</v>
      </c>
      <c r="K86" s="264" t="s">
        <v>102</v>
      </c>
      <c r="L86" s="269">
        <v>1</v>
      </c>
      <c r="M86" s="269">
        <v>4</v>
      </c>
      <c r="N86" s="269" t="s">
        <v>102</v>
      </c>
      <c r="O86" s="264" t="s">
        <v>102</v>
      </c>
      <c r="P86" s="264" t="s">
        <v>102</v>
      </c>
      <c r="Q86" s="269" t="s">
        <v>102</v>
      </c>
      <c r="R86" s="265" t="s">
        <v>102</v>
      </c>
      <c r="S86" s="266" t="s">
        <v>102</v>
      </c>
    </row>
    <row r="87" spans="2:20" hidden="1">
      <c r="B87" s="245"/>
      <c r="C87" s="507"/>
      <c r="D87" s="511"/>
      <c r="E87" s="286" t="s">
        <v>177</v>
      </c>
      <c r="F87" s="285">
        <v>7</v>
      </c>
      <c r="G87" s="268" t="s">
        <v>102</v>
      </c>
      <c r="H87" s="264">
        <v>2</v>
      </c>
      <c r="I87" s="264" t="s">
        <v>102</v>
      </c>
      <c r="J87" s="264" t="s">
        <v>102</v>
      </c>
      <c r="K87" s="264" t="s">
        <v>102</v>
      </c>
      <c r="L87" s="269">
        <v>1</v>
      </c>
      <c r="M87" s="269">
        <v>4</v>
      </c>
      <c r="N87" s="264" t="s">
        <v>102</v>
      </c>
      <c r="O87" s="264" t="s">
        <v>102</v>
      </c>
      <c r="P87" s="264" t="s">
        <v>102</v>
      </c>
      <c r="Q87" s="264" t="s">
        <v>102</v>
      </c>
      <c r="R87" s="265" t="s">
        <v>102</v>
      </c>
      <c r="S87" s="266" t="s">
        <v>102</v>
      </c>
    </row>
    <row r="88" spans="2:20" hidden="1">
      <c r="B88" s="245"/>
      <c r="C88" s="507"/>
      <c r="D88" s="511" t="s">
        <v>187</v>
      </c>
      <c r="E88" s="286" t="s">
        <v>176</v>
      </c>
      <c r="F88" s="285">
        <v>36</v>
      </c>
      <c r="G88" s="268" t="s">
        <v>102</v>
      </c>
      <c r="H88" s="264">
        <v>3</v>
      </c>
      <c r="I88" s="264" t="s">
        <v>102</v>
      </c>
      <c r="J88" s="264" t="s">
        <v>102</v>
      </c>
      <c r="K88" s="264" t="s">
        <v>102</v>
      </c>
      <c r="L88" s="269">
        <v>19</v>
      </c>
      <c r="M88" s="269">
        <v>8</v>
      </c>
      <c r="N88" s="269" t="s">
        <v>102</v>
      </c>
      <c r="O88" s="264" t="s">
        <v>102</v>
      </c>
      <c r="P88" s="264" t="s">
        <v>102</v>
      </c>
      <c r="Q88" s="264" t="s">
        <v>102</v>
      </c>
      <c r="R88" s="270" t="s">
        <v>102</v>
      </c>
      <c r="S88" s="271" t="s">
        <v>102</v>
      </c>
    </row>
    <row r="89" spans="2:20" ht="12" hidden="1" customHeight="1">
      <c r="B89" s="287"/>
      <c r="C89" s="508"/>
      <c r="D89" s="512"/>
      <c r="E89" s="173" t="s">
        <v>177</v>
      </c>
      <c r="F89" s="288">
        <v>1</v>
      </c>
      <c r="G89" s="300" t="s">
        <v>102</v>
      </c>
      <c r="H89" s="278">
        <v>1</v>
      </c>
      <c r="I89" s="278" t="s">
        <v>102</v>
      </c>
      <c r="J89" s="278" t="s">
        <v>102</v>
      </c>
      <c r="K89" s="278" t="s">
        <v>102</v>
      </c>
      <c r="L89" s="278" t="s">
        <v>102</v>
      </c>
      <c r="M89" s="279" t="s">
        <v>102</v>
      </c>
      <c r="N89" s="278" t="s">
        <v>102</v>
      </c>
      <c r="O89" s="278" t="s">
        <v>102</v>
      </c>
      <c r="P89" s="278" t="s">
        <v>102</v>
      </c>
      <c r="Q89" s="278" t="s">
        <v>102</v>
      </c>
      <c r="R89" s="296" t="s">
        <v>102</v>
      </c>
      <c r="S89" s="297" t="s">
        <v>102</v>
      </c>
    </row>
    <row r="90" spans="2:20" ht="12" hidden="1" customHeight="1">
      <c r="B90" s="497" t="s">
        <v>191</v>
      </c>
      <c r="C90" s="498"/>
      <c r="D90" s="499"/>
      <c r="E90" s="233" t="s">
        <v>174</v>
      </c>
      <c r="F90" s="289">
        <f>G90+H90+I90+J90+K90+L90+M90+N90+O90+P90+Q90+R90+S90</f>
        <v>811</v>
      </c>
      <c r="G90" s="235">
        <v>0</v>
      </c>
      <c r="H90" s="236">
        <v>10</v>
      </c>
      <c r="I90" s="236">
        <v>0</v>
      </c>
      <c r="J90" s="236">
        <v>2</v>
      </c>
      <c r="K90" s="236">
        <v>0</v>
      </c>
      <c r="L90" s="236">
        <v>27</v>
      </c>
      <c r="M90" s="236">
        <v>233</v>
      </c>
      <c r="N90" s="236">
        <v>0</v>
      </c>
      <c r="O90" s="236">
        <v>0</v>
      </c>
      <c r="P90" s="236">
        <v>0</v>
      </c>
      <c r="Q90" s="236">
        <v>0</v>
      </c>
      <c r="R90" s="237">
        <v>539</v>
      </c>
      <c r="S90" s="237">
        <v>0</v>
      </c>
      <c r="T90" s="500"/>
    </row>
    <row r="91" spans="2:20" ht="12" hidden="1" customHeight="1">
      <c r="B91" s="503" t="s">
        <v>175</v>
      </c>
      <c r="C91" s="504"/>
      <c r="D91" s="505"/>
      <c r="E91" s="239" t="s">
        <v>176</v>
      </c>
      <c r="F91" s="290">
        <f>G91+H91+I91+J91+K91+L91+M91+N91+O91+P91+Q91+R91+S91</f>
        <v>502</v>
      </c>
      <c r="G91" s="241">
        <v>0</v>
      </c>
      <c r="H91" s="242">
        <v>10</v>
      </c>
      <c r="I91" s="242">
        <v>0</v>
      </c>
      <c r="J91" s="242">
        <v>0</v>
      </c>
      <c r="K91" s="242">
        <v>0</v>
      </c>
      <c r="L91" s="242">
        <v>25</v>
      </c>
      <c r="M91" s="242">
        <v>156</v>
      </c>
      <c r="N91" s="242">
        <v>0</v>
      </c>
      <c r="O91" s="242">
        <v>0</v>
      </c>
      <c r="P91" s="242">
        <v>0</v>
      </c>
      <c r="Q91" s="242">
        <v>0</v>
      </c>
      <c r="R91" s="243">
        <v>311</v>
      </c>
      <c r="S91" s="243">
        <v>0</v>
      </c>
      <c r="T91" s="501"/>
    </row>
    <row r="92" spans="2:20" ht="12" hidden="1" customHeight="1">
      <c r="B92" s="245"/>
      <c r="C92" s="246"/>
      <c r="D92" s="247"/>
      <c r="E92" s="248" t="s">
        <v>177</v>
      </c>
      <c r="F92" s="291">
        <f>G92+H92+I92+J92+K92+L92+M92+N92+O92+P92+Q92+R92+S92</f>
        <v>309</v>
      </c>
      <c r="G92" s="250">
        <v>0</v>
      </c>
      <c r="H92" s="251">
        <v>0</v>
      </c>
      <c r="I92" s="251">
        <v>0</v>
      </c>
      <c r="J92" s="242">
        <v>2</v>
      </c>
      <c r="K92" s="242">
        <v>0</v>
      </c>
      <c r="L92" s="251">
        <v>2</v>
      </c>
      <c r="M92" s="251">
        <v>77</v>
      </c>
      <c r="N92" s="251">
        <v>0</v>
      </c>
      <c r="O92" s="251">
        <v>0</v>
      </c>
      <c r="P92" s="251">
        <v>0</v>
      </c>
      <c r="Q92" s="251">
        <v>0</v>
      </c>
      <c r="R92" s="252">
        <v>228</v>
      </c>
      <c r="S92" s="252">
        <v>0</v>
      </c>
      <c r="T92" s="502"/>
    </row>
    <row r="93" spans="2:20" hidden="1">
      <c r="B93" s="245"/>
      <c r="C93" s="506" t="s">
        <v>178</v>
      </c>
      <c r="D93" s="416" t="s">
        <v>179</v>
      </c>
      <c r="E93" s="254" t="s">
        <v>176</v>
      </c>
      <c r="F93" s="292">
        <v>469</v>
      </c>
      <c r="G93" s="293" t="s">
        <v>102</v>
      </c>
      <c r="H93" s="257">
        <v>5</v>
      </c>
      <c r="I93" s="257" t="s">
        <v>102</v>
      </c>
      <c r="J93" s="257" t="s">
        <v>102</v>
      </c>
      <c r="K93" s="257" t="s">
        <v>102</v>
      </c>
      <c r="L93" s="257">
        <v>4</v>
      </c>
      <c r="M93" s="257">
        <v>151</v>
      </c>
      <c r="N93" s="257" t="s">
        <v>102</v>
      </c>
      <c r="O93" s="257" t="s">
        <v>102</v>
      </c>
      <c r="P93" s="257" t="s">
        <v>102</v>
      </c>
      <c r="Q93" s="257" t="s">
        <v>102</v>
      </c>
      <c r="R93" s="258">
        <v>309</v>
      </c>
      <c r="S93" s="259" t="s">
        <v>102</v>
      </c>
    </row>
    <row r="94" spans="2:20" hidden="1">
      <c r="B94" s="245"/>
      <c r="C94" s="507"/>
      <c r="D94" s="513"/>
      <c r="E94" s="260" t="s">
        <v>177</v>
      </c>
      <c r="F94" s="285">
        <v>305</v>
      </c>
      <c r="G94" s="294" t="s">
        <v>102</v>
      </c>
      <c r="H94" s="263" t="s">
        <v>102</v>
      </c>
      <c r="I94" s="263" t="s">
        <v>102</v>
      </c>
      <c r="J94" s="264">
        <v>2</v>
      </c>
      <c r="K94" s="264" t="s">
        <v>102</v>
      </c>
      <c r="L94" s="264">
        <v>1</v>
      </c>
      <c r="M94" s="264">
        <v>75</v>
      </c>
      <c r="N94" s="264" t="s">
        <v>102</v>
      </c>
      <c r="O94" s="264" t="s">
        <v>102</v>
      </c>
      <c r="P94" s="264" t="s">
        <v>102</v>
      </c>
      <c r="Q94" s="264" t="s">
        <v>102</v>
      </c>
      <c r="R94" s="265">
        <v>227</v>
      </c>
      <c r="S94" s="266" t="s">
        <v>102</v>
      </c>
    </row>
    <row r="95" spans="2:20" hidden="1">
      <c r="B95" s="245"/>
      <c r="C95" s="507"/>
      <c r="D95" s="514" t="s">
        <v>180</v>
      </c>
      <c r="E95" s="170" t="s">
        <v>176</v>
      </c>
      <c r="F95" s="285">
        <v>176</v>
      </c>
      <c r="G95" s="294" t="s">
        <v>102</v>
      </c>
      <c r="H95" s="264" t="s">
        <v>102</v>
      </c>
      <c r="I95" s="264" t="s">
        <v>102</v>
      </c>
      <c r="J95" s="264" t="s">
        <v>102</v>
      </c>
      <c r="K95" s="264" t="s">
        <v>102</v>
      </c>
      <c r="L95" s="264">
        <v>3</v>
      </c>
      <c r="M95" s="269">
        <v>12</v>
      </c>
      <c r="N95" s="269" t="s">
        <v>102</v>
      </c>
      <c r="O95" s="264" t="s">
        <v>102</v>
      </c>
      <c r="P95" s="264" t="s">
        <v>102</v>
      </c>
      <c r="Q95" s="264" t="s">
        <v>102</v>
      </c>
      <c r="R95" s="270">
        <v>161</v>
      </c>
      <c r="S95" s="271" t="s">
        <v>102</v>
      </c>
    </row>
    <row r="96" spans="2:20" hidden="1">
      <c r="B96" s="245"/>
      <c r="C96" s="507"/>
      <c r="D96" s="515"/>
      <c r="E96" s="170" t="s">
        <v>177</v>
      </c>
      <c r="F96" s="285">
        <v>128</v>
      </c>
      <c r="G96" s="294" t="s">
        <v>102</v>
      </c>
      <c r="H96" s="264" t="s">
        <v>102</v>
      </c>
      <c r="I96" s="264" t="s">
        <v>102</v>
      </c>
      <c r="J96" s="264" t="s">
        <v>102</v>
      </c>
      <c r="K96" s="264" t="s">
        <v>102</v>
      </c>
      <c r="L96" s="264" t="s">
        <v>102</v>
      </c>
      <c r="M96" s="269">
        <v>10</v>
      </c>
      <c r="N96" s="269" t="s">
        <v>102</v>
      </c>
      <c r="O96" s="269" t="s">
        <v>102</v>
      </c>
      <c r="P96" s="264" t="s">
        <v>102</v>
      </c>
      <c r="Q96" s="264" t="s">
        <v>102</v>
      </c>
      <c r="R96" s="270">
        <v>118</v>
      </c>
      <c r="S96" s="271" t="s">
        <v>102</v>
      </c>
    </row>
    <row r="97" spans="2:20" hidden="1">
      <c r="B97" s="245"/>
      <c r="C97" s="507"/>
      <c r="D97" s="514" t="s">
        <v>181</v>
      </c>
      <c r="E97" s="170" t="s">
        <v>176</v>
      </c>
      <c r="F97" s="285">
        <v>124</v>
      </c>
      <c r="G97" s="294" t="s">
        <v>102</v>
      </c>
      <c r="H97" s="264" t="s">
        <v>102</v>
      </c>
      <c r="I97" s="264" t="s">
        <v>102</v>
      </c>
      <c r="J97" s="264" t="s">
        <v>102</v>
      </c>
      <c r="K97" s="264" t="s">
        <v>102</v>
      </c>
      <c r="L97" s="269" t="s">
        <v>102</v>
      </c>
      <c r="M97" s="269">
        <v>34</v>
      </c>
      <c r="N97" s="269" t="s">
        <v>102</v>
      </c>
      <c r="O97" s="269" t="s">
        <v>102</v>
      </c>
      <c r="P97" s="264" t="s">
        <v>102</v>
      </c>
      <c r="Q97" s="264" t="s">
        <v>102</v>
      </c>
      <c r="R97" s="270">
        <v>90</v>
      </c>
      <c r="S97" s="271" t="s">
        <v>102</v>
      </c>
    </row>
    <row r="98" spans="2:20" hidden="1">
      <c r="B98" s="245"/>
      <c r="C98" s="507"/>
      <c r="D98" s="515"/>
      <c r="E98" s="170" t="s">
        <v>177</v>
      </c>
      <c r="F98" s="285">
        <v>63</v>
      </c>
      <c r="G98" s="294" t="s">
        <v>102</v>
      </c>
      <c r="H98" s="264" t="s">
        <v>102</v>
      </c>
      <c r="I98" s="264" t="s">
        <v>102</v>
      </c>
      <c r="J98" s="264">
        <v>2</v>
      </c>
      <c r="K98" s="264" t="s">
        <v>102</v>
      </c>
      <c r="L98" s="264" t="s">
        <v>102</v>
      </c>
      <c r="M98" s="269">
        <v>5</v>
      </c>
      <c r="N98" s="264" t="s">
        <v>102</v>
      </c>
      <c r="O98" s="269" t="s">
        <v>102</v>
      </c>
      <c r="P98" s="269" t="s">
        <v>102</v>
      </c>
      <c r="Q98" s="269" t="s">
        <v>102</v>
      </c>
      <c r="R98" s="270">
        <v>56</v>
      </c>
      <c r="S98" s="271" t="s">
        <v>102</v>
      </c>
    </row>
    <row r="99" spans="2:20" hidden="1">
      <c r="B99" s="245"/>
      <c r="C99" s="507"/>
      <c r="D99" s="514" t="s">
        <v>182</v>
      </c>
      <c r="E99" s="170" t="s">
        <v>176</v>
      </c>
      <c r="F99" s="285">
        <v>169</v>
      </c>
      <c r="G99" s="294" t="s">
        <v>102</v>
      </c>
      <c r="H99" s="264">
        <v>5</v>
      </c>
      <c r="I99" s="264" t="s">
        <v>102</v>
      </c>
      <c r="J99" s="264" t="s">
        <v>102</v>
      </c>
      <c r="K99" s="264" t="s">
        <v>102</v>
      </c>
      <c r="L99" s="269">
        <v>1</v>
      </c>
      <c r="M99" s="269">
        <v>105</v>
      </c>
      <c r="N99" s="269" t="s">
        <v>102</v>
      </c>
      <c r="O99" s="269" t="s">
        <v>102</v>
      </c>
      <c r="P99" s="269" t="s">
        <v>102</v>
      </c>
      <c r="Q99" s="269" t="s">
        <v>102</v>
      </c>
      <c r="R99" s="270">
        <v>58</v>
      </c>
      <c r="S99" s="271" t="s">
        <v>102</v>
      </c>
    </row>
    <row r="100" spans="2:20" hidden="1">
      <c r="B100" s="245"/>
      <c r="C100" s="507"/>
      <c r="D100" s="515"/>
      <c r="E100" s="170" t="s">
        <v>177</v>
      </c>
      <c r="F100" s="285">
        <v>114</v>
      </c>
      <c r="G100" s="294" t="s">
        <v>102</v>
      </c>
      <c r="H100" s="264" t="s">
        <v>102</v>
      </c>
      <c r="I100" s="264" t="s">
        <v>102</v>
      </c>
      <c r="J100" s="264" t="s">
        <v>102</v>
      </c>
      <c r="K100" s="264" t="s">
        <v>102</v>
      </c>
      <c r="L100" s="269">
        <v>1</v>
      </c>
      <c r="M100" s="269">
        <v>60</v>
      </c>
      <c r="N100" s="264" t="s">
        <v>102</v>
      </c>
      <c r="O100" s="269" t="s">
        <v>102</v>
      </c>
      <c r="P100" s="269" t="s">
        <v>102</v>
      </c>
      <c r="Q100" s="269" t="s">
        <v>102</v>
      </c>
      <c r="R100" s="270">
        <v>53</v>
      </c>
      <c r="S100" s="271" t="s">
        <v>102</v>
      </c>
    </row>
    <row r="101" spans="2:20" hidden="1">
      <c r="B101" s="245"/>
      <c r="C101" s="507"/>
      <c r="D101" s="514" t="s">
        <v>183</v>
      </c>
      <c r="E101" s="170" t="s">
        <v>176</v>
      </c>
      <c r="F101" s="285" t="s">
        <v>102</v>
      </c>
      <c r="G101" s="294" t="s">
        <v>102</v>
      </c>
      <c r="H101" s="264" t="s">
        <v>102</v>
      </c>
      <c r="I101" s="264" t="s">
        <v>102</v>
      </c>
      <c r="J101" s="264" t="s">
        <v>102</v>
      </c>
      <c r="K101" s="264" t="s">
        <v>102</v>
      </c>
      <c r="L101" s="269" t="s">
        <v>102</v>
      </c>
      <c r="M101" s="264" t="s">
        <v>102</v>
      </c>
      <c r="N101" s="264" t="s">
        <v>102</v>
      </c>
      <c r="O101" s="264" t="s">
        <v>102</v>
      </c>
      <c r="P101" s="264" t="s">
        <v>102</v>
      </c>
      <c r="Q101" s="264" t="s">
        <v>102</v>
      </c>
      <c r="R101" s="265" t="s">
        <v>102</v>
      </c>
      <c r="S101" s="266" t="s">
        <v>102</v>
      </c>
    </row>
    <row r="102" spans="2:20" hidden="1">
      <c r="B102" s="245"/>
      <c r="C102" s="507"/>
      <c r="D102" s="515"/>
      <c r="E102" s="272" t="s">
        <v>177</v>
      </c>
      <c r="F102" s="285" t="s">
        <v>102</v>
      </c>
      <c r="G102" s="294" t="s">
        <v>102</v>
      </c>
      <c r="H102" s="264" t="s">
        <v>102</v>
      </c>
      <c r="I102" s="264" t="s">
        <v>102</v>
      </c>
      <c r="J102" s="264" t="s">
        <v>102</v>
      </c>
      <c r="K102" s="264" t="s">
        <v>102</v>
      </c>
      <c r="L102" s="264" t="s">
        <v>102</v>
      </c>
      <c r="M102" s="264" t="s">
        <v>102</v>
      </c>
      <c r="N102" s="264" t="s">
        <v>102</v>
      </c>
      <c r="O102" s="264" t="s">
        <v>102</v>
      </c>
      <c r="P102" s="264" t="s">
        <v>102</v>
      </c>
      <c r="Q102" s="264" t="s">
        <v>102</v>
      </c>
      <c r="R102" s="265" t="s">
        <v>102</v>
      </c>
      <c r="S102" s="266" t="s">
        <v>102</v>
      </c>
    </row>
    <row r="103" spans="2:20" hidden="1">
      <c r="B103" s="245"/>
      <c r="C103" s="507"/>
      <c r="D103" s="516" t="s">
        <v>184</v>
      </c>
      <c r="E103" s="170" t="s">
        <v>176</v>
      </c>
      <c r="F103" s="285" t="s">
        <v>102</v>
      </c>
      <c r="G103" s="294" t="s">
        <v>102</v>
      </c>
      <c r="H103" s="264" t="s">
        <v>102</v>
      </c>
      <c r="I103" s="264" t="s">
        <v>102</v>
      </c>
      <c r="J103" s="264" t="s">
        <v>102</v>
      </c>
      <c r="K103" s="264" t="s">
        <v>102</v>
      </c>
      <c r="L103" s="264" t="s">
        <v>102</v>
      </c>
      <c r="M103" s="269" t="s">
        <v>102</v>
      </c>
      <c r="N103" s="264" t="s">
        <v>102</v>
      </c>
      <c r="O103" s="269" t="s">
        <v>102</v>
      </c>
      <c r="P103" s="264" t="s">
        <v>102</v>
      </c>
      <c r="Q103" s="264" t="s">
        <v>102</v>
      </c>
      <c r="R103" s="265" t="s">
        <v>102</v>
      </c>
      <c r="S103" s="266" t="s">
        <v>102</v>
      </c>
    </row>
    <row r="104" spans="2:20" hidden="1">
      <c r="B104" s="245"/>
      <c r="C104" s="508"/>
      <c r="D104" s="517"/>
      <c r="E104" s="173" t="s">
        <v>177</v>
      </c>
      <c r="F104" s="288" t="s">
        <v>102</v>
      </c>
      <c r="G104" s="295" t="s">
        <v>102</v>
      </c>
      <c r="H104" s="278" t="s">
        <v>102</v>
      </c>
      <c r="I104" s="278" t="s">
        <v>102</v>
      </c>
      <c r="J104" s="278" t="s">
        <v>102</v>
      </c>
      <c r="K104" s="278" t="s">
        <v>102</v>
      </c>
      <c r="L104" s="278" t="s">
        <v>102</v>
      </c>
      <c r="M104" s="279" t="s">
        <v>102</v>
      </c>
      <c r="N104" s="278" t="s">
        <v>102</v>
      </c>
      <c r="O104" s="279" t="s">
        <v>102</v>
      </c>
      <c r="P104" s="278" t="s">
        <v>102</v>
      </c>
      <c r="Q104" s="278" t="s">
        <v>102</v>
      </c>
      <c r="R104" s="296" t="s">
        <v>102</v>
      </c>
      <c r="S104" s="297" t="s">
        <v>102</v>
      </c>
    </row>
    <row r="105" spans="2:20" hidden="1">
      <c r="B105" s="245"/>
      <c r="C105" s="507" t="s">
        <v>185</v>
      </c>
      <c r="D105" s="518" t="s">
        <v>179</v>
      </c>
      <c r="E105" s="298" t="s">
        <v>176</v>
      </c>
      <c r="F105" s="299">
        <v>33</v>
      </c>
      <c r="G105" s="256" t="s">
        <v>102</v>
      </c>
      <c r="H105" s="257">
        <v>5</v>
      </c>
      <c r="I105" s="257" t="s">
        <v>102</v>
      </c>
      <c r="J105" s="257" t="s">
        <v>102</v>
      </c>
      <c r="K105" s="257" t="s">
        <v>102</v>
      </c>
      <c r="L105" s="257">
        <v>21</v>
      </c>
      <c r="M105" s="257">
        <v>5</v>
      </c>
      <c r="N105" s="257" t="s">
        <v>102</v>
      </c>
      <c r="O105" s="257" t="s">
        <v>102</v>
      </c>
      <c r="P105" s="257" t="s">
        <v>102</v>
      </c>
      <c r="Q105" s="257" t="s">
        <v>102</v>
      </c>
      <c r="R105" s="258">
        <v>2</v>
      </c>
      <c r="S105" s="259" t="s">
        <v>102</v>
      </c>
    </row>
    <row r="106" spans="2:20" hidden="1">
      <c r="B106" s="245"/>
      <c r="C106" s="507"/>
      <c r="D106" s="510"/>
      <c r="E106" s="283" t="s">
        <v>177</v>
      </c>
      <c r="F106" s="285">
        <v>4</v>
      </c>
      <c r="G106" s="274" t="s">
        <v>102</v>
      </c>
      <c r="H106" s="275" t="s">
        <v>102</v>
      </c>
      <c r="I106" s="264" t="s">
        <v>102</v>
      </c>
      <c r="J106" s="264" t="s">
        <v>102</v>
      </c>
      <c r="K106" s="264" t="s">
        <v>102</v>
      </c>
      <c r="L106" s="264">
        <v>1</v>
      </c>
      <c r="M106" s="264">
        <v>2</v>
      </c>
      <c r="N106" s="264" t="s">
        <v>102</v>
      </c>
      <c r="O106" s="264" t="s">
        <v>102</v>
      </c>
      <c r="P106" s="264" t="s">
        <v>102</v>
      </c>
      <c r="Q106" s="264" t="s">
        <v>102</v>
      </c>
      <c r="R106" s="265">
        <v>1</v>
      </c>
      <c r="S106" s="266" t="s">
        <v>102</v>
      </c>
    </row>
    <row r="107" spans="2:20" hidden="1">
      <c r="B107" s="245"/>
      <c r="C107" s="507"/>
      <c r="D107" s="511" t="s">
        <v>186</v>
      </c>
      <c r="E107" s="284" t="s">
        <v>176</v>
      </c>
      <c r="F107" s="285">
        <v>20</v>
      </c>
      <c r="G107" s="268" t="s">
        <v>102</v>
      </c>
      <c r="H107" s="264">
        <v>2</v>
      </c>
      <c r="I107" s="264" t="s">
        <v>102</v>
      </c>
      <c r="J107" s="264" t="s">
        <v>102</v>
      </c>
      <c r="K107" s="264" t="s">
        <v>102</v>
      </c>
      <c r="L107" s="269">
        <v>16</v>
      </c>
      <c r="M107" s="269">
        <v>2</v>
      </c>
      <c r="N107" s="269" t="s">
        <v>102</v>
      </c>
      <c r="O107" s="264" t="s">
        <v>102</v>
      </c>
      <c r="P107" s="264" t="s">
        <v>102</v>
      </c>
      <c r="Q107" s="264" t="s">
        <v>102</v>
      </c>
      <c r="R107" s="265" t="s">
        <v>102</v>
      </c>
      <c r="S107" s="266" t="s">
        <v>102</v>
      </c>
    </row>
    <row r="108" spans="2:20" hidden="1">
      <c r="B108" s="245"/>
      <c r="C108" s="507"/>
      <c r="D108" s="511"/>
      <c r="E108" s="286" t="s">
        <v>177</v>
      </c>
      <c r="F108" s="285">
        <v>1</v>
      </c>
      <c r="G108" s="268" t="s">
        <v>102</v>
      </c>
      <c r="H108" s="264" t="s">
        <v>102</v>
      </c>
      <c r="I108" s="264" t="s">
        <v>102</v>
      </c>
      <c r="J108" s="264" t="s">
        <v>102</v>
      </c>
      <c r="K108" s="264" t="s">
        <v>102</v>
      </c>
      <c r="L108" s="269" t="s">
        <v>102</v>
      </c>
      <c r="M108" s="269" t="s">
        <v>102</v>
      </c>
      <c r="N108" s="264" t="s">
        <v>102</v>
      </c>
      <c r="O108" s="264" t="s">
        <v>102</v>
      </c>
      <c r="P108" s="264" t="s">
        <v>102</v>
      </c>
      <c r="Q108" s="264" t="s">
        <v>102</v>
      </c>
      <c r="R108" s="265">
        <v>1</v>
      </c>
      <c r="S108" s="266" t="s">
        <v>102</v>
      </c>
    </row>
    <row r="109" spans="2:20" hidden="1">
      <c r="B109" s="245"/>
      <c r="C109" s="507"/>
      <c r="D109" s="511" t="s">
        <v>187</v>
      </c>
      <c r="E109" s="286" t="s">
        <v>176</v>
      </c>
      <c r="F109" s="285">
        <v>13</v>
      </c>
      <c r="G109" s="268" t="s">
        <v>102</v>
      </c>
      <c r="H109" s="264">
        <v>3</v>
      </c>
      <c r="I109" s="264" t="s">
        <v>102</v>
      </c>
      <c r="J109" s="264" t="s">
        <v>102</v>
      </c>
      <c r="K109" s="264" t="s">
        <v>102</v>
      </c>
      <c r="L109" s="269">
        <v>5</v>
      </c>
      <c r="M109" s="269">
        <v>3</v>
      </c>
      <c r="N109" s="269" t="s">
        <v>102</v>
      </c>
      <c r="O109" s="264" t="s">
        <v>102</v>
      </c>
      <c r="P109" s="264" t="s">
        <v>102</v>
      </c>
      <c r="Q109" s="264" t="s">
        <v>102</v>
      </c>
      <c r="R109" s="270">
        <v>2</v>
      </c>
      <c r="S109" s="271" t="s">
        <v>102</v>
      </c>
    </row>
    <row r="110" spans="2:20" hidden="1">
      <c r="B110" s="287"/>
      <c r="C110" s="508"/>
      <c r="D110" s="512"/>
      <c r="E110" s="173" t="s">
        <v>177</v>
      </c>
      <c r="F110" s="288">
        <v>3</v>
      </c>
      <c r="G110" s="277" t="s">
        <v>102</v>
      </c>
      <c r="H110" s="278" t="s">
        <v>102</v>
      </c>
      <c r="I110" s="278" t="s">
        <v>102</v>
      </c>
      <c r="J110" s="278" t="s">
        <v>102</v>
      </c>
      <c r="K110" s="278" t="s">
        <v>102</v>
      </c>
      <c r="L110" s="278">
        <v>1</v>
      </c>
      <c r="M110" s="279">
        <v>2</v>
      </c>
      <c r="N110" s="278" t="s">
        <v>102</v>
      </c>
      <c r="O110" s="278" t="s">
        <v>102</v>
      </c>
      <c r="P110" s="278" t="s">
        <v>102</v>
      </c>
      <c r="Q110" s="278" t="s">
        <v>102</v>
      </c>
      <c r="R110" s="296" t="s">
        <v>102</v>
      </c>
      <c r="S110" s="297" t="s">
        <v>102</v>
      </c>
    </row>
    <row r="111" spans="2:20" ht="12" hidden="1" customHeight="1">
      <c r="B111" s="497" t="s">
        <v>192</v>
      </c>
      <c r="C111" s="498"/>
      <c r="D111" s="499"/>
      <c r="E111" s="233" t="s">
        <v>174</v>
      </c>
      <c r="F111" s="289">
        <f>G111+H111+I111+J111+K111+L111+M111+N111+O111+P111+Q111+R111+S111</f>
        <v>523</v>
      </c>
      <c r="G111" s="235">
        <v>0</v>
      </c>
      <c r="H111" s="236">
        <v>23</v>
      </c>
      <c r="I111" s="236">
        <v>0</v>
      </c>
      <c r="J111" s="236">
        <v>0</v>
      </c>
      <c r="K111" s="236">
        <v>0</v>
      </c>
      <c r="L111" s="236">
        <v>14</v>
      </c>
      <c r="M111" s="236">
        <v>259</v>
      </c>
      <c r="N111" s="236">
        <v>0</v>
      </c>
      <c r="O111" s="236">
        <v>14</v>
      </c>
      <c r="P111" s="236">
        <v>0</v>
      </c>
      <c r="Q111" s="236">
        <v>0</v>
      </c>
      <c r="R111" s="237">
        <v>213</v>
      </c>
      <c r="S111" s="237">
        <v>0</v>
      </c>
      <c r="T111" s="500"/>
    </row>
    <row r="112" spans="2:20" ht="12" hidden="1" customHeight="1">
      <c r="B112" s="503" t="s">
        <v>175</v>
      </c>
      <c r="C112" s="504"/>
      <c r="D112" s="505"/>
      <c r="E112" s="239" t="s">
        <v>176</v>
      </c>
      <c r="F112" s="290">
        <f>G112+H112+I112+J112+K112+L112+M112+N112+O112+P112+Q112+R112+S112</f>
        <v>329</v>
      </c>
      <c r="G112" s="241">
        <v>0</v>
      </c>
      <c r="H112" s="242">
        <v>19</v>
      </c>
      <c r="I112" s="242">
        <v>0</v>
      </c>
      <c r="J112" s="242">
        <v>0</v>
      </c>
      <c r="K112" s="242">
        <v>0</v>
      </c>
      <c r="L112" s="242">
        <v>14</v>
      </c>
      <c r="M112" s="242">
        <v>155</v>
      </c>
      <c r="N112" s="242">
        <v>0</v>
      </c>
      <c r="O112" s="242">
        <v>13</v>
      </c>
      <c r="P112" s="242">
        <v>0</v>
      </c>
      <c r="Q112" s="242">
        <v>0</v>
      </c>
      <c r="R112" s="243">
        <v>128</v>
      </c>
      <c r="S112" s="243">
        <v>0</v>
      </c>
      <c r="T112" s="501"/>
    </row>
    <row r="113" spans="2:20" ht="12" hidden="1" customHeight="1">
      <c r="B113" s="245"/>
      <c r="C113" s="246"/>
      <c r="D113" s="247"/>
      <c r="E113" s="248" t="s">
        <v>177</v>
      </c>
      <c r="F113" s="291">
        <f>G113+H113+I113+J113+K113+L113+M113+N113+O113+P113+Q113+R113+S113</f>
        <v>194</v>
      </c>
      <c r="G113" s="250">
        <v>0</v>
      </c>
      <c r="H113" s="251">
        <v>4</v>
      </c>
      <c r="I113" s="251">
        <v>0</v>
      </c>
      <c r="J113" s="251">
        <v>0</v>
      </c>
      <c r="K113" s="251">
        <v>0</v>
      </c>
      <c r="L113" s="251">
        <v>0</v>
      </c>
      <c r="M113" s="251">
        <v>104</v>
      </c>
      <c r="N113" s="251">
        <v>0</v>
      </c>
      <c r="O113" s="251">
        <v>1</v>
      </c>
      <c r="P113" s="251">
        <v>0</v>
      </c>
      <c r="Q113" s="251">
        <v>0</v>
      </c>
      <c r="R113" s="252">
        <v>85</v>
      </c>
      <c r="S113" s="252">
        <v>0</v>
      </c>
      <c r="T113" s="502"/>
    </row>
    <row r="114" spans="2:20" ht="11.25" hidden="1" customHeight="1">
      <c r="B114" s="245"/>
      <c r="C114" s="519" t="s">
        <v>178</v>
      </c>
      <c r="D114" s="416" t="s">
        <v>179</v>
      </c>
      <c r="E114" s="254" t="s">
        <v>176</v>
      </c>
      <c r="F114" s="292">
        <v>305</v>
      </c>
      <c r="G114" s="293" t="s">
        <v>102</v>
      </c>
      <c r="H114" s="257">
        <v>14</v>
      </c>
      <c r="I114" s="257" t="s">
        <v>102</v>
      </c>
      <c r="J114" s="257" t="s">
        <v>102</v>
      </c>
      <c r="K114" s="257" t="s">
        <v>102</v>
      </c>
      <c r="L114" s="257">
        <v>3</v>
      </c>
      <c r="M114" s="257">
        <v>147</v>
      </c>
      <c r="N114" s="257" t="s">
        <v>102</v>
      </c>
      <c r="O114" s="257">
        <v>13</v>
      </c>
      <c r="P114" s="257" t="s">
        <v>102</v>
      </c>
      <c r="Q114" s="257" t="s">
        <v>102</v>
      </c>
      <c r="R114" s="258">
        <v>128</v>
      </c>
      <c r="S114" s="259" t="s">
        <v>102</v>
      </c>
    </row>
    <row r="115" spans="2:20" ht="11.25" hidden="1" customHeight="1">
      <c r="B115" s="245"/>
      <c r="C115" s="520"/>
      <c r="D115" s="513"/>
      <c r="E115" s="260" t="s">
        <v>177</v>
      </c>
      <c r="F115" s="285">
        <v>187</v>
      </c>
      <c r="G115" s="294" t="s">
        <v>102</v>
      </c>
      <c r="H115" s="263" t="s">
        <v>102</v>
      </c>
      <c r="I115" s="263" t="s">
        <v>102</v>
      </c>
      <c r="J115" s="264" t="s">
        <v>102</v>
      </c>
      <c r="K115" s="264" t="s">
        <v>102</v>
      </c>
      <c r="L115" s="264" t="s">
        <v>102</v>
      </c>
      <c r="M115" s="264">
        <v>101</v>
      </c>
      <c r="N115" s="264" t="s">
        <v>102</v>
      </c>
      <c r="O115" s="264">
        <v>1</v>
      </c>
      <c r="P115" s="264" t="s">
        <v>102</v>
      </c>
      <c r="Q115" s="264" t="s">
        <v>102</v>
      </c>
      <c r="R115" s="265">
        <v>85</v>
      </c>
      <c r="S115" s="266" t="s">
        <v>102</v>
      </c>
    </row>
    <row r="116" spans="2:20" ht="11.25" hidden="1" customHeight="1">
      <c r="B116" s="245"/>
      <c r="C116" s="520"/>
      <c r="D116" s="514" t="s">
        <v>180</v>
      </c>
      <c r="E116" s="170" t="s">
        <v>176</v>
      </c>
      <c r="F116" s="285">
        <v>85</v>
      </c>
      <c r="G116" s="294" t="s">
        <v>102</v>
      </c>
      <c r="H116" s="264" t="s">
        <v>102</v>
      </c>
      <c r="I116" s="264" t="s">
        <v>102</v>
      </c>
      <c r="J116" s="264" t="s">
        <v>102</v>
      </c>
      <c r="K116" s="264" t="s">
        <v>102</v>
      </c>
      <c r="L116" s="264" t="s">
        <v>102</v>
      </c>
      <c r="M116" s="269">
        <v>10</v>
      </c>
      <c r="N116" s="269" t="s">
        <v>102</v>
      </c>
      <c r="O116" s="264">
        <v>7</v>
      </c>
      <c r="P116" s="264" t="s">
        <v>102</v>
      </c>
      <c r="Q116" s="264" t="s">
        <v>102</v>
      </c>
      <c r="R116" s="270">
        <v>68</v>
      </c>
      <c r="S116" s="271" t="s">
        <v>102</v>
      </c>
    </row>
    <row r="117" spans="2:20" ht="11.25" hidden="1" customHeight="1">
      <c r="B117" s="245"/>
      <c r="C117" s="520"/>
      <c r="D117" s="515"/>
      <c r="E117" s="170" t="s">
        <v>177</v>
      </c>
      <c r="F117" s="285">
        <v>52</v>
      </c>
      <c r="G117" s="294" t="s">
        <v>102</v>
      </c>
      <c r="H117" s="264" t="s">
        <v>102</v>
      </c>
      <c r="I117" s="264" t="s">
        <v>102</v>
      </c>
      <c r="J117" s="264" t="s">
        <v>102</v>
      </c>
      <c r="K117" s="264" t="s">
        <v>102</v>
      </c>
      <c r="L117" s="264" t="s">
        <v>102</v>
      </c>
      <c r="M117" s="269">
        <v>2</v>
      </c>
      <c r="N117" s="269" t="s">
        <v>102</v>
      </c>
      <c r="O117" s="269" t="s">
        <v>102</v>
      </c>
      <c r="P117" s="264" t="s">
        <v>102</v>
      </c>
      <c r="Q117" s="264" t="s">
        <v>102</v>
      </c>
      <c r="R117" s="270">
        <v>50</v>
      </c>
      <c r="S117" s="271" t="s">
        <v>102</v>
      </c>
    </row>
    <row r="118" spans="2:20" ht="11.25" hidden="1" customHeight="1">
      <c r="B118" s="245"/>
      <c r="C118" s="520"/>
      <c r="D118" s="514" t="s">
        <v>181</v>
      </c>
      <c r="E118" s="170" t="s">
        <v>176</v>
      </c>
      <c r="F118" s="285">
        <v>57</v>
      </c>
      <c r="G118" s="294" t="s">
        <v>102</v>
      </c>
      <c r="H118" s="264" t="s">
        <v>102</v>
      </c>
      <c r="I118" s="264" t="s">
        <v>102</v>
      </c>
      <c r="J118" s="264" t="s">
        <v>102</v>
      </c>
      <c r="K118" s="264" t="s">
        <v>102</v>
      </c>
      <c r="L118" s="269" t="s">
        <v>102</v>
      </c>
      <c r="M118" s="269">
        <v>30</v>
      </c>
      <c r="N118" s="269" t="s">
        <v>102</v>
      </c>
      <c r="O118" s="269">
        <v>3</v>
      </c>
      <c r="P118" s="264" t="s">
        <v>102</v>
      </c>
      <c r="Q118" s="264" t="s">
        <v>102</v>
      </c>
      <c r="R118" s="270">
        <v>24</v>
      </c>
      <c r="S118" s="271" t="s">
        <v>102</v>
      </c>
    </row>
    <row r="119" spans="2:20" ht="11.25" hidden="1" customHeight="1">
      <c r="B119" s="245"/>
      <c r="C119" s="520"/>
      <c r="D119" s="515"/>
      <c r="E119" s="170" t="s">
        <v>177</v>
      </c>
      <c r="F119" s="285">
        <v>24</v>
      </c>
      <c r="G119" s="294" t="s">
        <v>102</v>
      </c>
      <c r="H119" s="264" t="s">
        <v>102</v>
      </c>
      <c r="I119" s="264" t="s">
        <v>102</v>
      </c>
      <c r="J119" s="264" t="s">
        <v>102</v>
      </c>
      <c r="K119" s="264" t="s">
        <v>102</v>
      </c>
      <c r="L119" s="264" t="s">
        <v>102</v>
      </c>
      <c r="M119" s="269">
        <v>6</v>
      </c>
      <c r="N119" s="264" t="s">
        <v>102</v>
      </c>
      <c r="O119" s="269" t="s">
        <v>102</v>
      </c>
      <c r="P119" s="269" t="s">
        <v>102</v>
      </c>
      <c r="Q119" s="269" t="s">
        <v>102</v>
      </c>
      <c r="R119" s="270">
        <v>18</v>
      </c>
      <c r="S119" s="271" t="s">
        <v>102</v>
      </c>
    </row>
    <row r="120" spans="2:20" ht="11.25" hidden="1" customHeight="1">
      <c r="B120" s="245"/>
      <c r="C120" s="520"/>
      <c r="D120" s="514" t="s">
        <v>182</v>
      </c>
      <c r="E120" s="170" t="s">
        <v>176</v>
      </c>
      <c r="F120" s="285">
        <v>163</v>
      </c>
      <c r="G120" s="294" t="s">
        <v>102</v>
      </c>
      <c r="H120" s="264">
        <v>14</v>
      </c>
      <c r="I120" s="264" t="s">
        <v>102</v>
      </c>
      <c r="J120" s="264" t="s">
        <v>102</v>
      </c>
      <c r="K120" s="264" t="s">
        <v>102</v>
      </c>
      <c r="L120" s="269">
        <v>3</v>
      </c>
      <c r="M120" s="269">
        <v>107</v>
      </c>
      <c r="N120" s="269" t="s">
        <v>102</v>
      </c>
      <c r="O120" s="269">
        <v>3</v>
      </c>
      <c r="P120" s="269" t="s">
        <v>102</v>
      </c>
      <c r="Q120" s="269" t="s">
        <v>102</v>
      </c>
      <c r="R120" s="270">
        <v>36</v>
      </c>
      <c r="S120" s="271" t="s">
        <v>102</v>
      </c>
    </row>
    <row r="121" spans="2:20" ht="11.25" hidden="1" customHeight="1">
      <c r="B121" s="245"/>
      <c r="C121" s="520"/>
      <c r="D121" s="515"/>
      <c r="E121" s="170" t="s">
        <v>177</v>
      </c>
      <c r="F121" s="285">
        <v>111</v>
      </c>
      <c r="G121" s="294" t="s">
        <v>102</v>
      </c>
      <c r="H121" s="264" t="s">
        <v>102</v>
      </c>
      <c r="I121" s="264" t="s">
        <v>102</v>
      </c>
      <c r="J121" s="264" t="s">
        <v>102</v>
      </c>
      <c r="K121" s="264" t="s">
        <v>102</v>
      </c>
      <c r="L121" s="269" t="s">
        <v>102</v>
      </c>
      <c r="M121" s="269">
        <v>93</v>
      </c>
      <c r="N121" s="264" t="s">
        <v>102</v>
      </c>
      <c r="O121" s="269">
        <v>1</v>
      </c>
      <c r="P121" s="269" t="s">
        <v>102</v>
      </c>
      <c r="Q121" s="269" t="s">
        <v>102</v>
      </c>
      <c r="R121" s="270">
        <v>17</v>
      </c>
      <c r="S121" s="271" t="s">
        <v>102</v>
      </c>
    </row>
    <row r="122" spans="2:20" ht="11.25" hidden="1" customHeight="1">
      <c r="B122" s="245"/>
      <c r="C122" s="520"/>
      <c r="D122" s="514" t="s">
        <v>183</v>
      </c>
      <c r="E122" s="170" t="s">
        <v>176</v>
      </c>
      <c r="F122" s="285" t="s">
        <v>102</v>
      </c>
      <c r="G122" s="294" t="s">
        <v>102</v>
      </c>
      <c r="H122" s="264" t="s">
        <v>102</v>
      </c>
      <c r="I122" s="264" t="s">
        <v>102</v>
      </c>
      <c r="J122" s="264" t="s">
        <v>102</v>
      </c>
      <c r="K122" s="264" t="s">
        <v>102</v>
      </c>
      <c r="L122" s="269" t="s">
        <v>102</v>
      </c>
      <c r="M122" s="264" t="s">
        <v>102</v>
      </c>
      <c r="N122" s="264" t="s">
        <v>102</v>
      </c>
      <c r="O122" s="264" t="s">
        <v>102</v>
      </c>
      <c r="P122" s="264" t="s">
        <v>102</v>
      </c>
      <c r="Q122" s="264" t="s">
        <v>102</v>
      </c>
      <c r="R122" s="265" t="s">
        <v>102</v>
      </c>
      <c r="S122" s="266" t="s">
        <v>102</v>
      </c>
    </row>
    <row r="123" spans="2:20" ht="11.25" hidden="1" customHeight="1">
      <c r="B123" s="245"/>
      <c r="C123" s="520"/>
      <c r="D123" s="515"/>
      <c r="E123" s="272" t="s">
        <v>177</v>
      </c>
      <c r="F123" s="285" t="s">
        <v>102</v>
      </c>
      <c r="G123" s="294" t="s">
        <v>102</v>
      </c>
      <c r="H123" s="264" t="s">
        <v>102</v>
      </c>
      <c r="I123" s="264" t="s">
        <v>102</v>
      </c>
      <c r="J123" s="264" t="s">
        <v>102</v>
      </c>
      <c r="K123" s="264" t="s">
        <v>102</v>
      </c>
      <c r="L123" s="264" t="s">
        <v>102</v>
      </c>
      <c r="M123" s="264" t="s">
        <v>102</v>
      </c>
      <c r="N123" s="264" t="s">
        <v>102</v>
      </c>
      <c r="O123" s="264" t="s">
        <v>102</v>
      </c>
      <c r="P123" s="264" t="s">
        <v>102</v>
      </c>
      <c r="Q123" s="264" t="s">
        <v>102</v>
      </c>
      <c r="R123" s="265" t="s">
        <v>102</v>
      </c>
      <c r="S123" s="266" t="s">
        <v>102</v>
      </c>
    </row>
    <row r="124" spans="2:20" ht="11.25" hidden="1" customHeight="1">
      <c r="B124" s="245"/>
      <c r="C124" s="520"/>
      <c r="D124" s="516" t="s">
        <v>184</v>
      </c>
      <c r="E124" s="170" t="s">
        <v>176</v>
      </c>
      <c r="F124" s="285" t="s">
        <v>102</v>
      </c>
      <c r="G124" s="294" t="s">
        <v>102</v>
      </c>
      <c r="H124" s="264" t="s">
        <v>102</v>
      </c>
      <c r="I124" s="264" t="s">
        <v>102</v>
      </c>
      <c r="J124" s="264" t="s">
        <v>102</v>
      </c>
      <c r="K124" s="264" t="s">
        <v>102</v>
      </c>
      <c r="L124" s="264" t="s">
        <v>102</v>
      </c>
      <c r="M124" s="269" t="s">
        <v>102</v>
      </c>
      <c r="N124" s="264" t="s">
        <v>102</v>
      </c>
      <c r="O124" s="269" t="s">
        <v>102</v>
      </c>
      <c r="P124" s="264" t="s">
        <v>102</v>
      </c>
      <c r="Q124" s="264" t="s">
        <v>102</v>
      </c>
      <c r="R124" s="265" t="s">
        <v>102</v>
      </c>
      <c r="S124" s="266" t="s">
        <v>102</v>
      </c>
    </row>
    <row r="125" spans="2:20" ht="11.25" hidden="1" customHeight="1">
      <c r="B125" s="245"/>
      <c r="C125" s="521"/>
      <c r="D125" s="517"/>
      <c r="E125" s="173" t="s">
        <v>177</v>
      </c>
      <c r="F125" s="288" t="s">
        <v>102</v>
      </c>
      <c r="G125" s="295" t="s">
        <v>102</v>
      </c>
      <c r="H125" s="278" t="s">
        <v>102</v>
      </c>
      <c r="I125" s="278" t="s">
        <v>102</v>
      </c>
      <c r="J125" s="278" t="s">
        <v>102</v>
      </c>
      <c r="K125" s="278" t="s">
        <v>102</v>
      </c>
      <c r="L125" s="278" t="s">
        <v>102</v>
      </c>
      <c r="M125" s="279" t="s">
        <v>102</v>
      </c>
      <c r="N125" s="278" t="s">
        <v>102</v>
      </c>
      <c r="O125" s="279" t="s">
        <v>102</v>
      </c>
      <c r="P125" s="278" t="s">
        <v>102</v>
      </c>
      <c r="Q125" s="278" t="s">
        <v>102</v>
      </c>
      <c r="R125" s="296" t="s">
        <v>102</v>
      </c>
      <c r="S125" s="297" t="s">
        <v>102</v>
      </c>
    </row>
    <row r="126" spans="2:20" ht="11.25" hidden="1" customHeight="1">
      <c r="B126" s="245"/>
      <c r="C126" s="519" t="s">
        <v>185</v>
      </c>
      <c r="D126" s="518" t="s">
        <v>179</v>
      </c>
      <c r="E126" s="298" t="s">
        <v>176</v>
      </c>
      <c r="F126" s="299">
        <v>24</v>
      </c>
      <c r="G126" s="256" t="s">
        <v>102</v>
      </c>
      <c r="H126" s="257">
        <v>5</v>
      </c>
      <c r="I126" s="257" t="s">
        <v>102</v>
      </c>
      <c r="J126" s="257" t="s">
        <v>102</v>
      </c>
      <c r="K126" s="257" t="s">
        <v>102</v>
      </c>
      <c r="L126" s="257">
        <v>11</v>
      </c>
      <c r="M126" s="257">
        <v>8</v>
      </c>
      <c r="N126" s="257" t="s">
        <v>102</v>
      </c>
      <c r="O126" s="257" t="s">
        <v>102</v>
      </c>
      <c r="P126" s="257" t="s">
        <v>102</v>
      </c>
      <c r="Q126" s="257" t="s">
        <v>102</v>
      </c>
      <c r="R126" s="258" t="s">
        <v>102</v>
      </c>
      <c r="S126" s="259" t="s">
        <v>102</v>
      </c>
    </row>
    <row r="127" spans="2:20" ht="11.25" hidden="1" customHeight="1">
      <c r="B127" s="245"/>
      <c r="C127" s="520"/>
      <c r="D127" s="510"/>
      <c r="E127" s="283" t="s">
        <v>177</v>
      </c>
      <c r="F127" s="285">
        <v>7</v>
      </c>
      <c r="G127" s="274" t="s">
        <v>102</v>
      </c>
      <c r="H127" s="275">
        <v>4</v>
      </c>
      <c r="I127" s="264" t="s">
        <v>102</v>
      </c>
      <c r="J127" s="264" t="s">
        <v>102</v>
      </c>
      <c r="K127" s="264" t="s">
        <v>102</v>
      </c>
      <c r="L127" s="264" t="s">
        <v>102</v>
      </c>
      <c r="M127" s="264">
        <v>3</v>
      </c>
      <c r="N127" s="264" t="s">
        <v>102</v>
      </c>
      <c r="O127" s="264" t="s">
        <v>102</v>
      </c>
      <c r="P127" s="264" t="s">
        <v>102</v>
      </c>
      <c r="Q127" s="264" t="s">
        <v>102</v>
      </c>
      <c r="R127" s="265" t="s">
        <v>102</v>
      </c>
      <c r="S127" s="266" t="s">
        <v>102</v>
      </c>
    </row>
    <row r="128" spans="2:20" ht="11.25" hidden="1" customHeight="1">
      <c r="B128" s="245"/>
      <c r="C128" s="520"/>
      <c r="D128" s="511" t="s">
        <v>186</v>
      </c>
      <c r="E128" s="284" t="s">
        <v>176</v>
      </c>
      <c r="F128" s="285">
        <v>8</v>
      </c>
      <c r="G128" s="268" t="s">
        <v>102</v>
      </c>
      <c r="H128" s="264">
        <v>3</v>
      </c>
      <c r="I128" s="264" t="s">
        <v>102</v>
      </c>
      <c r="J128" s="264" t="s">
        <v>102</v>
      </c>
      <c r="K128" s="264" t="s">
        <v>102</v>
      </c>
      <c r="L128" s="269">
        <v>2</v>
      </c>
      <c r="M128" s="269">
        <v>3</v>
      </c>
      <c r="N128" s="269" t="s">
        <v>102</v>
      </c>
      <c r="O128" s="264" t="s">
        <v>102</v>
      </c>
      <c r="P128" s="264" t="s">
        <v>102</v>
      </c>
      <c r="Q128" s="264" t="s">
        <v>102</v>
      </c>
      <c r="R128" s="265" t="s">
        <v>102</v>
      </c>
      <c r="S128" s="266" t="s">
        <v>102</v>
      </c>
    </row>
    <row r="129" spans="2:20" ht="11.25" hidden="1" customHeight="1">
      <c r="B129" s="245"/>
      <c r="C129" s="520"/>
      <c r="D129" s="511"/>
      <c r="E129" s="286" t="s">
        <v>177</v>
      </c>
      <c r="F129" s="285">
        <v>4</v>
      </c>
      <c r="G129" s="268" t="s">
        <v>102</v>
      </c>
      <c r="H129" s="264">
        <v>3</v>
      </c>
      <c r="I129" s="264" t="s">
        <v>102</v>
      </c>
      <c r="J129" s="264" t="s">
        <v>102</v>
      </c>
      <c r="K129" s="264" t="s">
        <v>102</v>
      </c>
      <c r="L129" s="269" t="s">
        <v>102</v>
      </c>
      <c r="M129" s="269">
        <v>1</v>
      </c>
      <c r="N129" s="264" t="s">
        <v>102</v>
      </c>
      <c r="O129" s="264" t="s">
        <v>102</v>
      </c>
      <c r="P129" s="264" t="s">
        <v>102</v>
      </c>
      <c r="Q129" s="264" t="s">
        <v>102</v>
      </c>
      <c r="R129" s="265" t="s">
        <v>102</v>
      </c>
      <c r="S129" s="266" t="s">
        <v>102</v>
      </c>
    </row>
    <row r="130" spans="2:20" ht="11.25" hidden="1" customHeight="1">
      <c r="B130" s="245"/>
      <c r="C130" s="520"/>
      <c r="D130" s="511" t="s">
        <v>187</v>
      </c>
      <c r="E130" s="286" t="s">
        <v>176</v>
      </c>
      <c r="F130" s="285">
        <v>16</v>
      </c>
      <c r="G130" s="268" t="s">
        <v>102</v>
      </c>
      <c r="H130" s="264">
        <v>2</v>
      </c>
      <c r="I130" s="264" t="s">
        <v>102</v>
      </c>
      <c r="J130" s="264" t="s">
        <v>102</v>
      </c>
      <c r="K130" s="264" t="s">
        <v>102</v>
      </c>
      <c r="L130" s="269">
        <v>9</v>
      </c>
      <c r="M130" s="269">
        <v>5</v>
      </c>
      <c r="N130" s="269" t="s">
        <v>102</v>
      </c>
      <c r="O130" s="264" t="s">
        <v>102</v>
      </c>
      <c r="P130" s="264" t="s">
        <v>102</v>
      </c>
      <c r="Q130" s="264" t="s">
        <v>102</v>
      </c>
      <c r="R130" s="270" t="s">
        <v>102</v>
      </c>
      <c r="S130" s="271" t="s">
        <v>102</v>
      </c>
    </row>
    <row r="131" spans="2:20" ht="11.25" hidden="1" customHeight="1">
      <c r="B131" s="287"/>
      <c r="C131" s="521"/>
      <c r="D131" s="512"/>
      <c r="E131" s="173" t="s">
        <v>177</v>
      </c>
      <c r="F131" s="288">
        <v>3</v>
      </c>
      <c r="G131" s="277" t="s">
        <v>102</v>
      </c>
      <c r="H131" s="278">
        <v>1</v>
      </c>
      <c r="I131" s="278" t="s">
        <v>102</v>
      </c>
      <c r="J131" s="278" t="s">
        <v>102</v>
      </c>
      <c r="K131" s="278" t="s">
        <v>102</v>
      </c>
      <c r="L131" s="278" t="s">
        <v>102</v>
      </c>
      <c r="M131" s="279">
        <v>2</v>
      </c>
      <c r="N131" s="278" t="s">
        <v>102</v>
      </c>
      <c r="O131" s="278" t="s">
        <v>102</v>
      </c>
      <c r="P131" s="278" t="s">
        <v>102</v>
      </c>
      <c r="Q131" s="278" t="s">
        <v>102</v>
      </c>
      <c r="R131" s="296" t="s">
        <v>102</v>
      </c>
      <c r="S131" s="297" t="s">
        <v>102</v>
      </c>
    </row>
    <row r="132" spans="2:20" ht="12" hidden="1" customHeight="1">
      <c r="B132" s="497" t="s">
        <v>193</v>
      </c>
      <c r="C132" s="498"/>
      <c r="D132" s="499"/>
      <c r="E132" s="233" t="s">
        <v>174</v>
      </c>
      <c r="F132" s="289">
        <f>G132+H132+I132+J132+K132+L132+M132+N132+O132+P132+Q132+R132+S132</f>
        <v>420</v>
      </c>
      <c r="G132" s="235">
        <v>0</v>
      </c>
      <c r="H132" s="236">
        <v>16</v>
      </c>
      <c r="I132" s="236">
        <v>0</v>
      </c>
      <c r="J132" s="236">
        <v>0</v>
      </c>
      <c r="K132" s="236">
        <v>0</v>
      </c>
      <c r="L132" s="236">
        <v>4</v>
      </c>
      <c r="M132" s="236">
        <v>252</v>
      </c>
      <c r="N132" s="236">
        <v>0</v>
      </c>
      <c r="O132" s="236">
        <v>14</v>
      </c>
      <c r="P132" s="236">
        <v>0</v>
      </c>
      <c r="Q132" s="236">
        <v>0</v>
      </c>
      <c r="R132" s="237">
        <v>134</v>
      </c>
      <c r="S132" s="237">
        <v>0</v>
      </c>
      <c r="T132" s="500"/>
    </row>
    <row r="133" spans="2:20" ht="12" hidden="1" customHeight="1">
      <c r="B133" s="503" t="s">
        <v>175</v>
      </c>
      <c r="C133" s="504"/>
      <c r="D133" s="505"/>
      <c r="E133" s="239" t="s">
        <v>176</v>
      </c>
      <c r="F133" s="290">
        <f>G133+H133+I133+J133+K133+L133+M133+N133+O133+P133+Q133+R133+S133</f>
        <v>303</v>
      </c>
      <c r="G133" s="241">
        <v>0</v>
      </c>
      <c r="H133" s="242">
        <v>14</v>
      </c>
      <c r="I133" s="242">
        <v>0</v>
      </c>
      <c r="J133" s="242">
        <v>0</v>
      </c>
      <c r="K133" s="242">
        <v>0</v>
      </c>
      <c r="L133" s="242">
        <v>3</v>
      </c>
      <c r="M133" s="242">
        <v>174</v>
      </c>
      <c r="N133" s="242">
        <v>0</v>
      </c>
      <c r="O133" s="242">
        <v>14</v>
      </c>
      <c r="P133" s="242">
        <v>0</v>
      </c>
      <c r="Q133" s="242">
        <v>0</v>
      </c>
      <c r="R133" s="243">
        <v>98</v>
      </c>
      <c r="S133" s="243">
        <v>0</v>
      </c>
      <c r="T133" s="501"/>
    </row>
    <row r="134" spans="2:20" ht="12" hidden="1" customHeight="1">
      <c r="B134" s="245"/>
      <c r="C134" s="246"/>
      <c r="D134" s="247"/>
      <c r="E134" s="248" t="s">
        <v>177</v>
      </c>
      <c r="F134" s="291">
        <f>G134+H134+I134+J134+K134+L134+M134+N134+O134+P134+Q134+R134+S134</f>
        <v>117</v>
      </c>
      <c r="G134" s="250">
        <v>0</v>
      </c>
      <c r="H134" s="251">
        <v>2</v>
      </c>
      <c r="I134" s="251">
        <v>0</v>
      </c>
      <c r="J134" s="251">
        <v>0</v>
      </c>
      <c r="K134" s="251">
        <v>0</v>
      </c>
      <c r="L134" s="251">
        <v>1</v>
      </c>
      <c r="M134" s="251">
        <v>78</v>
      </c>
      <c r="N134" s="251">
        <v>0</v>
      </c>
      <c r="O134" s="251">
        <v>0</v>
      </c>
      <c r="P134" s="251">
        <v>0</v>
      </c>
      <c r="Q134" s="251">
        <v>0</v>
      </c>
      <c r="R134" s="252">
        <v>36</v>
      </c>
      <c r="S134" s="252">
        <v>0</v>
      </c>
      <c r="T134" s="502"/>
    </row>
    <row r="135" spans="2:20" hidden="1">
      <c r="B135" s="245"/>
      <c r="C135" s="519" t="s">
        <v>178</v>
      </c>
      <c r="D135" s="416" t="s">
        <v>179</v>
      </c>
      <c r="E135" s="254" t="s">
        <v>176</v>
      </c>
      <c r="F135" s="292">
        <v>294</v>
      </c>
      <c r="G135" s="293" t="s">
        <v>102</v>
      </c>
      <c r="H135" s="257">
        <v>8</v>
      </c>
      <c r="I135" s="257" t="s">
        <v>102</v>
      </c>
      <c r="J135" s="257" t="s">
        <v>102</v>
      </c>
      <c r="K135" s="257" t="s">
        <v>102</v>
      </c>
      <c r="L135" s="257">
        <v>2</v>
      </c>
      <c r="M135" s="257">
        <v>172</v>
      </c>
      <c r="N135" s="257" t="s">
        <v>102</v>
      </c>
      <c r="O135" s="257">
        <v>14</v>
      </c>
      <c r="P135" s="257" t="s">
        <v>102</v>
      </c>
      <c r="Q135" s="257" t="s">
        <v>102</v>
      </c>
      <c r="R135" s="258">
        <v>98</v>
      </c>
      <c r="S135" s="259" t="s">
        <v>102</v>
      </c>
    </row>
    <row r="136" spans="2:20" hidden="1">
      <c r="B136" s="245"/>
      <c r="C136" s="520"/>
      <c r="D136" s="513"/>
      <c r="E136" s="260" t="s">
        <v>177</v>
      </c>
      <c r="F136" s="285">
        <v>113</v>
      </c>
      <c r="G136" s="294" t="s">
        <v>102</v>
      </c>
      <c r="H136" s="263">
        <v>1</v>
      </c>
      <c r="I136" s="263" t="s">
        <v>102</v>
      </c>
      <c r="J136" s="264" t="s">
        <v>102</v>
      </c>
      <c r="K136" s="264" t="s">
        <v>102</v>
      </c>
      <c r="L136" s="264">
        <v>1</v>
      </c>
      <c r="M136" s="264">
        <v>75</v>
      </c>
      <c r="N136" s="264" t="s">
        <v>102</v>
      </c>
      <c r="O136" s="264" t="s">
        <v>102</v>
      </c>
      <c r="P136" s="264" t="s">
        <v>102</v>
      </c>
      <c r="Q136" s="264" t="s">
        <v>102</v>
      </c>
      <c r="R136" s="265">
        <v>36</v>
      </c>
      <c r="S136" s="266" t="s">
        <v>102</v>
      </c>
    </row>
    <row r="137" spans="2:20" hidden="1">
      <c r="B137" s="245"/>
      <c r="C137" s="520"/>
      <c r="D137" s="514" t="s">
        <v>180</v>
      </c>
      <c r="E137" s="170" t="s">
        <v>176</v>
      </c>
      <c r="F137" s="285">
        <v>62</v>
      </c>
      <c r="G137" s="294" t="s">
        <v>102</v>
      </c>
      <c r="H137" s="264" t="s">
        <v>102</v>
      </c>
      <c r="I137" s="264" t="s">
        <v>102</v>
      </c>
      <c r="J137" s="264" t="s">
        <v>102</v>
      </c>
      <c r="K137" s="264" t="s">
        <v>102</v>
      </c>
      <c r="L137" s="264" t="s">
        <v>102</v>
      </c>
      <c r="M137" s="269">
        <v>6</v>
      </c>
      <c r="N137" s="269" t="s">
        <v>102</v>
      </c>
      <c r="O137" s="264">
        <v>3</v>
      </c>
      <c r="P137" s="264" t="s">
        <v>102</v>
      </c>
      <c r="Q137" s="264" t="s">
        <v>102</v>
      </c>
      <c r="R137" s="270">
        <v>53</v>
      </c>
      <c r="S137" s="271" t="s">
        <v>102</v>
      </c>
    </row>
    <row r="138" spans="2:20" hidden="1">
      <c r="B138" s="245"/>
      <c r="C138" s="520"/>
      <c r="D138" s="515"/>
      <c r="E138" s="170" t="s">
        <v>177</v>
      </c>
      <c r="F138" s="285">
        <v>15</v>
      </c>
      <c r="G138" s="294" t="s">
        <v>102</v>
      </c>
      <c r="H138" s="264" t="s">
        <v>102</v>
      </c>
      <c r="I138" s="264" t="s">
        <v>102</v>
      </c>
      <c r="J138" s="264" t="s">
        <v>102</v>
      </c>
      <c r="K138" s="264" t="s">
        <v>102</v>
      </c>
      <c r="L138" s="264" t="s">
        <v>102</v>
      </c>
      <c r="M138" s="269">
        <v>3</v>
      </c>
      <c r="N138" s="269" t="s">
        <v>102</v>
      </c>
      <c r="O138" s="269" t="s">
        <v>102</v>
      </c>
      <c r="P138" s="264" t="s">
        <v>102</v>
      </c>
      <c r="Q138" s="264" t="s">
        <v>102</v>
      </c>
      <c r="R138" s="270">
        <v>12</v>
      </c>
      <c r="S138" s="271" t="s">
        <v>102</v>
      </c>
    </row>
    <row r="139" spans="2:20" hidden="1">
      <c r="B139" s="245"/>
      <c r="C139" s="520"/>
      <c r="D139" s="514" t="s">
        <v>181</v>
      </c>
      <c r="E139" s="170" t="s">
        <v>176</v>
      </c>
      <c r="F139" s="285">
        <v>83</v>
      </c>
      <c r="G139" s="294" t="s">
        <v>102</v>
      </c>
      <c r="H139" s="264">
        <v>1</v>
      </c>
      <c r="I139" s="264" t="s">
        <v>102</v>
      </c>
      <c r="J139" s="264" t="s">
        <v>102</v>
      </c>
      <c r="K139" s="264" t="s">
        <v>102</v>
      </c>
      <c r="L139" s="269" t="s">
        <v>102</v>
      </c>
      <c r="M139" s="269">
        <v>51</v>
      </c>
      <c r="N139" s="269" t="s">
        <v>102</v>
      </c>
      <c r="O139" s="269">
        <v>2</v>
      </c>
      <c r="P139" s="264" t="s">
        <v>102</v>
      </c>
      <c r="Q139" s="264" t="s">
        <v>102</v>
      </c>
      <c r="R139" s="270">
        <v>29</v>
      </c>
      <c r="S139" s="271" t="s">
        <v>102</v>
      </c>
    </row>
    <row r="140" spans="2:20" hidden="1">
      <c r="B140" s="245"/>
      <c r="C140" s="520"/>
      <c r="D140" s="515"/>
      <c r="E140" s="170" t="s">
        <v>177</v>
      </c>
      <c r="F140" s="285">
        <v>20</v>
      </c>
      <c r="G140" s="294" t="s">
        <v>102</v>
      </c>
      <c r="H140" s="264" t="s">
        <v>102</v>
      </c>
      <c r="I140" s="264" t="s">
        <v>102</v>
      </c>
      <c r="J140" s="264" t="s">
        <v>102</v>
      </c>
      <c r="K140" s="264" t="s">
        <v>102</v>
      </c>
      <c r="L140" s="264" t="s">
        <v>102</v>
      </c>
      <c r="M140" s="269">
        <v>8</v>
      </c>
      <c r="N140" s="264" t="s">
        <v>102</v>
      </c>
      <c r="O140" s="269" t="s">
        <v>102</v>
      </c>
      <c r="P140" s="269" t="s">
        <v>102</v>
      </c>
      <c r="Q140" s="269" t="s">
        <v>102</v>
      </c>
      <c r="R140" s="270">
        <v>12</v>
      </c>
      <c r="S140" s="271" t="s">
        <v>102</v>
      </c>
    </row>
    <row r="141" spans="2:20" hidden="1">
      <c r="B141" s="245"/>
      <c r="C141" s="520"/>
      <c r="D141" s="514" t="s">
        <v>182</v>
      </c>
      <c r="E141" s="170" t="s">
        <v>176</v>
      </c>
      <c r="F141" s="285">
        <v>128</v>
      </c>
      <c r="G141" s="294" t="s">
        <v>102</v>
      </c>
      <c r="H141" s="264">
        <v>7</v>
      </c>
      <c r="I141" s="264" t="s">
        <v>102</v>
      </c>
      <c r="J141" s="264" t="s">
        <v>102</v>
      </c>
      <c r="K141" s="264" t="s">
        <v>102</v>
      </c>
      <c r="L141" s="269">
        <v>2</v>
      </c>
      <c r="M141" s="269">
        <v>94</v>
      </c>
      <c r="N141" s="269" t="s">
        <v>102</v>
      </c>
      <c r="O141" s="269">
        <v>9</v>
      </c>
      <c r="P141" s="269" t="s">
        <v>102</v>
      </c>
      <c r="Q141" s="269" t="s">
        <v>102</v>
      </c>
      <c r="R141" s="270">
        <v>16</v>
      </c>
      <c r="S141" s="271" t="s">
        <v>102</v>
      </c>
    </row>
    <row r="142" spans="2:20" hidden="1">
      <c r="B142" s="245"/>
      <c r="C142" s="520"/>
      <c r="D142" s="515"/>
      <c r="E142" s="170" t="s">
        <v>177</v>
      </c>
      <c r="F142" s="285">
        <v>71</v>
      </c>
      <c r="G142" s="294" t="s">
        <v>102</v>
      </c>
      <c r="H142" s="264">
        <v>1</v>
      </c>
      <c r="I142" s="264" t="s">
        <v>102</v>
      </c>
      <c r="J142" s="264" t="s">
        <v>102</v>
      </c>
      <c r="K142" s="264" t="s">
        <v>102</v>
      </c>
      <c r="L142" s="269">
        <v>1</v>
      </c>
      <c r="M142" s="269">
        <v>57</v>
      </c>
      <c r="N142" s="264" t="s">
        <v>102</v>
      </c>
      <c r="O142" s="269" t="s">
        <v>102</v>
      </c>
      <c r="P142" s="269" t="s">
        <v>102</v>
      </c>
      <c r="Q142" s="269" t="s">
        <v>102</v>
      </c>
      <c r="R142" s="270">
        <v>12</v>
      </c>
      <c r="S142" s="271" t="s">
        <v>102</v>
      </c>
    </row>
    <row r="143" spans="2:20" hidden="1">
      <c r="B143" s="245"/>
      <c r="C143" s="520"/>
      <c r="D143" s="514" t="s">
        <v>183</v>
      </c>
      <c r="E143" s="170" t="s">
        <v>176</v>
      </c>
      <c r="F143" s="285">
        <v>21</v>
      </c>
      <c r="G143" s="294" t="s">
        <v>102</v>
      </c>
      <c r="H143" s="264" t="s">
        <v>102</v>
      </c>
      <c r="I143" s="264" t="s">
        <v>102</v>
      </c>
      <c r="J143" s="264" t="s">
        <v>102</v>
      </c>
      <c r="K143" s="264" t="s">
        <v>102</v>
      </c>
      <c r="L143" s="269" t="s">
        <v>102</v>
      </c>
      <c r="M143" s="264">
        <v>21</v>
      </c>
      <c r="N143" s="264" t="s">
        <v>102</v>
      </c>
      <c r="O143" s="264" t="s">
        <v>102</v>
      </c>
      <c r="P143" s="264" t="s">
        <v>102</v>
      </c>
      <c r="Q143" s="264" t="s">
        <v>102</v>
      </c>
      <c r="R143" s="265" t="s">
        <v>102</v>
      </c>
      <c r="S143" s="266" t="s">
        <v>102</v>
      </c>
    </row>
    <row r="144" spans="2:20" hidden="1">
      <c r="B144" s="245"/>
      <c r="C144" s="520"/>
      <c r="D144" s="515"/>
      <c r="E144" s="272" t="s">
        <v>177</v>
      </c>
      <c r="F144" s="285">
        <v>7</v>
      </c>
      <c r="G144" s="294" t="s">
        <v>102</v>
      </c>
      <c r="H144" s="264" t="s">
        <v>102</v>
      </c>
      <c r="I144" s="264" t="s">
        <v>102</v>
      </c>
      <c r="J144" s="264" t="s">
        <v>102</v>
      </c>
      <c r="K144" s="264" t="s">
        <v>102</v>
      </c>
      <c r="L144" s="264" t="s">
        <v>102</v>
      </c>
      <c r="M144" s="264">
        <v>7</v>
      </c>
      <c r="N144" s="264" t="s">
        <v>102</v>
      </c>
      <c r="O144" s="264" t="s">
        <v>102</v>
      </c>
      <c r="P144" s="264" t="s">
        <v>102</v>
      </c>
      <c r="Q144" s="264" t="s">
        <v>102</v>
      </c>
      <c r="R144" s="265" t="s">
        <v>102</v>
      </c>
      <c r="S144" s="266" t="s">
        <v>102</v>
      </c>
    </row>
    <row r="145" spans="2:20" hidden="1">
      <c r="B145" s="245"/>
      <c r="C145" s="520"/>
      <c r="D145" s="516" t="s">
        <v>184</v>
      </c>
      <c r="E145" s="170" t="s">
        <v>176</v>
      </c>
      <c r="F145" s="285" t="s">
        <v>102</v>
      </c>
      <c r="G145" s="294" t="s">
        <v>102</v>
      </c>
      <c r="H145" s="264" t="s">
        <v>102</v>
      </c>
      <c r="I145" s="264" t="s">
        <v>102</v>
      </c>
      <c r="J145" s="264" t="s">
        <v>102</v>
      </c>
      <c r="K145" s="264" t="s">
        <v>102</v>
      </c>
      <c r="L145" s="264" t="s">
        <v>102</v>
      </c>
      <c r="M145" s="269" t="s">
        <v>102</v>
      </c>
      <c r="N145" s="264" t="s">
        <v>102</v>
      </c>
      <c r="O145" s="269" t="s">
        <v>102</v>
      </c>
      <c r="P145" s="264" t="s">
        <v>102</v>
      </c>
      <c r="Q145" s="264" t="s">
        <v>102</v>
      </c>
      <c r="R145" s="265" t="s">
        <v>102</v>
      </c>
      <c r="S145" s="266" t="s">
        <v>102</v>
      </c>
    </row>
    <row r="146" spans="2:20" hidden="1">
      <c r="B146" s="245"/>
      <c r="C146" s="521"/>
      <c r="D146" s="517"/>
      <c r="E146" s="173" t="s">
        <v>177</v>
      </c>
      <c r="F146" s="288" t="s">
        <v>102</v>
      </c>
      <c r="G146" s="295" t="s">
        <v>102</v>
      </c>
      <c r="H146" s="278" t="s">
        <v>102</v>
      </c>
      <c r="I146" s="278" t="s">
        <v>102</v>
      </c>
      <c r="J146" s="278" t="s">
        <v>102</v>
      </c>
      <c r="K146" s="278" t="s">
        <v>102</v>
      </c>
      <c r="L146" s="278" t="s">
        <v>102</v>
      </c>
      <c r="M146" s="279" t="s">
        <v>102</v>
      </c>
      <c r="N146" s="278" t="s">
        <v>102</v>
      </c>
      <c r="O146" s="279" t="s">
        <v>102</v>
      </c>
      <c r="P146" s="278" t="s">
        <v>102</v>
      </c>
      <c r="Q146" s="278" t="s">
        <v>102</v>
      </c>
      <c r="R146" s="296" t="s">
        <v>102</v>
      </c>
      <c r="S146" s="297" t="s">
        <v>102</v>
      </c>
    </row>
    <row r="147" spans="2:20" hidden="1">
      <c r="B147" s="245"/>
      <c r="C147" s="519" t="s">
        <v>185</v>
      </c>
      <c r="D147" s="518" t="s">
        <v>179</v>
      </c>
      <c r="E147" s="298" t="s">
        <v>176</v>
      </c>
      <c r="F147" s="299">
        <v>9</v>
      </c>
      <c r="G147" s="256" t="s">
        <v>102</v>
      </c>
      <c r="H147" s="257">
        <v>6</v>
      </c>
      <c r="I147" s="257" t="s">
        <v>102</v>
      </c>
      <c r="J147" s="257" t="s">
        <v>102</v>
      </c>
      <c r="K147" s="257" t="s">
        <v>102</v>
      </c>
      <c r="L147" s="257">
        <v>1</v>
      </c>
      <c r="M147" s="257">
        <v>2</v>
      </c>
      <c r="N147" s="257" t="s">
        <v>102</v>
      </c>
      <c r="O147" s="257" t="s">
        <v>102</v>
      </c>
      <c r="P147" s="257" t="s">
        <v>102</v>
      </c>
      <c r="Q147" s="257" t="s">
        <v>102</v>
      </c>
      <c r="R147" s="258" t="s">
        <v>102</v>
      </c>
      <c r="S147" s="259" t="s">
        <v>102</v>
      </c>
    </row>
    <row r="148" spans="2:20" hidden="1">
      <c r="B148" s="245"/>
      <c r="C148" s="520"/>
      <c r="D148" s="510"/>
      <c r="E148" s="283" t="s">
        <v>177</v>
      </c>
      <c r="F148" s="285">
        <v>4</v>
      </c>
      <c r="G148" s="274" t="s">
        <v>102</v>
      </c>
      <c r="H148" s="275">
        <v>1</v>
      </c>
      <c r="I148" s="264" t="s">
        <v>102</v>
      </c>
      <c r="J148" s="264" t="s">
        <v>102</v>
      </c>
      <c r="K148" s="264" t="s">
        <v>102</v>
      </c>
      <c r="L148" s="264" t="s">
        <v>102</v>
      </c>
      <c r="M148" s="264">
        <v>3</v>
      </c>
      <c r="N148" s="264" t="s">
        <v>102</v>
      </c>
      <c r="O148" s="264" t="s">
        <v>102</v>
      </c>
      <c r="P148" s="264" t="s">
        <v>102</v>
      </c>
      <c r="Q148" s="264" t="s">
        <v>102</v>
      </c>
      <c r="R148" s="265" t="s">
        <v>102</v>
      </c>
      <c r="S148" s="266" t="s">
        <v>102</v>
      </c>
    </row>
    <row r="149" spans="2:20" hidden="1">
      <c r="B149" s="245"/>
      <c r="C149" s="520"/>
      <c r="D149" s="511" t="s">
        <v>186</v>
      </c>
      <c r="E149" s="284" t="s">
        <v>176</v>
      </c>
      <c r="F149" s="285" t="s">
        <v>102</v>
      </c>
      <c r="G149" s="268" t="s">
        <v>102</v>
      </c>
      <c r="H149" s="264" t="s">
        <v>102</v>
      </c>
      <c r="I149" s="264" t="s">
        <v>102</v>
      </c>
      <c r="J149" s="264" t="s">
        <v>102</v>
      </c>
      <c r="K149" s="264" t="s">
        <v>102</v>
      </c>
      <c r="L149" s="269" t="s">
        <v>102</v>
      </c>
      <c r="M149" s="269" t="s">
        <v>102</v>
      </c>
      <c r="N149" s="269" t="s">
        <v>102</v>
      </c>
      <c r="O149" s="264" t="s">
        <v>102</v>
      </c>
      <c r="P149" s="264" t="s">
        <v>102</v>
      </c>
      <c r="Q149" s="264" t="s">
        <v>102</v>
      </c>
      <c r="R149" s="265" t="s">
        <v>102</v>
      </c>
      <c r="S149" s="266" t="s">
        <v>102</v>
      </c>
    </row>
    <row r="150" spans="2:20" hidden="1">
      <c r="B150" s="245"/>
      <c r="C150" s="520"/>
      <c r="D150" s="511"/>
      <c r="E150" s="286" t="s">
        <v>177</v>
      </c>
      <c r="F150" s="285">
        <v>1</v>
      </c>
      <c r="G150" s="268" t="s">
        <v>102</v>
      </c>
      <c r="H150" s="264" t="s">
        <v>102</v>
      </c>
      <c r="I150" s="264" t="s">
        <v>102</v>
      </c>
      <c r="J150" s="264" t="s">
        <v>102</v>
      </c>
      <c r="K150" s="264" t="s">
        <v>102</v>
      </c>
      <c r="L150" s="269" t="s">
        <v>102</v>
      </c>
      <c r="M150" s="269">
        <v>1</v>
      </c>
      <c r="N150" s="264" t="s">
        <v>102</v>
      </c>
      <c r="O150" s="264" t="s">
        <v>102</v>
      </c>
      <c r="P150" s="264" t="s">
        <v>102</v>
      </c>
      <c r="Q150" s="264" t="s">
        <v>102</v>
      </c>
      <c r="R150" s="265" t="s">
        <v>102</v>
      </c>
      <c r="S150" s="266" t="s">
        <v>102</v>
      </c>
    </row>
    <row r="151" spans="2:20" hidden="1">
      <c r="B151" s="245"/>
      <c r="C151" s="520"/>
      <c r="D151" s="511" t="s">
        <v>187</v>
      </c>
      <c r="E151" s="286" t="s">
        <v>176</v>
      </c>
      <c r="F151" s="285">
        <v>9</v>
      </c>
      <c r="G151" s="268" t="s">
        <v>102</v>
      </c>
      <c r="H151" s="264">
        <v>6</v>
      </c>
      <c r="I151" s="264" t="s">
        <v>102</v>
      </c>
      <c r="J151" s="264" t="s">
        <v>102</v>
      </c>
      <c r="K151" s="264" t="s">
        <v>102</v>
      </c>
      <c r="L151" s="269">
        <v>1</v>
      </c>
      <c r="M151" s="269">
        <v>2</v>
      </c>
      <c r="N151" s="269" t="s">
        <v>102</v>
      </c>
      <c r="O151" s="264" t="s">
        <v>102</v>
      </c>
      <c r="P151" s="264" t="s">
        <v>102</v>
      </c>
      <c r="Q151" s="264" t="s">
        <v>102</v>
      </c>
      <c r="R151" s="270" t="s">
        <v>102</v>
      </c>
      <c r="S151" s="271" t="s">
        <v>102</v>
      </c>
    </row>
    <row r="152" spans="2:20" hidden="1">
      <c r="B152" s="287"/>
      <c r="C152" s="521"/>
      <c r="D152" s="512"/>
      <c r="E152" s="173" t="s">
        <v>177</v>
      </c>
      <c r="F152" s="288">
        <v>3</v>
      </c>
      <c r="G152" s="277" t="s">
        <v>102</v>
      </c>
      <c r="H152" s="278">
        <v>1</v>
      </c>
      <c r="I152" s="278" t="s">
        <v>102</v>
      </c>
      <c r="J152" s="278" t="s">
        <v>102</v>
      </c>
      <c r="K152" s="278" t="s">
        <v>102</v>
      </c>
      <c r="L152" s="278" t="s">
        <v>102</v>
      </c>
      <c r="M152" s="279">
        <v>2</v>
      </c>
      <c r="N152" s="278" t="s">
        <v>102</v>
      </c>
      <c r="O152" s="278" t="s">
        <v>102</v>
      </c>
      <c r="P152" s="278" t="s">
        <v>102</v>
      </c>
      <c r="Q152" s="278" t="s">
        <v>102</v>
      </c>
      <c r="R152" s="296" t="s">
        <v>102</v>
      </c>
      <c r="S152" s="297" t="s">
        <v>102</v>
      </c>
    </row>
    <row r="153" spans="2:20" ht="12" hidden="1" customHeight="1">
      <c r="B153" s="497" t="s">
        <v>194</v>
      </c>
      <c r="C153" s="498"/>
      <c r="D153" s="499"/>
      <c r="E153" s="233" t="s">
        <v>174</v>
      </c>
      <c r="F153" s="289">
        <f>G153+H153+I153+J153+K153+L153+M153+N153+O153+P153+Q153+R153+S153</f>
        <v>441</v>
      </c>
      <c r="G153" s="235">
        <v>0</v>
      </c>
      <c r="H153" s="237">
        <v>19</v>
      </c>
      <c r="I153" s="236">
        <v>0</v>
      </c>
      <c r="J153" s="236">
        <v>2</v>
      </c>
      <c r="K153" s="236">
        <v>0</v>
      </c>
      <c r="L153" s="236">
        <v>7</v>
      </c>
      <c r="M153" s="236">
        <v>211</v>
      </c>
      <c r="N153" s="236">
        <v>1</v>
      </c>
      <c r="O153" s="236">
        <v>30</v>
      </c>
      <c r="P153" s="236">
        <v>0</v>
      </c>
      <c r="Q153" s="236">
        <v>0</v>
      </c>
      <c r="R153" s="237">
        <v>171</v>
      </c>
      <c r="S153" s="238">
        <v>0</v>
      </c>
      <c r="T153" s="500"/>
    </row>
    <row r="154" spans="2:20" ht="12" hidden="1" customHeight="1">
      <c r="B154" s="503" t="s">
        <v>175</v>
      </c>
      <c r="C154" s="504"/>
      <c r="D154" s="505"/>
      <c r="E154" s="239" t="s">
        <v>176</v>
      </c>
      <c r="F154" s="290">
        <f>G154+H154+I154+J154+K154+L154+M154+N154+O154+P154+Q154+R154+S154</f>
        <v>288</v>
      </c>
      <c r="G154" s="241">
        <v>0</v>
      </c>
      <c r="H154" s="242">
        <v>18</v>
      </c>
      <c r="I154" s="242">
        <v>0</v>
      </c>
      <c r="J154" s="242">
        <v>2</v>
      </c>
      <c r="K154" s="242">
        <v>0</v>
      </c>
      <c r="L154" s="242">
        <v>7</v>
      </c>
      <c r="M154" s="242">
        <v>146</v>
      </c>
      <c r="N154" s="242">
        <v>1</v>
      </c>
      <c r="O154" s="242">
        <v>15</v>
      </c>
      <c r="P154" s="242">
        <v>0</v>
      </c>
      <c r="Q154" s="242">
        <v>0</v>
      </c>
      <c r="R154" s="243">
        <v>99</v>
      </c>
      <c r="S154" s="244">
        <v>0</v>
      </c>
      <c r="T154" s="501"/>
    </row>
    <row r="155" spans="2:20" ht="12" hidden="1" customHeight="1">
      <c r="B155" s="245"/>
      <c r="C155" s="246"/>
      <c r="D155" s="247"/>
      <c r="E155" s="248" t="s">
        <v>177</v>
      </c>
      <c r="F155" s="291">
        <f>G155+H155+I155+J155+K155+L155+M155+N155+O155+P155+Q155+R155+S155</f>
        <v>153</v>
      </c>
      <c r="G155" s="250">
        <v>0</v>
      </c>
      <c r="H155" s="251">
        <v>1</v>
      </c>
      <c r="I155" s="251">
        <v>0</v>
      </c>
      <c r="J155" s="251">
        <v>0</v>
      </c>
      <c r="K155" s="251">
        <v>0</v>
      </c>
      <c r="L155" s="251">
        <v>0</v>
      </c>
      <c r="M155" s="251">
        <v>65</v>
      </c>
      <c r="N155" s="251">
        <v>0</v>
      </c>
      <c r="O155" s="251">
        <v>15</v>
      </c>
      <c r="P155" s="251">
        <v>0</v>
      </c>
      <c r="Q155" s="251">
        <v>0</v>
      </c>
      <c r="R155" s="252">
        <v>72</v>
      </c>
      <c r="S155" s="253">
        <v>0</v>
      </c>
      <c r="T155" s="502"/>
    </row>
    <row r="156" spans="2:20" hidden="1">
      <c r="B156" s="245"/>
      <c r="C156" s="519" t="s">
        <v>178</v>
      </c>
      <c r="D156" s="416" t="s">
        <v>179</v>
      </c>
      <c r="E156" s="254" t="s">
        <v>176</v>
      </c>
      <c r="F156" s="292">
        <v>280</v>
      </c>
      <c r="G156" s="294" t="s">
        <v>102</v>
      </c>
      <c r="H156" s="257">
        <v>17</v>
      </c>
      <c r="I156" s="236" t="s">
        <v>102</v>
      </c>
      <c r="J156" s="257">
        <v>2</v>
      </c>
      <c r="K156" s="264" t="s">
        <v>102</v>
      </c>
      <c r="L156" s="257">
        <v>2</v>
      </c>
      <c r="M156" s="257">
        <v>146</v>
      </c>
      <c r="N156" s="264" t="s">
        <v>102</v>
      </c>
      <c r="O156" s="264">
        <v>15</v>
      </c>
      <c r="P156" s="264" t="s">
        <v>102</v>
      </c>
      <c r="Q156" s="264" t="s">
        <v>102</v>
      </c>
      <c r="R156" s="264">
        <v>98</v>
      </c>
      <c r="S156" s="266" t="s">
        <v>102</v>
      </c>
      <c r="T156" s="522"/>
    </row>
    <row r="157" spans="2:20" ht="13.5" hidden="1" customHeight="1">
      <c r="B157" s="245"/>
      <c r="C157" s="520"/>
      <c r="D157" s="513"/>
      <c r="E157" s="260" t="s">
        <v>177</v>
      </c>
      <c r="F157" s="285">
        <v>153</v>
      </c>
      <c r="G157" s="294" t="s">
        <v>102</v>
      </c>
      <c r="H157" s="263">
        <v>1</v>
      </c>
      <c r="I157" s="242" t="s">
        <v>102</v>
      </c>
      <c r="J157" s="264" t="s">
        <v>102</v>
      </c>
      <c r="K157" s="264" t="s">
        <v>102</v>
      </c>
      <c r="L157" s="264" t="s">
        <v>102</v>
      </c>
      <c r="M157" s="264">
        <v>65</v>
      </c>
      <c r="N157" s="264" t="s">
        <v>102</v>
      </c>
      <c r="O157" s="264">
        <v>15</v>
      </c>
      <c r="P157" s="264" t="s">
        <v>102</v>
      </c>
      <c r="Q157" s="264" t="s">
        <v>102</v>
      </c>
      <c r="R157" s="264">
        <v>72</v>
      </c>
      <c r="S157" s="266" t="s">
        <v>102</v>
      </c>
      <c r="T157" s="523"/>
    </row>
    <row r="158" spans="2:20" ht="13.5" hidden="1" customHeight="1">
      <c r="B158" s="245"/>
      <c r="C158" s="520"/>
      <c r="D158" s="514" t="s">
        <v>180</v>
      </c>
      <c r="E158" s="170" t="s">
        <v>176</v>
      </c>
      <c r="F158" s="285">
        <v>75</v>
      </c>
      <c r="G158" s="294" t="s">
        <v>102</v>
      </c>
      <c r="H158" s="264" t="s">
        <v>102</v>
      </c>
      <c r="I158" s="264" t="s">
        <v>102</v>
      </c>
      <c r="J158" s="264" t="s">
        <v>102</v>
      </c>
      <c r="K158" s="264" t="s">
        <v>102</v>
      </c>
      <c r="L158" s="264" t="s">
        <v>102</v>
      </c>
      <c r="M158" s="294">
        <v>24</v>
      </c>
      <c r="N158" s="264" t="s">
        <v>102</v>
      </c>
      <c r="O158" s="264">
        <v>5</v>
      </c>
      <c r="P158" s="264" t="s">
        <v>102</v>
      </c>
      <c r="Q158" s="264" t="s">
        <v>102</v>
      </c>
      <c r="R158" s="264">
        <v>46</v>
      </c>
      <c r="S158" s="266" t="s">
        <v>102</v>
      </c>
      <c r="T158" s="523"/>
    </row>
    <row r="159" spans="2:20" ht="13.5" hidden="1" customHeight="1">
      <c r="B159" s="245"/>
      <c r="C159" s="520"/>
      <c r="D159" s="515"/>
      <c r="E159" s="170" t="s">
        <v>177</v>
      </c>
      <c r="F159" s="285">
        <v>49</v>
      </c>
      <c r="G159" s="294" t="s">
        <v>102</v>
      </c>
      <c r="H159" s="264" t="s">
        <v>102</v>
      </c>
      <c r="I159" s="264" t="s">
        <v>102</v>
      </c>
      <c r="J159" s="264" t="s">
        <v>102</v>
      </c>
      <c r="K159" s="264" t="s">
        <v>102</v>
      </c>
      <c r="L159" s="264" t="s">
        <v>102</v>
      </c>
      <c r="M159" s="294">
        <v>14</v>
      </c>
      <c r="N159" s="264" t="s">
        <v>102</v>
      </c>
      <c r="O159" s="264">
        <v>8</v>
      </c>
      <c r="P159" s="264" t="s">
        <v>102</v>
      </c>
      <c r="Q159" s="264" t="s">
        <v>102</v>
      </c>
      <c r="R159" s="264">
        <v>27</v>
      </c>
      <c r="S159" s="266" t="s">
        <v>102</v>
      </c>
      <c r="T159" s="523"/>
    </row>
    <row r="160" spans="2:20" ht="13.5" hidden="1" customHeight="1">
      <c r="B160" s="245"/>
      <c r="C160" s="520"/>
      <c r="D160" s="514" t="s">
        <v>181</v>
      </c>
      <c r="E160" s="170" t="s">
        <v>176</v>
      </c>
      <c r="F160" s="285">
        <v>102</v>
      </c>
      <c r="G160" s="294" t="s">
        <v>102</v>
      </c>
      <c r="H160" s="264">
        <v>4</v>
      </c>
      <c r="I160" s="264" t="s">
        <v>102</v>
      </c>
      <c r="J160" s="264">
        <v>2</v>
      </c>
      <c r="K160" s="264" t="s">
        <v>102</v>
      </c>
      <c r="L160" s="264" t="s">
        <v>102</v>
      </c>
      <c r="M160" s="294">
        <v>55</v>
      </c>
      <c r="N160" s="264" t="s">
        <v>102</v>
      </c>
      <c r="O160" s="264">
        <v>7</v>
      </c>
      <c r="P160" s="264" t="s">
        <v>102</v>
      </c>
      <c r="Q160" s="264" t="s">
        <v>102</v>
      </c>
      <c r="R160" s="264">
        <v>34</v>
      </c>
      <c r="S160" s="266" t="s">
        <v>102</v>
      </c>
      <c r="T160" s="523"/>
    </row>
    <row r="161" spans="2:20" ht="13.5" hidden="1" customHeight="1">
      <c r="B161" s="245"/>
      <c r="C161" s="520"/>
      <c r="D161" s="515"/>
      <c r="E161" s="170" t="s">
        <v>177</v>
      </c>
      <c r="F161" s="285">
        <v>44</v>
      </c>
      <c r="G161" s="294" t="s">
        <v>102</v>
      </c>
      <c r="H161" s="264" t="s">
        <v>102</v>
      </c>
      <c r="I161" s="264" t="s">
        <v>102</v>
      </c>
      <c r="J161" s="264" t="s">
        <v>102</v>
      </c>
      <c r="K161" s="264" t="s">
        <v>102</v>
      </c>
      <c r="L161" s="264" t="s">
        <v>102</v>
      </c>
      <c r="M161" s="294">
        <v>19</v>
      </c>
      <c r="N161" s="264" t="s">
        <v>102</v>
      </c>
      <c r="O161" s="264" t="s">
        <v>102</v>
      </c>
      <c r="P161" s="264" t="s">
        <v>102</v>
      </c>
      <c r="Q161" s="264" t="s">
        <v>102</v>
      </c>
      <c r="R161" s="264">
        <v>25</v>
      </c>
      <c r="S161" s="266" t="s">
        <v>102</v>
      </c>
      <c r="T161" s="523"/>
    </row>
    <row r="162" spans="2:20" ht="13.5" hidden="1" customHeight="1">
      <c r="B162" s="245"/>
      <c r="C162" s="520"/>
      <c r="D162" s="514" t="s">
        <v>182</v>
      </c>
      <c r="E162" s="170" t="s">
        <v>176</v>
      </c>
      <c r="F162" s="285">
        <v>103</v>
      </c>
      <c r="G162" s="294" t="s">
        <v>102</v>
      </c>
      <c r="H162" s="264">
        <v>13</v>
      </c>
      <c r="I162" s="264" t="s">
        <v>102</v>
      </c>
      <c r="J162" s="264" t="s">
        <v>102</v>
      </c>
      <c r="K162" s="264" t="s">
        <v>102</v>
      </c>
      <c r="L162" s="264">
        <v>2</v>
      </c>
      <c r="M162" s="294">
        <v>67</v>
      </c>
      <c r="N162" s="264" t="s">
        <v>102</v>
      </c>
      <c r="O162" s="264">
        <v>3</v>
      </c>
      <c r="P162" s="264" t="s">
        <v>102</v>
      </c>
      <c r="Q162" s="264" t="s">
        <v>102</v>
      </c>
      <c r="R162" s="264">
        <v>18</v>
      </c>
      <c r="S162" s="266" t="s">
        <v>102</v>
      </c>
      <c r="T162" s="523"/>
    </row>
    <row r="163" spans="2:20" ht="13.5" hidden="1" customHeight="1">
      <c r="B163" s="245"/>
      <c r="C163" s="520"/>
      <c r="D163" s="515"/>
      <c r="E163" s="170" t="s">
        <v>177</v>
      </c>
      <c r="F163" s="285">
        <v>60</v>
      </c>
      <c r="G163" s="294" t="s">
        <v>102</v>
      </c>
      <c r="H163" s="264">
        <v>1</v>
      </c>
      <c r="I163" s="264" t="s">
        <v>102</v>
      </c>
      <c r="J163" s="264" t="s">
        <v>102</v>
      </c>
      <c r="K163" s="264" t="s">
        <v>102</v>
      </c>
      <c r="L163" s="264" t="s">
        <v>102</v>
      </c>
      <c r="M163" s="294">
        <v>32</v>
      </c>
      <c r="N163" s="264" t="s">
        <v>102</v>
      </c>
      <c r="O163" s="264">
        <v>7</v>
      </c>
      <c r="P163" s="264" t="s">
        <v>102</v>
      </c>
      <c r="Q163" s="264" t="s">
        <v>102</v>
      </c>
      <c r="R163" s="264">
        <v>20</v>
      </c>
      <c r="S163" s="266" t="s">
        <v>102</v>
      </c>
      <c r="T163" s="523"/>
    </row>
    <row r="164" spans="2:20" ht="13.5" hidden="1" customHeight="1">
      <c r="B164" s="245"/>
      <c r="C164" s="520"/>
      <c r="D164" s="514" t="s">
        <v>183</v>
      </c>
      <c r="E164" s="170" t="s">
        <v>176</v>
      </c>
      <c r="F164" s="285" t="s">
        <v>102</v>
      </c>
      <c r="G164" s="294" t="s">
        <v>102</v>
      </c>
      <c r="H164" s="264" t="s">
        <v>102</v>
      </c>
      <c r="I164" s="264" t="s">
        <v>102</v>
      </c>
      <c r="J164" s="264" t="s">
        <v>102</v>
      </c>
      <c r="K164" s="264" t="s">
        <v>102</v>
      </c>
      <c r="L164" s="264" t="s">
        <v>102</v>
      </c>
      <c r="M164" s="294" t="s">
        <v>102</v>
      </c>
      <c r="N164" s="264" t="s">
        <v>102</v>
      </c>
      <c r="O164" s="264" t="s">
        <v>102</v>
      </c>
      <c r="P164" s="264" t="s">
        <v>102</v>
      </c>
      <c r="Q164" s="264" t="s">
        <v>102</v>
      </c>
      <c r="R164" s="264" t="s">
        <v>102</v>
      </c>
      <c r="S164" s="266" t="s">
        <v>102</v>
      </c>
      <c r="T164" s="523"/>
    </row>
    <row r="165" spans="2:20" ht="13.5" hidden="1" customHeight="1">
      <c r="B165" s="245"/>
      <c r="C165" s="520"/>
      <c r="D165" s="515"/>
      <c r="E165" s="272" t="s">
        <v>177</v>
      </c>
      <c r="F165" s="285" t="s">
        <v>102</v>
      </c>
      <c r="G165" s="294" t="s">
        <v>102</v>
      </c>
      <c r="H165" s="264" t="s">
        <v>102</v>
      </c>
      <c r="I165" s="264" t="s">
        <v>102</v>
      </c>
      <c r="J165" s="264" t="s">
        <v>102</v>
      </c>
      <c r="K165" s="264" t="s">
        <v>102</v>
      </c>
      <c r="L165" s="264" t="s">
        <v>102</v>
      </c>
      <c r="M165" s="294" t="s">
        <v>102</v>
      </c>
      <c r="N165" s="264" t="s">
        <v>102</v>
      </c>
      <c r="O165" s="264" t="s">
        <v>102</v>
      </c>
      <c r="P165" s="264" t="s">
        <v>102</v>
      </c>
      <c r="Q165" s="264" t="s">
        <v>102</v>
      </c>
      <c r="R165" s="264" t="s">
        <v>102</v>
      </c>
      <c r="S165" s="266" t="s">
        <v>102</v>
      </c>
      <c r="T165" s="523"/>
    </row>
    <row r="166" spans="2:20" ht="13.5" hidden="1" customHeight="1">
      <c r="B166" s="245"/>
      <c r="C166" s="520"/>
      <c r="D166" s="516" t="s">
        <v>184</v>
      </c>
      <c r="E166" s="170" t="s">
        <v>176</v>
      </c>
      <c r="F166" s="285" t="s">
        <v>102</v>
      </c>
      <c r="G166" s="294" t="s">
        <v>102</v>
      </c>
      <c r="H166" s="264" t="s">
        <v>102</v>
      </c>
      <c r="I166" s="264" t="s">
        <v>102</v>
      </c>
      <c r="J166" s="264" t="s">
        <v>102</v>
      </c>
      <c r="K166" s="264" t="s">
        <v>102</v>
      </c>
      <c r="L166" s="264" t="s">
        <v>102</v>
      </c>
      <c r="M166" s="294" t="s">
        <v>102</v>
      </c>
      <c r="N166" s="264" t="s">
        <v>102</v>
      </c>
      <c r="O166" s="264" t="s">
        <v>102</v>
      </c>
      <c r="P166" s="264" t="s">
        <v>102</v>
      </c>
      <c r="Q166" s="264" t="s">
        <v>102</v>
      </c>
      <c r="R166" s="264" t="s">
        <v>102</v>
      </c>
      <c r="S166" s="266" t="s">
        <v>102</v>
      </c>
      <c r="T166" s="523"/>
    </row>
    <row r="167" spans="2:20" ht="13.5" hidden="1" customHeight="1">
      <c r="B167" s="245"/>
      <c r="C167" s="521"/>
      <c r="D167" s="517"/>
      <c r="E167" s="173" t="s">
        <v>177</v>
      </c>
      <c r="F167" s="288" t="s">
        <v>102</v>
      </c>
      <c r="G167" s="277" t="s">
        <v>102</v>
      </c>
      <c r="H167" s="278" t="s">
        <v>102</v>
      </c>
      <c r="I167" s="278" t="s">
        <v>102</v>
      </c>
      <c r="J167" s="278" t="s">
        <v>102</v>
      </c>
      <c r="K167" s="278" t="s">
        <v>102</v>
      </c>
      <c r="L167" s="278" t="s">
        <v>102</v>
      </c>
      <c r="M167" s="295" t="s">
        <v>102</v>
      </c>
      <c r="N167" s="278" t="s">
        <v>102</v>
      </c>
      <c r="O167" s="278" t="s">
        <v>102</v>
      </c>
      <c r="P167" s="278" t="s">
        <v>102</v>
      </c>
      <c r="Q167" s="278" t="s">
        <v>102</v>
      </c>
      <c r="R167" s="278" t="s">
        <v>102</v>
      </c>
      <c r="S167" s="297" t="s">
        <v>102</v>
      </c>
      <c r="T167" s="524"/>
    </row>
    <row r="168" spans="2:20" hidden="1">
      <c r="B168" s="245"/>
      <c r="C168" s="519" t="s">
        <v>185</v>
      </c>
      <c r="D168" s="518" t="s">
        <v>179</v>
      </c>
      <c r="E168" s="298" t="s">
        <v>176</v>
      </c>
      <c r="F168" s="299">
        <v>8</v>
      </c>
      <c r="G168" s="294" t="s">
        <v>102</v>
      </c>
      <c r="H168" s="257">
        <v>1</v>
      </c>
      <c r="I168" s="264" t="s">
        <v>102</v>
      </c>
      <c r="J168" s="264" t="s">
        <v>102</v>
      </c>
      <c r="K168" s="264" t="s">
        <v>102</v>
      </c>
      <c r="L168" s="264">
        <v>5</v>
      </c>
      <c r="M168" s="294" t="s">
        <v>102</v>
      </c>
      <c r="N168" s="264">
        <v>1</v>
      </c>
      <c r="O168" s="264" t="s">
        <v>102</v>
      </c>
      <c r="P168" s="264" t="s">
        <v>102</v>
      </c>
      <c r="Q168" s="264" t="s">
        <v>102</v>
      </c>
      <c r="R168" s="264">
        <v>1</v>
      </c>
      <c r="S168" s="266" t="s">
        <v>102</v>
      </c>
      <c r="T168" s="522"/>
    </row>
    <row r="169" spans="2:20" ht="13.5" hidden="1" customHeight="1">
      <c r="B169" s="245"/>
      <c r="C169" s="520"/>
      <c r="D169" s="510"/>
      <c r="E169" s="283" t="s">
        <v>177</v>
      </c>
      <c r="F169" s="285" t="s">
        <v>102</v>
      </c>
      <c r="G169" s="294" t="s">
        <v>102</v>
      </c>
      <c r="H169" s="264" t="s">
        <v>102</v>
      </c>
      <c r="I169" s="264" t="s">
        <v>102</v>
      </c>
      <c r="J169" s="264" t="s">
        <v>102</v>
      </c>
      <c r="K169" s="264" t="s">
        <v>102</v>
      </c>
      <c r="L169" s="264" t="s">
        <v>102</v>
      </c>
      <c r="M169" s="294" t="s">
        <v>102</v>
      </c>
      <c r="N169" s="264" t="s">
        <v>102</v>
      </c>
      <c r="O169" s="264" t="s">
        <v>102</v>
      </c>
      <c r="P169" s="264" t="s">
        <v>102</v>
      </c>
      <c r="Q169" s="264" t="s">
        <v>102</v>
      </c>
      <c r="R169" s="264" t="s">
        <v>102</v>
      </c>
      <c r="S169" s="266" t="s">
        <v>102</v>
      </c>
      <c r="T169" s="523"/>
    </row>
    <row r="170" spans="2:20" ht="13.5" hidden="1" customHeight="1">
      <c r="B170" s="245"/>
      <c r="C170" s="520"/>
      <c r="D170" s="511" t="s">
        <v>186</v>
      </c>
      <c r="E170" s="284" t="s">
        <v>176</v>
      </c>
      <c r="F170" s="285">
        <v>3</v>
      </c>
      <c r="G170" s="294" t="s">
        <v>102</v>
      </c>
      <c r="H170" s="264" t="s">
        <v>102</v>
      </c>
      <c r="I170" s="264" t="s">
        <v>102</v>
      </c>
      <c r="J170" s="264" t="s">
        <v>102</v>
      </c>
      <c r="K170" s="264" t="s">
        <v>102</v>
      </c>
      <c r="L170" s="264">
        <v>3</v>
      </c>
      <c r="M170" s="294" t="s">
        <v>102</v>
      </c>
      <c r="N170" s="264" t="s">
        <v>102</v>
      </c>
      <c r="O170" s="264" t="s">
        <v>102</v>
      </c>
      <c r="P170" s="264" t="s">
        <v>102</v>
      </c>
      <c r="Q170" s="264" t="s">
        <v>102</v>
      </c>
      <c r="R170" s="264" t="s">
        <v>102</v>
      </c>
      <c r="S170" s="266" t="s">
        <v>102</v>
      </c>
      <c r="T170" s="523"/>
    </row>
    <row r="171" spans="2:20" ht="13.5" hidden="1" customHeight="1">
      <c r="B171" s="245"/>
      <c r="C171" s="520"/>
      <c r="D171" s="511"/>
      <c r="E171" s="286" t="s">
        <v>177</v>
      </c>
      <c r="F171" s="285" t="s">
        <v>102</v>
      </c>
      <c r="G171" s="294" t="s">
        <v>102</v>
      </c>
      <c r="H171" s="264" t="s">
        <v>102</v>
      </c>
      <c r="I171" s="264" t="s">
        <v>102</v>
      </c>
      <c r="J171" s="264" t="s">
        <v>102</v>
      </c>
      <c r="K171" s="264" t="s">
        <v>102</v>
      </c>
      <c r="L171" s="264" t="s">
        <v>102</v>
      </c>
      <c r="M171" s="294" t="s">
        <v>102</v>
      </c>
      <c r="N171" s="264" t="s">
        <v>102</v>
      </c>
      <c r="O171" s="264" t="s">
        <v>102</v>
      </c>
      <c r="P171" s="264" t="s">
        <v>102</v>
      </c>
      <c r="Q171" s="264" t="s">
        <v>102</v>
      </c>
      <c r="R171" s="264" t="s">
        <v>102</v>
      </c>
      <c r="S171" s="266" t="s">
        <v>102</v>
      </c>
      <c r="T171" s="523"/>
    </row>
    <row r="172" spans="2:20" ht="13.5" hidden="1" customHeight="1">
      <c r="B172" s="245"/>
      <c r="C172" s="520"/>
      <c r="D172" s="511" t="s">
        <v>187</v>
      </c>
      <c r="E172" s="286" t="s">
        <v>176</v>
      </c>
      <c r="F172" s="285">
        <v>5</v>
      </c>
      <c r="G172" s="294" t="s">
        <v>102</v>
      </c>
      <c r="H172" s="264">
        <v>1</v>
      </c>
      <c r="I172" s="264" t="s">
        <v>102</v>
      </c>
      <c r="J172" s="264" t="s">
        <v>102</v>
      </c>
      <c r="K172" s="264" t="s">
        <v>102</v>
      </c>
      <c r="L172" s="264">
        <v>2</v>
      </c>
      <c r="M172" s="294" t="s">
        <v>102</v>
      </c>
      <c r="N172" s="264">
        <v>1</v>
      </c>
      <c r="O172" s="264" t="s">
        <v>102</v>
      </c>
      <c r="P172" s="264" t="s">
        <v>102</v>
      </c>
      <c r="Q172" s="264" t="s">
        <v>102</v>
      </c>
      <c r="R172" s="264">
        <v>1</v>
      </c>
      <c r="S172" s="266" t="s">
        <v>102</v>
      </c>
      <c r="T172" s="523"/>
    </row>
    <row r="173" spans="2:20" ht="13.5" hidden="1" customHeight="1">
      <c r="B173" s="287"/>
      <c r="C173" s="521"/>
      <c r="D173" s="512"/>
      <c r="E173" s="173" t="s">
        <v>177</v>
      </c>
      <c r="F173" s="288" t="s">
        <v>102</v>
      </c>
      <c r="G173" s="277" t="s">
        <v>102</v>
      </c>
      <c r="H173" s="278" t="s">
        <v>102</v>
      </c>
      <c r="I173" s="278" t="s">
        <v>102</v>
      </c>
      <c r="J173" s="278" t="s">
        <v>102</v>
      </c>
      <c r="K173" s="278" t="s">
        <v>102</v>
      </c>
      <c r="L173" s="278" t="s">
        <v>102</v>
      </c>
      <c r="M173" s="295" t="s">
        <v>102</v>
      </c>
      <c r="N173" s="278" t="s">
        <v>102</v>
      </c>
      <c r="O173" s="278" t="s">
        <v>102</v>
      </c>
      <c r="P173" s="278" t="s">
        <v>102</v>
      </c>
      <c r="Q173" s="278" t="s">
        <v>102</v>
      </c>
      <c r="R173" s="278" t="s">
        <v>102</v>
      </c>
      <c r="S173" s="297" t="s">
        <v>102</v>
      </c>
      <c r="T173" s="524"/>
    </row>
    <row r="174" spans="2:20" ht="12" hidden="1" customHeight="1">
      <c r="B174" s="497" t="s">
        <v>195</v>
      </c>
      <c r="C174" s="498"/>
      <c r="D174" s="499"/>
      <c r="E174" s="233" t="s">
        <v>174</v>
      </c>
      <c r="F174" s="289">
        <f>G174+H174+I174+J174+K174+L174+M174+N174+O174+P174+Q174+R174+S174+T174</f>
        <v>1675</v>
      </c>
      <c r="G174" s="301">
        <f t="shared" ref="G174:R174" si="0">SUM(G175+G176)</f>
        <v>0</v>
      </c>
      <c r="H174" s="236">
        <f t="shared" si="0"/>
        <v>8</v>
      </c>
      <c r="I174" s="236">
        <f t="shared" si="0"/>
        <v>0</v>
      </c>
      <c r="J174" s="236">
        <f t="shared" si="0"/>
        <v>0</v>
      </c>
      <c r="K174" s="236">
        <f t="shared" si="0"/>
        <v>0</v>
      </c>
      <c r="L174" s="236">
        <f t="shared" si="0"/>
        <v>0</v>
      </c>
      <c r="M174" s="236">
        <f t="shared" si="0"/>
        <v>139</v>
      </c>
      <c r="N174" s="236">
        <f t="shared" si="0"/>
        <v>0</v>
      </c>
      <c r="O174" s="236">
        <f t="shared" si="0"/>
        <v>23</v>
      </c>
      <c r="P174" s="236">
        <f t="shared" si="0"/>
        <v>0</v>
      </c>
      <c r="Q174" s="236">
        <f t="shared" si="0"/>
        <v>0</v>
      </c>
      <c r="R174" s="236">
        <f t="shared" si="0"/>
        <v>275</v>
      </c>
      <c r="S174" s="236">
        <f>SUM(S175+S176)</f>
        <v>0</v>
      </c>
      <c r="T174" s="238">
        <f>SUM(T175+T176)</f>
        <v>1230</v>
      </c>
    </row>
    <row r="175" spans="2:20" ht="12" hidden="1" customHeight="1">
      <c r="B175" s="503" t="s">
        <v>175</v>
      </c>
      <c r="C175" s="504"/>
      <c r="D175" s="505"/>
      <c r="E175" s="239" t="s">
        <v>176</v>
      </c>
      <c r="F175" s="290">
        <f>G175+H175+I175+J175+K175+L175+M175+N175+O175+P175+Q175+R175+S175+T175</f>
        <v>994</v>
      </c>
      <c r="G175" s="302">
        <f>G177+G189</f>
        <v>0</v>
      </c>
      <c r="H175" s="242">
        <f t="shared" ref="H175:T176" si="1">H177+H189</f>
        <v>8</v>
      </c>
      <c r="I175" s="242">
        <f t="shared" si="1"/>
        <v>0</v>
      </c>
      <c r="J175" s="242">
        <f t="shared" si="1"/>
        <v>0</v>
      </c>
      <c r="K175" s="242">
        <f t="shared" si="1"/>
        <v>0</v>
      </c>
      <c r="L175" s="242">
        <f t="shared" si="1"/>
        <v>0</v>
      </c>
      <c r="M175" s="242">
        <f t="shared" si="1"/>
        <v>96</v>
      </c>
      <c r="N175" s="242">
        <f t="shared" si="1"/>
        <v>0</v>
      </c>
      <c r="O175" s="242">
        <f t="shared" si="1"/>
        <v>8</v>
      </c>
      <c r="P175" s="242">
        <f t="shared" si="1"/>
        <v>0</v>
      </c>
      <c r="Q175" s="242">
        <f t="shared" si="1"/>
        <v>0</v>
      </c>
      <c r="R175" s="242">
        <f t="shared" si="1"/>
        <v>169</v>
      </c>
      <c r="S175" s="242">
        <f t="shared" si="1"/>
        <v>0</v>
      </c>
      <c r="T175" s="244">
        <f t="shared" si="1"/>
        <v>713</v>
      </c>
    </row>
    <row r="176" spans="2:20" ht="12" hidden="1" customHeight="1">
      <c r="B176" s="245"/>
      <c r="C176" s="246"/>
      <c r="D176" s="247"/>
      <c r="E176" s="248" t="s">
        <v>177</v>
      </c>
      <c r="F176" s="291">
        <f>G176+H176+I176+J176+K176+L176+M176+N176+O176+P176+Q176+R176+S176+T176</f>
        <v>681</v>
      </c>
      <c r="G176" s="250">
        <f>G178+G190</f>
        <v>0</v>
      </c>
      <c r="H176" s="251">
        <f t="shared" si="1"/>
        <v>0</v>
      </c>
      <c r="I176" s="251">
        <f t="shared" si="1"/>
        <v>0</v>
      </c>
      <c r="J176" s="251">
        <f t="shared" si="1"/>
        <v>0</v>
      </c>
      <c r="K176" s="251">
        <f t="shared" si="1"/>
        <v>0</v>
      </c>
      <c r="L176" s="251">
        <f t="shared" si="1"/>
        <v>0</v>
      </c>
      <c r="M176" s="251">
        <f t="shared" si="1"/>
        <v>43</v>
      </c>
      <c r="N176" s="251">
        <f t="shared" si="1"/>
        <v>0</v>
      </c>
      <c r="O176" s="251">
        <f t="shared" si="1"/>
        <v>15</v>
      </c>
      <c r="P176" s="251">
        <f t="shared" si="1"/>
        <v>0</v>
      </c>
      <c r="Q176" s="251">
        <f t="shared" si="1"/>
        <v>0</v>
      </c>
      <c r="R176" s="251">
        <f t="shared" si="1"/>
        <v>106</v>
      </c>
      <c r="S176" s="251">
        <f t="shared" si="1"/>
        <v>0</v>
      </c>
      <c r="T176" s="253">
        <f t="shared" si="1"/>
        <v>517</v>
      </c>
    </row>
    <row r="177" spans="2:20" hidden="1">
      <c r="B177" s="245"/>
      <c r="C177" s="519" t="s">
        <v>178</v>
      </c>
      <c r="D177" s="416" t="s">
        <v>179</v>
      </c>
      <c r="E177" s="254" t="s">
        <v>176</v>
      </c>
      <c r="F177" s="292">
        <f t="shared" ref="F177:F194" si="2">G177+H177+I177+J177+K177+L177+M177+N177+O177+P177+Q177+R177+S177+T177</f>
        <v>970</v>
      </c>
      <c r="G177" s="303">
        <f>G187+G185+G183+G181+G179</f>
        <v>0</v>
      </c>
      <c r="H177" s="304">
        <f t="shared" ref="H177:T178" si="3">H187+H185+H183+H181+H179</f>
        <v>1</v>
      </c>
      <c r="I177" s="304">
        <f t="shared" si="3"/>
        <v>0</v>
      </c>
      <c r="J177" s="304">
        <f t="shared" si="3"/>
        <v>0</v>
      </c>
      <c r="K177" s="304">
        <f t="shared" si="3"/>
        <v>0</v>
      </c>
      <c r="L177" s="304">
        <f t="shared" si="3"/>
        <v>0</v>
      </c>
      <c r="M177" s="304">
        <f t="shared" si="3"/>
        <v>95</v>
      </c>
      <c r="N177" s="304">
        <f t="shared" si="3"/>
        <v>0</v>
      </c>
      <c r="O177" s="304">
        <f t="shared" si="3"/>
        <v>8</v>
      </c>
      <c r="P177" s="304">
        <f t="shared" si="3"/>
        <v>0</v>
      </c>
      <c r="Q177" s="304">
        <f t="shared" si="3"/>
        <v>0</v>
      </c>
      <c r="R177" s="304">
        <f t="shared" si="3"/>
        <v>166</v>
      </c>
      <c r="S177" s="304">
        <f t="shared" si="3"/>
        <v>0</v>
      </c>
      <c r="T177" s="305">
        <f>T187+T185+T183+T181+T179</f>
        <v>700</v>
      </c>
    </row>
    <row r="178" spans="2:20" ht="13.5" hidden="1" customHeight="1">
      <c r="B178" s="245"/>
      <c r="C178" s="520"/>
      <c r="D178" s="513"/>
      <c r="E178" s="260" t="s">
        <v>177</v>
      </c>
      <c r="F178" s="285">
        <f t="shared" si="2"/>
        <v>659</v>
      </c>
      <c r="G178" s="306">
        <f>G188+G186+G184+G182+G180</f>
        <v>0</v>
      </c>
      <c r="H178" s="264">
        <f t="shared" si="3"/>
        <v>0</v>
      </c>
      <c r="I178" s="264">
        <f t="shared" si="3"/>
        <v>0</v>
      </c>
      <c r="J178" s="264">
        <f t="shared" si="3"/>
        <v>0</v>
      </c>
      <c r="K178" s="264">
        <f t="shared" si="3"/>
        <v>0</v>
      </c>
      <c r="L178" s="264">
        <f t="shared" si="3"/>
        <v>0</v>
      </c>
      <c r="M178" s="264">
        <f t="shared" si="3"/>
        <v>43</v>
      </c>
      <c r="N178" s="264">
        <f t="shared" si="3"/>
        <v>0</v>
      </c>
      <c r="O178" s="264">
        <f t="shared" si="3"/>
        <v>15</v>
      </c>
      <c r="P178" s="264">
        <f t="shared" si="3"/>
        <v>0</v>
      </c>
      <c r="Q178" s="264">
        <f t="shared" si="3"/>
        <v>0</v>
      </c>
      <c r="R178" s="264">
        <f t="shared" si="3"/>
        <v>106</v>
      </c>
      <c r="S178" s="264">
        <f t="shared" si="3"/>
        <v>0</v>
      </c>
      <c r="T178" s="266">
        <f t="shared" si="3"/>
        <v>495</v>
      </c>
    </row>
    <row r="179" spans="2:20" ht="13.5" hidden="1" customHeight="1">
      <c r="B179" s="245"/>
      <c r="C179" s="520"/>
      <c r="D179" s="514" t="s">
        <v>180</v>
      </c>
      <c r="E179" s="170" t="s">
        <v>176</v>
      </c>
      <c r="F179" s="285">
        <f t="shared" si="2"/>
        <v>537</v>
      </c>
      <c r="G179" s="268">
        <v>0</v>
      </c>
      <c r="H179" s="294">
        <v>0</v>
      </c>
      <c r="I179" s="294">
        <v>0</v>
      </c>
      <c r="J179" s="294">
        <v>0</v>
      </c>
      <c r="K179" s="294">
        <v>0</v>
      </c>
      <c r="L179" s="294">
        <v>0</v>
      </c>
      <c r="M179" s="294">
        <v>10</v>
      </c>
      <c r="N179" s="294">
        <v>0</v>
      </c>
      <c r="O179" s="294">
        <v>0</v>
      </c>
      <c r="P179" s="294">
        <v>0</v>
      </c>
      <c r="Q179" s="294">
        <v>0</v>
      </c>
      <c r="R179" s="294">
        <v>81</v>
      </c>
      <c r="S179" s="307">
        <v>0</v>
      </c>
      <c r="T179" s="266">
        <v>446</v>
      </c>
    </row>
    <row r="180" spans="2:20" ht="13.5" hidden="1" customHeight="1">
      <c r="B180" s="245"/>
      <c r="C180" s="520"/>
      <c r="D180" s="515"/>
      <c r="E180" s="170" t="s">
        <v>177</v>
      </c>
      <c r="F180" s="285">
        <f t="shared" si="2"/>
        <v>334</v>
      </c>
      <c r="G180" s="268">
        <v>0</v>
      </c>
      <c r="H180" s="294">
        <v>0</v>
      </c>
      <c r="I180" s="294">
        <v>0</v>
      </c>
      <c r="J180" s="294">
        <v>0</v>
      </c>
      <c r="K180" s="294">
        <v>0</v>
      </c>
      <c r="L180" s="294">
        <v>0</v>
      </c>
      <c r="M180" s="294">
        <v>5</v>
      </c>
      <c r="N180" s="294">
        <v>0</v>
      </c>
      <c r="O180" s="294">
        <v>0</v>
      </c>
      <c r="P180" s="294">
        <v>0</v>
      </c>
      <c r="Q180" s="294">
        <v>0</v>
      </c>
      <c r="R180" s="294">
        <v>52</v>
      </c>
      <c r="S180" s="265">
        <v>0</v>
      </c>
      <c r="T180" s="266">
        <v>277</v>
      </c>
    </row>
    <row r="181" spans="2:20" ht="13.5" hidden="1" customHeight="1">
      <c r="B181" s="245"/>
      <c r="C181" s="520"/>
      <c r="D181" s="514" t="s">
        <v>181</v>
      </c>
      <c r="E181" s="170" t="s">
        <v>176</v>
      </c>
      <c r="F181" s="285">
        <f t="shared" si="2"/>
        <v>242</v>
      </c>
      <c r="G181" s="268">
        <v>0</v>
      </c>
      <c r="H181" s="294">
        <v>0</v>
      </c>
      <c r="I181" s="294">
        <v>0</v>
      </c>
      <c r="J181" s="294">
        <v>0</v>
      </c>
      <c r="K181" s="294">
        <v>0</v>
      </c>
      <c r="L181" s="294">
        <v>0</v>
      </c>
      <c r="M181" s="294">
        <v>32</v>
      </c>
      <c r="N181" s="294">
        <v>0</v>
      </c>
      <c r="O181" s="294">
        <v>6</v>
      </c>
      <c r="P181" s="294">
        <v>0</v>
      </c>
      <c r="Q181" s="294">
        <v>0</v>
      </c>
      <c r="R181" s="294">
        <v>36</v>
      </c>
      <c r="S181" s="265">
        <v>0</v>
      </c>
      <c r="T181" s="266">
        <v>168</v>
      </c>
    </row>
    <row r="182" spans="2:20" ht="13.5" hidden="1" customHeight="1">
      <c r="B182" s="245"/>
      <c r="C182" s="520"/>
      <c r="D182" s="515"/>
      <c r="E182" s="170" t="s">
        <v>177</v>
      </c>
      <c r="F182" s="285">
        <f t="shared" si="2"/>
        <v>146</v>
      </c>
      <c r="G182" s="268">
        <v>0</v>
      </c>
      <c r="H182" s="294">
        <v>0</v>
      </c>
      <c r="I182" s="294">
        <v>0</v>
      </c>
      <c r="J182" s="294">
        <v>0</v>
      </c>
      <c r="K182" s="294">
        <v>0</v>
      </c>
      <c r="L182" s="294">
        <v>0</v>
      </c>
      <c r="M182" s="294">
        <v>10</v>
      </c>
      <c r="N182" s="294">
        <v>0</v>
      </c>
      <c r="O182" s="294">
        <v>10</v>
      </c>
      <c r="P182" s="294">
        <v>0</v>
      </c>
      <c r="Q182" s="294">
        <v>0</v>
      </c>
      <c r="R182" s="294">
        <v>28</v>
      </c>
      <c r="S182" s="265">
        <v>0</v>
      </c>
      <c r="T182" s="266">
        <v>98</v>
      </c>
    </row>
    <row r="183" spans="2:20" ht="13.5" hidden="1" customHeight="1">
      <c r="B183" s="245"/>
      <c r="C183" s="520"/>
      <c r="D183" s="514" t="s">
        <v>182</v>
      </c>
      <c r="E183" s="170" t="s">
        <v>176</v>
      </c>
      <c r="F183" s="285">
        <f t="shared" si="2"/>
        <v>191</v>
      </c>
      <c r="G183" s="268">
        <v>0</v>
      </c>
      <c r="H183" s="294">
        <v>1</v>
      </c>
      <c r="I183" s="294">
        <v>0</v>
      </c>
      <c r="J183" s="294">
        <v>0</v>
      </c>
      <c r="K183" s="294">
        <v>0</v>
      </c>
      <c r="L183" s="294">
        <v>0</v>
      </c>
      <c r="M183" s="294">
        <v>53</v>
      </c>
      <c r="N183" s="294">
        <v>0</v>
      </c>
      <c r="O183" s="294">
        <v>2</v>
      </c>
      <c r="P183" s="294">
        <v>0</v>
      </c>
      <c r="Q183" s="294">
        <v>0</v>
      </c>
      <c r="R183" s="294">
        <v>49</v>
      </c>
      <c r="S183" s="265">
        <v>0</v>
      </c>
      <c r="T183" s="266">
        <v>86</v>
      </c>
    </row>
    <row r="184" spans="2:20" ht="13.5" hidden="1" customHeight="1">
      <c r="B184" s="245"/>
      <c r="C184" s="520"/>
      <c r="D184" s="515"/>
      <c r="E184" s="170" t="s">
        <v>177</v>
      </c>
      <c r="F184" s="285">
        <f t="shared" si="2"/>
        <v>178</v>
      </c>
      <c r="G184" s="268">
        <v>0</v>
      </c>
      <c r="H184" s="294">
        <v>0</v>
      </c>
      <c r="I184" s="294">
        <v>0</v>
      </c>
      <c r="J184" s="294">
        <v>0</v>
      </c>
      <c r="K184" s="294">
        <v>0</v>
      </c>
      <c r="L184" s="294">
        <v>0</v>
      </c>
      <c r="M184" s="294">
        <v>28</v>
      </c>
      <c r="N184" s="294">
        <v>0</v>
      </c>
      <c r="O184" s="294">
        <v>5</v>
      </c>
      <c r="P184" s="294">
        <v>0</v>
      </c>
      <c r="Q184" s="294">
        <v>0</v>
      </c>
      <c r="R184" s="294">
        <v>26</v>
      </c>
      <c r="S184" s="265">
        <v>0</v>
      </c>
      <c r="T184" s="266">
        <v>119</v>
      </c>
    </row>
    <row r="185" spans="2:20" ht="13.5" hidden="1" customHeight="1">
      <c r="B185" s="245"/>
      <c r="C185" s="520"/>
      <c r="D185" s="514" t="s">
        <v>183</v>
      </c>
      <c r="E185" s="170" t="s">
        <v>176</v>
      </c>
      <c r="F185" s="285">
        <f t="shared" si="2"/>
        <v>0</v>
      </c>
      <c r="G185" s="268">
        <v>0</v>
      </c>
      <c r="H185" s="294">
        <v>0</v>
      </c>
      <c r="I185" s="294">
        <v>0</v>
      </c>
      <c r="J185" s="294">
        <v>0</v>
      </c>
      <c r="K185" s="294">
        <v>0</v>
      </c>
      <c r="L185" s="294">
        <v>0</v>
      </c>
      <c r="M185" s="294">
        <v>0</v>
      </c>
      <c r="N185" s="294">
        <v>0</v>
      </c>
      <c r="O185" s="294">
        <v>0</v>
      </c>
      <c r="P185" s="294">
        <v>0</v>
      </c>
      <c r="Q185" s="294">
        <v>0</v>
      </c>
      <c r="R185" s="294">
        <v>0</v>
      </c>
      <c r="S185" s="265">
        <v>0</v>
      </c>
      <c r="T185" s="266">
        <v>0</v>
      </c>
    </row>
    <row r="186" spans="2:20" ht="13.5" hidden="1" customHeight="1">
      <c r="B186" s="245"/>
      <c r="C186" s="520"/>
      <c r="D186" s="515"/>
      <c r="E186" s="272" t="s">
        <v>177</v>
      </c>
      <c r="F186" s="285">
        <f t="shared" si="2"/>
        <v>0</v>
      </c>
      <c r="G186" s="268">
        <v>0</v>
      </c>
      <c r="H186" s="264">
        <v>0</v>
      </c>
      <c r="I186" s="264">
        <v>0</v>
      </c>
      <c r="J186" s="264">
        <v>0</v>
      </c>
      <c r="K186" s="264">
        <v>0</v>
      </c>
      <c r="L186" s="264">
        <v>0</v>
      </c>
      <c r="M186" s="264">
        <v>0</v>
      </c>
      <c r="N186" s="264">
        <v>0</v>
      </c>
      <c r="O186" s="264">
        <v>0</v>
      </c>
      <c r="P186" s="264">
        <v>0</v>
      </c>
      <c r="Q186" s="264">
        <v>0</v>
      </c>
      <c r="R186" s="264">
        <v>0</v>
      </c>
      <c r="S186" s="308">
        <f>SUM(S187+S188)</f>
        <v>0</v>
      </c>
      <c r="T186" s="266">
        <v>0</v>
      </c>
    </row>
    <row r="187" spans="2:20" ht="13.5" hidden="1" customHeight="1">
      <c r="B187" s="245"/>
      <c r="C187" s="520"/>
      <c r="D187" s="516" t="s">
        <v>184</v>
      </c>
      <c r="E187" s="170" t="s">
        <v>176</v>
      </c>
      <c r="F187" s="285">
        <f t="shared" si="2"/>
        <v>0</v>
      </c>
      <c r="G187" s="268">
        <v>0</v>
      </c>
      <c r="H187" s="264">
        <v>0</v>
      </c>
      <c r="I187" s="264">
        <v>0</v>
      </c>
      <c r="J187" s="264">
        <v>0</v>
      </c>
      <c r="K187" s="264">
        <v>0</v>
      </c>
      <c r="L187" s="264">
        <v>0</v>
      </c>
      <c r="M187" s="264">
        <v>0</v>
      </c>
      <c r="N187" s="264">
        <v>0</v>
      </c>
      <c r="O187" s="264">
        <v>0</v>
      </c>
      <c r="P187" s="264">
        <v>0</v>
      </c>
      <c r="Q187" s="264">
        <v>0</v>
      </c>
      <c r="R187" s="264">
        <v>0</v>
      </c>
      <c r="S187" s="265">
        <v>0</v>
      </c>
      <c r="T187" s="266">
        <v>0</v>
      </c>
    </row>
    <row r="188" spans="2:20" ht="13.5" hidden="1" customHeight="1">
      <c r="B188" s="245"/>
      <c r="C188" s="521"/>
      <c r="D188" s="517"/>
      <c r="E188" s="173" t="s">
        <v>177</v>
      </c>
      <c r="F188" s="288">
        <f t="shared" si="2"/>
        <v>1</v>
      </c>
      <c r="G188" s="309">
        <v>0</v>
      </c>
      <c r="H188" s="278">
        <v>0</v>
      </c>
      <c r="I188" s="278">
        <v>0</v>
      </c>
      <c r="J188" s="278">
        <v>0</v>
      </c>
      <c r="K188" s="278">
        <v>0</v>
      </c>
      <c r="L188" s="278">
        <v>0</v>
      </c>
      <c r="M188" s="278">
        <v>0</v>
      </c>
      <c r="N188" s="278">
        <v>0</v>
      </c>
      <c r="O188" s="278">
        <v>0</v>
      </c>
      <c r="P188" s="278">
        <v>0</v>
      </c>
      <c r="Q188" s="278">
        <v>0</v>
      </c>
      <c r="R188" s="278">
        <v>0</v>
      </c>
      <c r="S188" s="296">
        <v>0</v>
      </c>
      <c r="T188" s="297">
        <v>1</v>
      </c>
    </row>
    <row r="189" spans="2:20" hidden="1">
      <c r="B189" s="245"/>
      <c r="C189" s="519" t="s">
        <v>185</v>
      </c>
      <c r="D189" s="518" t="s">
        <v>179</v>
      </c>
      <c r="E189" s="298" t="s">
        <v>176</v>
      </c>
      <c r="F189" s="299">
        <f t="shared" si="2"/>
        <v>24</v>
      </c>
      <c r="G189" s="35">
        <f t="shared" ref="G189:S189" si="4">G193+G191</f>
        <v>0</v>
      </c>
      <c r="H189" s="310">
        <f t="shared" si="4"/>
        <v>7</v>
      </c>
      <c r="I189" s="35">
        <f t="shared" si="4"/>
        <v>0</v>
      </c>
      <c r="J189" s="310">
        <f t="shared" si="4"/>
        <v>0</v>
      </c>
      <c r="K189" s="35">
        <f t="shared" si="4"/>
        <v>0</v>
      </c>
      <c r="L189" s="311">
        <f t="shared" si="4"/>
        <v>0</v>
      </c>
      <c r="M189" s="35">
        <f t="shared" si="4"/>
        <v>1</v>
      </c>
      <c r="N189" s="310">
        <f t="shared" si="4"/>
        <v>0</v>
      </c>
      <c r="O189" s="35">
        <f t="shared" si="4"/>
        <v>0</v>
      </c>
      <c r="P189" s="310">
        <f t="shared" si="4"/>
        <v>0</v>
      </c>
      <c r="Q189" s="35">
        <f t="shared" si="4"/>
        <v>0</v>
      </c>
      <c r="R189" s="310">
        <f t="shared" si="4"/>
        <v>3</v>
      </c>
      <c r="S189" s="310">
        <f t="shared" si="4"/>
        <v>0</v>
      </c>
      <c r="T189" s="312">
        <f>T193+T191</f>
        <v>13</v>
      </c>
    </row>
    <row r="190" spans="2:20" ht="13.5" hidden="1" customHeight="1">
      <c r="B190" s="245"/>
      <c r="C190" s="520"/>
      <c r="D190" s="510"/>
      <c r="E190" s="283" t="s">
        <v>177</v>
      </c>
      <c r="F190" s="285">
        <f t="shared" si="2"/>
        <v>22</v>
      </c>
      <c r="G190" s="264">
        <f>G192+G194</f>
        <v>0</v>
      </c>
      <c r="H190" s="264">
        <f>H192+H194</f>
        <v>0</v>
      </c>
      <c r="I190" s="264">
        <f t="shared" ref="I190:T190" si="5">I192+I194</f>
        <v>0</v>
      </c>
      <c r="J190" s="264">
        <f t="shared" si="5"/>
        <v>0</v>
      </c>
      <c r="K190" s="313">
        <f t="shared" si="5"/>
        <v>0</v>
      </c>
      <c r="L190" s="264">
        <f t="shared" si="5"/>
        <v>0</v>
      </c>
      <c r="M190" s="313">
        <f t="shared" si="5"/>
        <v>0</v>
      </c>
      <c r="N190" s="264">
        <f t="shared" si="5"/>
        <v>0</v>
      </c>
      <c r="O190" s="313">
        <f t="shared" si="5"/>
        <v>0</v>
      </c>
      <c r="P190" s="264">
        <f t="shared" si="5"/>
        <v>0</v>
      </c>
      <c r="Q190" s="313">
        <f t="shared" si="5"/>
        <v>0</v>
      </c>
      <c r="R190" s="264">
        <f t="shared" si="5"/>
        <v>0</v>
      </c>
      <c r="S190" s="264">
        <f t="shared" si="5"/>
        <v>0</v>
      </c>
      <c r="T190" s="266">
        <f t="shared" si="5"/>
        <v>22</v>
      </c>
    </row>
    <row r="191" spans="2:20" ht="13.5" hidden="1" customHeight="1">
      <c r="B191" s="245"/>
      <c r="C191" s="520"/>
      <c r="D191" s="511" t="s">
        <v>186</v>
      </c>
      <c r="E191" s="284" t="s">
        <v>176</v>
      </c>
      <c r="F191" s="285">
        <f t="shared" si="2"/>
        <v>18</v>
      </c>
      <c r="G191" s="313">
        <v>0</v>
      </c>
      <c r="H191" s="264">
        <v>2</v>
      </c>
      <c r="I191" s="264">
        <v>0</v>
      </c>
      <c r="J191" s="264">
        <v>0</v>
      </c>
      <c r="K191" s="264">
        <v>0</v>
      </c>
      <c r="L191" s="264">
        <v>0</v>
      </c>
      <c r="M191" s="264">
        <v>1</v>
      </c>
      <c r="N191" s="264">
        <v>0</v>
      </c>
      <c r="O191" s="264">
        <v>0</v>
      </c>
      <c r="P191" s="264">
        <v>0</v>
      </c>
      <c r="Q191" s="264">
        <v>0</v>
      </c>
      <c r="R191" s="264">
        <v>3</v>
      </c>
      <c r="S191" s="307">
        <v>0</v>
      </c>
      <c r="T191" s="266">
        <v>12</v>
      </c>
    </row>
    <row r="192" spans="2:20" ht="13.5" hidden="1" customHeight="1">
      <c r="B192" s="245"/>
      <c r="C192" s="520"/>
      <c r="D192" s="511"/>
      <c r="E192" s="286" t="s">
        <v>177</v>
      </c>
      <c r="F192" s="285">
        <f t="shared" si="2"/>
        <v>15</v>
      </c>
      <c r="G192" s="313">
        <v>0</v>
      </c>
      <c r="H192" s="264">
        <v>0</v>
      </c>
      <c r="I192" s="264">
        <v>0</v>
      </c>
      <c r="J192" s="264">
        <v>0</v>
      </c>
      <c r="K192" s="264">
        <v>0</v>
      </c>
      <c r="L192" s="264">
        <v>0</v>
      </c>
      <c r="M192" s="264">
        <v>0</v>
      </c>
      <c r="N192" s="264">
        <v>0</v>
      </c>
      <c r="O192" s="264">
        <v>0</v>
      </c>
      <c r="P192" s="264">
        <v>0</v>
      </c>
      <c r="Q192" s="264">
        <v>0</v>
      </c>
      <c r="R192" s="264">
        <v>0</v>
      </c>
      <c r="S192" s="265">
        <v>0</v>
      </c>
      <c r="T192" s="266">
        <v>15</v>
      </c>
    </row>
    <row r="193" spans="2:20" ht="13.5" hidden="1" customHeight="1">
      <c r="B193" s="245"/>
      <c r="C193" s="520"/>
      <c r="D193" s="511" t="s">
        <v>187</v>
      </c>
      <c r="E193" s="286" t="s">
        <v>176</v>
      </c>
      <c r="F193" s="285">
        <f t="shared" si="2"/>
        <v>6</v>
      </c>
      <c r="G193" s="313">
        <v>0</v>
      </c>
      <c r="H193" s="264">
        <v>5</v>
      </c>
      <c r="I193" s="264">
        <v>0</v>
      </c>
      <c r="J193" s="264">
        <v>0</v>
      </c>
      <c r="K193" s="264">
        <v>0</v>
      </c>
      <c r="L193" s="264">
        <v>0</v>
      </c>
      <c r="M193" s="264">
        <v>0</v>
      </c>
      <c r="N193" s="264">
        <v>0</v>
      </c>
      <c r="O193" s="264">
        <v>0</v>
      </c>
      <c r="P193" s="264">
        <v>0</v>
      </c>
      <c r="Q193" s="264">
        <v>0</v>
      </c>
      <c r="R193" s="264">
        <v>0</v>
      </c>
      <c r="S193" s="265">
        <v>0</v>
      </c>
      <c r="T193" s="266">
        <v>1</v>
      </c>
    </row>
    <row r="194" spans="2:20" ht="13.5" hidden="1" customHeight="1">
      <c r="B194" s="287"/>
      <c r="C194" s="521"/>
      <c r="D194" s="512"/>
      <c r="E194" s="173" t="s">
        <v>177</v>
      </c>
      <c r="F194" s="288">
        <f t="shared" si="2"/>
        <v>7</v>
      </c>
      <c r="G194" s="314">
        <v>0</v>
      </c>
      <c r="H194" s="278">
        <v>0</v>
      </c>
      <c r="I194" s="264">
        <v>0</v>
      </c>
      <c r="J194" s="264">
        <v>0</v>
      </c>
      <c r="K194" s="264">
        <v>0</v>
      </c>
      <c r="L194" s="264">
        <v>0</v>
      </c>
      <c r="M194" s="264">
        <v>0</v>
      </c>
      <c r="N194" s="264">
        <v>0</v>
      </c>
      <c r="O194" s="264">
        <v>0</v>
      </c>
      <c r="P194" s="264">
        <v>0</v>
      </c>
      <c r="Q194" s="264">
        <v>0</v>
      </c>
      <c r="R194" s="264">
        <v>0</v>
      </c>
      <c r="S194" s="265">
        <v>0</v>
      </c>
      <c r="T194" s="297">
        <v>7</v>
      </c>
    </row>
    <row r="195" spans="2:20" ht="12" customHeight="1">
      <c r="B195" s="497" t="s">
        <v>196</v>
      </c>
      <c r="C195" s="498"/>
      <c r="D195" s="499"/>
      <c r="E195" s="233" t="s">
        <v>174</v>
      </c>
      <c r="F195" s="289">
        <f t="shared" ref="F195:F215" si="6">G195+H195+I195+J195+K195+L195+M195+N195+O195+P195+Q195+R195+T195</f>
        <v>2038</v>
      </c>
      <c r="G195" s="236">
        <f>G196+G197</f>
        <v>0</v>
      </c>
      <c r="H195" s="236">
        <f>H196+H197</f>
        <v>23</v>
      </c>
      <c r="I195" s="236">
        <f t="shared" ref="I195:R195" si="7">I196+I197</f>
        <v>0</v>
      </c>
      <c r="J195" s="236">
        <f t="shared" si="7"/>
        <v>0</v>
      </c>
      <c r="K195" s="236">
        <f t="shared" si="7"/>
        <v>0</v>
      </c>
      <c r="L195" s="236">
        <f t="shared" si="7"/>
        <v>8</v>
      </c>
      <c r="M195" s="236">
        <f t="shared" si="7"/>
        <v>246</v>
      </c>
      <c r="N195" s="236">
        <f t="shared" si="7"/>
        <v>0</v>
      </c>
      <c r="O195" s="236">
        <f t="shared" si="7"/>
        <v>55</v>
      </c>
      <c r="P195" s="236">
        <f t="shared" si="7"/>
        <v>0</v>
      </c>
      <c r="Q195" s="236">
        <f t="shared" si="7"/>
        <v>0</v>
      </c>
      <c r="R195" s="236">
        <f t="shared" si="7"/>
        <v>192</v>
      </c>
      <c r="S195" s="236">
        <f>SUM(S196+S197)</f>
        <v>0</v>
      </c>
      <c r="T195" s="234">
        <f>SUM(T196+T197)</f>
        <v>1514</v>
      </c>
    </row>
    <row r="196" spans="2:20" ht="12" customHeight="1">
      <c r="B196" s="503" t="s">
        <v>175</v>
      </c>
      <c r="C196" s="504"/>
      <c r="D196" s="505"/>
      <c r="E196" s="315" t="s">
        <v>176</v>
      </c>
      <c r="F196" s="290">
        <f>G196+H196+I196+J196+K196+L196+M196+N196+O196+P196+Q196+R196+T196</f>
        <v>1226</v>
      </c>
      <c r="G196" s="316">
        <f t="shared" ref="G196:S197" si="8">G198+G210</f>
        <v>0</v>
      </c>
      <c r="H196" s="242">
        <f t="shared" si="8"/>
        <v>20</v>
      </c>
      <c r="I196" s="242">
        <f t="shared" si="8"/>
        <v>0</v>
      </c>
      <c r="J196" s="242">
        <f t="shared" si="8"/>
        <v>0</v>
      </c>
      <c r="K196" s="242">
        <f t="shared" si="8"/>
        <v>0</v>
      </c>
      <c r="L196" s="242">
        <f>L198+L210</f>
        <v>8</v>
      </c>
      <c r="M196" s="242">
        <f t="shared" si="8"/>
        <v>182</v>
      </c>
      <c r="N196" s="242">
        <f t="shared" si="8"/>
        <v>0</v>
      </c>
      <c r="O196" s="242">
        <f t="shared" si="8"/>
        <v>38</v>
      </c>
      <c r="P196" s="242">
        <f t="shared" si="8"/>
        <v>0</v>
      </c>
      <c r="Q196" s="242">
        <f t="shared" si="8"/>
        <v>0</v>
      </c>
      <c r="R196" s="242">
        <f t="shared" si="8"/>
        <v>114</v>
      </c>
      <c r="S196" s="242">
        <f t="shared" si="8"/>
        <v>0</v>
      </c>
      <c r="T196" s="244">
        <f>T198+T210</f>
        <v>864</v>
      </c>
    </row>
    <row r="197" spans="2:20" ht="12" customHeight="1">
      <c r="B197" s="245"/>
      <c r="C197" s="246"/>
      <c r="D197" s="247"/>
      <c r="E197" s="248" t="s">
        <v>177</v>
      </c>
      <c r="F197" s="291">
        <f t="shared" si="6"/>
        <v>812</v>
      </c>
      <c r="G197" s="251">
        <f t="shared" si="8"/>
        <v>0</v>
      </c>
      <c r="H197" s="251">
        <f t="shared" si="8"/>
        <v>3</v>
      </c>
      <c r="I197" s="251">
        <f t="shared" si="8"/>
        <v>0</v>
      </c>
      <c r="J197" s="251">
        <f t="shared" si="8"/>
        <v>0</v>
      </c>
      <c r="K197" s="251">
        <f t="shared" si="8"/>
        <v>0</v>
      </c>
      <c r="L197" s="251">
        <f>L199+L211</f>
        <v>0</v>
      </c>
      <c r="M197" s="251">
        <f t="shared" si="8"/>
        <v>64</v>
      </c>
      <c r="N197" s="251">
        <f t="shared" si="8"/>
        <v>0</v>
      </c>
      <c r="O197" s="251">
        <f t="shared" si="8"/>
        <v>17</v>
      </c>
      <c r="P197" s="251">
        <f t="shared" si="8"/>
        <v>0</v>
      </c>
      <c r="Q197" s="251">
        <f t="shared" si="8"/>
        <v>0</v>
      </c>
      <c r="R197" s="251">
        <f t="shared" si="8"/>
        <v>78</v>
      </c>
      <c r="S197" s="251">
        <f t="shared" si="8"/>
        <v>0</v>
      </c>
      <c r="T197" s="253">
        <f>T199+T211</f>
        <v>650</v>
      </c>
    </row>
    <row r="198" spans="2:20" hidden="1">
      <c r="B198" s="245"/>
      <c r="C198" s="519" t="s">
        <v>178</v>
      </c>
      <c r="D198" s="416" t="s">
        <v>179</v>
      </c>
      <c r="E198" s="254" t="s">
        <v>176</v>
      </c>
      <c r="F198" s="317">
        <f t="shared" si="6"/>
        <v>1203</v>
      </c>
      <c r="G198" s="256">
        <f t="shared" ref="G198:R199" si="9">SUM(G200+G202+G204+G206+G208)</f>
        <v>0</v>
      </c>
      <c r="H198" s="257">
        <f t="shared" si="9"/>
        <v>12</v>
      </c>
      <c r="I198" s="257">
        <f t="shared" si="9"/>
        <v>0</v>
      </c>
      <c r="J198" s="257">
        <f t="shared" si="9"/>
        <v>0</v>
      </c>
      <c r="K198" s="257">
        <f t="shared" si="9"/>
        <v>0</v>
      </c>
      <c r="L198" s="257">
        <f t="shared" si="9"/>
        <v>0</v>
      </c>
      <c r="M198" s="257">
        <f t="shared" si="9"/>
        <v>182</v>
      </c>
      <c r="N198" s="257">
        <f t="shared" si="9"/>
        <v>0</v>
      </c>
      <c r="O198" s="257">
        <f t="shared" si="9"/>
        <v>38</v>
      </c>
      <c r="P198" s="257">
        <f t="shared" si="9"/>
        <v>0</v>
      </c>
      <c r="Q198" s="257">
        <f t="shared" si="9"/>
        <v>0</v>
      </c>
      <c r="R198" s="257">
        <f t="shared" si="9"/>
        <v>114</v>
      </c>
      <c r="S198" s="258">
        <f>SUM(S200+S202+S204+S206+S208)</f>
        <v>0</v>
      </c>
      <c r="T198" s="259">
        <f>SUM(T200+T202+T204+T206+T208)</f>
        <v>857</v>
      </c>
    </row>
    <row r="199" spans="2:20" hidden="1">
      <c r="B199" s="245"/>
      <c r="C199" s="520"/>
      <c r="D199" s="513"/>
      <c r="E199" s="260" t="s">
        <v>177</v>
      </c>
      <c r="F199" s="285">
        <f t="shared" si="6"/>
        <v>798</v>
      </c>
      <c r="G199" s="268">
        <f t="shared" si="9"/>
        <v>0</v>
      </c>
      <c r="H199" s="264">
        <f t="shared" si="9"/>
        <v>2</v>
      </c>
      <c r="I199" s="264">
        <f t="shared" si="9"/>
        <v>0</v>
      </c>
      <c r="J199" s="264">
        <f t="shared" si="9"/>
        <v>0</v>
      </c>
      <c r="K199" s="264">
        <f t="shared" si="9"/>
        <v>0</v>
      </c>
      <c r="L199" s="264">
        <f t="shared" si="9"/>
        <v>0</v>
      </c>
      <c r="M199" s="264">
        <f t="shared" si="9"/>
        <v>64</v>
      </c>
      <c r="N199" s="264">
        <f t="shared" si="9"/>
        <v>0</v>
      </c>
      <c r="O199" s="264">
        <f t="shared" si="9"/>
        <v>17</v>
      </c>
      <c r="P199" s="264">
        <f t="shared" si="9"/>
        <v>0</v>
      </c>
      <c r="Q199" s="264">
        <f t="shared" si="9"/>
        <v>0</v>
      </c>
      <c r="R199" s="264">
        <f t="shared" si="9"/>
        <v>78</v>
      </c>
      <c r="S199" s="265">
        <f>SUM(S201+S203+S205+S207+S209)</f>
        <v>0</v>
      </c>
      <c r="T199" s="266">
        <f>SUM(T201+T203+T205+T207+T209)</f>
        <v>637</v>
      </c>
    </row>
    <row r="200" spans="2:20" hidden="1">
      <c r="B200" s="245"/>
      <c r="C200" s="520"/>
      <c r="D200" s="514" t="s">
        <v>180</v>
      </c>
      <c r="E200" s="170" t="s">
        <v>176</v>
      </c>
      <c r="F200" s="285">
        <f t="shared" si="6"/>
        <v>586</v>
      </c>
      <c r="G200" s="294">
        <v>0</v>
      </c>
      <c r="H200" s="294">
        <v>2</v>
      </c>
      <c r="I200" s="294">
        <v>0</v>
      </c>
      <c r="J200" s="294">
        <v>0</v>
      </c>
      <c r="K200" s="294">
        <v>0</v>
      </c>
      <c r="L200" s="294">
        <v>0</v>
      </c>
      <c r="M200" s="294">
        <v>19</v>
      </c>
      <c r="N200" s="294">
        <v>0</v>
      </c>
      <c r="O200" s="294">
        <v>19</v>
      </c>
      <c r="P200" s="294">
        <v>0</v>
      </c>
      <c r="Q200" s="294">
        <v>0</v>
      </c>
      <c r="R200" s="294">
        <v>54</v>
      </c>
      <c r="S200" s="307">
        <v>0</v>
      </c>
      <c r="T200" s="266">
        <v>492</v>
      </c>
    </row>
    <row r="201" spans="2:20" hidden="1">
      <c r="B201" s="245"/>
      <c r="C201" s="520"/>
      <c r="D201" s="515"/>
      <c r="E201" s="170" t="s">
        <v>177</v>
      </c>
      <c r="F201" s="285">
        <f t="shared" si="6"/>
        <v>446</v>
      </c>
      <c r="G201" s="294">
        <v>0</v>
      </c>
      <c r="H201" s="294">
        <v>0</v>
      </c>
      <c r="I201" s="294">
        <v>0</v>
      </c>
      <c r="J201" s="294">
        <v>0</v>
      </c>
      <c r="K201" s="294">
        <v>0</v>
      </c>
      <c r="L201" s="294">
        <v>0</v>
      </c>
      <c r="M201" s="294">
        <v>16</v>
      </c>
      <c r="N201" s="294">
        <v>0</v>
      </c>
      <c r="O201" s="294">
        <v>8</v>
      </c>
      <c r="P201" s="294">
        <v>0</v>
      </c>
      <c r="Q201" s="294">
        <v>0</v>
      </c>
      <c r="R201" s="294">
        <v>37</v>
      </c>
      <c r="S201" s="265">
        <v>0</v>
      </c>
      <c r="T201" s="266">
        <v>385</v>
      </c>
    </row>
    <row r="202" spans="2:20" hidden="1">
      <c r="B202" s="245"/>
      <c r="C202" s="520"/>
      <c r="D202" s="514" t="s">
        <v>181</v>
      </c>
      <c r="E202" s="170" t="s">
        <v>176</v>
      </c>
      <c r="F202" s="285">
        <f t="shared" si="6"/>
        <v>349</v>
      </c>
      <c r="G202" s="294">
        <v>0</v>
      </c>
      <c r="H202" s="294">
        <v>0</v>
      </c>
      <c r="I202" s="294">
        <v>0</v>
      </c>
      <c r="J202" s="294">
        <v>0</v>
      </c>
      <c r="K202" s="294">
        <v>0</v>
      </c>
      <c r="L202" s="294">
        <v>0</v>
      </c>
      <c r="M202" s="294">
        <v>95</v>
      </c>
      <c r="N202" s="294">
        <v>0</v>
      </c>
      <c r="O202" s="294">
        <v>16</v>
      </c>
      <c r="P202" s="294">
        <v>0</v>
      </c>
      <c r="Q202" s="294">
        <v>0</v>
      </c>
      <c r="R202" s="294">
        <v>36</v>
      </c>
      <c r="S202" s="265">
        <v>0</v>
      </c>
      <c r="T202" s="266">
        <v>202</v>
      </c>
    </row>
    <row r="203" spans="2:20" hidden="1">
      <c r="B203" s="245"/>
      <c r="C203" s="520"/>
      <c r="D203" s="515"/>
      <c r="E203" s="170" t="s">
        <v>177</v>
      </c>
      <c r="F203" s="285">
        <f t="shared" si="6"/>
        <v>198</v>
      </c>
      <c r="G203" s="294">
        <v>0</v>
      </c>
      <c r="H203" s="294">
        <v>0</v>
      </c>
      <c r="I203" s="294">
        <v>0</v>
      </c>
      <c r="J203" s="294">
        <v>0</v>
      </c>
      <c r="K203" s="294">
        <v>0</v>
      </c>
      <c r="L203" s="294">
        <v>0</v>
      </c>
      <c r="M203" s="294">
        <v>31</v>
      </c>
      <c r="N203" s="294">
        <v>0</v>
      </c>
      <c r="O203" s="294">
        <v>5</v>
      </c>
      <c r="P203" s="294">
        <v>0</v>
      </c>
      <c r="Q203" s="294">
        <v>0</v>
      </c>
      <c r="R203" s="294">
        <v>24</v>
      </c>
      <c r="S203" s="265">
        <v>0</v>
      </c>
      <c r="T203" s="266">
        <v>138</v>
      </c>
    </row>
    <row r="204" spans="2:20" hidden="1">
      <c r="B204" s="245"/>
      <c r="C204" s="520"/>
      <c r="D204" s="514" t="s">
        <v>182</v>
      </c>
      <c r="E204" s="170" t="s">
        <v>176</v>
      </c>
      <c r="F204" s="285">
        <f t="shared" si="6"/>
        <v>259</v>
      </c>
      <c r="G204" s="294">
        <v>0</v>
      </c>
      <c r="H204" s="294">
        <v>10</v>
      </c>
      <c r="I204" s="294">
        <v>0</v>
      </c>
      <c r="J204" s="294">
        <v>0</v>
      </c>
      <c r="K204" s="294">
        <v>0</v>
      </c>
      <c r="L204" s="294">
        <v>0</v>
      </c>
      <c r="M204" s="294">
        <v>67</v>
      </c>
      <c r="N204" s="294">
        <v>0</v>
      </c>
      <c r="O204" s="294">
        <v>3</v>
      </c>
      <c r="P204" s="294">
        <v>0</v>
      </c>
      <c r="Q204" s="294">
        <v>0</v>
      </c>
      <c r="R204" s="294">
        <v>24</v>
      </c>
      <c r="S204" s="265">
        <v>0</v>
      </c>
      <c r="T204" s="266">
        <v>155</v>
      </c>
    </row>
    <row r="205" spans="2:20" hidden="1">
      <c r="B205" s="245"/>
      <c r="C205" s="520"/>
      <c r="D205" s="515"/>
      <c r="E205" s="170" t="s">
        <v>177</v>
      </c>
      <c r="F205" s="285">
        <f t="shared" si="6"/>
        <v>145</v>
      </c>
      <c r="G205" s="294">
        <v>0</v>
      </c>
      <c r="H205" s="294">
        <v>2</v>
      </c>
      <c r="I205" s="294">
        <v>0</v>
      </c>
      <c r="J205" s="294">
        <v>0</v>
      </c>
      <c r="K205" s="294">
        <v>0</v>
      </c>
      <c r="L205" s="294">
        <v>0</v>
      </c>
      <c r="M205" s="294">
        <v>17</v>
      </c>
      <c r="N205" s="294">
        <v>0</v>
      </c>
      <c r="O205" s="294">
        <v>4</v>
      </c>
      <c r="P205" s="294">
        <v>0</v>
      </c>
      <c r="Q205" s="294">
        <v>0</v>
      </c>
      <c r="R205" s="294">
        <v>17</v>
      </c>
      <c r="S205" s="265">
        <v>0</v>
      </c>
      <c r="T205" s="266">
        <v>105</v>
      </c>
    </row>
    <row r="206" spans="2:20" hidden="1">
      <c r="B206" s="245"/>
      <c r="C206" s="520"/>
      <c r="D206" s="514" t="s">
        <v>183</v>
      </c>
      <c r="E206" s="170" t="s">
        <v>176</v>
      </c>
      <c r="F206" s="285">
        <f t="shared" si="6"/>
        <v>9</v>
      </c>
      <c r="G206" s="294">
        <v>0</v>
      </c>
      <c r="H206" s="294">
        <v>0</v>
      </c>
      <c r="I206" s="294">
        <v>0</v>
      </c>
      <c r="J206" s="294">
        <v>0</v>
      </c>
      <c r="K206" s="294">
        <v>0</v>
      </c>
      <c r="L206" s="294">
        <v>0</v>
      </c>
      <c r="M206" s="294">
        <v>1</v>
      </c>
      <c r="N206" s="294">
        <v>0</v>
      </c>
      <c r="O206" s="294">
        <v>0</v>
      </c>
      <c r="P206" s="294">
        <v>0</v>
      </c>
      <c r="Q206" s="294">
        <v>0</v>
      </c>
      <c r="R206" s="294">
        <v>0</v>
      </c>
      <c r="S206" s="265">
        <v>0</v>
      </c>
      <c r="T206" s="266">
        <v>8</v>
      </c>
    </row>
    <row r="207" spans="2:20" hidden="1">
      <c r="B207" s="245"/>
      <c r="C207" s="520"/>
      <c r="D207" s="515"/>
      <c r="E207" s="272" t="s">
        <v>177</v>
      </c>
      <c r="F207" s="285">
        <f t="shared" si="6"/>
        <v>7</v>
      </c>
      <c r="G207" s="313">
        <v>0</v>
      </c>
      <c r="H207" s="264">
        <v>0</v>
      </c>
      <c r="I207" s="294">
        <v>0</v>
      </c>
      <c r="J207" s="294">
        <v>0</v>
      </c>
      <c r="K207" s="294">
        <v>0</v>
      </c>
      <c r="L207" s="294">
        <v>0</v>
      </c>
      <c r="M207" s="294">
        <v>0</v>
      </c>
      <c r="N207" s="294">
        <v>0</v>
      </c>
      <c r="O207" s="294">
        <v>0</v>
      </c>
      <c r="P207" s="294">
        <v>0</v>
      </c>
      <c r="Q207" s="294">
        <v>0</v>
      </c>
      <c r="R207" s="294">
        <v>0</v>
      </c>
      <c r="S207" s="318">
        <v>0</v>
      </c>
      <c r="T207" s="266">
        <v>7</v>
      </c>
    </row>
    <row r="208" spans="2:20" hidden="1">
      <c r="B208" s="245"/>
      <c r="C208" s="520"/>
      <c r="D208" s="516" t="s">
        <v>184</v>
      </c>
      <c r="E208" s="170" t="s">
        <v>176</v>
      </c>
      <c r="F208" s="285">
        <f t="shared" si="6"/>
        <v>0</v>
      </c>
      <c r="G208" s="313">
        <v>0</v>
      </c>
      <c r="H208" s="264">
        <v>0</v>
      </c>
      <c r="I208" s="294">
        <v>0</v>
      </c>
      <c r="J208" s="294">
        <v>0</v>
      </c>
      <c r="K208" s="294">
        <v>0</v>
      </c>
      <c r="L208" s="294">
        <v>0</v>
      </c>
      <c r="M208" s="294">
        <v>0</v>
      </c>
      <c r="N208" s="294">
        <v>0</v>
      </c>
      <c r="O208" s="264">
        <v>0</v>
      </c>
      <c r="P208" s="294">
        <v>0</v>
      </c>
      <c r="Q208" s="294">
        <v>0</v>
      </c>
      <c r="R208" s="294">
        <v>0</v>
      </c>
      <c r="S208" s="265">
        <v>0</v>
      </c>
      <c r="T208" s="266">
        <v>0</v>
      </c>
    </row>
    <row r="209" spans="2:20" hidden="1">
      <c r="B209" s="245"/>
      <c r="C209" s="521"/>
      <c r="D209" s="517"/>
      <c r="E209" s="173" t="s">
        <v>177</v>
      </c>
      <c r="F209" s="288">
        <f t="shared" si="6"/>
        <v>2</v>
      </c>
      <c r="G209" s="309">
        <v>0</v>
      </c>
      <c r="H209" s="278">
        <v>0</v>
      </c>
      <c r="I209" s="278">
        <v>0</v>
      </c>
      <c r="J209" s="295">
        <v>0</v>
      </c>
      <c r="K209" s="295">
        <v>0</v>
      </c>
      <c r="L209" s="295">
        <v>0</v>
      </c>
      <c r="M209" s="295">
        <v>0</v>
      </c>
      <c r="N209" s="278">
        <v>0</v>
      </c>
      <c r="O209" s="278">
        <v>0</v>
      </c>
      <c r="P209" s="295">
        <v>0</v>
      </c>
      <c r="Q209" s="295">
        <v>0</v>
      </c>
      <c r="R209" s="295">
        <v>0</v>
      </c>
      <c r="S209" s="296">
        <v>0</v>
      </c>
      <c r="T209" s="297">
        <v>2</v>
      </c>
    </row>
    <row r="210" spans="2:20" hidden="1">
      <c r="B210" s="245"/>
      <c r="C210" s="519" t="s">
        <v>185</v>
      </c>
      <c r="D210" s="518" t="s">
        <v>179</v>
      </c>
      <c r="E210" s="298" t="s">
        <v>176</v>
      </c>
      <c r="F210" s="285">
        <f t="shared" si="6"/>
        <v>23</v>
      </c>
      <c r="G210" s="264">
        <f>G212+G214</f>
        <v>0</v>
      </c>
      <c r="H210" s="264">
        <f t="shared" ref="H210:T211" si="10">H212+H214</f>
        <v>8</v>
      </c>
      <c r="I210" s="264">
        <f t="shared" si="10"/>
        <v>0</v>
      </c>
      <c r="J210" s="264">
        <f t="shared" si="10"/>
        <v>0</v>
      </c>
      <c r="K210" s="264">
        <f t="shared" si="10"/>
        <v>0</v>
      </c>
      <c r="L210" s="264">
        <f t="shared" si="10"/>
        <v>8</v>
      </c>
      <c r="M210" s="264">
        <f t="shared" si="10"/>
        <v>0</v>
      </c>
      <c r="N210" s="264">
        <f t="shared" si="10"/>
        <v>0</v>
      </c>
      <c r="O210" s="264">
        <f t="shared" si="10"/>
        <v>0</v>
      </c>
      <c r="P210" s="264">
        <f t="shared" si="10"/>
        <v>0</v>
      </c>
      <c r="Q210" s="264">
        <f t="shared" si="10"/>
        <v>0</v>
      </c>
      <c r="R210" s="264">
        <f t="shared" si="10"/>
        <v>0</v>
      </c>
      <c r="S210" s="265">
        <f t="shared" si="10"/>
        <v>0</v>
      </c>
      <c r="T210" s="266">
        <f t="shared" si="10"/>
        <v>7</v>
      </c>
    </row>
    <row r="211" spans="2:20" hidden="1">
      <c r="B211" s="245"/>
      <c r="C211" s="520"/>
      <c r="D211" s="510"/>
      <c r="E211" s="283" t="s">
        <v>177</v>
      </c>
      <c r="F211" s="285">
        <f t="shared" si="6"/>
        <v>14</v>
      </c>
      <c r="G211" s="264">
        <f>G213+G215</f>
        <v>0</v>
      </c>
      <c r="H211" s="264">
        <f t="shared" si="10"/>
        <v>1</v>
      </c>
      <c r="I211" s="264">
        <f t="shared" si="10"/>
        <v>0</v>
      </c>
      <c r="J211" s="264">
        <f t="shared" si="10"/>
        <v>0</v>
      </c>
      <c r="K211" s="264">
        <f t="shared" si="10"/>
        <v>0</v>
      </c>
      <c r="L211" s="264">
        <f t="shared" si="10"/>
        <v>0</v>
      </c>
      <c r="M211" s="264">
        <f t="shared" si="10"/>
        <v>0</v>
      </c>
      <c r="N211" s="264">
        <f t="shared" si="10"/>
        <v>0</v>
      </c>
      <c r="O211" s="264">
        <f t="shared" si="10"/>
        <v>0</v>
      </c>
      <c r="P211" s="264">
        <f t="shared" si="10"/>
        <v>0</v>
      </c>
      <c r="Q211" s="264">
        <f t="shared" si="10"/>
        <v>0</v>
      </c>
      <c r="R211" s="264">
        <f t="shared" si="10"/>
        <v>0</v>
      </c>
      <c r="S211" s="265">
        <f t="shared" si="10"/>
        <v>0</v>
      </c>
      <c r="T211" s="266">
        <f t="shared" si="10"/>
        <v>13</v>
      </c>
    </row>
    <row r="212" spans="2:20" hidden="1">
      <c r="B212" s="245"/>
      <c r="C212" s="520"/>
      <c r="D212" s="511" t="s">
        <v>186</v>
      </c>
      <c r="E212" s="284" t="s">
        <v>176</v>
      </c>
      <c r="F212" s="285">
        <f t="shared" si="6"/>
        <v>7</v>
      </c>
      <c r="G212" s="313">
        <v>0</v>
      </c>
      <c r="H212" s="264">
        <v>0</v>
      </c>
      <c r="I212" s="264">
        <v>0</v>
      </c>
      <c r="J212" s="264">
        <v>0</v>
      </c>
      <c r="K212" s="264">
        <v>0</v>
      </c>
      <c r="L212" s="264">
        <v>4</v>
      </c>
      <c r="M212" s="264">
        <v>0</v>
      </c>
      <c r="N212" s="264">
        <v>0</v>
      </c>
      <c r="O212" s="264">
        <v>0</v>
      </c>
      <c r="P212" s="264">
        <v>0</v>
      </c>
      <c r="Q212" s="264">
        <v>0</v>
      </c>
      <c r="R212" s="264">
        <v>0</v>
      </c>
      <c r="S212" s="307">
        <v>0</v>
      </c>
      <c r="T212" s="266">
        <v>3</v>
      </c>
    </row>
    <row r="213" spans="2:20" hidden="1">
      <c r="B213" s="245"/>
      <c r="C213" s="520"/>
      <c r="D213" s="511"/>
      <c r="E213" s="286" t="s">
        <v>177</v>
      </c>
      <c r="F213" s="285">
        <f t="shared" si="6"/>
        <v>9</v>
      </c>
      <c r="G213" s="313">
        <v>0</v>
      </c>
      <c r="H213" s="264">
        <v>0</v>
      </c>
      <c r="I213" s="264">
        <v>0</v>
      </c>
      <c r="J213" s="264">
        <v>0</v>
      </c>
      <c r="K213" s="264">
        <v>0</v>
      </c>
      <c r="L213" s="264">
        <v>0</v>
      </c>
      <c r="M213" s="264">
        <v>0</v>
      </c>
      <c r="N213" s="264">
        <v>0</v>
      </c>
      <c r="O213" s="264">
        <v>0</v>
      </c>
      <c r="P213" s="264">
        <v>0</v>
      </c>
      <c r="Q213" s="264">
        <v>0</v>
      </c>
      <c r="R213" s="264">
        <v>0</v>
      </c>
      <c r="S213" s="265">
        <v>0</v>
      </c>
      <c r="T213" s="266">
        <v>9</v>
      </c>
    </row>
    <row r="214" spans="2:20" hidden="1">
      <c r="B214" s="245"/>
      <c r="C214" s="520"/>
      <c r="D214" s="511" t="s">
        <v>187</v>
      </c>
      <c r="E214" s="286" t="s">
        <v>176</v>
      </c>
      <c r="F214" s="285">
        <f t="shared" si="6"/>
        <v>16</v>
      </c>
      <c r="G214" s="313">
        <v>0</v>
      </c>
      <c r="H214" s="264">
        <v>8</v>
      </c>
      <c r="I214" s="264">
        <v>0</v>
      </c>
      <c r="J214" s="264">
        <v>0</v>
      </c>
      <c r="K214" s="264">
        <v>0</v>
      </c>
      <c r="L214" s="264">
        <v>4</v>
      </c>
      <c r="M214" s="264">
        <v>0</v>
      </c>
      <c r="N214" s="264">
        <v>0</v>
      </c>
      <c r="O214" s="264">
        <v>0</v>
      </c>
      <c r="P214" s="264">
        <v>0</v>
      </c>
      <c r="Q214" s="264">
        <v>0</v>
      </c>
      <c r="R214" s="264">
        <v>0</v>
      </c>
      <c r="S214" s="265">
        <v>0</v>
      </c>
      <c r="T214" s="266">
        <v>4</v>
      </c>
    </row>
    <row r="215" spans="2:20" hidden="1">
      <c r="B215" s="287"/>
      <c r="C215" s="521"/>
      <c r="D215" s="512"/>
      <c r="E215" s="173" t="s">
        <v>177</v>
      </c>
      <c r="F215" s="288">
        <f t="shared" si="6"/>
        <v>5</v>
      </c>
      <c r="G215" s="309">
        <v>0</v>
      </c>
      <c r="H215" s="278">
        <v>1</v>
      </c>
      <c r="I215" s="278">
        <v>0</v>
      </c>
      <c r="J215" s="278">
        <v>0</v>
      </c>
      <c r="K215" s="278">
        <v>0</v>
      </c>
      <c r="L215" s="278">
        <v>0</v>
      </c>
      <c r="M215" s="278">
        <v>0</v>
      </c>
      <c r="N215" s="278">
        <v>0</v>
      </c>
      <c r="O215" s="278">
        <v>0</v>
      </c>
      <c r="P215" s="278">
        <v>0</v>
      </c>
      <c r="Q215" s="278">
        <v>0</v>
      </c>
      <c r="R215" s="278">
        <v>0</v>
      </c>
      <c r="S215" s="296">
        <v>0</v>
      </c>
      <c r="T215" s="297">
        <v>4</v>
      </c>
    </row>
    <row r="216" spans="2:20" ht="12" customHeight="1">
      <c r="B216" s="497" t="s">
        <v>197</v>
      </c>
      <c r="C216" s="498"/>
      <c r="D216" s="499"/>
      <c r="E216" s="233" t="s">
        <v>174</v>
      </c>
      <c r="F216" s="289">
        <f>G216+H216+I216+J216+K216+L216+M216+N216+O216+P216+Q216+R216+T216</f>
        <v>3146</v>
      </c>
      <c r="G216" s="236">
        <f>G217+G218</f>
        <v>0</v>
      </c>
      <c r="H216" s="236">
        <f>H217+H218</f>
        <v>9</v>
      </c>
      <c r="I216" s="236">
        <f t="shared" ref="I216:R216" si="11">I217+I218</f>
        <v>0</v>
      </c>
      <c r="J216" s="236">
        <f t="shared" si="11"/>
        <v>0</v>
      </c>
      <c r="K216" s="236">
        <f t="shared" si="11"/>
        <v>4</v>
      </c>
      <c r="L216" s="236">
        <f t="shared" si="11"/>
        <v>0</v>
      </c>
      <c r="M216" s="236">
        <f t="shared" si="11"/>
        <v>269</v>
      </c>
      <c r="N216" s="236">
        <f t="shared" si="11"/>
        <v>0</v>
      </c>
      <c r="O216" s="236">
        <f t="shared" si="11"/>
        <v>189</v>
      </c>
      <c r="P216" s="236">
        <f t="shared" si="11"/>
        <v>0</v>
      </c>
      <c r="Q216" s="236">
        <f t="shared" si="11"/>
        <v>0</v>
      </c>
      <c r="R216" s="236">
        <f t="shared" si="11"/>
        <v>495</v>
      </c>
      <c r="S216" s="301">
        <f>SUM(S217+S218)</f>
        <v>0</v>
      </c>
      <c r="T216" s="238">
        <f>T217+T218</f>
        <v>2180</v>
      </c>
    </row>
    <row r="217" spans="2:20" ht="12" customHeight="1">
      <c r="B217" s="503" t="s">
        <v>175</v>
      </c>
      <c r="C217" s="504"/>
      <c r="D217" s="505"/>
      <c r="E217" s="315" t="s">
        <v>176</v>
      </c>
      <c r="F217" s="290">
        <f>G217+H217+I217+J217+K217+L217+M217+N217+O217+P217+Q217+R217+T217</f>
        <v>1765</v>
      </c>
      <c r="G217" s="316">
        <f t="shared" ref="G217:R218" si="12">G219+G231</f>
        <v>0</v>
      </c>
      <c r="H217" s="242">
        <f t="shared" si="12"/>
        <v>9</v>
      </c>
      <c r="I217" s="242">
        <f t="shared" si="12"/>
        <v>0</v>
      </c>
      <c r="J217" s="242">
        <f t="shared" si="12"/>
        <v>0</v>
      </c>
      <c r="K217" s="242">
        <f t="shared" si="12"/>
        <v>4</v>
      </c>
      <c r="L217" s="242">
        <f t="shared" si="12"/>
        <v>0</v>
      </c>
      <c r="M217" s="242">
        <f t="shared" si="12"/>
        <v>188</v>
      </c>
      <c r="N217" s="242">
        <f t="shared" si="12"/>
        <v>0</v>
      </c>
      <c r="O217" s="242">
        <f t="shared" si="12"/>
        <v>143</v>
      </c>
      <c r="P217" s="242">
        <f t="shared" si="12"/>
        <v>0</v>
      </c>
      <c r="Q217" s="242">
        <f t="shared" si="12"/>
        <v>0</v>
      </c>
      <c r="R217" s="242">
        <f t="shared" si="12"/>
        <v>306</v>
      </c>
      <c r="S217" s="243">
        <v>0</v>
      </c>
      <c r="T217" s="244">
        <f>T219+T231</f>
        <v>1115</v>
      </c>
    </row>
    <row r="218" spans="2:20" ht="12" customHeight="1">
      <c r="B218" s="245"/>
      <c r="C218" s="246"/>
      <c r="D218" s="247"/>
      <c r="E218" s="248" t="s">
        <v>177</v>
      </c>
      <c r="F218" s="291">
        <f t="shared" ref="F218:F236" si="13">G218+H218+I218+J218+K218+L218+M218+N218+O218+P218+Q218+R218+T218</f>
        <v>1381</v>
      </c>
      <c r="G218" s="251">
        <f t="shared" si="12"/>
        <v>0</v>
      </c>
      <c r="H218" s="251">
        <f t="shared" si="12"/>
        <v>0</v>
      </c>
      <c r="I218" s="251">
        <f t="shared" si="12"/>
        <v>0</v>
      </c>
      <c r="J218" s="251">
        <f t="shared" si="12"/>
        <v>0</v>
      </c>
      <c r="K218" s="251">
        <f t="shared" si="12"/>
        <v>0</v>
      </c>
      <c r="L218" s="251">
        <f t="shared" si="12"/>
        <v>0</v>
      </c>
      <c r="M218" s="251">
        <f t="shared" si="12"/>
        <v>81</v>
      </c>
      <c r="N218" s="251">
        <f t="shared" si="12"/>
        <v>0</v>
      </c>
      <c r="O218" s="251">
        <f t="shared" si="12"/>
        <v>46</v>
      </c>
      <c r="P218" s="251">
        <f t="shared" si="12"/>
        <v>0</v>
      </c>
      <c r="Q218" s="251">
        <f t="shared" si="12"/>
        <v>0</v>
      </c>
      <c r="R218" s="251">
        <f t="shared" si="12"/>
        <v>189</v>
      </c>
      <c r="S218" s="252">
        <v>0</v>
      </c>
      <c r="T218" s="253">
        <f>T220+T232</f>
        <v>1065</v>
      </c>
    </row>
    <row r="219" spans="2:20" ht="12" hidden="1" customHeight="1">
      <c r="B219" s="245"/>
      <c r="C219" s="519" t="s">
        <v>178</v>
      </c>
      <c r="D219" s="416" t="s">
        <v>179</v>
      </c>
      <c r="E219" s="254" t="s">
        <v>176</v>
      </c>
      <c r="F219" s="317">
        <f t="shared" si="13"/>
        <v>1749</v>
      </c>
      <c r="G219" s="256">
        <f t="shared" ref="G219:R220" si="14">SUM(G221+G223+G225+G227+G229)</f>
        <v>0</v>
      </c>
      <c r="H219" s="257">
        <f t="shared" si="14"/>
        <v>8</v>
      </c>
      <c r="I219" s="257">
        <f t="shared" si="14"/>
        <v>0</v>
      </c>
      <c r="J219" s="257">
        <f t="shared" si="14"/>
        <v>0</v>
      </c>
      <c r="K219" s="257">
        <f t="shared" si="14"/>
        <v>0</v>
      </c>
      <c r="L219" s="257">
        <f t="shared" si="14"/>
        <v>0</v>
      </c>
      <c r="M219" s="257">
        <f t="shared" si="14"/>
        <v>184</v>
      </c>
      <c r="N219" s="257">
        <f t="shared" si="14"/>
        <v>0</v>
      </c>
      <c r="O219" s="257">
        <f t="shared" si="14"/>
        <v>143</v>
      </c>
      <c r="P219" s="257">
        <f t="shared" si="14"/>
        <v>0</v>
      </c>
      <c r="Q219" s="257">
        <f t="shared" si="14"/>
        <v>0</v>
      </c>
      <c r="R219" s="257">
        <f t="shared" si="14"/>
        <v>305</v>
      </c>
      <c r="S219" s="258">
        <f>SUM(S221+S223+S225+S227+S229)</f>
        <v>0</v>
      </c>
      <c r="T219" s="259">
        <f>SUM(T221+T223+T225+T227+T229)</f>
        <v>1109</v>
      </c>
    </row>
    <row r="220" spans="2:20" ht="12" hidden="1" customHeight="1">
      <c r="B220" s="245"/>
      <c r="C220" s="520"/>
      <c r="D220" s="513"/>
      <c r="E220" s="260" t="s">
        <v>177</v>
      </c>
      <c r="F220" s="285">
        <f t="shared" si="13"/>
        <v>1374</v>
      </c>
      <c r="G220" s="268">
        <f t="shared" si="14"/>
        <v>0</v>
      </c>
      <c r="H220" s="264">
        <f t="shared" si="14"/>
        <v>0</v>
      </c>
      <c r="I220" s="264">
        <f t="shared" si="14"/>
        <v>0</v>
      </c>
      <c r="J220" s="264">
        <f t="shared" si="14"/>
        <v>0</v>
      </c>
      <c r="K220" s="264">
        <f t="shared" si="14"/>
        <v>0</v>
      </c>
      <c r="L220" s="264">
        <f t="shared" si="14"/>
        <v>0</v>
      </c>
      <c r="M220" s="264">
        <f t="shared" si="14"/>
        <v>78</v>
      </c>
      <c r="N220" s="264">
        <f t="shared" si="14"/>
        <v>0</v>
      </c>
      <c r="O220" s="264">
        <f t="shared" si="14"/>
        <v>46</v>
      </c>
      <c r="P220" s="264">
        <f t="shared" si="14"/>
        <v>0</v>
      </c>
      <c r="Q220" s="264">
        <f t="shared" si="14"/>
        <v>0</v>
      </c>
      <c r="R220" s="264">
        <f t="shared" si="14"/>
        <v>189</v>
      </c>
      <c r="S220" s="265">
        <f>SUM(S222+S224+S226+S228+S230)</f>
        <v>0</v>
      </c>
      <c r="T220" s="266">
        <f>SUM(T222+T224+T226+T228+T230)</f>
        <v>1061</v>
      </c>
    </row>
    <row r="221" spans="2:20" ht="12" hidden="1" customHeight="1">
      <c r="B221" s="245"/>
      <c r="C221" s="520"/>
      <c r="D221" s="514" t="s">
        <v>180</v>
      </c>
      <c r="E221" s="170" t="s">
        <v>176</v>
      </c>
      <c r="F221" s="285">
        <f t="shared" si="13"/>
        <v>1009</v>
      </c>
      <c r="G221" s="294">
        <v>0</v>
      </c>
      <c r="H221" s="294">
        <v>0</v>
      </c>
      <c r="I221" s="294">
        <v>0</v>
      </c>
      <c r="J221" s="294">
        <v>0</v>
      </c>
      <c r="K221" s="294">
        <v>0</v>
      </c>
      <c r="L221" s="294">
        <v>0</v>
      </c>
      <c r="M221" s="294">
        <v>27</v>
      </c>
      <c r="N221" s="294">
        <v>0</v>
      </c>
      <c r="O221" s="294">
        <v>90</v>
      </c>
      <c r="P221" s="294">
        <v>0</v>
      </c>
      <c r="Q221" s="294">
        <v>0</v>
      </c>
      <c r="R221" s="294">
        <v>227</v>
      </c>
      <c r="S221" s="307">
        <v>0</v>
      </c>
      <c r="T221" s="266">
        <v>665</v>
      </c>
    </row>
    <row r="222" spans="2:20" ht="12" hidden="1" customHeight="1">
      <c r="B222" s="245"/>
      <c r="C222" s="520"/>
      <c r="D222" s="515"/>
      <c r="E222" s="170" t="s">
        <v>177</v>
      </c>
      <c r="F222" s="285">
        <f t="shared" si="13"/>
        <v>816</v>
      </c>
      <c r="G222" s="294">
        <v>0</v>
      </c>
      <c r="H222" s="294">
        <v>0</v>
      </c>
      <c r="I222" s="294">
        <v>0</v>
      </c>
      <c r="J222" s="294">
        <v>0</v>
      </c>
      <c r="K222" s="294">
        <v>0</v>
      </c>
      <c r="L222" s="294">
        <v>0</v>
      </c>
      <c r="M222" s="294">
        <v>17</v>
      </c>
      <c r="N222" s="294">
        <v>0</v>
      </c>
      <c r="O222" s="294">
        <v>11</v>
      </c>
      <c r="P222" s="294">
        <v>0</v>
      </c>
      <c r="Q222" s="294">
        <v>0</v>
      </c>
      <c r="R222" s="294">
        <v>135</v>
      </c>
      <c r="S222" s="265">
        <v>0</v>
      </c>
      <c r="T222" s="266">
        <v>653</v>
      </c>
    </row>
    <row r="223" spans="2:20" ht="12" hidden="1" customHeight="1">
      <c r="B223" s="245"/>
      <c r="C223" s="520"/>
      <c r="D223" s="514" t="s">
        <v>181</v>
      </c>
      <c r="E223" s="170" t="s">
        <v>176</v>
      </c>
      <c r="F223" s="285">
        <f t="shared" si="13"/>
        <v>446</v>
      </c>
      <c r="G223" s="294">
        <v>0</v>
      </c>
      <c r="H223" s="294">
        <v>0</v>
      </c>
      <c r="I223" s="294">
        <v>0</v>
      </c>
      <c r="J223" s="294">
        <v>0</v>
      </c>
      <c r="K223" s="294">
        <v>0</v>
      </c>
      <c r="L223" s="294">
        <v>0</v>
      </c>
      <c r="M223" s="294">
        <v>125</v>
      </c>
      <c r="N223" s="294">
        <v>0</v>
      </c>
      <c r="O223" s="294">
        <v>35</v>
      </c>
      <c r="P223" s="294">
        <v>0</v>
      </c>
      <c r="Q223" s="294">
        <v>0</v>
      </c>
      <c r="R223" s="294">
        <v>42</v>
      </c>
      <c r="S223" s="265">
        <v>0</v>
      </c>
      <c r="T223" s="266">
        <v>244</v>
      </c>
    </row>
    <row r="224" spans="2:20" ht="12" hidden="1" customHeight="1">
      <c r="B224" s="245"/>
      <c r="C224" s="520"/>
      <c r="D224" s="515"/>
      <c r="E224" s="170" t="s">
        <v>177</v>
      </c>
      <c r="F224" s="285">
        <f t="shared" si="13"/>
        <v>313</v>
      </c>
      <c r="G224" s="294">
        <v>0</v>
      </c>
      <c r="H224" s="294">
        <v>0</v>
      </c>
      <c r="I224" s="294">
        <v>0</v>
      </c>
      <c r="J224" s="294">
        <v>0</v>
      </c>
      <c r="K224" s="294">
        <v>0</v>
      </c>
      <c r="L224" s="294">
        <v>0</v>
      </c>
      <c r="M224" s="294">
        <v>42</v>
      </c>
      <c r="N224" s="294">
        <v>0</v>
      </c>
      <c r="O224" s="294">
        <v>17</v>
      </c>
      <c r="P224" s="294">
        <v>0</v>
      </c>
      <c r="Q224" s="294">
        <v>0</v>
      </c>
      <c r="R224" s="294">
        <v>37</v>
      </c>
      <c r="S224" s="265">
        <v>0</v>
      </c>
      <c r="T224" s="266">
        <v>217</v>
      </c>
    </row>
    <row r="225" spans="2:20" ht="12" hidden="1" customHeight="1">
      <c r="B225" s="245"/>
      <c r="C225" s="520"/>
      <c r="D225" s="514" t="s">
        <v>182</v>
      </c>
      <c r="E225" s="170" t="s">
        <v>176</v>
      </c>
      <c r="F225" s="285">
        <f t="shared" si="13"/>
        <v>291</v>
      </c>
      <c r="G225" s="294">
        <v>0</v>
      </c>
      <c r="H225" s="294">
        <v>8</v>
      </c>
      <c r="I225" s="294">
        <v>0</v>
      </c>
      <c r="J225" s="294">
        <v>0</v>
      </c>
      <c r="K225" s="294">
        <v>0</v>
      </c>
      <c r="L225" s="294">
        <v>0</v>
      </c>
      <c r="M225" s="294">
        <v>32</v>
      </c>
      <c r="N225" s="294">
        <v>0</v>
      </c>
      <c r="O225" s="294">
        <v>18</v>
      </c>
      <c r="P225" s="294">
        <v>0</v>
      </c>
      <c r="Q225" s="294">
        <v>0</v>
      </c>
      <c r="R225" s="294">
        <v>36</v>
      </c>
      <c r="S225" s="265">
        <v>0</v>
      </c>
      <c r="T225" s="266">
        <v>197</v>
      </c>
    </row>
    <row r="226" spans="2:20" ht="12" hidden="1" customHeight="1">
      <c r="B226" s="245"/>
      <c r="C226" s="520"/>
      <c r="D226" s="515"/>
      <c r="E226" s="170" t="s">
        <v>177</v>
      </c>
      <c r="F226" s="285">
        <f t="shared" si="13"/>
        <v>245</v>
      </c>
      <c r="G226" s="294">
        <v>0</v>
      </c>
      <c r="H226" s="294">
        <v>0</v>
      </c>
      <c r="I226" s="294">
        <v>0</v>
      </c>
      <c r="J226" s="294">
        <v>0</v>
      </c>
      <c r="K226" s="294">
        <v>0</v>
      </c>
      <c r="L226" s="294">
        <v>0</v>
      </c>
      <c r="M226" s="294">
        <v>19</v>
      </c>
      <c r="N226" s="294">
        <v>0</v>
      </c>
      <c r="O226" s="294">
        <v>18</v>
      </c>
      <c r="P226" s="294">
        <v>0</v>
      </c>
      <c r="Q226" s="294">
        <v>0</v>
      </c>
      <c r="R226" s="294">
        <v>17</v>
      </c>
      <c r="S226" s="265">
        <v>0</v>
      </c>
      <c r="T226" s="266">
        <v>191</v>
      </c>
    </row>
    <row r="227" spans="2:20" ht="12" hidden="1" customHeight="1">
      <c r="B227" s="245"/>
      <c r="C227" s="520"/>
      <c r="D227" s="514" t="s">
        <v>183</v>
      </c>
      <c r="E227" s="170" t="s">
        <v>176</v>
      </c>
      <c r="F227" s="285">
        <f t="shared" si="13"/>
        <v>3</v>
      </c>
      <c r="G227" s="294">
        <v>0</v>
      </c>
      <c r="H227" s="294">
        <v>0</v>
      </c>
      <c r="I227" s="294">
        <v>0</v>
      </c>
      <c r="J227" s="294">
        <v>0</v>
      </c>
      <c r="K227" s="294">
        <v>0</v>
      </c>
      <c r="L227" s="294">
        <v>0</v>
      </c>
      <c r="M227" s="294">
        <v>0</v>
      </c>
      <c r="N227" s="294">
        <v>0</v>
      </c>
      <c r="O227" s="294">
        <v>0</v>
      </c>
      <c r="P227" s="294">
        <v>0</v>
      </c>
      <c r="Q227" s="294">
        <v>0</v>
      </c>
      <c r="R227" s="294">
        <v>0</v>
      </c>
      <c r="S227" s="265">
        <v>0</v>
      </c>
      <c r="T227" s="266">
        <v>3</v>
      </c>
    </row>
    <row r="228" spans="2:20" ht="12" hidden="1" customHeight="1">
      <c r="B228" s="245"/>
      <c r="C228" s="520"/>
      <c r="D228" s="515"/>
      <c r="E228" s="272" t="s">
        <v>177</v>
      </c>
      <c r="F228" s="285">
        <f t="shared" si="13"/>
        <v>0</v>
      </c>
      <c r="G228" s="313">
        <v>0</v>
      </c>
      <c r="H228" s="264">
        <v>0</v>
      </c>
      <c r="I228" s="294">
        <v>0</v>
      </c>
      <c r="J228" s="294">
        <v>0</v>
      </c>
      <c r="K228" s="294">
        <v>0</v>
      </c>
      <c r="L228" s="294">
        <v>0</v>
      </c>
      <c r="M228" s="294">
        <v>0</v>
      </c>
      <c r="N228" s="294">
        <v>0</v>
      </c>
      <c r="O228" s="294">
        <v>0</v>
      </c>
      <c r="P228" s="294">
        <v>0</v>
      </c>
      <c r="Q228" s="294">
        <v>0</v>
      </c>
      <c r="R228" s="294">
        <v>0</v>
      </c>
      <c r="S228" s="318">
        <v>0</v>
      </c>
      <c r="T228" s="266">
        <v>0</v>
      </c>
    </row>
    <row r="229" spans="2:20" ht="12" hidden="1" customHeight="1">
      <c r="B229" s="245"/>
      <c r="C229" s="520"/>
      <c r="D229" s="516" t="s">
        <v>184</v>
      </c>
      <c r="E229" s="170" t="s">
        <v>176</v>
      </c>
      <c r="F229" s="285">
        <f t="shared" si="13"/>
        <v>0</v>
      </c>
      <c r="G229" s="313">
        <v>0</v>
      </c>
      <c r="H229" s="264">
        <v>0</v>
      </c>
      <c r="I229" s="294">
        <v>0</v>
      </c>
      <c r="J229" s="294">
        <v>0</v>
      </c>
      <c r="K229" s="294">
        <v>0</v>
      </c>
      <c r="L229" s="294">
        <v>0</v>
      </c>
      <c r="M229" s="294">
        <v>0</v>
      </c>
      <c r="N229" s="294">
        <v>0</v>
      </c>
      <c r="O229" s="264">
        <v>0</v>
      </c>
      <c r="P229" s="294">
        <v>0</v>
      </c>
      <c r="Q229" s="294">
        <v>0</v>
      </c>
      <c r="R229" s="294">
        <v>0</v>
      </c>
      <c r="S229" s="265">
        <v>0</v>
      </c>
      <c r="T229" s="266">
        <v>0</v>
      </c>
    </row>
    <row r="230" spans="2:20" ht="12" hidden="1" customHeight="1">
      <c r="B230" s="245"/>
      <c r="C230" s="521"/>
      <c r="D230" s="517"/>
      <c r="E230" s="173" t="s">
        <v>177</v>
      </c>
      <c r="F230" s="288">
        <f t="shared" si="13"/>
        <v>0</v>
      </c>
      <c r="G230" s="309">
        <v>0</v>
      </c>
      <c r="H230" s="278">
        <v>0</v>
      </c>
      <c r="I230" s="278">
        <v>0</v>
      </c>
      <c r="J230" s="295">
        <v>0</v>
      </c>
      <c r="K230" s="295">
        <v>0</v>
      </c>
      <c r="L230" s="295">
        <v>0</v>
      </c>
      <c r="M230" s="295">
        <v>0</v>
      </c>
      <c r="N230" s="278">
        <v>0</v>
      </c>
      <c r="O230" s="278">
        <v>0</v>
      </c>
      <c r="P230" s="295">
        <v>0</v>
      </c>
      <c r="Q230" s="295">
        <v>0</v>
      </c>
      <c r="R230" s="295">
        <v>0</v>
      </c>
      <c r="S230" s="296">
        <v>0</v>
      </c>
      <c r="T230" s="297">
        <v>0</v>
      </c>
    </row>
    <row r="231" spans="2:20" ht="12" hidden="1" customHeight="1">
      <c r="B231" s="245"/>
      <c r="C231" s="519" t="s">
        <v>185</v>
      </c>
      <c r="D231" s="518" t="s">
        <v>179</v>
      </c>
      <c r="E231" s="298" t="s">
        <v>176</v>
      </c>
      <c r="F231" s="285">
        <f t="shared" si="13"/>
        <v>16</v>
      </c>
      <c r="G231" s="264">
        <f t="shared" ref="G231:T232" si="15">G233+G235</f>
        <v>0</v>
      </c>
      <c r="H231" s="264">
        <f t="shared" si="15"/>
        <v>1</v>
      </c>
      <c r="I231" s="264">
        <f t="shared" si="15"/>
        <v>0</v>
      </c>
      <c r="J231" s="264">
        <f t="shared" si="15"/>
        <v>0</v>
      </c>
      <c r="K231" s="264">
        <f t="shared" si="15"/>
        <v>4</v>
      </c>
      <c r="L231" s="264">
        <f t="shared" si="15"/>
        <v>0</v>
      </c>
      <c r="M231" s="264">
        <f t="shared" si="15"/>
        <v>4</v>
      </c>
      <c r="N231" s="264">
        <f t="shared" si="15"/>
        <v>0</v>
      </c>
      <c r="O231" s="264">
        <f t="shared" si="15"/>
        <v>0</v>
      </c>
      <c r="P231" s="264">
        <f t="shared" si="15"/>
        <v>0</v>
      </c>
      <c r="Q231" s="264">
        <f t="shared" si="15"/>
        <v>0</v>
      </c>
      <c r="R231" s="264">
        <f t="shared" si="15"/>
        <v>1</v>
      </c>
      <c r="S231" s="265">
        <f t="shared" si="15"/>
        <v>0</v>
      </c>
      <c r="T231" s="259">
        <f t="shared" si="15"/>
        <v>6</v>
      </c>
    </row>
    <row r="232" spans="2:20" ht="12" hidden="1" customHeight="1">
      <c r="B232" s="245"/>
      <c r="C232" s="520"/>
      <c r="D232" s="510"/>
      <c r="E232" s="283" t="s">
        <v>177</v>
      </c>
      <c r="F232" s="285">
        <f t="shared" si="13"/>
        <v>7</v>
      </c>
      <c r="G232" s="264">
        <f t="shared" si="15"/>
        <v>0</v>
      </c>
      <c r="H232" s="264">
        <f t="shared" si="15"/>
        <v>0</v>
      </c>
      <c r="I232" s="264">
        <f t="shared" si="15"/>
        <v>0</v>
      </c>
      <c r="J232" s="264">
        <f t="shared" si="15"/>
        <v>0</v>
      </c>
      <c r="K232" s="264">
        <f t="shared" si="15"/>
        <v>0</v>
      </c>
      <c r="L232" s="264">
        <f t="shared" si="15"/>
        <v>0</v>
      </c>
      <c r="M232" s="264">
        <f t="shared" si="15"/>
        <v>3</v>
      </c>
      <c r="N232" s="264">
        <f t="shared" si="15"/>
        <v>0</v>
      </c>
      <c r="O232" s="264">
        <f t="shared" si="15"/>
        <v>0</v>
      </c>
      <c r="P232" s="264">
        <f t="shared" si="15"/>
        <v>0</v>
      </c>
      <c r="Q232" s="264">
        <f t="shared" si="15"/>
        <v>0</v>
      </c>
      <c r="R232" s="264">
        <f t="shared" si="15"/>
        <v>0</v>
      </c>
      <c r="S232" s="265">
        <f t="shared" si="15"/>
        <v>0</v>
      </c>
      <c r="T232" s="266">
        <f t="shared" si="15"/>
        <v>4</v>
      </c>
    </row>
    <row r="233" spans="2:20" ht="12" hidden="1" customHeight="1">
      <c r="B233" s="245"/>
      <c r="C233" s="520"/>
      <c r="D233" s="511" t="s">
        <v>186</v>
      </c>
      <c r="E233" s="284" t="s">
        <v>176</v>
      </c>
      <c r="F233" s="285">
        <f t="shared" si="13"/>
        <v>9</v>
      </c>
      <c r="G233" s="313">
        <v>0</v>
      </c>
      <c r="H233" s="264">
        <v>1</v>
      </c>
      <c r="I233" s="264">
        <v>0</v>
      </c>
      <c r="J233" s="264">
        <v>0</v>
      </c>
      <c r="K233" s="264">
        <v>4</v>
      </c>
      <c r="L233" s="264">
        <v>0</v>
      </c>
      <c r="M233" s="264">
        <v>3</v>
      </c>
      <c r="N233" s="264">
        <f>N235+N321</f>
        <v>0</v>
      </c>
      <c r="O233" s="264">
        <v>0</v>
      </c>
      <c r="P233" s="264">
        <v>0</v>
      </c>
      <c r="Q233" s="264">
        <v>0</v>
      </c>
      <c r="R233" s="264">
        <v>0</v>
      </c>
      <c r="S233" s="307">
        <v>0</v>
      </c>
      <c r="T233" s="266">
        <v>1</v>
      </c>
    </row>
    <row r="234" spans="2:20" ht="12" hidden="1" customHeight="1">
      <c r="B234" s="245"/>
      <c r="C234" s="520"/>
      <c r="D234" s="511"/>
      <c r="E234" s="286" t="s">
        <v>177</v>
      </c>
      <c r="F234" s="285">
        <f t="shared" si="13"/>
        <v>5</v>
      </c>
      <c r="G234" s="313">
        <v>0</v>
      </c>
      <c r="H234" s="264">
        <v>0</v>
      </c>
      <c r="I234" s="264">
        <v>0</v>
      </c>
      <c r="J234" s="264">
        <v>0</v>
      </c>
      <c r="K234" s="264">
        <v>0</v>
      </c>
      <c r="L234" s="264">
        <v>0</v>
      </c>
      <c r="M234" s="264">
        <v>2</v>
      </c>
      <c r="N234" s="264">
        <f>N236+N322</f>
        <v>0</v>
      </c>
      <c r="O234" s="264">
        <v>0</v>
      </c>
      <c r="P234" s="264">
        <v>0</v>
      </c>
      <c r="Q234" s="264">
        <v>0</v>
      </c>
      <c r="R234" s="264">
        <v>0</v>
      </c>
      <c r="S234" s="265">
        <v>0</v>
      </c>
      <c r="T234" s="266">
        <v>3</v>
      </c>
    </row>
    <row r="235" spans="2:20" ht="12" hidden="1" customHeight="1">
      <c r="B235" s="245"/>
      <c r="C235" s="520"/>
      <c r="D235" s="511" t="s">
        <v>187</v>
      </c>
      <c r="E235" s="286" t="s">
        <v>176</v>
      </c>
      <c r="F235" s="285">
        <f t="shared" si="13"/>
        <v>7</v>
      </c>
      <c r="G235" s="313">
        <v>0</v>
      </c>
      <c r="H235" s="264">
        <v>0</v>
      </c>
      <c r="I235" s="264">
        <v>0</v>
      </c>
      <c r="J235" s="264">
        <v>0</v>
      </c>
      <c r="K235" s="264">
        <v>0</v>
      </c>
      <c r="L235" s="264">
        <v>0</v>
      </c>
      <c r="M235" s="264">
        <v>1</v>
      </c>
      <c r="N235" s="264">
        <f>N321+N323</f>
        <v>0</v>
      </c>
      <c r="O235" s="264">
        <v>0</v>
      </c>
      <c r="P235" s="264">
        <v>0</v>
      </c>
      <c r="Q235" s="264">
        <v>0</v>
      </c>
      <c r="R235" s="264">
        <v>1</v>
      </c>
      <c r="S235" s="265">
        <v>0</v>
      </c>
      <c r="T235" s="266">
        <v>5</v>
      </c>
    </row>
    <row r="236" spans="2:20" ht="12" hidden="1" customHeight="1">
      <c r="B236" s="287"/>
      <c r="C236" s="521"/>
      <c r="D236" s="512"/>
      <c r="E236" s="173" t="s">
        <v>177</v>
      </c>
      <c r="F236" s="288">
        <f t="shared" si="13"/>
        <v>2</v>
      </c>
      <c r="G236" s="309">
        <v>0</v>
      </c>
      <c r="H236" s="278">
        <v>0</v>
      </c>
      <c r="I236" s="278">
        <v>0</v>
      </c>
      <c r="J236" s="278">
        <v>0</v>
      </c>
      <c r="K236" s="278">
        <v>0</v>
      </c>
      <c r="L236" s="278">
        <v>0</v>
      </c>
      <c r="M236" s="278">
        <v>1</v>
      </c>
      <c r="N236" s="278">
        <v>0</v>
      </c>
      <c r="O236" s="278">
        <v>0</v>
      </c>
      <c r="P236" s="278">
        <v>0</v>
      </c>
      <c r="Q236" s="278">
        <v>0</v>
      </c>
      <c r="R236" s="278">
        <v>0</v>
      </c>
      <c r="S236" s="296">
        <v>0</v>
      </c>
      <c r="T236" s="297">
        <v>1</v>
      </c>
    </row>
    <row r="237" spans="2:20" ht="12" customHeight="1">
      <c r="B237" s="497" t="s">
        <v>198</v>
      </c>
      <c r="C237" s="498"/>
      <c r="D237" s="499"/>
      <c r="E237" s="233" t="s">
        <v>174</v>
      </c>
      <c r="F237" s="289">
        <f>G237+H237+I237+J237+K237+L237+M237+N237+O237+P237+Q237+R237+T237</f>
        <v>3850</v>
      </c>
      <c r="G237" s="236">
        <f>G238+G239</f>
        <v>0</v>
      </c>
      <c r="H237" s="236">
        <f>H238+H239</f>
        <v>0</v>
      </c>
      <c r="I237" s="236">
        <f t="shared" ref="I237:R237" si="16">I238+I239</f>
        <v>0</v>
      </c>
      <c r="J237" s="236">
        <f t="shared" si="16"/>
        <v>0</v>
      </c>
      <c r="K237" s="236">
        <f t="shared" si="16"/>
        <v>0</v>
      </c>
      <c r="L237" s="236">
        <f t="shared" si="16"/>
        <v>0</v>
      </c>
      <c r="M237" s="236">
        <f t="shared" si="16"/>
        <v>65</v>
      </c>
      <c r="N237" s="236">
        <f t="shared" si="16"/>
        <v>0</v>
      </c>
      <c r="O237" s="236">
        <f t="shared" si="16"/>
        <v>31</v>
      </c>
      <c r="P237" s="236">
        <f t="shared" si="16"/>
        <v>0</v>
      </c>
      <c r="Q237" s="236">
        <f t="shared" si="16"/>
        <v>0</v>
      </c>
      <c r="R237" s="236">
        <f t="shared" si="16"/>
        <v>84</v>
      </c>
      <c r="S237" s="301">
        <f>SUM(S238+S239)</f>
        <v>0</v>
      </c>
      <c r="T237" s="238">
        <f>T238+T239</f>
        <v>3670</v>
      </c>
    </row>
    <row r="238" spans="2:20" ht="12" customHeight="1">
      <c r="B238" s="503" t="s">
        <v>175</v>
      </c>
      <c r="C238" s="504"/>
      <c r="D238" s="505"/>
      <c r="E238" s="315" t="s">
        <v>176</v>
      </c>
      <c r="F238" s="290">
        <f t="shared" ref="F238:F257" si="17">G238+H238+I238+J238+K238+L238+M238+N238+O238+P238+Q238+R238+T238</f>
        <v>2084</v>
      </c>
      <c r="G238" s="316">
        <f t="shared" ref="G238:R239" si="18">G240+G252</f>
        <v>0</v>
      </c>
      <c r="H238" s="242">
        <f t="shared" si="18"/>
        <v>0</v>
      </c>
      <c r="I238" s="242">
        <f t="shared" si="18"/>
        <v>0</v>
      </c>
      <c r="J238" s="242">
        <f t="shared" si="18"/>
        <v>0</v>
      </c>
      <c r="K238" s="242">
        <f t="shared" si="18"/>
        <v>0</v>
      </c>
      <c r="L238" s="242">
        <f t="shared" si="18"/>
        <v>0</v>
      </c>
      <c r="M238" s="242">
        <f t="shared" si="18"/>
        <v>39</v>
      </c>
      <c r="N238" s="242">
        <f t="shared" si="18"/>
        <v>0</v>
      </c>
      <c r="O238" s="242">
        <f t="shared" si="18"/>
        <v>27</v>
      </c>
      <c r="P238" s="242">
        <f t="shared" si="18"/>
        <v>0</v>
      </c>
      <c r="Q238" s="242">
        <f t="shared" si="18"/>
        <v>0</v>
      </c>
      <c r="R238" s="242">
        <f t="shared" si="18"/>
        <v>54</v>
      </c>
      <c r="S238" s="243">
        <v>0</v>
      </c>
      <c r="T238" s="244">
        <f>T240+T252</f>
        <v>1964</v>
      </c>
    </row>
    <row r="239" spans="2:20" ht="12" customHeight="1">
      <c r="B239" s="245"/>
      <c r="C239" s="246"/>
      <c r="D239" s="247"/>
      <c r="E239" s="248" t="s">
        <v>177</v>
      </c>
      <c r="F239" s="291">
        <f t="shared" si="17"/>
        <v>1766</v>
      </c>
      <c r="G239" s="251">
        <f t="shared" si="18"/>
        <v>0</v>
      </c>
      <c r="H239" s="251">
        <f t="shared" si="18"/>
        <v>0</v>
      </c>
      <c r="I239" s="251">
        <f t="shared" si="18"/>
        <v>0</v>
      </c>
      <c r="J239" s="251">
        <f t="shared" si="18"/>
        <v>0</v>
      </c>
      <c r="K239" s="251">
        <f t="shared" si="18"/>
        <v>0</v>
      </c>
      <c r="L239" s="251">
        <f t="shared" si="18"/>
        <v>0</v>
      </c>
      <c r="M239" s="251">
        <f t="shared" si="18"/>
        <v>26</v>
      </c>
      <c r="N239" s="251">
        <f t="shared" si="18"/>
        <v>0</v>
      </c>
      <c r="O239" s="251">
        <f t="shared" si="18"/>
        <v>4</v>
      </c>
      <c r="P239" s="251">
        <f t="shared" si="18"/>
        <v>0</v>
      </c>
      <c r="Q239" s="251">
        <f t="shared" si="18"/>
        <v>0</v>
      </c>
      <c r="R239" s="251">
        <f t="shared" si="18"/>
        <v>30</v>
      </c>
      <c r="S239" s="252">
        <v>0</v>
      </c>
      <c r="T239" s="253">
        <f>T241+T253</f>
        <v>1706</v>
      </c>
    </row>
    <row r="240" spans="2:20" ht="12" hidden="1" customHeight="1">
      <c r="B240" s="245"/>
      <c r="C240" s="519" t="s">
        <v>178</v>
      </c>
      <c r="D240" s="416" t="s">
        <v>179</v>
      </c>
      <c r="E240" s="254" t="s">
        <v>176</v>
      </c>
      <c r="F240" s="317">
        <f t="shared" si="17"/>
        <v>2079</v>
      </c>
      <c r="G240" s="256">
        <f t="shared" ref="G240:R241" si="19">SUM(G242+G244+G246+G248+G250)</f>
        <v>0</v>
      </c>
      <c r="H240" s="257">
        <f t="shared" si="19"/>
        <v>0</v>
      </c>
      <c r="I240" s="257">
        <f t="shared" si="19"/>
        <v>0</v>
      </c>
      <c r="J240" s="257">
        <f t="shared" si="19"/>
        <v>0</v>
      </c>
      <c r="K240" s="257">
        <f t="shared" si="19"/>
        <v>0</v>
      </c>
      <c r="L240" s="257">
        <f t="shared" si="19"/>
        <v>0</v>
      </c>
      <c r="M240" s="257">
        <f t="shared" si="19"/>
        <v>39</v>
      </c>
      <c r="N240" s="257">
        <f t="shared" si="19"/>
        <v>0</v>
      </c>
      <c r="O240" s="257">
        <f t="shared" si="19"/>
        <v>27</v>
      </c>
      <c r="P240" s="257">
        <f t="shared" si="19"/>
        <v>0</v>
      </c>
      <c r="Q240" s="257">
        <f t="shared" si="19"/>
        <v>0</v>
      </c>
      <c r="R240" s="257">
        <f t="shared" si="19"/>
        <v>54</v>
      </c>
      <c r="S240" s="258">
        <f>SUM(S242+S244+S246+S248+S250)</f>
        <v>0</v>
      </c>
      <c r="T240" s="259">
        <f>SUM(T242+T244+T246+T248+T250)</f>
        <v>1959</v>
      </c>
    </row>
    <row r="241" spans="2:20" ht="12" hidden="1" customHeight="1">
      <c r="B241" s="245"/>
      <c r="C241" s="520"/>
      <c r="D241" s="513"/>
      <c r="E241" s="260" t="s">
        <v>177</v>
      </c>
      <c r="F241" s="285">
        <f t="shared" si="17"/>
        <v>1765</v>
      </c>
      <c r="G241" s="268">
        <f t="shared" si="19"/>
        <v>0</v>
      </c>
      <c r="H241" s="264">
        <f t="shared" si="19"/>
        <v>0</v>
      </c>
      <c r="I241" s="264">
        <f t="shared" si="19"/>
        <v>0</v>
      </c>
      <c r="J241" s="264">
        <f t="shared" si="19"/>
        <v>0</v>
      </c>
      <c r="K241" s="264">
        <f t="shared" si="19"/>
        <v>0</v>
      </c>
      <c r="L241" s="264">
        <f t="shared" si="19"/>
        <v>0</v>
      </c>
      <c r="M241" s="264">
        <f t="shared" si="19"/>
        <v>26</v>
      </c>
      <c r="N241" s="264">
        <f t="shared" si="19"/>
        <v>0</v>
      </c>
      <c r="O241" s="264">
        <f t="shared" si="19"/>
        <v>4</v>
      </c>
      <c r="P241" s="264">
        <f t="shared" si="19"/>
        <v>0</v>
      </c>
      <c r="Q241" s="264">
        <f t="shared" si="19"/>
        <v>0</v>
      </c>
      <c r="R241" s="264">
        <f t="shared" si="19"/>
        <v>30</v>
      </c>
      <c r="S241" s="265">
        <f>SUM(S243+S245+S247+S249+S251)</f>
        <v>0</v>
      </c>
      <c r="T241" s="266">
        <f>SUM(T243+T245+T247+T249+T251)</f>
        <v>1705</v>
      </c>
    </row>
    <row r="242" spans="2:20" ht="12" hidden="1" customHeight="1">
      <c r="B242" s="245"/>
      <c r="C242" s="520"/>
      <c r="D242" s="514" t="s">
        <v>180</v>
      </c>
      <c r="E242" s="170" t="s">
        <v>176</v>
      </c>
      <c r="F242" s="285">
        <f t="shared" si="17"/>
        <v>1810</v>
      </c>
      <c r="G242" s="294">
        <v>0</v>
      </c>
      <c r="H242" s="294">
        <v>0</v>
      </c>
      <c r="I242" s="294">
        <v>0</v>
      </c>
      <c r="J242" s="294">
        <v>0</v>
      </c>
      <c r="K242" s="294">
        <v>0</v>
      </c>
      <c r="L242" s="294">
        <v>0</v>
      </c>
      <c r="M242" s="294">
        <v>11</v>
      </c>
      <c r="N242" s="294">
        <v>0</v>
      </c>
      <c r="O242" s="294">
        <v>13</v>
      </c>
      <c r="P242" s="294">
        <v>0</v>
      </c>
      <c r="Q242" s="294">
        <v>0</v>
      </c>
      <c r="R242" s="294">
        <v>31</v>
      </c>
      <c r="S242" s="307">
        <v>0</v>
      </c>
      <c r="T242" s="266">
        <v>1755</v>
      </c>
    </row>
    <row r="243" spans="2:20" ht="12" hidden="1" customHeight="1">
      <c r="B243" s="245"/>
      <c r="C243" s="520"/>
      <c r="D243" s="515"/>
      <c r="E243" s="170" t="s">
        <v>177</v>
      </c>
      <c r="F243" s="285">
        <f t="shared" si="17"/>
        <v>1609</v>
      </c>
      <c r="G243" s="294">
        <v>0</v>
      </c>
      <c r="H243" s="294">
        <v>0</v>
      </c>
      <c r="I243" s="294">
        <v>0</v>
      </c>
      <c r="J243" s="294">
        <v>0</v>
      </c>
      <c r="K243" s="294">
        <v>0</v>
      </c>
      <c r="L243" s="294">
        <v>0</v>
      </c>
      <c r="M243" s="294">
        <v>8</v>
      </c>
      <c r="N243" s="294">
        <v>0</v>
      </c>
      <c r="O243" s="294">
        <v>3</v>
      </c>
      <c r="P243" s="294">
        <v>0</v>
      </c>
      <c r="Q243" s="294">
        <v>0</v>
      </c>
      <c r="R243" s="294">
        <v>23</v>
      </c>
      <c r="S243" s="265">
        <v>0</v>
      </c>
      <c r="T243" s="266">
        <v>1575</v>
      </c>
    </row>
    <row r="244" spans="2:20" ht="12" hidden="1" customHeight="1">
      <c r="B244" s="245"/>
      <c r="C244" s="520"/>
      <c r="D244" s="514" t="s">
        <v>181</v>
      </c>
      <c r="E244" s="170" t="s">
        <v>176</v>
      </c>
      <c r="F244" s="285">
        <f t="shared" si="17"/>
        <v>170</v>
      </c>
      <c r="G244" s="294">
        <v>0</v>
      </c>
      <c r="H244" s="294">
        <v>0</v>
      </c>
      <c r="I244" s="294">
        <v>0</v>
      </c>
      <c r="J244" s="294">
        <v>0</v>
      </c>
      <c r="K244" s="294">
        <v>0</v>
      </c>
      <c r="L244" s="294">
        <v>0</v>
      </c>
      <c r="M244" s="294">
        <v>14</v>
      </c>
      <c r="N244" s="294">
        <v>0</v>
      </c>
      <c r="O244" s="294">
        <v>10</v>
      </c>
      <c r="P244" s="294">
        <v>0</v>
      </c>
      <c r="Q244" s="294">
        <v>0</v>
      </c>
      <c r="R244" s="294">
        <v>21</v>
      </c>
      <c r="S244" s="265">
        <v>0</v>
      </c>
      <c r="T244" s="266">
        <v>125</v>
      </c>
    </row>
    <row r="245" spans="2:20" ht="12" hidden="1" customHeight="1">
      <c r="B245" s="245"/>
      <c r="C245" s="520"/>
      <c r="D245" s="515"/>
      <c r="E245" s="170" t="s">
        <v>177</v>
      </c>
      <c r="F245" s="285">
        <f t="shared" si="17"/>
        <v>73</v>
      </c>
      <c r="G245" s="294">
        <v>0</v>
      </c>
      <c r="H245" s="294">
        <v>0</v>
      </c>
      <c r="I245" s="294">
        <v>0</v>
      </c>
      <c r="J245" s="294">
        <v>0</v>
      </c>
      <c r="K245" s="294">
        <v>0</v>
      </c>
      <c r="L245" s="294">
        <v>0</v>
      </c>
      <c r="M245" s="294">
        <v>11</v>
      </c>
      <c r="N245" s="294">
        <v>0</v>
      </c>
      <c r="O245" s="294">
        <v>1</v>
      </c>
      <c r="P245" s="294">
        <v>0</v>
      </c>
      <c r="Q245" s="294">
        <v>0</v>
      </c>
      <c r="R245" s="294">
        <v>2</v>
      </c>
      <c r="S245" s="265">
        <v>0</v>
      </c>
      <c r="T245" s="266">
        <v>59</v>
      </c>
    </row>
    <row r="246" spans="2:20" ht="12" hidden="1" customHeight="1">
      <c r="B246" s="245"/>
      <c r="C246" s="520"/>
      <c r="D246" s="514" t="s">
        <v>182</v>
      </c>
      <c r="E246" s="170" t="s">
        <v>176</v>
      </c>
      <c r="F246" s="285">
        <f t="shared" si="17"/>
        <v>98</v>
      </c>
      <c r="G246" s="294">
        <v>0</v>
      </c>
      <c r="H246" s="294">
        <v>0</v>
      </c>
      <c r="I246" s="294">
        <v>0</v>
      </c>
      <c r="J246" s="294">
        <v>0</v>
      </c>
      <c r="K246" s="294">
        <v>0</v>
      </c>
      <c r="L246" s="294">
        <v>0</v>
      </c>
      <c r="M246" s="294">
        <v>14</v>
      </c>
      <c r="N246" s="294">
        <v>0</v>
      </c>
      <c r="O246" s="294">
        <v>4</v>
      </c>
      <c r="P246" s="294">
        <v>0</v>
      </c>
      <c r="Q246" s="294">
        <v>0</v>
      </c>
      <c r="R246" s="294">
        <v>2</v>
      </c>
      <c r="S246" s="265">
        <v>0</v>
      </c>
      <c r="T246" s="266">
        <v>78</v>
      </c>
    </row>
    <row r="247" spans="2:20" ht="12" hidden="1" customHeight="1">
      <c r="B247" s="245"/>
      <c r="C247" s="520"/>
      <c r="D247" s="515"/>
      <c r="E247" s="170" t="s">
        <v>177</v>
      </c>
      <c r="F247" s="285">
        <f t="shared" si="17"/>
        <v>83</v>
      </c>
      <c r="G247" s="294">
        <v>0</v>
      </c>
      <c r="H247" s="294">
        <v>0</v>
      </c>
      <c r="I247" s="294">
        <v>0</v>
      </c>
      <c r="J247" s="294">
        <v>0</v>
      </c>
      <c r="K247" s="294">
        <v>0</v>
      </c>
      <c r="L247" s="294">
        <v>0</v>
      </c>
      <c r="M247" s="294">
        <v>7</v>
      </c>
      <c r="N247" s="294">
        <v>0</v>
      </c>
      <c r="O247" s="294">
        <v>0</v>
      </c>
      <c r="P247" s="294">
        <v>0</v>
      </c>
      <c r="Q247" s="294">
        <v>0</v>
      </c>
      <c r="R247" s="294">
        <v>5</v>
      </c>
      <c r="S247" s="265">
        <v>0</v>
      </c>
      <c r="T247" s="266">
        <v>71</v>
      </c>
    </row>
    <row r="248" spans="2:20" ht="12" hidden="1" customHeight="1">
      <c r="B248" s="245"/>
      <c r="C248" s="520"/>
      <c r="D248" s="514" t="s">
        <v>183</v>
      </c>
      <c r="E248" s="170" t="s">
        <v>176</v>
      </c>
      <c r="F248" s="285">
        <f t="shared" si="17"/>
        <v>1</v>
      </c>
      <c r="G248" s="294">
        <v>0</v>
      </c>
      <c r="H248" s="294">
        <v>0</v>
      </c>
      <c r="I248" s="294">
        <v>0</v>
      </c>
      <c r="J248" s="294">
        <v>0</v>
      </c>
      <c r="K248" s="294">
        <v>0</v>
      </c>
      <c r="L248" s="294">
        <v>0</v>
      </c>
      <c r="M248" s="294">
        <v>0</v>
      </c>
      <c r="N248" s="294">
        <v>0</v>
      </c>
      <c r="O248" s="294">
        <v>0</v>
      </c>
      <c r="P248" s="294">
        <v>0</v>
      </c>
      <c r="Q248" s="294">
        <v>0</v>
      </c>
      <c r="R248" s="294">
        <v>0</v>
      </c>
      <c r="S248" s="265">
        <v>0</v>
      </c>
      <c r="T248" s="266">
        <v>1</v>
      </c>
    </row>
    <row r="249" spans="2:20" ht="12" hidden="1" customHeight="1">
      <c r="B249" s="245"/>
      <c r="C249" s="520"/>
      <c r="D249" s="515"/>
      <c r="E249" s="272" t="s">
        <v>177</v>
      </c>
      <c r="F249" s="285">
        <f t="shared" si="17"/>
        <v>0</v>
      </c>
      <c r="G249" s="313">
        <v>0</v>
      </c>
      <c r="H249" s="264">
        <v>0</v>
      </c>
      <c r="I249" s="294">
        <v>0</v>
      </c>
      <c r="J249" s="294">
        <v>0</v>
      </c>
      <c r="K249" s="294">
        <v>0</v>
      </c>
      <c r="L249" s="294">
        <v>0</v>
      </c>
      <c r="M249" s="294">
        <v>0</v>
      </c>
      <c r="N249" s="294">
        <v>0</v>
      </c>
      <c r="O249" s="294">
        <v>0</v>
      </c>
      <c r="P249" s="294">
        <v>0</v>
      </c>
      <c r="Q249" s="294">
        <v>0</v>
      </c>
      <c r="R249" s="294">
        <v>0</v>
      </c>
      <c r="S249" s="318">
        <v>0</v>
      </c>
      <c r="T249" s="266">
        <v>0</v>
      </c>
    </row>
    <row r="250" spans="2:20" ht="12" hidden="1" customHeight="1">
      <c r="B250" s="245"/>
      <c r="C250" s="520"/>
      <c r="D250" s="516" t="s">
        <v>184</v>
      </c>
      <c r="E250" s="170" t="s">
        <v>176</v>
      </c>
      <c r="F250" s="285">
        <f t="shared" si="17"/>
        <v>0</v>
      </c>
      <c r="G250" s="313">
        <v>0</v>
      </c>
      <c r="H250" s="264">
        <v>0</v>
      </c>
      <c r="I250" s="294">
        <v>0</v>
      </c>
      <c r="J250" s="294">
        <v>0</v>
      </c>
      <c r="K250" s="294">
        <v>0</v>
      </c>
      <c r="L250" s="294">
        <v>0</v>
      </c>
      <c r="M250" s="294">
        <v>0</v>
      </c>
      <c r="N250" s="294">
        <v>0</v>
      </c>
      <c r="O250" s="264">
        <v>0</v>
      </c>
      <c r="P250" s="294">
        <v>0</v>
      </c>
      <c r="Q250" s="294">
        <v>0</v>
      </c>
      <c r="R250" s="294">
        <v>0</v>
      </c>
      <c r="S250" s="265">
        <v>0</v>
      </c>
      <c r="T250" s="266">
        <v>0</v>
      </c>
    </row>
    <row r="251" spans="2:20" ht="12" hidden="1" customHeight="1">
      <c r="B251" s="245"/>
      <c r="C251" s="521"/>
      <c r="D251" s="517"/>
      <c r="E251" s="173" t="s">
        <v>177</v>
      </c>
      <c r="F251" s="288">
        <f t="shared" si="17"/>
        <v>0</v>
      </c>
      <c r="G251" s="309">
        <v>0</v>
      </c>
      <c r="H251" s="278">
        <v>0</v>
      </c>
      <c r="I251" s="278">
        <v>0</v>
      </c>
      <c r="J251" s="295">
        <v>0</v>
      </c>
      <c r="K251" s="295">
        <v>0</v>
      </c>
      <c r="L251" s="295">
        <v>0</v>
      </c>
      <c r="M251" s="295">
        <v>0</v>
      </c>
      <c r="N251" s="278">
        <v>0</v>
      </c>
      <c r="O251" s="278">
        <v>0</v>
      </c>
      <c r="P251" s="295">
        <v>0</v>
      </c>
      <c r="Q251" s="295">
        <v>0</v>
      </c>
      <c r="R251" s="295">
        <v>0</v>
      </c>
      <c r="S251" s="296">
        <v>0</v>
      </c>
      <c r="T251" s="297">
        <v>0</v>
      </c>
    </row>
    <row r="252" spans="2:20" ht="12" hidden="1" customHeight="1">
      <c r="B252" s="245"/>
      <c r="C252" s="519" t="s">
        <v>185</v>
      </c>
      <c r="D252" s="518" t="s">
        <v>179</v>
      </c>
      <c r="E252" s="298" t="s">
        <v>176</v>
      </c>
      <c r="F252" s="285">
        <f t="shared" si="17"/>
        <v>5</v>
      </c>
      <c r="G252" s="264">
        <f t="shared" ref="G252:T253" si="20">G254+G256</f>
        <v>0</v>
      </c>
      <c r="H252" s="264">
        <f t="shared" si="20"/>
        <v>0</v>
      </c>
      <c r="I252" s="264">
        <f t="shared" si="20"/>
        <v>0</v>
      </c>
      <c r="J252" s="264">
        <f t="shared" si="20"/>
        <v>0</v>
      </c>
      <c r="K252" s="264">
        <f t="shared" si="20"/>
        <v>0</v>
      </c>
      <c r="L252" s="264">
        <f t="shared" si="20"/>
        <v>0</v>
      </c>
      <c r="M252" s="264">
        <f t="shared" si="20"/>
        <v>0</v>
      </c>
      <c r="N252" s="264">
        <f t="shared" si="20"/>
        <v>0</v>
      </c>
      <c r="O252" s="264">
        <f t="shared" si="20"/>
        <v>0</v>
      </c>
      <c r="P252" s="264">
        <f t="shared" si="20"/>
        <v>0</v>
      </c>
      <c r="Q252" s="264">
        <f t="shared" si="20"/>
        <v>0</v>
      </c>
      <c r="R252" s="264">
        <f t="shared" si="20"/>
        <v>0</v>
      </c>
      <c r="S252" s="265">
        <f t="shared" si="20"/>
        <v>0</v>
      </c>
      <c r="T252" s="259">
        <f t="shared" si="20"/>
        <v>5</v>
      </c>
    </row>
    <row r="253" spans="2:20" ht="12" hidden="1" customHeight="1">
      <c r="B253" s="245"/>
      <c r="C253" s="520"/>
      <c r="D253" s="510"/>
      <c r="E253" s="283" t="s">
        <v>177</v>
      </c>
      <c r="F253" s="285">
        <f t="shared" si="17"/>
        <v>1</v>
      </c>
      <c r="G253" s="264">
        <f t="shared" si="20"/>
        <v>0</v>
      </c>
      <c r="H253" s="264">
        <f t="shared" si="20"/>
        <v>0</v>
      </c>
      <c r="I253" s="264">
        <f t="shared" si="20"/>
        <v>0</v>
      </c>
      <c r="J253" s="264">
        <f t="shared" si="20"/>
        <v>0</v>
      </c>
      <c r="K253" s="264">
        <f t="shared" si="20"/>
        <v>0</v>
      </c>
      <c r="L253" s="264">
        <f t="shared" si="20"/>
        <v>0</v>
      </c>
      <c r="M253" s="264">
        <f t="shared" si="20"/>
        <v>0</v>
      </c>
      <c r="N253" s="264">
        <f t="shared" si="20"/>
        <v>0</v>
      </c>
      <c r="O253" s="264">
        <f t="shared" si="20"/>
        <v>0</v>
      </c>
      <c r="P253" s="264">
        <f t="shared" si="20"/>
        <v>0</v>
      </c>
      <c r="Q253" s="264">
        <f t="shared" si="20"/>
        <v>0</v>
      </c>
      <c r="R253" s="264">
        <f t="shared" si="20"/>
        <v>0</v>
      </c>
      <c r="S253" s="265">
        <f t="shared" si="20"/>
        <v>0</v>
      </c>
      <c r="T253" s="266">
        <f t="shared" si="20"/>
        <v>1</v>
      </c>
    </row>
    <row r="254" spans="2:20" ht="12" hidden="1" customHeight="1">
      <c r="B254" s="245"/>
      <c r="C254" s="520"/>
      <c r="D254" s="511" t="s">
        <v>186</v>
      </c>
      <c r="E254" s="284" t="s">
        <v>176</v>
      </c>
      <c r="F254" s="285">
        <f t="shared" si="17"/>
        <v>4</v>
      </c>
      <c r="G254" s="313">
        <v>0</v>
      </c>
      <c r="H254" s="264">
        <v>0</v>
      </c>
      <c r="I254" s="264">
        <v>0</v>
      </c>
      <c r="J254" s="264">
        <v>0</v>
      </c>
      <c r="K254" s="264">
        <v>0</v>
      </c>
      <c r="L254" s="264">
        <v>0</v>
      </c>
      <c r="M254" s="264">
        <v>0</v>
      </c>
      <c r="N254" s="264">
        <v>0</v>
      </c>
      <c r="O254" s="264">
        <v>0</v>
      </c>
      <c r="P254" s="264">
        <v>0</v>
      </c>
      <c r="Q254" s="264">
        <v>0</v>
      </c>
      <c r="R254" s="264">
        <v>0</v>
      </c>
      <c r="S254" s="307">
        <v>0</v>
      </c>
      <c r="T254" s="266">
        <v>4</v>
      </c>
    </row>
    <row r="255" spans="2:20" ht="12" hidden="1" customHeight="1">
      <c r="B255" s="245"/>
      <c r="C255" s="520"/>
      <c r="D255" s="511"/>
      <c r="E255" s="286" t="s">
        <v>177</v>
      </c>
      <c r="F255" s="285">
        <f t="shared" si="17"/>
        <v>0</v>
      </c>
      <c r="G255" s="313">
        <v>0</v>
      </c>
      <c r="H255" s="264">
        <v>0</v>
      </c>
      <c r="I255" s="264">
        <v>0</v>
      </c>
      <c r="J255" s="264">
        <v>0</v>
      </c>
      <c r="K255" s="264">
        <v>0</v>
      </c>
      <c r="L255" s="264">
        <v>0</v>
      </c>
      <c r="M255" s="264">
        <v>0</v>
      </c>
      <c r="N255" s="264">
        <v>0</v>
      </c>
      <c r="O255" s="264">
        <v>0</v>
      </c>
      <c r="P255" s="264">
        <v>0</v>
      </c>
      <c r="Q255" s="264">
        <v>0</v>
      </c>
      <c r="R255" s="264">
        <v>0</v>
      </c>
      <c r="S255" s="265">
        <v>0</v>
      </c>
      <c r="T255" s="266">
        <v>0</v>
      </c>
    </row>
    <row r="256" spans="2:20" ht="12" hidden="1" customHeight="1">
      <c r="B256" s="245"/>
      <c r="C256" s="520"/>
      <c r="D256" s="511" t="s">
        <v>187</v>
      </c>
      <c r="E256" s="286" t="s">
        <v>176</v>
      </c>
      <c r="F256" s="285">
        <f t="shared" si="17"/>
        <v>1</v>
      </c>
      <c r="G256" s="313">
        <v>0</v>
      </c>
      <c r="H256" s="264">
        <v>0</v>
      </c>
      <c r="I256" s="264">
        <v>0</v>
      </c>
      <c r="J256" s="264">
        <v>0</v>
      </c>
      <c r="K256" s="264">
        <v>0</v>
      </c>
      <c r="L256" s="264">
        <v>0</v>
      </c>
      <c r="M256" s="264">
        <v>0</v>
      </c>
      <c r="N256" s="264">
        <v>0</v>
      </c>
      <c r="O256" s="264">
        <v>0</v>
      </c>
      <c r="P256" s="264">
        <v>0</v>
      </c>
      <c r="Q256" s="264">
        <v>0</v>
      </c>
      <c r="R256" s="264">
        <v>0</v>
      </c>
      <c r="S256" s="265">
        <v>0</v>
      </c>
      <c r="T256" s="266">
        <v>1</v>
      </c>
    </row>
    <row r="257" spans="2:20" ht="12" hidden="1" customHeight="1">
      <c r="B257" s="287"/>
      <c r="C257" s="521"/>
      <c r="D257" s="512"/>
      <c r="E257" s="173" t="s">
        <v>177</v>
      </c>
      <c r="F257" s="288">
        <f t="shared" si="17"/>
        <v>1</v>
      </c>
      <c r="G257" s="309">
        <v>0</v>
      </c>
      <c r="H257" s="278">
        <v>0</v>
      </c>
      <c r="I257" s="278">
        <v>0</v>
      </c>
      <c r="J257" s="278">
        <v>0</v>
      </c>
      <c r="K257" s="278">
        <v>0</v>
      </c>
      <c r="L257" s="278">
        <v>0</v>
      </c>
      <c r="M257" s="278">
        <v>0</v>
      </c>
      <c r="N257" s="278">
        <v>0</v>
      </c>
      <c r="O257" s="278">
        <v>0</v>
      </c>
      <c r="P257" s="278">
        <v>0</v>
      </c>
      <c r="Q257" s="278">
        <v>0</v>
      </c>
      <c r="R257" s="278">
        <v>0</v>
      </c>
      <c r="S257" s="296">
        <v>0</v>
      </c>
      <c r="T257" s="297">
        <v>1</v>
      </c>
    </row>
    <row r="258" spans="2:20" ht="12" customHeight="1">
      <c r="B258" s="497" t="s">
        <v>199</v>
      </c>
      <c r="C258" s="498"/>
      <c r="D258" s="499"/>
      <c r="E258" s="233" t="s">
        <v>174</v>
      </c>
      <c r="F258" s="289">
        <f>G258+H258+I258+J258+K258+L258+M258+N258+O258+P258+Q258+R258+T258</f>
        <v>5187</v>
      </c>
      <c r="G258" s="236">
        <f>G259+G260</f>
        <v>0</v>
      </c>
      <c r="H258" s="236">
        <f>H259+H260</f>
        <v>7</v>
      </c>
      <c r="I258" s="236">
        <f t="shared" ref="I258:R258" si="21">I259+I260</f>
        <v>0</v>
      </c>
      <c r="J258" s="236">
        <f t="shared" si="21"/>
        <v>0</v>
      </c>
      <c r="K258" s="236">
        <f t="shared" si="21"/>
        <v>0</v>
      </c>
      <c r="L258" s="236">
        <f t="shared" si="21"/>
        <v>9</v>
      </c>
      <c r="M258" s="236">
        <f t="shared" si="21"/>
        <v>80</v>
      </c>
      <c r="N258" s="236">
        <f t="shared" si="21"/>
        <v>0</v>
      </c>
      <c r="O258" s="236">
        <f t="shared" si="21"/>
        <v>41</v>
      </c>
      <c r="P258" s="236">
        <f t="shared" si="21"/>
        <v>0</v>
      </c>
      <c r="Q258" s="236">
        <f t="shared" si="21"/>
        <v>0</v>
      </c>
      <c r="R258" s="236">
        <f t="shared" si="21"/>
        <v>97</v>
      </c>
      <c r="S258" s="301">
        <f>SUM(S259+S260)</f>
        <v>0</v>
      </c>
      <c r="T258" s="238">
        <f>T259+T260</f>
        <v>4953</v>
      </c>
    </row>
    <row r="259" spans="2:20" ht="12" customHeight="1">
      <c r="B259" s="503" t="s">
        <v>175</v>
      </c>
      <c r="C259" s="504"/>
      <c r="D259" s="505"/>
      <c r="E259" s="315" t="s">
        <v>176</v>
      </c>
      <c r="F259" s="290">
        <f>G259+H259+I259+J259+K259+L259+M259+N259+O259+P259+Q259+R259+T259</f>
        <v>2727</v>
      </c>
      <c r="G259" s="316">
        <f t="shared" ref="G259:R260" si="22">G261+G273</f>
        <v>0</v>
      </c>
      <c r="H259" s="242">
        <f t="shared" si="22"/>
        <v>7</v>
      </c>
      <c r="I259" s="242">
        <f t="shared" si="22"/>
        <v>0</v>
      </c>
      <c r="J259" s="242">
        <f t="shared" si="22"/>
        <v>0</v>
      </c>
      <c r="K259" s="242">
        <f t="shared" si="22"/>
        <v>0</v>
      </c>
      <c r="L259" s="242">
        <f t="shared" si="22"/>
        <v>7</v>
      </c>
      <c r="M259" s="242">
        <f t="shared" si="22"/>
        <v>51</v>
      </c>
      <c r="N259" s="242">
        <f t="shared" si="22"/>
        <v>0</v>
      </c>
      <c r="O259" s="242">
        <f t="shared" si="22"/>
        <v>35</v>
      </c>
      <c r="P259" s="242">
        <f t="shared" si="22"/>
        <v>0</v>
      </c>
      <c r="Q259" s="242">
        <f t="shared" si="22"/>
        <v>0</v>
      </c>
      <c r="R259" s="242">
        <f t="shared" si="22"/>
        <v>60</v>
      </c>
      <c r="S259" s="243">
        <v>0</v>
      </c>
      <c r="T259" s="244">
        <f>T261+T273</f>
        <v>2567</v>
      </c>
    </row>
    <row r="260" spans="2:20" ht="12" customHeight="1">
      <c r="B260" s="245"/>
      <c r="C260" s="246"/>
      <c r="D260" s="247"/>
      <c r="E260" s="248" t="s">
        <v>177</v>
      </c>
      <c r="F260" s="291">
        <f t="shared" ref="F260:F278" si="23">G260+H260+I260+J260+K260+L260+M260+N260+O260+P260+Q260+R260+T260</f>
        <v>2460</v>
      </c>
      <c r="G260" s="251">
        <f t="shared" si="22"/>
        <v>0</v>
      </c>
      <c r="H260" s="251">
        <f t="shared" si="22"/>
        <v>0</v>
      </c>
      <c r="I260" s="251">
        <f t="shared" si="22"/>
        <v>0</v>
      </c>
      <c r="J260" s="251">
        <f t="shared" si="22"/>
        <v>0</v>
      </c>
      <c r="K260" s="251">
        <f t="shared" si="22"/>
        <v>0</v>
      </c>
      <c r="L260" s="251">
        <f t="shared" si="22"/>
        <v>2</v>
      </c>
      <c r="M260" s="251">
        <f t="shared" si="22"/>
        <v>29</v>
      </c>
      <c r="N260" s="251">
        <f t="shared" si="22"/>
        <v>0</v>
      </c>
      <c r="O260" s="251">
        <f t="shared" si="22"/>
        <v>6</v>
      </c>
      <c r="P260" s="251">
        <f t="shared" si="22"/>
        <v>0</v>
      </c>
      <c r="Q260" s="251">
        <f t="shared" si="22"/>
        <v>0</v>
      </c>
      <c r="R260" s="251">
        <f t="shared" si="22"/>
        <v>37</v>
      </c>
      <c r="S260" s="252">
        <v>0</v>
      </c>
      <c r="T260" s="253">
        <f>T262+T274</f>
        <v>2386</v>
      </c>
    </row>
    <row r="261" spans="2:20" ht="12" hidden="1" customHeight="1">
      <c r="B261" s="245"/>
      <c r="C261" s="519" t="s">
        <v>178</v>
      </c>
      <c r="D261" s="416" t="s">
        <v>179</v>
      </c>
      <c r="E261" s="254" t="s">
        <v>176</v>
      </c>
      <c r="F261" s="317">
        <f t="shared" si="23"/>
        <v>2717</v>
      </c>
      <c r="G261" s="256">
        <f t="shared" ref="G261:R262" si="24">SUM(G263+G265+G267+G269+G271)</f>
        <v>0</v>
      </c>
      <c r="H261" s="257">
        <f t="shared" si="24"/>
        <v>4</v>
      </c>
      <c r="I261" s="257">
        <f t="shared" si="24"/>
        <v>0</v>
      </c>
      <c r="J261" s="257">
        <f t="shared" si="24"/>
        <v>0</v>
      </c>
      <c r="K261" s="257">
        <f t="shared" si="24"/>
        <v>0</v>
      </c>
      <c r="L261" s="257">
        <f t="shared" si="24"/>
        <v>7</v>
      </c>
      <c r="M261" s="257">
        <f t="shared" si="24"/>
        <v>47</v>
      </c>
      <c r="N261" s="257">
        <f t="shared" si="24"/>
        <v>0</v>
      </c>
      <c r="O261" s="257">
        <f t="shared" si="24"/>
        <v>35</v>
      </c>
      <c r="P261" s="257">
        <f t="shared" si="24"/>
        <v>0</v>
      </c>
      <c r="Q261" s="257">
        <f t="shared" si="24"/>
        <v>0</v>
      </c>
      <c r="R261" s="257">
        <f t="shared" si="24"/>
        <v>60</v>
      </c>
      <c r="S261" s="258">
        <f>SUM(S263+S265+S267+S269+S271)</f>
        <v>0</v>
      </c>
      <c r="T261" s="259">
        <f>SUM(T263+T265+T267+T269+T271)</f>
        <v>2564</v>
      </c>
    </row>
    <row r="262" spans="2:20" ht="12" hidden="1" customHeight="1">
      <c r="B262" s="245"/>
      <c r="C262" s="520"/>
      <c r="D262" s="513"/>
      <c r="E262" s="260" t="s">
        <v>177</v>
      </c>
      <c r="F262" s="285">
        <f t="shared" si="23"/>
        <v>2450</v>
      </c>
      <c r="G262" s="268">
        <f t="shared" si="24"/>
        <v>0</v>
      </c>
      <c r="H262" s="264">
        <f t="shared" si="24"/>
        <v>0</v>
      </c>
      <c r="I262" s="264">
        <f t="shared" si="24"/>
        <v>0</v>
      </c>
      <c r="J262" s="264">
        <f t="shared" si="24"/>
        <v>0</v>
      </c>
      <c r="K262" s="264">
        <f t="shared" si="24"/>
        <v>0</v>
      </c>
      <c r="L262" s="264">
        <f t="shared" si="24"/>
        <v>2</v>
      </c>
      <c r="M262" s="264">
        <f t="shared" si="24"/>
        <v>27</v>
      </c>
      <c r="N262" s="264">
        <f t="shared" si="24"/>
        <v>0</v>
      </c>
      <c r="O262" s="264">
        <f t="shared" si="24"/>
        <v>6</v>
      </c>
      <c r="P262" s="264">
        <f t="shared" si="24"/>
        <v>0</v>
      </c>
      <c r="Q262" s="264">
        <f t="shared" si="24"/>
        <v>0</v>
      </c>
      <c r="R262" s="264">
        <f t="shared" si="24"/>
        <v>36</v>
      </c>
      <c r="S262" s="265">
        <f>SUM(S264+S266+S268+S270+S272)</f>
        <v>0</v>
      </c>
      <c r="T262" s="266">
        <f>SUM(T264+T266+T268+T270+T272)</f>
        <v>2379</v>
      </c>
    </row>
    <row r="263" spans="2:20" ht="12" hidden="1" customHeight="1">
      <c r="B263" s="245"/>
      <c r="C263" s="520"/>
      <c r="D263" s="514" t="s">
        <v>180</v>
      </c>
      <c r="E263" s="170" t="s">
        <v>176</v>
      </c>
      <c r="F263" s="285">
        <f t="shared" si="23"/>
        <v>2396</v>
      </c>
      <c r="G263" s="294">
        <v>0</v>
      </c>
      <c r="H263" s="294">
        <v>0</v>
      </c>
      <c r="I263" s="294">
        <v>0</v>
      </c>
      <c r="J263" s="294">
        <v>0</v>
      </c>
      <c r="K263" s="294">
        <v>0</v>
      </c>
      <c r="L263" s="294">
        <v>0</v>
      </c>
      <c r="M263" s="294">
        <v>12</v>
      </c>
      <c r="N263" s="294">
        <v>0</v>
      </c>
      <c r="O263" s="294">
        <v>24</v>
      </c>
      <c r="P263" s="294">
        <v>0</v>
      </c>
      <c r="Q263" s="294">
        <v>0</v>
      </c>
      <c r="R263" s="294">
        <v>43</v>
      </c>
      <c r="S263" s="307">
        <v>0</v>
      </c>
      <c r="T263" s="266">
        <v>2317</v>
      </c>
    </row>
    <row r="264" spans="2:20" ht="12" hidden="1" customHeight="1">
      <c r="B264" s="245"/>
      <c r="C264" s="520"/>
      <c r="D264" s="515"/>
      <c r="E264" s="170" t="s">
        <v>177</v>
      </c>
      <c r="F264" s="285">
        <f t="shared" si="23"/>
        <v>2210</v>
      </c>
      <c r="G264" s="294">
        <v>0</v>
      </c>
      <c r="H264" s="294">
        <v>0</v>
      </c>
      <c r="I264" s="294">
        <v>0</v>
      </c>
      <c r="J264" s="294">
        <v>0</v>
      </c>
      <c r="K264" s="294">
        <v>0</v>
      </c>
      <c r="L264" s="294">
        <v>2</v>
      </c>
      <c r="M264" s="294">
        <v>4</v>
      </c>
      <c r="N264" s="294">
        <v>0</v>
      </c>
      <c r="O264" s="294">
        <v>6</v>
      </c>
      <c r="P264" s="294">
        <v>0</v>
      </c>
      <c r="Q264" s="294">
        <v>0</v>
      </c>
      <c r="R264" s="294">
        <v>26</v>
      </c>
      <c r="S264" s="265">
        <v>0</v>
      </c>
      <c r="T264" s="266">
        <v>2172</v>
      </c>
    </row>
    <row r="265" spans="2:20" ht="12" hidden="1" customHeight="1">
      <c r="B265" s="245"/>
      <c r="C265" s="520"/>
      <c r="D265" s="514" t="s">
        <v>181</v>
      </c>
      <c r="E265" s="170" t="s">
        <v>176</v>
      </c>
      <c r="F265" s="285">
        <f t="shared" si="23"/>
        <v>181</v>
      </c>
      <c r="G265" s="294">
        <v>0</v>
      </c>
      <c r="H265" s="294">
        <v>0</v>
      </c>
      <c r="I265" s="294">
        <v>0</v>
      </c>
      <c r="J265" s="294">
        <v>0</v>
      </c>
      <c r="K265" s="294">
        <v>0</v>
      </c>
      <c r="L265" s="294">
        <v>3</v>
      </c>
      <c r="M265" s="294">
        <v>20</v>
      </c>
      <c r="N265" s="294">
        <v>0</v>
      </c>
      <c r="O265" s="294">
        <v>5</v>
      </c>
      <c r="P265" s="294">
        <v>0</v>
      </c>
      <c r="Q265" s="294">
        <v>0</v>
      </c>
      <c r="R265" s="294">
        <v>8</v>
      </c>
      <c r="S265" s="265">
        <v>0</v>
      </c>
      <c r="T265" s="266">
        <v>145</v>
      </c>
    </row>
    <row r="266" spans="2:20" ht="12" hidden="1" customHeight="1">
      <c r="B266" s="245"/>
      <c r="C266" s="520"/>
      <c r="D266" s="515"/>
      <c r="E266" s="170" t="s">
        <v>177</v>
      </c>
      <c r="F266" s="285">
        <f t="shared" si="23"/>
        <v>120</v>
      </c>
      <c r="G266" s="294">
        <v>0</v>
      </c>
      <c r="H266" s="294">
        <v>0</v>
      </c>
      <c r="I266" s="294">
        <v>0</v>
      </c>
      <c r="J266" s="294">
        <v>0</v>
      </c>
      <c r="K266" s="294">
        <v>0</v>
      </c>
      <c r="L266" s="294">
        <v>0</v>
      </c>
      <c r="M266" s="294">
        <v>16</v>
      </c>
      <c r="N266" s="294">
        <v>0</v>
      </c>
      <c r="O266" s="294">
        <v>0</v>
      </c>
      <c r="P266" s="294">
        <v>0</v>
      </c>
      <c r="Q266" s="294">
        <v>0</v>
      </c>
      <c r="R266" s="294">
        <v>2</v>
      </c>
      <c r="S266" s="265">
        <v>0</v>
      </c>
      <c r="T266" s="266">
        <v>102</v>
      </c>
    </row>
    <row r="267" spans="2:20" ht="12" hidden="1" customHeight="1">
      <c r="B267" s="245"/>
      <c r="C267" s="520"/>
      <c r="D267" s="514" t="s">
        <v>182</v>
      </c>
      <c r="E267" s="170" t="s">
        <v>176</v>
      </c>
      <c r="F267" s="285">
        <f>G267+H267+I267+J267+K267+L267+M267+N267+O267+P267+Q267+R267+T267</f>
        <v>122</v>
      </c>
      <c r="G267" s="294">
        <v>0</v>
      </c>
      <c r="H267" s="294">
        <v>4</v>
      </c>
      <c r="I267" s="294">
        <v>0</v>
      </c>
      <c r="J267" s="294">
        <v>0</v>
      </c>
      <c r="K267" s="294">
        <v>0</v>
      </c>
      <c r="L267" s="294">
        <v>4</v>
      </c>
      <c r="M267" s="294">
        <v>15</v>
      </c>
      <c r="N267" s="294">
        <v>0</v>
      </c>
      <c r="O267" s="294">
        <v>6</v>
      </c>
      <c r="P267" s="294">
        <v>0</v>
      </c>
      <c r="Q267" s="294">
        <v>0</v>
      </c>
      <c r="R267" s="294">
        <v>9</v>
      </c>
      <c r="S267" s="265">
        <v>0</v>
      </c>
      <c r="T267" s="266">
        <v>84</v>
      </c>
    </row>
    <row r="268" spans="2:20" ht="12" hidden="1" customHeight="1">
      <c r="B268" s="245"/>
      <c r="C268" s="520"/>
      <c r="D268" s="515"/>
      <c r="E268" s="170" t="s">
        <v>177</v>
      </c>
      <c r="F268" s="285">
        <f t="shared" si="23"/>
        <v>107</v>
      </c>
      <c r="G268" s="294">
        <v>0</v>
      </c>
      <c r="H268" s="294">
        <v>0</v>
      </c>
      <c r="I268" s="294">
        <v>0</v>
      </c>
      <c r="J268" s="294">
        <v>0</v>
      </c>
      <c r="K268" s="294">
        <v>0</v>
      </c>
      <c r="L268" s="294">
        <v>0</v>
      </c>
      <c r="M268" s="294">
        <v>7</v>
      </c>
      <c r="N268" s="294">
        <v>0</v>
      </c>
      <c r="O268" s="294">
        <v>0</v>
      </c>
      <c r="P268" s="294">
        <v>0</v>
      </c>
      <c r="Q268" s="294">
        <v>0</v>
      </c>
      <c r="R268" s="294">
        <v>8</v>
      </c>
      <c r="S268" s="265">
        <v>0</v>
      </c>
      <c r="T268" s="266">
        <v>92</v>
      </c>
    </row>
    <row r="269" spans="2:20" ht="12" hidden="1" customHeight="1">
      <c r="B269" s="245"/>
      <c r="C269" s="520"/>
      <c r="D269" s="514" t="s">
        <v>183</v>
      </c>
      <c r="E269" s="170" t="s">
        <v>176</v>
      </c>
      <c r="F269" s="285">
        <f t="shared" si="23"/>
        <v>5</v>
      </c>
      <c r="G269" s="294">
        <v>0</v>
      </c>
      <c r="H269" s="294">
        <v>0</v>
      </c>
      <c r="I269" s="294">
        <v>0</v>
      </c>
      <c r="J269" s="294">
        <v>0</v>
      </c>
      <c r="K269" s="294">
        <v>0</v>
      </c>
      <c r="L269" s="294">
        <v>0</v>
      </c>
      <c r="M269" s="294">
        <v>0</v>
      </c>
      <c r="N269" s="294">
        <v>0</v>
      </c>
      <c r="O269" s="294">
        <v>0</v>
      </c>
      <c r="P269" s="294">
        <v>0</v>
      </c>
      <c r="Q269" s="294">
        <v>0</v>
      </c>
      <c r="R269" s="294">
        <v>0</v>
      </c>
      <c r="S269" s="265">
        <v>0</v>
      </c>
      <c r="T269" s="266">
        <v>5</v>
      </c>
    </row>
    <row r="270" spans="2:20" ht="12" hidden="1" customHeight="1">
      <c r="B270" s="245"/>
      <c r="C270" s="520"/>
      <c r="D270" s="515"/>
      <c r="E270" s="272" t="s">
        <v>177</v>
      </c>
      <c r="F270" s="285">
        <f t="shared" si="23"/>
        <v>3</v>
      </c>
      <c r="G270" s="313">
        <v>0</v>
      </c>
      <c r="H270" s="264">
        <v>0</v>
      </c>
      <c r="I270" s="294">
        <v>0</v>
      </c>
      <c r="J270" s="294">
        <v>0</v>
      </c>
      <c r="K270" s="294">
        <v>0</v>
      </c>
      <c r="L270" s="294">
        <v>0</v>
      </c>
      <c r="M270" s="294">
        <v>0</v>
      </c>
      <c r="N270" s="294">
        <v>0</v>
      </c>
      <c r="O270" s="294">
        <v>0</v>
      </c>
      <c r="P270" s="294">
        <v>0</v>
      </c>
      <c r="Q270" s="294">
        <v>0</v>
      </c>
      <c r="R270" s="294">
        <v>0</v>
      </c>
      <c r="S270" s="318">
        <v>0</v>
      </c>
      <c r="T270" s="266">
        <v>3</v>
      </c>
    </row>
    <row r="271" spans="2:20" ht="12" hidden="1" customHeight="1">
      <c r="B271" s="245"/>
      <c r="C271" s="520"/>
      <c r="D271" s="516" t="s">
        <v>184</v>
      </c>
      <c r="E271" s="170" t="s">
        <v>176</v>
      </c>
      <c r="F271" s="285">
        <f t="shared" si="23"/>
        <v>13</v>
      </c>
      <c r="G271" s="313">
        <v>0</v>
      </c>
      <c r="H271" s="264">
        <v>0</v>
      </c>
      <c r="I271" s="294">
        <v>0</v>
      </c>
      <c r="J271" s="294">
        <v>0</v>
      </c>
      <c r="K271" s="294">
        <v>0</v>
      </c>
      <c r="L271" s="294">
        <v>0</v>
      </c>
      <c r="M271" s="294">
        <v>0</v>
      </c>
      <c r="N271" s="294">
        <v>0</v>
      </c>
      <c r="O271" s="264">
        <v>0</v>
      </c>
      <c r="P271" s="264">
        <v>0</v>
      </c>
      <c r="Q271" s="264">
        <v>0</v>
      </c>
      <c r="R271" s="294">
        <v>0</v>
      </c>
      <c r="S271" s="265">
        <v>0</v>
      </c>
      <c r="T271" s="266">
        <v>13</v>
      </c>
    </row>
    <row r="272" spans="2:20" ht="12" hidden="1" customHeight="1">
      <c r="B272" s="245"/>
      <c r="C272" s="521"/>
      <c r="D272" s="517"/>
      <c r="E272" s="173" t="s">
        <v>177</v>
      </c>
      <c r="F272" s="288">
        <f t="shared" si="23"/>
        <v>10</v>
      </c>
      <c r="G272" s="309">
        <v>0</v>
      </c>
      <c r="H272" s="278">
        <v>0</v>
      </c>
      <c r="I272" s="278">
        <v>0</v>
      </c>
      <c r="J272" s="295">
        <v>0</v>
      </c>
      <c r="K272" s="295">
        <v>0</v>
      </c>
      <c r="L272" s="295">
        <v>0</v>
      </c>
      <c r="M272" s="295">
        <v>0</v>
      </c>
      <c r="N272" s="278">
        <v>0</v>
      </c>
      <c r="O272" s="278">
        <v>0</v>
      </c>
      <c r="P272" s="278">
        <v>0</v>
      </c>
      <c r="Q272" s="278">
        <v>0</v>
      </c>
      <c r="R272" s="295">
        <v>0</v>
      </c>
      <c r="S272" s="296">
        <v>0</v>
      </c>
      <c r="T272" s="297">
        <v>10</v>
      </c>
    </row>
    <row r="273" spans="2:20" ht="12" hidden="1" customHeight="1">
      <c r="B273" s="245"/>
      <c r="C273" s="519" t="s">
        <v>185</v>
      </c>
      <c r="D273" s="518" t="s">
        <v>179</v>
      </c>
      <c r="E273" s="298" t="s">
        <v>176</v>
      </c>
      <c r="F273" s="285">
        <f t="shared" si="23"/>
        <v>10</v>
      </c>
      <c r="G273" s="264">
        <v>0</v>
      </c>
      <c r="H273" s="264">
        <v>3</v>
      </c>
      <c r="I273" s="264">
        <v>0</v>
      </c>
      <c r="J273" s="264">
        <v>0</v>
      </c>
      <c r="K273" s="264">
        <v>0</v>
      </c>
      <c r="L273" s="264">
        <v>0</v>
      </c>
      <c r="M273" s="264">
        <v>4</v>
      </c>
      <c r="N273" s="264">
        <v>0</v>
      </c>
      <c r="O273" s="264">
        <v>0</v>
      </c>
      <c r="P273" s="264">
        <v>0</v>
      </c>
      <c r="Q273" s="264">
        <v>0</v>
      </c>
      <c r="R273" s="264">
        <v>0</v>
      </c>
      <c r="S273" s="265">
        <v>0</v>
      </c>
      <c r="T273" s="259">
        <v>3</v>
      </c>
    </row>
    <row r="274" spans="2:20" ht="12" hidden="1" customHeight="1">
      <c r="B274" s="245"/>
      <c r="C274" s="520"/>
      <c r="D274" s="510"/>
      <c r="E274" s="283" t="s">
        <v>177</v>
      </c>
      <c r="F274" s="285">
        <f t="shared" si="23"/>
        <v>10</v>
      </c>
      <c r="G274" s="264">
        <v>0</v>
      </c>
      <c r="H274" s="264">
        <v>0</v>
      </c>
      <c r="I274" s="264">
        <v>0</v>
      </c>
      <c r="J274" s="264">
        <v>0</v>
      </c>
      <c r="K274" s="264">
        <v>0</v>
      </c>
      <c r="L274" s="264">
        <v>0</v>
      </c>
      <c r="M274" s="264">
        <v>2</v>
      </c>
      <c r="N274" s="264">
        <v>0</v>
      </c>
      <c r="O274" s="264">
        <v>0</v>
      </c>
      <c r="P274" s="264">
        <v>0</v>
      </c>
      <c r="Q274" s="264">
        <v>0</v>
      </c>
      <c r="R274" s="264">
        <v>1</v>
      </c>
      <c r="S274" s="265">
        <v>0</v>
      </c>
      <c r="T274" s="266">
        <v>7</v>
      </c>
    </row>
    <row r="275" spans="2:20" ht="12" hidden="1" customHeight="1">
      <c r="B275" s="245"/>
      <c r="C275" s="520"/>
      <c r="D275" s="511" t="s">
        <v>186</v>
      </c>
      <c r="E275" s="284" t="s">
        <v>176</v>
      </c>
      <c r="F275" s="285">
        <f t="shared" si="23"/>
        <v>7</v>
      </c>
      <c r="G275" s="313">
        <v>0</v>
      </c>
      <c r="H275" s="264">
        <v>0</v>
      </c>
      <c r="I275" s="264">
        <v>0</v>
      </c>
      <c r="J275" s="264">
        <v>0</v>
      </c>
      <c r="K275" s="264">
        <v>0</v>
      </c>
      <c r="L275" s="264">
        <v>0</v>
      </c>
      <c r="M275" s="264">
        <v>4</v>
      </c>
      <c r="N275" s="264">
        <v>0</v>
      </c>
      <c r="O275" s="264">
        <v>0</v>
      </c>
      <c r="P275" s="264">
        <v>0</v>
      </c>
      <c r="Q275" s="264">
        <v>0</v>
      </c>
      <c r="R275" s="264">
        <v>0</v>
      </c>
      <c r="S275" s="307">
        <v>0</v>
      </c>
      <c r="T275" s="266">
        <v>3</v>
      </c>
    </row>
    <row r="276" spans="2:20" ht="12" hidden="1" customHeight="1">
      <c r="B276" s="245"/>
      <c r="C276" s="520"/>
      <c r="D276" s="511"/>
      <c r="E276" s="286" t="s">
        <v>177</v>
      </c>
      <c r="F276" s="285">
        <f t="shared" si="23"/>
        <v>10</v>
      </c>
      <c r="G276" s="313">
        <v>0</v>
      </c>
      <c r="H276" s="264">
        <v>0</v>
      </c>
      <c r="I276" s="264">
        <v>0</v>
      </c>
      <c r="J276" s="264">
        <v>0</v>
      </c>
      <c r="K276" s="264">
        <v>0</v>
      </c>
      <c r="L276" s="264">
        <v>0</v>
      </c>
      <c r="M276" s="264">
        <v>2</v>
      </c>
      <c r="N276" s="264">
        <v>0</v>
      </c>
      <c r="O276" s="264">
        <v>0</v>
      </c>
      <c r="P276" s="264">
        <v>0</v>
      </c>
      <c r="Q276" s="264">
        <v>0</v>
      </c>
      <c r="R276" s="264">
        <v>1</v>
      </c>
      <c r="S276" s="265">
        <v>0</v>
      </c>
      <c r="T276" s="266">
        <v>7</v>
      </c>
    </row>
    <row r="277" spans="2:20" ht="12" hidden="1" customHeight="1">
      <c r="B277" s="245"/>
      <c r="C277" s="520"/>
      <c r="D277" s="511" t="s">
        <v>187</v>
      </c>
      <c r="E277" s="286" t="s">
        <v>176</v>
      </c>
      <c r="F277" s="285">
        <f t="shared" si="23"/>
        <v>3</v>
      </c>
      <c r="G277" s="313">
        <v>0</v>
      </c>
      <c r="H277" s="264">
        <v>3</v>
      </c>
      <c r="I277" s="264">
        <v>0</v>
      </c>
      <c r="J277" s="264">
        <v>0</v>
      </c>
      <c r="K277" s="264">
        <v>0</v>
      </c>
      <c r="L277" s="264">
        <v>0</v>
      </c>
      <c r="M277" s="264">
        <v>0</v>
      </c>
      <c r="N277" s="264">
        <v>0</v>
      </c>
      <c r="O277" s="264">
        <v>0</v>
      </c>
      <c r="P277" s="264">
        <v>0</v>
      </c>
      <c r="Q277" s="264">
        <v>0</v>
      </c>
      <c r="R277" s="264">
        <v>0</v>
      </c>
      <c r="S277" s="265">
        <v>0</v>
      </c>
      <c r="T277" s="266">
        <v>0</v>
      </c>
    </row>
    <row r="278" spans="2:20" ht="12" hidden="1" customHeight="1">
      <c r="B278" s="287"/>
      <c r="C278" s="521"/>
      <c r="D278" s="512"/>
      <c r="E278" s="173" t="s">
        <v>177</v>
      </c>
      <c r="F278" s="288">
        <f t="shared" si="23"/>
        <v>0</v>
      </c>
      <c r="G278" s="309">
        <v>0</v>
      </c>
      <c r="H278" s="278">
        <v>0</v>
      </c>
      <c r="I278" s="278">
        <v>0</v>
      </c>
      <c r="J278" s="278">
        <v>0</v>
      </c>
      <c r="K278" s="278">
        <v>0</v>
      </c>
      <c r="L278" s="278">
        <v>0</v>
      </c>
      <c r="M278" s="278">
        <v>0</v>
      </c>
      <c r="N278" s="278">
        <v>0</v>
      </c>
      <c r="O278" s="278">
        <v>0</v>
      </c>
      <c r="P278" s="278">
        <v>0</v>
      </c>
      <c r="Q278" s="278">
        <v>0</v>
      </c>
      <c r="R278" s="278">
        <v>0</v>
      </c>
      <c r="S278" s="296">
        <v>0</v>
      </c>
      <c r="T278" s="297">
        <v>0</v>
      </c>
    </row>
    <row r="279" spans="2:20" ht="12" customHeight="1">
      <c r="B279" s="497" t="s">
        <v>200</v>
      </c>
      <c r="C279" s="498"/>
      <c r="D279" s="499"/>
      <c r="E279" s="233" t="s">
        <v>174</v>
      </c>
      <c r="F279" s="289">
        <f>G279+H279+I279+J279+K279+L279+M279+N279+O279+P279+Q279+R279+T279</f>
        <v>3596</v>
      </c>
      <c r="G279" s="236">
        <f>G280+G281</f>
        <v>0</v>
      </c>
      <c r="H279" s="236">
        <f>H280+H281</f>
        <v>2</v>
      </c>
      <c r="I279" s="236">
        <f t="shared" ref="I279:R279" si="25">I280+I281</f>
        <v>0</v>
      </c>
      <c r="J279" s="236">
        <f t="shared" si="25"/>
        <v>0</v>
      </c>
      <c r="K279" s="236">
        <f t="shared" si="25"/>
        <v>0</v>
      </c>
      <c r="L279" s="236">
        <f t="shared" si="25"/>
        <v>5</v>
      </c>
      <c r="M279" s="236">
        <f t="shared" si="25"/>
        <v>34</v>
      </c>
      <c r="N279" s="236">
        <f t="shared" si="25"/>
        <v>0</v>
      </c>
      <c r="O279" s="236">
        <f t="shared" si="25"/>
        <v>25</v>
      </c>
      <c r="P279" s="236">
        <f t="shared" si="25"/>
        <v>0</v>
      </c>
      <c r="Q279" s="236">
        <f t="shared" si="25"/>
        <v>0</v>
      </c>
      <c r="R279" s="236">
        <f t="shared" si="25"/>
        <v>123</v>
      </c>
      <c r="S279" s="301">
        <f>SUM(S280+S281)</f>
        <v>0</v>
      </c>
      <c r="T279" s="238">
        <f>T280+T281</f>
        <v>3407</v>
      </c>
    </row>
    <row r="280" spans="2:20" ht="12" customHeight="1">
      <c r="B280" s="503" t="s">
        <v>175</v>
      </c>
      <c r="C280" s="504"/>
      <c r="D280" s="505"/>
      <c r="E280" s="315" t="s">
        <v>176</v>
      </c>
      <c r="F280" s="290">
        <f t="shared" ref="F280:F299" si="26">G280+H280+I280+J280+K280+L280+M280+N280+O280+P280+Q280+R280+T280</f>
        <v>1966</v>
      </c>
      <c r="G280" s="316">
        <f t="shared" ref="G280:R281" si="27">G282+G294</f>
        <v>0</v>
      </c>
      <c r="H280" s="242">
        <f t="shared" si="27"/>
        <v>2</v>
      </c>
      <c r="I280" s="242">
        <f t="shared" si="27"/>
        <v>0</v>
      </c>
      <c r="J280" s="242">
        <f t="shared" si="27"/>
        <v>0</v>
      </c>
      <c r="K280" s="242">
        <f t="shared" si="27"/>
        <v>0</v>
      </c>
      <c r="L280" s="242">
        <f t="shared" si="27"/>
        <v>3</v>
      </c>
      <c r="M280" s="242">
        <f t="shared" si="27"/>
        <v>20</v>
      </c>
      <c r="N280" s="242">
        <f t="shared" si="27"/>
        <v>0</v>
      </c>
      <c r="O280" s="242">
        <f t="shared" si="27"/>
        <v>23</v>
      </c>
      <c r="P280" s="242">
        <f t="shared" si="27"/>
        <v>0</v>
      </c>
      <c r="Q280" s="242">
        <f t="shared" si="27"/>
        <v>0</v>
      </c>
      <c r="R280" s="242">
        <f t="shared" si="27"/>
        <v>74</v>
      </c>
      <c r="S280" s="243">
        <v>0</v>
      </c>
      <c r="T280" s="244">
        <f>T282+T294</f>
        <v>1844</v>
      </c>
    </row>
    <row r="281" spans="2:20" ht="12" customHeight="1">
      <c r="B281" s="245"/>
      <c r="C281" s="246"/>
      <c r="D281" s="247"/>
      <c r="E281" s="248" t="s">
        <v>177</v>
      </c>
      <c r="F281" s="291">
        <f t="shared" si="26"/>
        <v>1630</v>
      </c>
      <c r="G281" s="251">
        <f t="shared" si="27"/>
        <v>0</v>
      </c>
      <c r="H281" s="251">
        <f t="shared" si="27"/>
        <v>0</v>
      </c>
      <c r="I281" s="251">
        <f t="shared" si="27"/>
        <v>0</v>
      </c>
      <c r="J281" s="251">
        <f t="shared" si="27"/>
        <v>0</v>
      </c>
      <c r="K281" s="251">
        <f t="shared" si="27"/>
        <v>0</v>
      </c>
      <c r="L281" s="251">
        <f t="shared" si="27"/>
        <v>2</v>
      </c>
      <c r="M281" s="251">
        <f t="shared" si="27"/>
        <v>14</v>
      </c>
      <c r="N281" s="251">
        <f t="shared" si="27"/>
        <v>0</v>
      </c>
      <c r="O281" s="251">
        <f t="shared" si="27"/>
        <v>2</v>
      </c>
      <c r="P281" s="251">
        <f t="shared" si="27"/>
        <v>0</v>
      </c>
      <c r="Q281" s="251">
        <f t="shared" si="27"/>
        <v>0</v>
      </c>
      <c r="R281" s="251">
        <f t="shared" si="27"/>
        <v>49</v>
      </c>
      <c r="S281" s="252">
        <v>0</v>
      </c>
      <c r="T281" s="253">
        <f>T283+T295</f>
        <v>1563</v>
      </c>
    </row>
    <row r="282" spans="2:20" ht="12" customHeight="1">
      <c r="B282" s="245"/>
      <c r="C282" s="519" t="s">
        <v>178</v>
      </c>
      <c r="D282" s="416" t="s">
        <v>179</v>
      </c>
      <c r="E282" s="254" t="s">
        <v>176</v>
      </c>
      <c r="F282" s="317">
        <f t="shared" si="26"/>
        <v>1945</v>
      </c>
      <c r="G282" s="256">
        <f t="shared" ref="G282:R283" si="28">SUM(G284+G286+G288+G290+G292)</f>
        <v>0</v>
      </c>
      <c r="H282" s="257">
        <f t="shared" si="28"/>
        <v>2</v>
      </c>
      <c r="I282" s="257">
        <f t="shared" si="28"/>
        <v>0</v>
      </c>
      <c r="J282" s="257">
        <f t="shared" si="28"/>
        <v>0</v>
      </c>
      <c r="K282" s="257">
        <f t="shared" si="28"/>
        <v>0</v>
      </c>
      <c r="L282" s="257">
        <f t="shared" si="28"/>
        <v>3</v>
      </c>
      <c r="M282" s="257">
        <f t="shared" si="28"/>
        <v>17</v>
      </c>
      <c r="N282" s="257">
        <f t="shared" si="28"/>
        <v>0</v>
      </c>
      <c r="O282" s="257">
        <f t="shared" si="28"/>
        <v>23</v>
      </c>
      <c r="P282" s="257">
        <f t="shared" si="28"/>
        <v>0</v>
      </c>
      <c r="Q282" s="257">
        <f t="shared" si="28"/>
        <v>0</v>
      </c>
      <c r="R282" s="257">
        <f t="shared" si="28"/>
        <v>74</v>
      </c>
      <c r="S282" s="258">
        <f>SUM(S284+S286+S288+S290+S292)</f>
        <v>0</v>
      </c>
      <c r="T282" s="259">
        <f>SUM(T284+T286+T288+T290+T292)</f>
        <v>1826</v>
      </c>
    </row>
    <row r="283" spans="2:20" ht="12" customHeight="1">
      <c r="B283" s="245"/>
      <c r="C283" s="520"/>
      <c r="D283" s="513"/>
      <c r="E283" s="260" t="s">
        <v>177</v>
      </c>
      <c r="F283" s="285">
        <f t="shared" si="26"/>
        <v>1602</v>
      </c>
      <c r="G283" s="268">
        <f t="shared" si="28"/>
        <v>0</v>
      </c>
      <c r="H283" s="264">
        <f t="shared" si="28"/>
        <v>0</v>
      </c>
      <c r="I283" s="264">
        <f t="shared" si="28"/>
        <v>0</v>
      </c>
      <c r="J283" s="264">
        <f t="shared" si="28"/>
        <v>0</v>
      </c>
      <c r="K283" s="264">
        <f t="shared" si="28"/>
        <v>0</v>
      </c>
      <c r="L283" s="264">
        <f t="shared" si="28"/>
        <v>2</v>
      </c>
      <c r="M283" s="264">
        <v>13</v>
      </c>
      <c r="N283" s="264">
        <f t="shared" si="28"/>
        <v>0</v>
      </c>
      <c r="O283" s="264">
        <f t="shared" si="28"/>
        <v>2</v>
      </c>
      <c r="P283" s="264">
        <f t="shared" si="28"/>
        <v>0</v>
      </c>
      <c r="Q283" s="264">
        <f t="shared" si="28"/>
        <v>0</v>
      </c>
      <c r="R283" s="264">
        <f t="shared" si="28"/>
        <v>49</v>
      </c>
      <c r="S283" s="265">
        <f>SUM(S285+S287+S289+S291+S293)</f>
        <v>0</v>
      </c>
      <c r="T283" s="266">
        <f>SUM(T285+T287+T289+T291+T293)</f>
        <v>1536</v>
      </c>
    </row>
    <row r="284" spans="2:20" ht="12" customHeight="1">
      <c r="B284" s="245"/>
      <c r="C284" s="520"/>
      <c r="D284" s="514" t="s">
        <v>180</v>
      </c>
      <c r="E284" s="170" t="s">
        <v>176</v>
      </c>
      <c r="F284" s="285">
        <f t="shared" si="26"/>
        <v>1585</v>
      </c>
      <c r="G284" s="294">
        <v>0</v>
      </c>
      <c r="H284" s="294">
        <v>0</v>
      </c>
      <c r="I284" s="294">
        <v>0</v>
      </c>
      <c r="J284" s="294">
        <v>0</v>
      </c>
      <c r="K284" s="294">
        <v>0</v>
      </c>
      <c r="L284" s="294">
        <v>3</v>
      </c>
      <c r="M284" s="294">
        <v>4</v>
      </c>
      <c r="N284" s="294">
        <v>0</v>
      </c>
      <c r="O284" s="294">
        <v>10</v>
      </c>
      <c r="P284" s="294">
        <v>0</v>
      </c>
      <c r="Q284" s="294">
        <v>0</v>
      </c>
      <c r="R284" s="294">
        <v>29</v>
      </c>
      <c r="S284" s="307">
        <v>0</v>
      </c>
      <c r="T284" s="266">
        <v>1539</v>
      </c>
    </row>
    <row r="285" spans="2:20" ht="12" customHeight="1">
      <c r="B285" s="245"/>
      <c r="C285" s="520"/>
      <c r="D285" s="515"/>
      <c r="E285" s="170" t="s">
        <v>177</v>
      </c>
      <c r="F285" s="285">
        <f t="shared" si="26"/>
        <v>1358</v>
      </c>
      <c r="G285" s="294">
        <v>0</v>
      </c>
      <c r="H285" s="294">
        <v>0</v>
      </c>
      <c r="I285" s="294">
        <v>0</v>
      </c>
      <c r="J285" s="294">
        <v>0</v>
      </c>
      <c r="K285" s="294">
        <v>0</v>
      </c>
      <c r="L285" s="294">
        <v>0</v>
      </c>
      <c r="M285" s="294">
        <v>0</v>
      </c>
      <c r="N285" s="294">
        <v>0</v>
      </c>
      <c r="O285" s="294">
        <v>2</v>
      </c>
      <c r="P285" s="294">
        <v>0</v>
      </c>
      <c r="Q285" s="294">
        <v>0</v>
      </c>
      <c r="R285" s="294">
        <v>36</v>
      </c>
      <c r="S285" s="265">
        <v>0</v>
      </c>
      <c r="T285" s="266">
        <v>1320</v>
      </c>
    </row>
    <row r="286" spans="2:20" ht="12" customHeight="1">
      <c r="B286" s="245"/>
      <c r="C286" s="520"/>
      <c r="D286" s="514" t="s">
        <v>181</v>
      </c>
      <c r="E286" s="170" t="s">
        <v>176</v>
      </c>
      <c r="F286" s="285">
        <f t="shared" si="26"/>
        <v>221</v>
      </c>
      <c r="G286" s="294">
        <v>0</v>
      </c>
      <c r="H286" s="294">
        <v>0</v>
      </c>
      <c r="I286" s="294">
        <v>0</v>
      </c>
      <c r="J286" s="294">
        <v>0</v>
      </c>
      <c r="K286" s="294">
        <v>0</v>
      </c>
      <c r="L286" s="294">
        <v>0</v>
      </c>
      <c r="M286" s="294">
        <v>8</v>
      </c>
      <c r="N286" s="294">
        <v>0</v>
      </c>
      <c r="O286" s="294">
        <v>10</v>
      </c>
      <c r="P286" s="294">
        <v>0</v>
      </c>
      <c r="Q286" s="294">
        <v>0</v>
      </c>
      <c r="R286" s="294">
        <v>22</v>
      </c>
      <c r="S286" s="265">
        <v>0</v>
      </c>
      <c r="T286" s="266">
        <v>181</v>
      </c>
    </row>
    <row r="287" spans="2:20" ht="12" customHeight="1">
      <c r="B287" s="245"/>
      <c r="C287" s="520"/>
      <c r="D287" s="515"/>
      <c r="E287" s="170" t="s">
        <v>177</v>
      </c>
      <c r="F287" s="285">
        <f t="shared" si="26"/>
        <v>144</v>
      </c>
      <c r="G287" s="294">
        <v>0</v>
      </c>
      <c r="H287" s="294">
        <v>0</v>
      </c>
      <c r="I287" s="294">
        <v>0</v>
      </c>
      <c r="J287" s="294">
        <v>0</v>
      </c>
      <c r="K287" s="294">
        <v>0</v>
      </c>
      <c r="L287" s="294">
        <v>2</v>
      </c>
      <c r="M287" s="294">
        <v>11</v>
      </c>
      <c r="N287" s="294">
        <v>0</v>
      </c>
      <c r="O287" s="294">
        <v>0</v>
      </c>
      <c r="P287" s="294">
        <v>0</v>
      </c>
      <c r="Q287" s="294">
        <v>0</v>
      </c>
      <c r="R287" s="294">
        <v>2</v>
      </c>
      <c r="S287" s="265">
        <v>0</v>
      </c>
      <c r="T287" s="266">
        <v>129</v>
      </c>
    </row>
    <row r="288" spans="2:20" ht="12" customHeight="1">
      <c r="B288" s="245"/>
      <c r="C288" s="520"/>
      <c r="D288" s="514" t="s">
        <v>182</v>
      </c>
      <c r="E288" s="170" t="s">
        <v>176</v>
      </c>
      <c r="F288" s="285">
        <f t="shared" si="26"/>
        <v>132</v>
      </c>
      <c r="G288" s="294">
        <v>0</v>
      </c>
      <c r="H288" s="294">
        <v>2</v>
      </c>
      <c r="I288" s="294">
        <v>0</v>
      </c>
      <c r="J288" s="294">
        <v>0</v>
      </c>
      <c r="K288" s="294">
        <v>0</v>
      </c>
      <c r="L288" s="294">
        <v>0</v>
      </c>
      <c r="M288" s="294">
        <v>5</v>
      </c>
      <c r="N288" s="294">
        <v>0</v>
      </c>
      <c r="O288" s="294">
        <v>3</v>
      </c>
      <c r="P288" s="294">
        <v>0</v>
      </c>
      <c r="Q288" s="294">
        <v>0</v>
      </c>
      <c r="R288" s="294">
        <v>23</v>
      </c>
      <c r="S288" s="265">
        <v>0</v>
      </c>
      <c r="T288" s="266">
        <v>99</v>
      </c>
    </row>
    <row r="289" spans="2:20" ht="12" customHeight="1">
      <c r="B289" s="245"/>
      <c r="C289" s="520"/>
      <c r="D289" s="515"/>
      <c r="E289" s="170" t="s">
        <v>177</v>
      </c>
      <c r="F289" s="285">
        <f t="shared" si="26"/>
        <v>90</v>
      </c>
      <c r="G289" s="294">
        <v>0</v>
      </c>
      <c r="H289" s="294">
        <v>0</v>
      </c>
      <c r="I289" s="294">
        <v>0</v>
      </c>
      <c r="J289" s="294">
        <v>0</v>
      </c>
      <c r="K289" s="294">
        <v>0</v>
      </c>
      <c r="L289" s="294">
        <v>0</v>
      </c>
      <c r="M289" s="294">
        <v>2</v>
      </c>
      <c r="N289" s="294">
        <v>0</v>
      </c>
      <c r="O289" s="294">
        <v>0</v>
      </c>
      <c r="P289" s="294">
        <v>0</v>
      </c>
      <c r="Q289" s="294">
        <v>0</v>
      </c>
      <c r="R289" s="294">
        <v>11</v>
      </c>
      <c r="S289" s="265">
        <v>0</v>
      </c>
      <c r="T289" s="266">
        <v>77</v>
      </c>
    </row>
    <row r="290" spans="2:20" ht="12" customHeight="1">
      <c r="B290" s="245"/>
      <c r="C290" s="520"/>
      <c r="D290" s="514" t="s">
        <v>183</v>
      </c>
      <c r="E290" s="170" t="s">
        <v>176</v>
      </c>
      <c r="F290" s="285">
        <f t="shared" si="26"/>
        <v>2</v>
      </c>
      <c r="G290" s="294">
        <v>0</v>
      </c>
      <c r="H290" s="294">
        <v>0</v>
      </c>
      <c r="I290" s="294">
        <v>0</v>
      </c>
      <c r="J290" s="294">
        <v>0</v>
      </c>
      <c r="K290" s="294">
        <v>0</v>
      </c>
      <c r="L290" s="294">
        <v>0</v>
      </c>
      <c r="M290" s="294">
        <v>0</v>
      </c>
      <c r="N290" s="294">
        <v>0</v>
      </c>
      <c r="O290" s="294">
        <v>0</v>
      </c>
      <c r="P290" s="294">
        <v>0</v>
      </c>
      <c r="Q290" s="294">
        <v>0</v>
      </c>
      <c r="R290" s="294">
        <v>0</v>
      </c>
      <c r="S290" s="265">
        <v>0</v>
      </c>
      <c r="T290" s="266">
        <v>2</v>
      </c>
    </row>
    <row r="291" spans="2:20" ht="12" customHeight="1">
      <c r="B291" s="245"/>
      <c r="C291" s="520"/>
      <c r="D291" s="515"/>
      <c r="E291" s="272" t="s">
        <v>177</v>
      </c>
      <c r="F291" s="285">
        <f t="shared" si="26"/>
        <v>8</v>
      </c>
      <c r="G291" s="313">
        <v>0</v>
      </c>
      <c r="H291" s="264">
        <v>0</v>
      </c>
      <c r="I291" s="294">
        <v>0</v>
      </c>
      <c r="J291" s="294">
        <v>0</v>
      </c>
      <c r="K291" s="294">
        <v>0</v>
      </c>
      <c r="L291" s="294">
        <v>0</v>
      </c>
      <c r="M291" s="294">
        <v>0</v>
      </c>
      <c r="N291" s="294">
        <v>0</v>
      </c>
      <c r="O291" s="294">
        <v>0</v>
      </c>
      <c r="P291" s="294">
        <v>0</v>
      </c>
      <c r="Q291" s="294">
        <v>0</v>
      </c>
      <c r="R291" s="294">
        <v>0</v>
      </c>
      <c r="S291" s="318">
        <v>0</v>
      </c>
      <c r="T291" s="266">
        <v>8</v>
      </c>
    </row>
    <row r="292" spans="2:20" ht="12" customHeight="1">
      <c r="B292" s="245"/>
      <c r="C292" s="520"/>
      <c r="D292" s="516" t="s">
        <v>184</v>
      </c>
      <c r="E292" s="170" t="s">
        <v>176</v>
      </c>
      <c r="F292" s="285">
        <f t="shared" si="26"/>
        <v>5</v>
      </c>
      <c r="G292" s="313">
        <v>0</v>
      </c>
      <c r="H292" s="264">
        <v>0</v>
      </c>
      <c r="I292" s="294">
        <v>0</v>
      </c>
      <c r="J292" s="294">
        <v>0</v>
      </c>
      <c r="K292" s="294">
        <v>0</v>
      </c>
      <c r="L292" s="294">
        <v>0</v>
      </c>
      <c r="M292" s="294">
        <v>0</v>
      </c>
      <c r="N292" s="294">
        <v>0</v>
      </c>
      <c r="O292" s="264">
        <v>0</v>
      </c>
      <c r="P292" s="264">
        <v>0</v>
      </c>
      <c r="Q292" s="264">
        <v>0</v>
      </c>
      <c r="R292" s="294">
        <v>0</v>
      </c>
      <c r="S292" s="265">
        <v>0</v>
      </c>
      <c r="T292" s="266">
        <v>5</v>
      </c>
    </row>
    <row r="293" spans="2:20" ht="12" customHeight="1">
      <c r="B293" s="245"/>
      <c r="C293" s="521"/>
      <c r="D293" s="517"/>
      <c r="E293" s="173" t="s">
        <v>177</v>
      </c>
      <c r="F293" s="288">
        <f t="shared" si="26"/>
        <v>2</v>
      </c>
      <c r="G293" s="309">
        <v>0</v>
      </c>
      <c r="H293" s="278">
        <v>0</v>
      </c>
      <c r="I293" s="278">
        <v>0</v>
      </c>
      <c r="J293" s="295">
        <v>0</v>
      </c>
      <c r="K293" s="295">
        <v>0</v>
      </c>
      <c r="L293" s="295">
        <v>0</v>
      </c>
      <c r="M293" s="295">
        <v>0</v>
      </c>
      <c r="N293" s="278">
        <v>0</v>
      </c>
      <c r="O293" s="278">
        <v>0</v>
      </c>
      <c r="P293" s="278">
        <v>0</v>
      </c>
      <c r="Q293" s="278">
        <v>0</v>
      </c>
      <c r="R293" s="295">
        <v>0</v>
      </c>
      <c r="S293" s="296">
        <v>0</v>
      </c>
      <c r="T293" s="297">
        <v>2</v>
      </c>
    </row>
    <row r="294" spans="2:20" ht="12" customHeight="1">
      <c r="B294" s="245"/>
      <c r="C294" s="519" t="s">
        <v>185</v>
      </c>
      <c r="D294" s="518" t="s">
        <v>179</v>
      </c>
      <c r="E294" s="298" t="s">
        <v>176</v>
      </c>
      <c r="F294" s="285">
        <f t="shared" si="26"/>
        <v>21</v>
      </c>
      <c r="G294" s="264">
        <v>0</v>
      </c>
      <c r="H294" s="264">
        <v>0</v>
      </c>
      <c r="I294" s="264">
        <v>0</v>
      </c>
      <c r="J294" s="264">
        <v>0</v>
      </c>
      <c r="K294" s="264">
        <v>0</v>
      </c>
      <c r="L294" s="264">
        <v>0</v>
      </c>
      <c r="M294" s="264">
        <v>3</v>
      </c>
      <c r="N294" s="264">
        <v>0</v>
      </c>
      <c r="O294" s="264">
        <v>0</v>
      </c>
      <c r="P294" s="264">
        <v>0</v>
      </c>
      <c r="Q294" s="264">
        <v>0</v>
      </c>
      <c r="R294" s="264">
        <v>0</v>
      </c>
      <c r="S294" s="265">
        <v>0</v>
      </c>
      <c r="T294" s="259">
        <v>18</v>
      </c>
    </row>
    <row r="295" spans="2:20" ht="12" customHeight="1">
      <c r="B295" s="245"/>
      <c r="C295" s="520"/>
      <c r="D295" s="510"/>
      <c r="E295" s="283" t="s">
        <v>177</v>
      </c>
      <c r="F295" s="285">
        <f t="shared" si="26"/>
        <v>28</v>
      </c>
      <c r="G295" s="264">
        <v>0</v>
      </c>
      <c r="H295" s="264">
        <v>0</v>
      </c>
      <c r="I295" s="264">
        <v>0</v>
      </c>
      <c r="J295" s="264">
        <v>0</v>
      </c>
      <c r="K295" s="264">
        <v>0</v>
      </c>
      <c r="L295" s="264">
        <v>0</v>
      </c>
      <c r="M295" s="264">
        <v>1</v>
      </c>
      <c r="N295" s="264">
        <v>0</v>
      </c>
      <c r="O295" s="264">
        <v>0</v>
      </c>
      <c r="P295" s="264">
        <v>0</v>
      </c>
      <c r="Q295" s="264">
        <v>0</v>
      </c>
      <c r="R295" s="264">
        <v>0</v>
      </c>
      <c r="S295" s="265">
        <v>0</v>
      </c>
      <c r="T295" s="266">
        <v>27</v>
      </c>
    </row>
    <row r="296" spans="2:20" ht="12" customHeight="1">
      <c r="B296" s="245"/>
      <c r="C296" s="520"/>
      <c r="D296" s="511" t="s">
        <v>186</v>
      </c>
      <c r="E296" s="284" t="s">
        <v>176</v>
      </c>
      <c r="F296" s="285">
        <f t="shared" si="26"/>
        <v>17</v>
      </c>
      <c r="G296" s="313">
        <v>0</v>
      </c>
      <c r="H296" s="264">
        <v>0</v>
      </c>
      <c r="I296" s="264">
        <v>0</v>
      </c>
      <c r="J296" s="264">
        <v>0</v>
      </c>
      <c r="K296" s="264">
        <v>0</v>
      </c>
      <c r="L296" s="264">
        <v>0</v>
      </c>
      <c r="M296" s="264">
        <v>3</v>
      </c>
      <c r="N296" s="264">
        <v>0</v>
      </c>
      <c r="O296" s="264">
        <v>0</v>
      </c>
      <c r="P296" s="264">
        <v>0</v>
      </c>
      <c r="Q296" s="264">
        <v>0</v>
      </c>
      <c r="R296" s="264">
        <v>0</v>
      </c>
      <c r="S296" s="307">
        <v>0</v>
      </c>
      <c r="T296" s="266">
        <v>14</v>
      </c>
    </row>
    <row r="297" spans="2:20" ht="12" customHeight="1">
      <c r="B297" s="245"/>
      <c r="C297" s="520"/>
      <c r="D297" s="511"/>
      <c r="E297" s="286" t="s">
        <v>177</v>
      </c>
      <c r="F297" s="285">
        <f t="shared" si="26"/>
        <v>18</v>
      </c>
      <c r="G297" s="313">
        <v>0</v>
      </c>
      <c r="H297" s="264">
        <v>0</v>
      </c>
      <c r="I297" s="264">
        <v>0</v>
      </c>
      <c r="J297" s="264">
        <v>0</v>
      </c>
      <c r="K297" s="264">
        <v>0</v>
      </c>
      <c r="L297" s="264">
        <v>0</v>
      </c>
      <c r="M297" s="264">
        <v>1</v>
      </c>
      <c r="N297" s="264">
        <v>0</v>
      </c>
      <c r="O297" s="264">
        <v>0</v>
      </c>
      <c r="P297" s="264">
        <v>0</v>
      </c>
      <c r="Q297" s="264">
        <v>0</v>
      </c>
      <c r="R297" s="264">
        <v>0</v>
      </c>
      <c r="S297" s="265">
        <v>0</v>
      </c>
      <c r="T297" s="266">
        <v>17</v>
      </c>
    </row>
    <row r="298" spans="2:20" ht="12" customHeight="1">
      <c r="B298" s="245"/>
      <c r="C298" s="520"/>
      <c r="D298" s="511" t="s">
        <v>187</v>
      </c>
      <c r="E298" s="286" t="s">
        <v>176</v>
      </c>
      <c r="F298" s="285">
        <f t="shared" si="26"/>
        <v>4</v>
      </c>
      <c r="G298" s="313">
        <v>0</v>
      </c>
      <c r="H298" s="264">
        <v>0</v>
      </c>
      <c r="I298" s="264">
        <v>0</v>
      </c>
      <c r="J298" s="264">
        <v>0</v>
      </c>
      <c r="K298" s="264">
        <v>0</v>
      </c>
      <c r="L298" s="264">
        <v>0</v>
      </c>
      <c r="M298" s="264">
        <v>0</v>
      </c>
      <c r="N298" s="264">
        <v>0</v>
      </c>
      <c r="O298" s="264">
        <v>0</v>
      </c>
      <c r="P298" s="264">
        <v>0</v>
      </c>
      <c r="Q298" s="264">
        <v>0</v>
      </c>
      <c r="R298" s="264">
        <v>0</v>
      </c>
      <c r="S298" s="265">
        <v>0</v>
      </c>
      <c r="T298" s="266">
        <v>4</v>
      </c>
    </row>
    <row r="299" spans="2:20" ht="12" customHeight="1">
      <c r="B299" s="287"/>
      <c r="C299" s="521"/>
      <c r="D299" s="512"/>
      <c r="E299" s="173" t="s">
        <v>177</v>
      </c>
      <c r="F299" s="288">
        <f t="shared" si="26"/>
        <v>10</v>
      </c>
      <c r="G299" s="309">
        <v>0</v>
      </c>
      <c r="H299" s="278">
        <v>0</v>
      </c>
      <c r="I299" s="278">
        <v>0</v>
      </c>
      <c r="J299" s="278">
        <v>0</v>
      </c>
      <c r="K299" s="278">
        <v>0</v>
      </c>
      <c r="L299" s="278">
        <v>0</v>
      </c>
      <c r="M299" s="278">
        <v>0</v>
      </c>
      <c r="N299" s="278">
        <v>0</v>
      </c>
      <c r="O299" s="278">
        <v>0</v>
      </c>
      <c r="P299" s="278">
        <v>0</v>
      </c>
      <c r="Q299" s="278">
        <v>0</v>
      </c>
      <c r="R299" s="278">
        <v>0</v>
      </c>
      <c r="S299" s="296">
        <v>0</v>
      </c>
      <c r="T299" s="297">
        <v>10</v>
      </c>
    </row>
    <row r="300" spans="2:20" ht="12" customHeight="1">
      <c r="B300" s="525" t="s">
        <v>201</v>
      </c>
      <c r="C300" s="526"/>
      <c r="D300" s="527"/>
      <c r="E300" s="319" t="s">
        <v>174</v>
      </c>
      <c r="F300" s="320">
        <f>G300+H300+I300+J300+K300+L300+M300+N300+O300+P300+Q300+R300+T300+S300</f>
        <v>2907</v>
      </c>
      <c r="G300" s="321">
        <f>G301+G302</f>
        <v>0</v>
      </c>
      <c r="H300" s="321">
        <f>H301+H302</f>
        <v>0</v>
      </c>
      <c r="I300" s="321">
        <f t="shared" ref="I300:R300" si="29">I301+I302</f>
        <v>0</v>
      </c>
      <c r="J300" s="321">
        <f t="shared" si="29"/>
        <v>0</v>
      </c>
      <c r="K300" s="321">
        <f t="shared" si="29"/>
        <v>0</v>
      </c>
      <c r="L300" s="321">
        <f t="shared" si="29"/>
        <v>0</v>
      </c>
      <c r="M300" s="321">
        <f t="shared" si="29"/>
        <v>16</v>
      </c>
      <c r="N300" s="321">
        <f t="shared" si="29"/>
        <v>0</v>
      </c>
      <c r="O300" s="321">
        <f t="shared" si="29"/>
        <v>9</v>
      </c>
      <c r="P300" s="321">
        <f t="shared" si="29"/>
        <v>0</v>
      </c>
      <c r="Q300" s="321">
        <f t="shared" si="29"/>
        <v>0</v>
      </c>
      <c r="R300" s="321">
        <f t="shared" si="29"/>
        <v>132</v>
      </c>
      <c r="S300" s="322">
        <f>SUM(S301+S302)</f>
        <v>0</v>
      </c>
      <c r="T300" s="323">
        <f>T301+T302</f>
        <v>2750</v>
      </c>
    </row>
    <row r="301" spans="2:20" ht="12" customHeight="1">
      <c r="B301" s="528" t="s">
        <v>175</v>
      </c>
      <c r="C301" s="529"/>
      <c r="D301" s="530"/>
      <c r="E301" s="324" t="s">
        <v>176</v>
      </c>
      <c r="F301" s="325">
        <f>G301+H301+I301+J301+K301+L301+M301+N301+O301+P301+Q301+R301+T301+S301</f>
        <v>1636</v>
      </c>
      <c r="G301" s="326">
        <f t="shared" ref="G301:R302" si="30">G303+G315</f>
        <v>0</v>
      </c>
      <c r="H301" s="327">
        <f t="shared" si="30"/>
        <v>0</v>
      </c>
      <c r="I301" s="327">
        <f t="shared" si="30"/>
        <v>0</v>
      </c>
      <c r="J301" s="327">
        <f t="shared" si="30"/>
        <v>0</v>
      </c>
      <c r="K301" s="327">
        <f t="shared" si="30"/>
        <v>0</v>
      </c>
      <c r="L301" s="327">
        <f t="shared" si="30"/>
        <v>0</v>
      </c>
      <c r="M301" s="327">
        <f t="shared" si="30"/>
        <v>16</v>
      </c>
      <c r="N301" s="327">
        <f t="shared" si="30"/>
        <v>0</v>
      </c>
      <c r="O301" s="327">
        <f t="shared" si="30"/>
        <v>9</v>
      </c>
      <c r="P301" s="327">
        <f t="shared" si="30"/>
        <v>0</v>
      </c>
      <c r="Q301" s="327">
        <f t="shared" si="30"/>
        <v>0</v>
      </c>
      <c r="R301" s="327">
        <f t="shared" si="30"/>
        <v>69</v>
      </c>
      <c r="S301" s="328">
        <v>0</v>
      </c>
      <c r="T301" s="329">
        <f>T303+T315</f>
        <v>1542</v>
      </c>
    </row>
    <row r="302" spans="2:20" ht="12" customHeight="1">
      <c r="B302" s="330"/>
      <c r="C302" s="331"/>
      <c r="D302" s="332"/>
      <c r="E302" s="333" t="s">
        <v>177</v>
      </c>
      <c r="F302" s="334">
        <f>G302+H302+I302+J302+K302+L302+M302+N302+O302+P302+Q302+R302+T302+S302</f>
        <v>1271</v>
      </c>
      <c r="G302" s="335">
        <f t="shared" si="30"/>
        <v>0</v>
      </c>
      <c r="H302" s="335">
        <f t="shared" si="30"/>
        <v>0</v>
      </c>
      <c r="I302" s="335">
        <f t="shared" si="30"/>
        <v>0</v>
      </c>
      <c r="J302" s="335">
        <f t="shared" si="30"/>
        <v>0</v>
      </c>
      <c r="K302" s="335">
        <f t="shared" si="30"/>
        <v>0</v>
      </c>
      <c r="L302" s="335">
        <f t="shared" si="30"/>
        <v>0</v>
      </c>
      <c r="M302" s="335">
        <f t="shared" si="30"/>
        <v>0</v>
      </c>
      <c r="N302" s="335">
        <f t="shared" si="30"/>
        <v>0</v>
      </c>
      <c r="O302" s="335">
        <f t="shared" si="30"/>
        <v>0</v>
      </c>
      <c r="P302" s="335">
        <f t="shared" si="30"/>
        <v>0</v>
      </c>
      <c r="Q302" s="335">
        <f t="shared" si="30"/>
        <v>0</v>
      </c>
      <c r="R302" s="335">
        <f t="shared" si="30"/>
        <v>63</v>
      </c>
      <c r="S302" s="336">
        <v>0</v>
      </c>
      <c r="T302" s="337">
        <f>T304+T316</f>
        <v>1208</v>
      </c>
    </row>
    <row r="303" spans="2:20" ht="12" customHeight="1">
      <c r="B303" s="330"/>
      <c r="C303" s="531" t="s">
        <v>178</v>
      </c>
      <c r="D303" s="538" t="s">
        <v>179</v>
      </c>
      <c r="E303" s="338" t="s">
        <v>176</v>
      </c>
      <c r="F303" s="339">
        <f>G303+H303+I303+J303+K303+L303+M303+N303+O303+P303+Q303+R303+T303+S303</f>
        <v>1619</v>
      </c>
      <c r="G303" s="340">
        <f t="shared" ref="G303:T304" si="31">SUM(G305+G307+G309+G311+G313)</f>
        <v>0</v>
      </c>
      <c r="H303" s="341">
        <f t="shared" si="31"/>
        <v>0</v>
      </c>
      <c r="I303" s="341">
        <f t="shared" si="31"/>
        <v>0</v>
      </c>
      <c r="J303" s="341">
        <f t="shared" si="31"/>
        <v>0</v>
      </c>
      <c r="K303" s="341">
        <f t="shared" si="31"/>
        <v>0</v>
      </c>
      <c r="L303" s="341">
        <f t="shared" si="31"/>
        <v>0</v>
      </c>
      <c r="M303" s="341">
        <f t="shared" si="31"/>
        <v>16</v>
      </c>
      <c r="N303" s="341">
        <f t="shared" si="31"/>
        <v>0</v>
      </c>
      <c r="O303" s="341">
        <f t="shared" si="31"/>
        <v>9</v>
      </c>
      <c r="P303" s="341">
        <f t="shared" si="31"/>
        <v>0</v>
      </c>
      <c r="Q303" s="341">
        <f t="shared" si="31"/>
        <v>0</v>
      </c>
      <c r="R303" s="341">
        <f t="shared" si="31"/>
        <v>69</v>
      </c>
      <c r="S303" s="342">
        <f>SUM(S305+S307+S309+S311+S313)</f>
        <v>0</v>
      </c>
      <c r="T303" s="343">
        <f>SUM(T305+T307+T309+T311+T313)</f>
        <v>1525</v>
      </c>
    </row>
    <row r="304" spans="2:20" ht="12" customHeight="1">
      <c r="B304" s="330"/>
      <c r="C304" s="532"/>
      <c r="D304" s="539"/>
      <c r="E304" s="344" t="s">
        <v>177</v>
      </c>
      <c r="F304" s="345">
        <f>G304+H304+I304+J304+K304+L304+M304+N304+O304+P304+Q304+R304+T304+S304</f>
        <v>1259</v>
      </c>
      <c r="G304" s="346">
        <f t="shared" si="31"/>
        <v>0</v>
      </c>
      <c r="H304" s="347">
        <f t="shared" si="31"/>
        <v>0</v>
      </c>
      <c r="I304" s="347">
        <f t="shared" si="31"/>
        <v>0</v>
      </c>
      <c r="J304" s="347">
        <f t="shared" si="31"/>
        <v>0</v>
      </c>
      <c r="K304" s="347">
        <f t="shared" si="31"/>
        <v>0</v>
      </c>
      <c r="L304" s="347">
        <f t="shared" si="31"/>
        <v>0</v>
      </c>
      <c r="M304" s="347">
        <f t="shared" si="31"/>
        <v>0</v>
      </c>
      <c r="N304" s="347">
        <f t="shared" si="31"/>
        <v>0</v>
      </c>
      <c r="O304" s="347">
        <f t="shared" si="31"/>
        <v>0</v>
      </c>
      <c r="P304" s="347">
        <f t="shared" si="31"/>
        <v>0</v>
      </c>
      <c r="Q304" s="347">
        <f t="shared" si="31"/>
        <v>0</v>
      </c>
      <c r="R304" s="347">
        <f t="shared" si="31"/>
        <v>63</v>
      </c>
      <c r="S304" s="347">
        <f t="shared" si="31"/>
        <v>0</v>
      </c>
      <c r="T304" s="348">
        <f t="shared" si="31"/>
        <v>1196</v>
      </c>
    </row>
    <row r="305" spans="2:20" ht="12" customHeight="1">
      <c r="B305" s="330"/>
      <c r="C305" s="532"/>
      <c r="D305" s="540" t="s">
        <v>180</v>
      </c>
      <c r="E305" s="349" t="s">
        <v>176</v>
      </c>
      <c r="F305" s="345">
        <f t="shared" ref="F305:F313" si="32">G305+H305+I305+J305+K305+L305+M305+N305+O305+P305+Q305+R305+T305+S305</f>
        <v>1208</v>
      </c>
      <c r="G305" s="350">
        <v>0</v>
      </c>
      <c r="H305" s="350">
        <v>0</v>
      </c>
      <c r="I305" s="350">
        <v>0</v>
      </c>
      <c r="J305" s="350">
        <v>0</v>
      </c>
      <c r="K305" s="350">
        <v>0</v>
      </c>
      <c r="L305" s="350">
        <v>0</v>
      </c>
      <c r="M305" s="350">
        <v>14</v>
      </c>
      <c r="N305" s="350">
        <v>0</v>
      </c>
      <c r="O305" s="350">
        <v>4</v>
      </c>
      <c r="P305" s="350">
        <v>0</v>
      </c>
      <c r="Q305" s="350">
        <v>0</v>
      </c>
      <c r="R305" s="350">
        <v>43</v>
      </c>
      <c r="S305" s="351">
        <v>0</v>
      </c>
      <c r="T305" s="348">
        <v>1147</v>
      </c>
    </row>
    <row r="306" spans="2:20" ht="12" customHeight="1">
      <c r="B306" s="330"/>
      <c r="C306" s="532"/>
      <c r="D306" s="541"/>
      <c r="E306" s="349" t="s">
        <v>177</v>
      </c>
      <c r="F306" s="345">
        <f t="shared" si="32"/>
        <v>998</v>
      </c>
      <c r="G306" s="350">
        <v>0</v>
      </c>
      <c r="H306" s="350">
        <v>0</v>
      </c>
      <c r="I306" s="350">
        <v>0</v>
      </c>
      <c r="J306" s="350">
        <v>0</v>
      </c>
      <c r="K306" s="350">
        <v>0</v>
      </c>
      <c r="L306" s="350">
        <v>0</v>
      </c>
      <c r="M306" s="350">
        <v>0</v>
      </c>
      <c r="N306" s="350">
        <v>0</v>
      </c>
      <c r="O306" s="350">
        <v>0</v>
      </c>
      <c r="P306" s="350">
        <v>0</v>
      </c>
      <c r="Q306" s="350">
        <v>0</v>
      </c>
      <c r="R306" s="350">
        <v>50</v>
      </c>
      <c r="S306" s="351">
        <v>0</v>
      </c>
      <c r="T306" s="348">
        <v>948</v>
      </c>
    </row>
    <row r="307" spans="2:20" ht="12" customHeight="1">
      <c r="B307" s="330"/>
      <c r="C307" s="532"/>
      <c r="D307" s="540" t="s">
        <v>181</v>
      </c>
      <c r="E307" s="349" t="s">
        <v>176</v>
      </c>
      <c r="F307" s="345">
        <f t="shared" si="32"/>
        <v>249</v>
      </c>
      <c r="G307" s="350">
        <v>0</v>
      </c>
      <c r="H307" s="350">
        <v>0</v>
      </c>
      <c r="I307" s="350">
        <v>0</v>
      </c>
      <c r="J307" s="350">
        <v>0</v>
      </c>
      <c r="K307" s="350">
        <v>0</v>
      </c>
      <c r="L307" s="350">
        <v>0</v>
      </c>
      <c r="M307" s="350">
        <v>2</v>
      </c>
      <c r="N307" s="350">
        <v>0</v>
      </c>
      <c r="O307" s="350">
        <v>5</v>
      </c>
      <c r="P307" s="350">
        <v>0</v>
      </c>
      <c r="Q307" s="350">
        <v>0</v>
      </c>
      <c r="R307" s="350">
        <v>15</v>
      </c>
      <c r="S307" s="351">
        <v>0</v>
      </c>
      <c r="T307" s="348">
        <v>227</v>
      </c>
    </row>
    <row r="308" spans="2:20" ht="12" customHeight="1">
      <c r="B308" s="330"/>
      <c r="C308" s="532"/>
      <c r="D308" s="541"/>
      <c r="E308" s="349" t="s">
        <v>177</v>
      </c>
      <c r="F308" s="345">
        <f t="shared" si="32"/>
        <v>174</v>
      </c>
      <c r="G308" s="350">
        <v>0</v>
      </c>
      <c r="H308" s="350">
        <v>0</v>
      </c>
      <c r="I308" s="350">
        <v>0</v>
      </c>
      <c r="J308" s="350">
        <v>0</v>
      </c>
      <c r="K308" s="350">
        <v>0</v>
      </c>
      <c r="L308" s="350">
        <v>0</v>
      </c>
      <c r="M308" s="350">
        <v>0</v>
      </c>
      <c r="N308" s="350">
        <v>0</v>
      </c>
      <c r="O308" s="350">
        <v>0</v>
      </c>
      <c r="P308" s="350">
        <v>0</v>
      </c>
      <c r="Q308" s="350">
        <v>0</v>
      </c>
      <c r="R308" s="350">
        <v>4</v>
      </c>
      <c r="S308" s="351">
        <v>0</v>
      </c>
      <c r="T308" s="348">
        <v>170</v>
      </c>
    </row>
    <row r="309" spans="2:20" ht="12" customHeight="1">
      <c r="B309" s="330"/>
      <c r="C309" s="532"/>
      <c r="D309" s="540" t="s">
        <v>182</v>
      </c>
      <c r="E309" s="349" t="s">
        <v>176</v>
      </c>
      <c r="F309" s="345">
        <f t="shared" si="32"/>
        <v>151</v>
      </c>
      <c r="G309" s="350">
        <v>0</v>
      </c>
      <c r="H309" s="350">
        <v>0</v>
      </c>
      <c r="I309" s="350">
        <v>0</v>
      </c>
      <c r="J309" s="350">
        <v>0</v>
      </c>
      <c r="K309" s="350">
        <v>0</v>
      </c>
      <c r="L309" s="350">
        <v>0</v>
      </c>
      <c r="M309" s="350">
        <v>0</v>
      </c>
      <c r="N309" s="350">
        <v>0</v>
      </c>
      <c r="O309" s="350">
        <v>0</v>
      </c>
      <c r="P309" s="350">
        <v>0</v>
      </c>
      <c r="Q309" s="350">
        <v>0</v>
      </c>
      <c r="R309" s="350">
        <v>11</v>
      </c>
      <c r="S309" s="351">
        <v>0</v>
      </c>
      <c r="T309" s="348">
        <v>140</v>
      </c>
    </row>
    <row r="310" spans="2:20" ht="12" customHeight="1">
      <c r="B310" s="330"/>
      <c r="C310" s="532"/>
      <c r="D310" s="541"/>
      <c r="E310" s="349" t="s">
        <v>177</v>
      </c>
      <c r="F310" s="345">
        <f t="shared" si="32"/>
        <v>87</v>
      </c>
      <c r="G310" s="350">
        <v>0</v>
      </c>
      <c r="H310" s="350">
        <v>0</v>
      </c>
      <c r="I310" s="350">
        <v>0</v>
      </c>
      <c r="J310" s="350">
        <v>0</v>
      </c>
      <c r="K310" s="350">
        <v>0</v>
      </c>
      <c r="L310" s="350">
        <v>0</v>
      </c>
      <c r="M310" s="350">
        <v>0</v>
      </c>
      <c r="N310" s="350">
        <v>0</v>
      </c>
      <c r="O310" s="350">
        <v>0</v>
      </c>
      <c r="P310" s="350">
        <v>0</v>
      </c>
      <c r="Q310" s="350">
        <v>0</v>
      </c>
      <c r="R310" s="350">
        <v>9</v>
      </c>
      <c r="S310" s="351">
        <v>0</v>
      </c>
      <c r="T310" s="348">
        <v>78</v>
      </c>
    </row>
    <row r="311" spans="2:20" ht="12" customHeight="1">
      <c r="B311" s="330"/>
      <c r="C311" s="532"/>
      <c r="D311" s="540" t="s">
        <v>183</v>
      </c>
      <c r="E311" s="349" t="s">
        <v>176</v>
      </c>
      <c r="F311" s="345">
        <f>G311+H311+I311+J311+K311+L311+M311+N311+O311+P311+Q311+R311+T311+S311</f>
        <v>11</v>
      </c>
      <c r="G311" s="350">
        <v>0</v>
      </c>
      <c r="H311" s="350">
        <v>0</v>
      </c>
      <c r="I311" s="350">
        <v>0</v>
      </c>
      <c r="J311" s="350">
        <v>0</v>
      </c>
      <c r="K311" s="350">
        <v>0</v>
      </c>
      <c r="L311" s="350">
        <v>0</v>
      </c>
      <c r="M311" s="350">
        <v>0</v>
      </c>
      <c r="N311" s="350">
        <v>0</v>
      </c>
      <c r="O311" s="350">
        <v>0</v>
      </c>
      <c r="P311" s="350">
        <v>0</v>
      </c>
      <c r="Q311" s="350">
        <v>0</v>
      </c>
      <c r="R311" s="350">
        <v>0</v>
      </c>
      <c r="S311" s="351">
        <v>0</v>
      </c>
      <c r="T311" s="348">
        <v>11</v>
      </c>
    </row>
    <row r="312" spans="2:20" ht="12" customHeight="1">
      <c r="B312" s="330"/>
      <c r="C312" s="532"/>
      <c r="D312" s="541"/>
      <c r="E312" s="352" t="s">
        <v>177</v>
      </c>
      <c r="F312" s="345">
        <f t="shared" si="32"/>
        <v>0</v>
      </c>
      <c r="G312" s="350">
        <v>0</v>
      </c>
      <c r="H312" s="350">
        <v>0</v>
      </c>
      <c r="I312" s="350">
        <v>0</v>
      </c>
      <c r="J312" s="350">
        <v>0</v>
      </c>
      <c r="K312" s="350">
        <v>0</v>
      </c>
      <c r="L312" s="350">
        <v>0</v>
      </c>
      <c r="M312" s="350">
        <v>0</v>
      </c>
      <c r="N312" s="350">
        <v>0</v>
      </c>
      <c r="O312" s="350">
        <v>0</v>
      </c>
      <c r="P312" s="350">
        <v>0</v>
      </c>
      <c r="Q312" s="350">
        <v>0</v>
      </c>
      <c r="R312" s="350">
        <v>0</v>
      </c>
      <c r="S312" s="351">
        <v>0</v>
      </c>
      <c r="T312" s="348">
        <v>0</v>
      </c>
    </row>
    <row r="313" spans="2:20" ht="12" customHeight="1">
      <c r="B313" s="330"/>
      <c r="C313" s="532"/>
      <c r="D313" s="542" t="s">
        <v>184</v>
      </c>
      <c r="E313" s="349" t="s">
        <v>176</v>
      </c>
      <c r="F313" s="345">
        <f t="shared" si="32"/>
        <v>0</v>
      </c>
      <c r="G313" s="350">
        <v>0</v>
      </c>
      <c r="H313" s="350">
        <v>0</v>
      </c>
      <c r="I313" s="350">
        <v>0</v>
      </c>
      <c r="J313" s="350">
        <v>0</v>
      </c>
      <c r="K313" s="350">
        <v>0</v>
      </c>
      <c r="L313" s="350">
        <v>0</v>
      </c>
      <c r="M313" s="350">
        <v>0</v>
      </c>
      <c r="N313" s="350">
        <v>0</v>
      </c>
      <c r="O313" s="350">
        <v>0</v>
      </c>
      <c r="P313" s="350">
        <v>0</v>
      </c>
      <c r="Q313" s="350">
        <v>0</v>
      </c>
      <c r="R313" s="350">
        <v>0</v>
      </c>
      <c r="S313" s="351">
        <v>0</v>
      </c>
      <c r="T313" s="348">
        <v>0</v>
      </c>
    </row>
    <row r="314" spans="2:20" ht="12" customHeight="1">
      <c r="B314" s="330"/>
      <c r="C314" s="533"/>
      <c r="D314" s="543"/>
      <c r="E314" s="188" t="s">
        <v>177</v>
      </c>
      <c r="F314" s="353">
        <f>G314+H314+I314+J314+K314+L314+M314+N314+O314+P314+Q314+R314+S314+T314</f>
        <v>0</v>
      </c>
      <c r="G314" s="354">
        <v>0</v>
      </c>
      <c r="H314" s="354">
        <v>0</v>
      </c>
      <c r="I314" s="354">
        <v>0</v>
      </c>
      <c r="J314" s="354">
        <v>0</v>
      </c>
      <c r="K314" s="354">
        <v>0</v>
      </c>
      <c r="L314" s="354">
        <v>0</v>
      </c>
      <c r="M314" s="354">
        <v>0</v>
      </c>
      <c r="N314" s="354">
        <v>0</v>
      </c>
      <c r="O314" s="354">
        <v>0</v>
      </c>
      <c r="P314" s="354">
        <v>0</v>
      </c>
      <c r="Q314" s="354">
        <v>0</v>
      </c>
      <c r="R314" s="354">
        <v>0</v>
      </c>
      <c r="S314" s="355">
        <v>0</v>
      </c>
      <c r="T314" s="348">
        <v>0</v>
      </c>
    </row>
    <row r="315" spans="2:20" ht="12" customHeight="1">
      <c r="B315" s="330"/>
      <c r="C315" s="531" t="s">
        <v>185</v>
      </c>
      <c r="D315" s="534" t="s">
        <v>179</v>
      </c>
      <c r="E315" s="356" t="s">
        <v>176</v>
      </c>
      <c r="F315" s="357">
        <f>G315+H315+I315+J315+K315+L315+M315+N315+O315+P315+Q315+R315+T315+S315</f>
        <v>17</v>
      </c>
      <c r="G315" s="358">
        <f>SUM(G317,G319)</f>
        <v>0</v>
      </c>
      <c r="H315" s="358">
        <f t="shared" ref="H315:T316" si="33">SUM(H317,H319)</f>
        <v>0</v>
      </c>
      <c r="I315" s="358">
        <f t="shared" si="33"/>
        <v>0</v>
      </c>
      <c r="J315" s="358">
        <f t="shared" si="33"/>
        <v>0</v>
      </c>
      <c r="K315" s="358">
        <f t="shared" si="33"/>
        <v>0</v>
      </c>
      <c r="L315" s="358">
        <f t="shared" si="33"/>
        <v>0</v>
      </c>
      <c r="M315" s="358">
        <f t="shared" si="33"/>
        <v>0</v>
      </c>
      <c r="N315" s="358">
        <f t="shared" si="33"/>
        <v>0</v>
      </c>
      <c r="O315" s="358">
        <f t="shared" si="33"/>
        <v>0</v>
      </c>
      <c r="P315" s="358">
        <f t="shared" si="33"/>
        <v>0</v>
      </c>
      <c r="Q315" s="358">
        <f t="shared" si="33"/>
        <v>0</v>
      </c>
      <c r="R315" s="358">
        <f t="shared" si="33"/>
        <v>0</v>
      </c>
      <c r="S315" s="358">
        <f t="shared" si="33"/>
        <v>0</v>
      </c>
      <c r="T315" s="343">
        <f t="shared" si="33"/>
        <v>17</v>
      </c>
    </row>
    <row r="316" spans="2:20" ht="12" customHeight="1">
      <c r="B316" s="330"/>
      <c r="C316" s="532"/>
      <c r="D316" s="535"/>
      <c r="E316" s="359" t="s">
        <v>177</v>
      </c>
      <c r="F316" s="345">
        <f>G316+H316+I316+J316+K316+L316+M316+N316+O316+P316+Q316+R316+T316+S316</f>
        <v>12</v>
      </c>
      <c r="G316" s="347">
        <f>SUM(G318,G320)</f>
        <v>0</v>
      </c>
      <c r="H316" s="347">
        <f t="shared" si="33"/>
        <v>0</v>
      </c>
      <c r="I316" s="347">
        <f t="shared" si="33"/>
        <v>0</v>
      </c>
      <c r="J316" s="347">
        <f t="shared" si="33"/>
        <v>0</v>
      </c>
      <c r="K316" s="347">
        <f t="shared" si="33"/>
        <v>0</v>
      </c>
      <c r="L316" s="347">
        <f t="shared" si="33"/>
        <v>0</v>
      </c>
      <c r="M316" s="347">
        <f t="shared" si="33"/>
        <v>0</v>
      </c>
      <c r="N316" s="347">
        <f t="shared" si="33"/>
        <v>0</v>
      </c>
      <c r="O316" s="347">
        <f t="shared" si="33"/>
        <v>0</v>
      </c>
      <c r="P316" s="347">
        <f t="shared" si="33"/>
        <v>0</v>
      </c>
      <c r="Q316" s="347">
        <f t="shared" si="33"/>
        <v>0</v>
      </c>
      <c r="R316" s="347">
        <f t="shared" si="33"/>
        <v>0</v>
      </c>
      <c r="S316" s="347">
        <f t="shared" si="33"/>
        <v>0</v>
      </c>
      <c r="T316" s="348">
        <f t="shared" si="33"/>
        <v>12</v>
      </c>
    </row>
    <row r="317" spans="2:20" ht="12" customHeight="1">
      <c r="B317" s="330"/>
      <c r="C317" s="532"/>
      <c r="D317" s="536" t="s">
        <v>186</v>
      </c>
      <c r="E317" s="360" t="s">
        <v>176</v>
      </c>
      <c r="F317" s="345">
        <f>G317+H317+I317+J317+K317+L317+M317+N317+O317+P317+Q317+R317+S317+T317</f>
        <v>11</v>
      </c>
      <c r="G317" s="361">
        <v>0</v>
      </c>
      <c r="H317" s="347">
        <v>0</v>
      </c>
      <c r="I317" s="347">
        <v>0</v>
      </c>
      <c r="J317" s="347">
        <v>0</v>
      </c>
      <c r="K317" s="347">
        <v>0</v>
      </c>
      <c r="L317" s="347">
        <v>0</v>
      </c>
      <c r="M317" s="347">
        <v>0</v>
      </c>
      <c r="N317" s="347">
        <v>0</v>
      </c>
      <c r="O317" s="347">
        <v>0</v>
      </c>
      <c r="P317" s="347">
        <v>0</v>
      </c>
      <c r="Q317" s="347">
        <v>0</v>
      </c>
      <c r="R317" s="347">
        <v>0</v>
      </c>
      <c r="S317" s="351">
        <v>0</v>
      </c>
      <c r="T317" s="348">
        <v>11</v>
      </c>
    </row>
    <row r="318" spans="2:20" ht="12" customHeight="1">
      <c r="B318" s="330"/>
      <c r="C318" s="532"/>
      <c r="D318" s="536"/>
      <c r="E318" s="362" t="s">
        <v>177</v>
      </c>
      <c r="F318" s="345">
        <f>G318+H318+I318+J318+K318+L318+M318+N318+O318+P318+Q318+R318+S318+T318</f>
        <v>6</v>
      </c>
      <c r="G318" s="361">
        <v>0</v>
      </c>
      <c r="H318" s="347">
        <v>0</v>
      </c>
      <c r="I318" s="347">
        <v>0</v>
      </c>
      <c r="J318" s="347">
        <v>0</v>
      </c>
      <c r="K318" s="347">
        <v>0</v>
      </c>
      <c r="L318" s="347">
        <v>0</v>
      </c>
      <c r="M318" s="347">
        <v>0</v>
      </c>
      <c r="N318" s="347">
        <v>0</v>
      </c>
      <c r="O318" s="347">
        <v>0</v>
      </c>
      <c r="P318" s="347">
        <v>0</v>
      </c>
      <c r="Q318" s="347">
        <v>0</v>
      </c>
      <c r="R318" s="347">
        <v>0</v>
      </c>
      <c r="S318" s="363">
        <v>0</v>
      </c>
      <c r="T318" s="348">
        <v>6</v>
      </c>
    </row>
    <row r="319" spans="2:20" ht="12" customHeight="1">
      <c r="B319" s="330"/>
      <c r="C319" s="532"/>
      <c r="D319" s="536" t="s">
        <v>187</v>
      </c>
      <c r="E319" s="362" t="s">
        <v>176</v>
      </c>
      <c r="F319" s="345">
        <f>G319+H319+I319+J319+K319+L319+M319+N319+O319+P319+Q319+R319+S319+T319</f>
        <v>6</v>
      </c>
      <c r="G319" s="361">
        <v>0</v>
      </c>
      <c r="H319" s="347">
        <v>0</v>
      </c>
      <c r="I319" s="347">
        <v>0</v>
      </c>
      <c r="J319" s="347">
        <v>0</v>
      </c>
      <c r="K319" s="347">
        <v>0</v>
      </c>
      <c r="L319" s="347">
        <v>0</v>
      </c>
      <c r="M319" s="347">
        <v>0</v>
      </c>
      <c r="N319" s="347">
        <v>0</v>
      </c>
      <c r="O319" s="347">
        <v>0</v>
      </c>
      <c r="P319" s="347">
        <v>0</v>
      </c>
      <c r="Q319" s="347">
        <v>0</v>
      </c>
      <c r="R319" s="347">
        <v>0</v>
      </c>
      <c r="S319" s="363">
        <v>0</v>
      </c>
      <c r="T319" s="348">
        <v>6</v>
      </c>
    </row>
    <row r="320" spans="2:20" ht="12" customHeight="1">
      <c r="B320" s="364"/>
      <c r="C320" s="533"/>
      <c r="D320" s="537"/>
      <c r="E320" s="188" t="s">
        <v>177</v>
      </c>
      <c r="F320" s="353">
        <f>G320+H320+I320+J320+K320+L320+M320+N320+O320+P320+Q320+R320+S320+T320</f>
        <v>6</v>
      </c>
      <c r="G320" s="365">
        <v>0</v>
      </c>
      <c r="H320" s="355">
        <v>0</v>
      </c>
      <c r="I320" s="355">
        <v>0</v>
      </c>
      <c r="J320" s="355">
        <v>0</v>
      </c>
      <c r="K320" s="355">
        <v>0</v>
      </c>
      <c r="L320" s="355">
        <v>0</v>
      </c>
      <c r="M320" s="355">
        <v>0</v>
      </c>
      <c r="N320" s="355">
        <v>0</v>
      </c>
      <c r="O320" s="355">
        <v>0</v>
      </c>
      <c r="P320" s="355">
        <v>0</v>
      </c>
      <c r="Q320" s="355">
        <v>0</v>
      </c>
      <c r="R320" s="355">
        <v>0</v>
      </c>
      <c r="S320" s="366">
        <v>0</v>
      </c>
      <c r="T320" s="367">
        <v>6</v>
      </c>
    </row>
    <row r="321" spans="2:20" ht="15" customHeight="1">
      <c r="B321" s="51" t="s">
        <v>202</v>
      </c>
      <c r="C321" s="368"/>
      <c r="D321" s="368"/>
      <c r="E321" s="48"/>
      <c r="R321" s="190"/>
      <c r="T321" s="190"/>
    </row>
    <row r="322" spans="2:20">
      <c r="B322" s="51" t="s">
        <v>203</v>
      </c>
      <c r="C322" s="369"/>
      <c r="D322" s="370"/>
      <c r="E322" s="370"/>
      <c r="F322" s="369"/>
      <c r="G322" s="369"/>
      <c r="H322" s="369"/>
      <c r="I322" s="369"/>
    </row>
  </sheetData>
  <mergeCells count="208">
    <mergeCell ref="C315:C320"/>
    <mergeCell ref="D315:D316"/>
    <mergeCell ref="D317:D318"/>
    <mergeCell ref="D319:D320"/>
    <mergeCell ref="C303:C314"/>
    <mergeCell ref="D303:D304"/>
    <mergeCell ref="D305:D306"/>
    <mergeCell ref="D307:D308"/>
    <mergeCell ref="D309:D310"/>
    <mergeCell ref="D311:D312"/>
    <mergeCell ref="D313:D314"/>
    <mergeCell ref="C294:C299"/>
    <mergeCell ref="D294:D295"/>
    <mergeCell ref="D296:D297"/>
    <mergeCell ref="D298:D299"/>
    <mergeCell ref="B300:D300"/>
    <mergeCell ref="B301:D301"/>
    <mergeCell ref="C282:C293"/>
    <mergeCell ref="D282:D283"/>
    <mergeCell ref="D284:D285"/>
    <mergeCell ref="D286:D287"/>
    <mergeCell ref="D288:D289"/>
    <mergeCell ref="D290:D291"/>
    <mergeCell ref="D292:D293"/>
    <mergeCell ref="C273:C278"/>
    <mergeCell ref="D273:D274"/>
    <mergeCell ref="D275:D276"/>
    <mergeCell ref="D277:D278"/>
    <mergeCell ref="B279:D279"/>
    <mergeCell ref="B280:D280"/>
    <mergeCell ref="C261:C272"/>
    <mergeCell ref="D261:D262"/>
    <mergeCell ref="D263:D264"/>
    <mergeCell ref="D265:D266"/>
    <mergeCell ref="D267:D268"/>
    <mergeCell ref="D269:D270"/>
    <mergeCell ref="D271:D272"/>
    <mergeCell ref="C252:C257"/>
    <mergeCell ref="D252:D253"/>
    <mergeCell ref="D254:D255"/>
    <mergeCell ref="D256:D257"/>
    <mergeCell ref="B258:D258"/>
    <mergeCell ref="B259:D259"/>
    <mergeCell ref="C240:C251"/>
    <mergeCell ref="D240:D241"/>
    <mergeCell ref="D242:D243"/>
    <mergeCell ref="D244:D245"/>
    <mergeCell ref="D246:D247"/>
    <mergeCell ref="D248:D249"/>
    <mergeCell ref="D250:D251"/>
    <mergeCell ref="C231:C236"/>
    <mergeCell ref="D231:D232"/>
    <mergeCell ref="D233:D234"/>
    <mergeCell ref="D235:D236"/>
    <mergeCell ref="B237:D237"/>
    <mergeCell ref="B238:D238"/>
    <mergeCell ref="C219:C230"/>
    <mergeCell ref="D219:D220"/>
    <mergeCell ref="D221:D222"/>
    <mergeCell ref="D223:D224"/>
    <mergeCell ref="D225:D226"/>
    <mergeCell ref="D227:D228"/>
    <mergeCell ref="D229:D230"/>
    <mergeCell ref="C210:C215"/>
    <mergeCell ref="D210:D211"/>
    <mergeCell ref="D212:D213"/>
    <mergeCell ref="D214:D215"/>
    <mergeCell ref="B216:D216"/>
    <mergeCell ref="B217:D217"/>
    <mergeCell ref="C198:C209"/>
    <mergeCell ref="D198:D199"/>
    <mergeCell ref="D200:D201"/>
    <mergeCell ref="D202:D203"/>
    <mergeCell ref="D204:D205"/>
    <mergeCell ref="D206:D207"/>
    <mergeCell ref="D208:D209"/>
    <mergeCell ref="C189:C194"/>
    <mergeCell ref="D189:D190"/>
    <mergeCell ref="D191:D192"/>
    <mergeCell ref="D193:D194"/>
    <mergeCell ref="B195:D195"/>
    <mergeCell ref="B196:D196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168:C173"/>
    <mergeCell ref="D168:D169"/>
    <mergeCell ref="T168:T173"/>
    <mergeCell ref="D170:D171"/>
    <mergeCell ref="D172:D173"/>
    <mergeCell ref="B174:D17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47:C152"/>
    <mergeCell ref="D147:D148"/>
    <mergeCell ref="D149:D150"/>
    <mergeCell ref="D151:D152"/>
    <mergeCell ref="B153:D153"/>
    <mergeCell ref="T153:T155"/>
    <mergeCell ref="B154:D154"/>
    <mergeCell ref="C135:C146"/>
    <mergeCell ref="D135:D136"/>
    <mergeCell ref="D137:D138"/>
    <mergeCell ref="D139:D140"/>
    <mergeCell ref="D141:D142"/>
    <mergeCell ref="D143:D144"/>
    <mergeCell ref="D145:D146"/>
    <mergeCell ref="C126:C131"/>
    <mergeCell ref="D126:D127"/>
    <mergeCell ref="D128:D129"/>
    <mergeCell ref="D130:D131"/>
    <mergeCell ref="B132:D132"/>
    <mergeCell ref="T132:T134"/>
    <mergeCell ref="B133:D133"/>
    <mergeCell ref="C114:C125"/>
    <mergeCell ref="D114:D115"/>
    <mergeCell ref="D116:D117"/>
    <mergeCell ref="D118:D119"/>
    <mergeCell ref="D120:D121"/>
    <mergeCell ref="D122:D123"/>
    <mergeCell ref="D124:D125"/>
    <mergeCell ref="C105:C110"/>
    <mergeCell ref="D105:D106"/>
    <mergeCell ref="D107:D108"/>
    <mergeCell ref="D109:D110"/>
    <mergeCell ref="B111:D111"/>
    <mergeCell ref="T111:T113"/>
    <mergeCell ref="B112:D112"/>
    <mergeCell ref="C93:C104"/>
    <mergeCell ref="D93:D94"/>
    <mergeCell ref="D95:D96"/>
    <mergeCell ref="D97:D98"/>
    <mergeCell ref="D99:D100"/>
    <mergeCell ref="D101:D102"/>
    <mergeCell ref="D103:D104"/>
    <mergeCell ref="C84:C89"/>
    <mergeCell ref="D84:D85"/>
    <mergeCell ref="D86:D87"/>
    <mergeCell ref="D88:D89"/>
    <mergeCell ref="B90:D90"/>
    <mergeCell ref="T90:T92"/>
    <mergeCell ref="B91:D91"/>
    <mergeCell ref="C72:C83"/>
    <mergeCell ref="D72:D73"/>
    <mergeCell ref="D74:D75"/>
    <mergeCell ref="D76:D77"/>
    <mergeCell ref="D78:D79"/>
    <mergeCell ref="D80:D81"/>
    <mergeCell ref="D82:D83"/>
    <mergeCell ref="C63:C68"/>
    <mergeCell ref="D63:D64"/>
    <mergeCell ref="D65:D66"/>
    <mergeCell ref="D67:D68"/>
    <mergeCell ref="B69:D69"/>
    <mergeCell ref="T69:T71"/>
    <mergeCell ref="B70:D70"/>
    <mergeCell ref="C51:C62"/>
    <mergeCell ref="D51:D52"/>
    <mergeCell ref="D53:D54"/>
    <mergeCell ref="D55:D56"/>
    <mergeCell ref="D57:D58"/>
    <mergeCell ref="D59:D60"/>
    <mergeCell ref="D61:D62"/>
    <mergeCell ref="C42:C47"/>
    <mergeCell ref="D42:D43"/>
    <mergeCell ref="D44:D45"/>
    <mergeCell ref="D46:D47"/>
    <mergeCell ref="B48:D48"/>
    <mergeCell ref="T48:T50"/>
    <mergeCell ref="B49:D49"/>
    <mergeCell ref="C30:C41"/>
    <mergeCell ref="D30:D31"/>
    <mergeCell ref="D32:D33"/>
    <mergeCell ref="D34:D35"/>
    <mergeCell ref="D36:D37"/>
    <mergeCell ref="D38:D39"/>
    <mergeCell ref="D40:D41"/>
    <mergeCell ref="B27:D27"/>
    <mergeCell ref="T27:T29"/>
    <mergeCell ref="B28:D28"/>
    <mergeCell ref="C9:C20"/>
    <mergeCell ref="D9:D10"/>
    <mergeCell ref="D11:D12"/>
    <mergeCell ref="D13:D14"/>
    <mergeCell ref="D15:D16"/>
    <mergeCell ref="D17:D18"/>
    <mergeCell ref="D19:D20"/>
    <mergeCell ref="B4:E5"/>
    <mergeCell ref="F4:F5"/>
    <mergeCell ref="G4:T4"/>
    <mergeCell ref="B6:D6"/>
    <mergeCell ref="T6:T8"/>
    <mergeCell ref="B7:D7"/>
    <mergeCell ref="C21:C26"/>
    <mergeCell ref="D21:D22"/>
    <mergeCell ref="D23:D24"/>
    <mergeCell ref="D25:D26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&amp;C-122-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Q-1</vt:lpstr>
      <vt:lpstr>Q-2</vt:lpstr>
      <vt:lpstr>Q-3</vt:lpstr>
      <vt:lpstr>Q-4</vt:lpstr>
      <vt:lpstr>Q-5</vt:lpstr>
      <vt:lpstr>Q-6</vt:lpstr>
      <vt:lpstr>Q-7</vt:lpstr>
      <vt:lpstr>'Q-2'!Print_Area</vt:lpstr>
      <vt:lpstr>'Q-4'!Print_Area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藤田　諒子</cp:lastModifiedBy>
  <cp:lastPrinted>2022-04-25T09:04:01Z</cp:lastPrinted>
  <dcterms:created xsi:type="dcterms:W3CDTF">2018-04-06T06:58:10Z</dcterms:created>
  <dcterms:modified xsi:type="dcterms:W3CDTF">2022-06-02T23:59:37Z</dcterms:modified>
</cp:coreProperties>
</file>