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6315" windowHeight="8220" activeTab="0"/>
  </bookViews>
  <sheets>
    <sheet name="N-5" sheetId="1" r:id="rId1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<sst xmlns="http://schemas.openxmlformats.org/spreadsheetml/2006/main" count="77" uniqueCount="32">
  <si>
    <t>件数</t>
  </si>
  <si>
    <t>給付額</t>
  </si>
  <si>
    <t>1人当り</t>
  </si>
  <si>
    <t>(月平均）</t>
  </si>
  <si>
    <t>1件当り</t>
  </si>
  <si>
    <t>（件）</t>
  </si>
  <si>
    <t>（円）</t>
  </si>
  <si>
    <t>三国町</t>
  </si>
  <si>
    <t>丸岡町</t>
  </si>
  <si>
    <t>春江町</t>
  </si>
  <si>
    <t>坂井町</t>
  </si>
  <si>
    <t>平成11年度</t>
  </si>
  <si>
    <t>平成10年度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</si>
  <si>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</si>
  <si>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</si>
  <si>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</si>
  <si>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</si>
  <si>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</si>
  <si>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</si>
  <si>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医療</t>
  </si>
  <si>
    <t>老人医療給付費</t>
  </si>
  <si>
    <t>老人医療支給費</t>
  </si>
  <si>
    <t>老人医療給付総額</t>
  </si>
  <si>
    <t>受給者数</t>
  </si>
  <si>
    <t>(千円)</t>
  </si>
  <si>
    <t>年度</t>
  </si>
  <si>
    <t>平成18年度</t>
  </si>
  <si>
    <t>平成19年度</t>
  </si>
  <si>
    <t>平成20年度</t>
  </si>
  <si>
    <t>資料：保険年金課</t>
  </si>
  <si>
    <t>N-5．老人医療受給者・給付状況（費用総額）</t>
  </si>
  <si>
    <t>平成21年度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</si>
</sst>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3">
    <font>
      <sz val="11"/>
      <name val="ＭＳ Ｐゴシック"/>
      <family val="3"/>
    </font>
    <font>
      <sz val="12"/>
      <name val="ＭＳ 明朝"/>
      <family val="1"/>
    </font>
    <font>
      <u val="single"/>
      <sz val="13.2"/>
      <color indexed="12"/>
      <name val="ＭＳ 明朝"/>
      <family val="1"/>
    </font>
    <font>
      <u val="single"/>
      <sz val="13.2"/>
      <color indexed="36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176" fontId="6" fillId="0" borderId="0" xfId="61" applyNumberFormat="1" applyFont="1" applyAlignment="1">
      <alignment vertical="center"/>
      <protection/>
    </xf>
    <xf numFmtId="176" fontId="6" fillId="0" borderId="0" xfId="61" applyNumberFormat="1" applyFont="1" applyBorder="1" applyAlignment="1">
      <alignment vertical="center"/>
      <protection/>
    </xf>
    <xf numFmtId="176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76" fontId="6" fillId="0" borderId="10" xfId="61" applyNumberFormat="1" applyFont="1" applyBorder="1" applyAlignment="1" applyProtection="1">
      <alignment horizontal="right" vertical="center"/>
      <protection locked="0"/>
    </xf>
    <xf numFmtId="176" fontId="6" fillId="0" borderId="11" xfId="61" applyNumberFormat="1" applyFont="1" applyBorder="1" applyAlignment="1" applyProtection="1">
      <alignment horizontal="right" vertical="center"/>
      <protection locked="0"/>
    </xf>
    <xf numFmtId="176" fontId="6" fillId="0" borderId="12" xfId="61" applyNumberFormat="1" applyFont="1" applyBorder="1" applyAlignment="1" applyProtection="1">
      <alignment horizontal="right" vertical="center"/>
      <protection locked="0"/>
    </xf>
    <xf numFmtId="176" fontId="6" fillId="0" borderId="13" xfId="61" applyNumberFormat="1" applyFont="1" applyBorder="1" applyAlignment="1" applyProtection="1">
      <alignment vertical="center"/>
      <protection locked="0"/>
    </xf>
    <xf numFmtId="176" fontId="6" fillId="0" borderId="14" xfId="61" applyNumberFormat="1" applyFont="1" applyBorder="1" applyAlignment="1" applyProtection="1">
      <alignment vertical="center"/>
      <protection locked="0"/>
    </xf>
    <xf numFmtId="176" fontId="6" fillId="0" borderId="14" xfId="61" applyNumberFormat="1" applyFont="1" applyBorder="1" applyAlignment="1" applyProtection="1">
      <alignment horizontal="right" vertical="center"/>
      <protection locked="0"/>
    </xf>
    <xf numFmtId="176" fontId="6" fillId="0" borderId="15" xfId="61" applyNumberFormat="1" applyFont="1" applyBorder="1" applyAlignment="1" applyProtection="1">
      <alignment horizontal="right" vertical="center"/>
      <protection locked="0"/>
    </xf>
    <xf numFmtId="176" fontId="6" fillId="0" borderId="16" xfId="61" applyNumberFormat="1" applyFont="1" applyBorder="1" applyAlignment="1" applyProtection="1">
      <alignment horizontal="right" vertical="center"/>
      <protection locked="0"/>
    </xf>
    <xf numFmtId="176" fontId="6" fillId="0" borderId="17" xfId="61" applyNumberFormat="1" applyFont="1" applyBorder="1" applyAlignment="1" applyProtection="1">
      <alignment vertical="center"/>
      <protection locked="0"/>
    </xf>
    <xf numFmtId="176" fontId="6" fillId="0" borderId="18" xfId="61" applyNumberFormat="1" applyFont="1" applyBorder="1" applyAlignment="1" applyProtection="1">
      <alignment horizontal="right" vertical="center"/>
      <protection locked="0"/>
    </xf>
    <xf numFmtId="176" fontId="6" fillId="0" borderId="19" xfId="61" applyNumberFormat="1" applyFont="1" applyBorder="1" applyAlignment="1" applyProtection="1">
      <alignment horizontal="right" vertical="center"/>
      <protection locked="0"/>
    </xf>
    <xf numFmtId="176" fontId="6" fillId="0" borderId="20" xfId="61" applyNumberFormat="1" applyFont="1" applyBorder="1" applyAlignment="1">
      <alignment vertical="center"/>
      <protection/>
    </xf>
    <xf numFmtId="176" fontId="6" fillId="0" borderId="21" xfId="61" applyNumberFormat="1" applyFont="1" applyBorder="1" applyAlignment="1">
      <alignment vertical="center"/>
      <protection/>
    </xf>
    <xf numFmtId="176" fontId="6" fillId="0" borderId="19" xfId="61" applyNumberFormat="1" applyFont="1" applyBorder="1" applyAlignment="1" applyProtection="1">
      <alignment vertical="center"/>
      <protection locked="0"/>
    </xf>
    <xf numFmtId="176" fontId="6" fillId="0" borderId="11" xfId="61" applyNumberFormat="1" applyFont="1" applyBorder="1" applyAlignment="1" applyProtection="1">
      <alignment vertical="center"/>
      <protection locked="0"/>
    </xf>
    <xf numFmtId="176" fontId="6" fillId="0" borderId="10" xfId="61" applyNumberFormat="1" applyFont="1" applyBorder="1" applyAlignment="1" applyProtection="1">
      <alignment vertical="center"/>
      <protection locked="0"/>
    </xf>
    <xf numFmtId="176" fontId="6" fillId="0" borderId="20" xfId="61" applyNumberFormat="1" applyFont="1" applyBorder="1" applyAlignment="1">
      <alignment horizontal="center" vertical="center" shrinkToFit="1"/>
      <protection/>
    </xf>
    <xf numFmtId="176" fontId="6" fillId="0" borderId="21" xfId="61" applyNumberFormat="1" applyFont="1" applyBorder="1" applyAlignment="1">
      <alignment horizontal="right" vertical="center" shrinkToFit="1"/>
      <protection/>
    </xf>
    <xf numFmtId="0" fontId="6" fillId="0" borderId="0" xfId="0" applyFont="1" applyAlignment="1">
      <alignment vertical="center" shrinkToFit="1"/>
    </xf>
    <xf numFmtId="0" fontId="6" fillId="0" borderId="0" xfId="61" applyFont="1" applyBorder="1" applyAlignment="1">
      <alignment vertical="center" shrinkToFit="1"/>
      <protection/>
    </xf>
    <xf numFmtId="0" fontId="6" fillId="0" borderId="22" xfId="61" applyFont="1" applyBorder="1" applyAlignment="1">
      <alignment vertical="center" shrinkToFit="1"/>
      <protection/>
    </xf>
    <xf numFmtId="0" fontId="6" fillId="0" borderId="21" xfId="61" applyFont="1" applyBorder="1" applyAlignment="1">
      <alignment vertical="center" shrinkToFit="1"/>
      <protection/>
    </xf>
    <xf numFmtId="0" fontId="7" fillId="0" borderId="20" xfId="61" applyFont="1" applyBorder="1" applyAlignment="1">
      <alignment horizontal="center" vertical="center" shrinkToFit="1"/>
      <protection/>
    </xf>
    <xf numFmtId="49" fontId="6" fillId="0" borderId="20" xfId="61" applyNumberFormat="1" applyFont="1" applyBorder="1" applyAlignment="1">
      <alignment horizontal="right" vertical="center" shrinkToFit="1"/>
      <protection/>
    </xf>
    <xf numFmtId="0" fontId="7" fillId="0" borderId="22" xfId="61" applyFont="1" applyBorder="1" applyAlignment="1">
      <alignment horizontal="center" vertical="center" shrinkToFit="1"/>
      <protection/>
    </xf>
    <xf numFmtId="49" fontId="6" fillId="0" borderId="21" xfId="61" applyNumberFormat="1" applyFont="1" applyBorder="1" applyAlignment="1">
      <alignment horizontal="right" vertical="center" shrinkToFit="1"/>
      <protection/>
    </xf>
    <xf numFmtId="0" fontId="6" fillId="0" borderId="0" xfId="61" applyFont="1" applyAlignment="1">
      <alignment vertical="center" shrinkToFit="1"/>
      <protection/>
    </xf>
    <xf numFmtId="0" fontId="6" fillId="0" borderId="20" xfId="61" applyFont="1" applyBorder="1" applyAlignment="1">
      <alignment horizontal="distributed" vertical="center" shrinkToFit="1"/>
      <protection/>
    </xf>
    <xf numFmtId="176" fontId="6" fillId="0" borderId="20" xfId="61" applyNumberFormat="1" applyFont="1" applyBorder="1" applyAlignment="1">
      <alignment horizontal="right" vertical="center"/>
      <protection/>
    </xf>
    <xf numFmtId="176" fontId="6" fillId="0" borderId="13" xfId="61" applyNumberFormat="1" applyFont="1" applyBorder="1" applyAlignment="1">
      <alignment horizontal="right" vertical="center"/>
      <protection/>
    </xf>
    <xf numFmtId="176" fontId="6" fillId="0" borderId="14" xfId="61" applyNumberFormat="1" applyFont="1" applyBorder="1" applyAlignment="1">
      <alignment horizontal="right" vertical="center"/>
      <protection/>
    </xf>
    <xf numFmtId="176" fontId="6" fillId="0" borderId="17" xfId="61" applyNumberFormat="1" applyFont="1" applyBorder="1" applyAlignment="1">
      <alignment horizontal="right" vertical="center"/>
      <protection/>
    </xf>
    <xf numFmtId="176" fontId="6" fillId="0" borderId="22" xfId="61" applyNumberFormat="1" applyFont="1" applyBorder="1" applyAlignment="1">
      <alignment horizontal="right" vertical="center"/>
      <protection/>
    </xf>
    <xf numFmtId="176" fontId="6" fillId="0" borderId="23" xfId="61" applyNumberFormat="1" applyFont="1" applyBorder="1" applyAlignment="1">
      <alignment horizontal="right" vertical="center"/>
      <protection/>
    </xf>
    <xf numFmtId="176" fontId="6" fillId="0" borderId="24" xfId="61" applyNumberFormat="1" applyFont="1" applyBorder="1" applyAlignment="1">
      <alignment horizontal="right" vertical="center"/>
      <protection/>
    </xf>
    <xf numFmtId="176" fontId="6" fillId="0" borderId="24" xfId="61" applyNumberFormat="1" applyFont="1" applyBorder="1" applyAlignment="1" applyProtection="1">
      <alignment horizontal="right" vertical="center"/>
      <protection locked="0"/>
    </xf>
    <xf numFmtId="176" fontId="6" fillId="0" borderId="25" xfId="61" applyNumberFormat="1" applyFont="1" applyBorder="1" applyAlignment="1" applyProtection="1">
      <alignment horizontal="right" vertical="center"/>
      <protection locked="0"/>
    </xf>
    <xf numFmtId="176" fontId="6" fillId="0" borderId="26" xfId="61" applyNumberFormat="1" applyFont="1" applyBorder="1" applyAlignment="1">
      <alignment horizontal="right" vertical="center"/>
      <protection/>
    </xf>
    <xf numFmtId="176" fontId="6" fillId="0" borderId="27" xfId="61" applyNumberFormat="1" applyFont="1" applyBorder="1" applyAlignment="1" applyProtection="1">
      <alignment horizontal="right" vertical="center"/>
      <protection locked="0"/>
    </xf>
    <xf numFmtId="176" fontId="6" fillId="0" borderId="22" xfId="61" applyNumberFormat="1" applyFont="1" applyBorder="1" applyAlignment="1">
      <alignment horizontal="distributed" vertical="center" shrinkToFit="1"/>
      <protection/>
    </xf>
    <xf numFmtId="176" fontId="6" fillId="0" borderId="13" xfId="61" applyNumberFormat="1" applyFont="1" applyBorder="1" applyAlignment="1" applyProtection="1">
      <alignment horizontal="distributed" vertical="center"/>
      <protection locked="0"/>
    </xf>
    <xf numFmtId="176" fontId="6" fillId="0" borderId="14" xfId="61" applyNumberFormat="1" applyFont="1" applyBorder="1" applyAlignment="1" applyProtection="1">
      <alignment horizontal="distributed" vertical="center"/>
      <protection locked="0"/>
    </xf>
    <xf numFmtId="176" fontId="6" fillId="0" borderId="15" xfId="61" applyNumberFormat="1" applyFont="1" applyBorder="1" applyAlignment="1" applyProtection="1">
      <alignment horizontal="distributed" vertical="center"/>
      <protection locked="0"/>
    </xf>
    <xf numFmtId="176" fontId="6" fillId="0" borderId="17" xfId="61" applyNumberFormat="1" applyFont="1" applyBorder="1" applyAlignment="1" applyProtection="1">
      <alignment horizontal="distributed" vertical="center"/>
      <protection locked="0"/>
    </xf>
    <xf numFmtId="176" fontId="6" fillId="0" borderId="18" xfId="61" applyNumberFormat="1" applyFont="1" applyBorder="1" applyAlignment="1" applyProtection="1">
      <alignment horizontal="distributed" vertical="center"/>
      <protection locked="0"/>
    </xf>
    <xf numFmtId="0" fontId="7" fillId="0" borderId="28" xfId="61" applyFont="1" applyBorder="1" applyAlignment="1">
      <alignment horizontal="center" vertical="center" shrinkToFit="1"/>
      <protection/>
    </xf>
    <xf numFmtId="176" fontId="6" fillId="0" borderId="28" xfId="61" applyNumberFormat="1" applyFont="1" applyBorder="1" applyAlignment="1">
      <alignment horizontal="right" vertical="center"/>
      <protection/>
    </xf>
    <xf numFmtId="176" fontId="6" fillId="0" borderId="29" xfId="61" applyNumberFormat="1" applyFont="1" applyBorder="1" applyAlignment="1">
      <alignment horizontal="right" vertical="center"/>
      <protection/>
    </xf>
    <xf numFmtId="176" fontId="6" fillId="0" borderId="29" xfId="61" applyNumberFormat="1" applyFont="1" applyBorder="1" applyAlignment="1" applyProtection="1">
      <alignment horizontal="right" vertical="center"/>
      <protection locked="0"/>
    </xf>
    <xf numFmtId="176" fontId="6" fillId="0" borderId="30" xfId="61" applyNumberFormat="1" applyFont="1" applyBorder="1" applyAlignment="1">
      <alignment horizontal="right" vertical="center"/>
      <protection/>
    </xf>
    <xf numFmtId="176" fontId="6" fillId="0" borderId="31" xfId="61" applyNumberFormat="1" applyFont="1" applyBorder="1" applyAlignment="1" applyProtection="1">
      <alignment horizontal="right" vertical="center"/>
      <protection locked="0"/>
    </xf>
    <xf numFmtId="176" fontId="6" fillId="0" borderId="14" xfId="61" applyNumberFormat="1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vertical="center"/>
    </xf>
    <xf numFmtId="176" fontId="6" fillId="0" borderId="32" xfId="61" applyNumberFormat="1" applyFont="1" applyBorder="1" applyAlignment="1">
      <alignment horizontal="right" vertical="center"/>
      <protection/>
    </xf>
    <xf numFmtId="176" fontId="6" fillId="0" borderId="33" xfId="61" applyNumberFormat="1" applyFont="1" applyBorder="1" applyAlignment="1" applyProtection="1">
      <alignment horizontal="right" vertical="center"/>
      <protection locked="0"/>
    </xf>
    <xf numFmtId="0" fontId="6" fillId="0" borderId="0" xfId="61" applyFont="1" applyBorder="1" applyAlignment="1">
      <alignment horizontal="right" vertical="center"/>
      <protection/>
    </xf>
    <xf numFmtId="176" fontId="6" fillId="0" borderId="34" xfId="61" applyNumberFormat="1" applyFont="1" applyBorder="1" applyAlignment="1" applyProtection="1">
      <alignment horizontal="distributed" vertical="center"/>
      <protection locked="0"/>
    </xf>
    <xf numFmtId="176" fontId="6" fillId="0" borderId="35" xfId="61" applyNumberFormat="1" applyFont="1" applyBorder="1" applyAlignment="1" applyProtection="1">
      <alignment horizontal="distributed" vertical="center"/>
      <protection locked="0"/>
    </xf>
    <xf numFmtId="176" fontId="6" fillId="0" borderId="36" xfId="61" applyNumberFormat="1" applyFont="1" applyBorder="1" applyAlignment="1" applyProtection="1">
      <alignment horizontal="distributed" vertical="center"/>
      <protection locked="0"/>
    </xf>
    <xf numFmtId="176" fontId="6" fillId="0" borderId="37" xfId="61" applyNumberFormat="1" applyFont="1" applyBorder="1" applyAlignment="1" applyProtection="1">
      <alignment horizontal="distributed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showGridLines="0" tabSelected="1" zoomScalePageLayoutView="0" workbookViewId="0" topLeftCell="A1">
      <selection activeCell="F54" sqref="F54"/>
    </sheetView>
  </sheetViews>
  <sheetFormatPr defaultColWidth="9.00390625" defaultRowHeight="13.5"/>
  <cols>
    <col min="1" max="1" width="3.625" style="1" customWidth="1"/>
    <col min="2" max="2" width="9.125" style="24" customWidth="1"/>
    <col min="3" max="3" width="5.875" style="4" customWidth="1"/>
    <col min="4" max="4" width="6.625" style="4" customWidth="1"/>
    <col min="5" max="5" width="7.625" style="4" customWidth="1"/>
    <col min="6" max="6" width="6.375" style="4" customWidth="1"/>
    <col min="7" max="7" width="5.875" style="4" customWidth="1"/>
    <col min="8" max="8" width="4.875" style="4" customWidth="1"/>
    <col min="9" max="9" width="5.625" style="4" customWidth="1"/>
    <col min="10" max="10" width="5.375" style="4" customWidth="1"/>
    <col min="11" max="11" width="5.875" style="4" customWidth="1"/>
    <col min="12" max="12" width="6.375" style="1" customWidth="1"/>
    <col min="13" max="13" width="7.50390625" style="1" customWidth="1"/>
    <col min="14" max="14" width="6.375" style="1" customWidth="1"/>
    <col min="15" max="15" width="5.875" style="1" customWidth="1"/>
    <col min="16" max="16384" width="9.00390625" style="1" customWidth="1"/>
  </cols>
  <sheetData>
    <row r="1" ht="30" customHeight="1">
      <c r="A1" s="58" t="s">
        <v>30</v>
      </c>
    </row>
    <row r="2" spans="2:15" ht="18" customHeight="1">
      <c r="B2" s="25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2:15" ht="18" customHeight="1">
      <c r="B3" s="26"/>
      <c r="C3" s="45" t="s">
        <v>19</v>
      </c>
      <c r="D3" s="62" t="s">
        <v>20</v>
      </c>
      <c r="E3" s="63"/>
      <c r="F3" s="63"/>
      <c r="G3" s="65"/>
      <c r="H3" s="62" t="s">
        <v>21</v>
      </c>
      <c r="I3" s="63"/>
      <c r="J3" s="63"/>
      <c r="K3" s="64"/>
      <c r="L3" s="62" t="s">
        <v>22</v>
      </c>
      <c r="M3" s="63"/>
      <c r="N3" s="63"/>
      <c r="O3" s="64"/>
    </row>
    <row r="4" spans="2:15" ht="15" customHeight="1">
      <c r="B4" s="33" t="s">
        <v>25</v>
      </c>
      <c r="C4" s="22" t="s">
        <v>23</v>
      </c>
      <c r="D4" s="46" t="s">
        <v>0</v>
      </c>
      <c r="E4" s="47" t="s">
        <v>1</v>
      </c>
      <c r="F4" s="47" t="s">
        <v>2</v>
      </c>
      <c r="G4" s="48" t="s">
        <v>4</v>
      </c>
      <c r="H4" s="49" t="s">
        <v>0</v>
      </c>
      <c r="I4" s="47" t="s">
        <v>1</v>
      </c>
      <c r="J4" s="57" t="s">
        <v>2</v>
      </c>
      <c r="K4" s="50" t="s">
        <v>4</v>
      </c>
      <c r="L4" s="49" t="s">
        <v>0</v>
      </c>
      <c r="M4" s="47" t="s">
        <v>1</v>
      </c>
      <c r="N4" s="47" t="s">
        <v>2</v>
      </c>
      <c r="O4" s="50" t="s">
        <v>4</v>
      </c>
    </row>
    <row r="5" spans="2:15" ht="15" customHeight="1">
      <c r="B5" s="27"/>
      <c r="C5" s="23" t="s">
        <v>3</v>
      </c>
      <c r="D5" s="16" t="s">
        <v>5</v>
      </c>
      <c r="E5" s="7" t="s">
        <v>24</v>
      </c>
      <c r="F5" s="7" t="s">
        <v>6</v>
      </c>
      <c r="G5" s="13" t="s">
        <v>6</v>
      </c>
      <c r="H5" s="6" t="s">
        <v>5</v>
      </c>
      <c r="I5" s="7" t="s">
        <v>24</v>
      </c>
      <c r="J5" s="7" t="s">
        <v>6</v>
      </c>
      <c r="K5" s="8" t="s">
        <v>6</v>
      </c>
      <c r="L5" s="6" t="s">
        <v>5</v>
      </c>
      <c r="M5" s="7" t="s">
        <v>24</v>
      </c>
      <c r="N5" s="7" t="s">
        <v>6</v>
      </c>
      <c r="O5" s="8" t="s">
        <v>6</v>
      </c>
    </row>
    <row r="6" spans="2:15" s="5" customFormat="1" ht="15" customHeight="1">
      <c r="B6" s="28" t="s">
        <v>12</v>
      </c>
      <c r="C6" s="34">
        <f>SUM(C7:C10)</f>
        <v>11565</v>
      </c>
      <c r="D6" s="35">
        <f>SUM(D7:D10)</f>
        <v>205720</v>
      </c>
      <c r="E6" s="36">
        <f>SUM(E7:E10)</f>
        <v>8763031</v>
      </c>
      <c r="F6" s="11">
        <f aca="true" t="shared" si="0" ref="F6:F46">ROUND(E6/C6*1000,)</f>
        <v>757720</v>
      </c>
      <c r="G6" s="12">
        <f aca="true" t="shared" si="1" ref="G6:G46">ROUND(E6/D6*1000,)</f>
        <v>42597</v>
      </c>
      <c r="H6" s="37">
        <f>SUM(H7:H10)</f>
        <v>5133</v>
      </c>
      <c r="I6" s="36">
        <f>SUM(I7:I10)</f>
        <v>70788</v>
      </c>
      <c r="J6" s="11">
        <f>ROUND(I6/G6*1000,)</f>
        <v>1662</v>
      </c>
      <c r="K6" s="15">
        <f aca="true" t="shared" si="2" ref="K6:K46">ROUND(I6/H6*1000,)</f>
        <v>13791</v>
      </c>
      <c r="L6" s="37">
        <f>+D6+H6</f>
        <v>210853</v>
      </c>
      <c r="M6" s="36">
        <f>+E6+I6</f>
        <v>8833819</v>
      </c>
      <c r="N6" s="11">
        <f aca="true" t="shared" si="3" ref="N6:N46">ROUND(M6/C6*1000,)</f>
        <v>763841</v>
      </c>
      <c r="O6" s="15">
        <f aca="true" t="shared" si="4" ref="O6:O46">ROUND(M6/L6*1000,)</f>
        <v>41896</v>
      </c>
    </row>
    <row r="7" spans="2:15" ht="15" customHeight="1">
      <c r="B7" s="29" t="s">
        <v>7</v>
      </c>
      <c r="C7" s="17">
        <v>3456</v>
      </c>
      <c r="D7" s="9">
        <f aca="true" t="shared" si="5" ref="D7:E10">+L7-H7</f>
        <v>60966</v>
      </c>
      <c r="E7" s="10">
        <f t="shared" si="5"/>
        <v>2756535</v>
      </c>
      <c r="F7" s="11">
        <f t="shared" si="0"/>
        <v>797609</v>
      </c>
      <c r="G7" s="12">
        <f t="shared" si="1"/>
        <v>45214</v>
      </c>
      <c r="H7" s="14">
        <v>1912</v>
      </c>
      <c r="I7" s="10">
        <v>24895</v>
      </c>
      <c r="J7" s="11">
        <f>ROUND(I7/C7*1000,)</f>
        <v>7203</v>
      </c>
      <c r="K7" s="15">
        <f t="shared" si="2"/>
        <v>13020</v>
      </c>
      <c r="L7" s="14">
        <v>62878</v>
      </c>
      <c r="M7" s="10">
        <v>2781430</v>
      </c>
      <c r="N7" s="11">
        <f t="shared" si="3"/>
        <v>804812</v>
      </c>
      <c r="O7" s="15">
        <f t="shared" si="4"/>
        <v>44235</v>
      </c>
    </row>
    <row r="8" spans="2:15" ht="15" customHeight="1">
      <c r="B8" s="29" t="s">
        <v>8</v>
      </c>
      <c r="C8" s="17">
        <v>3708</v>
      </c>
      <c r="D8" s="9">
        <f t="shared" si="5"/>
        <v>71885</v>
      </c>
      <c r="E8" s="10">
        <f t="shared" si="5"/>
        <v>2811823</v>
      </c>
      <c r="F8" s="11">
        <f t="shared" si="0"/>
        <v>758313</v>
      </c>
      <c r="G8" s="12">
        <f t="shared" si="1"/>
        <v>39116</v>
      </c>
      <c r="H8" s="14">
        <v>1270</v>
      </c>
      <c r="I8" s="10">
        <v>19118</v>
      </c>
      <c r="J8" s="11">
        <f>ROUND(I8/C8*1000,)</f>
        <v>5156</v>
      </c>
      <c r="K8" s="15">
        <f t="shared" si="2"/>
        <v>15054</v>
      </c>
      <c r="L8" s="14">
        <v>73155</v>
      </c>
      <c r="M8" s="10">
        <v>2830941</v>
      </c>
      <c r="N8" s="11">
        <f t="shared" si="3"/>
        <v>763468</v>
      </c>
      <c r="O8" s="15">
        <f t="shared" si="4"/>
        <v>38698</v>
      </c>
    </row>
    <row r="9" spans="2:15" ht="15" customHeight="1">
      <c r="B9" s="29" t="s">
        <v>9</v>
      </c>
      <c r="C9" s="17">
        <v>2638</v>
      </c>
      <c r="D9" s="9">
        <f t="shared" si="5"/>
        <v>42356</v>
      </c>
      <c r="E9" s="10">
        <f t="shared" si="5"/>
        <v>1995576</v>
      </c>
      <c r="F9" s="11">
        <f t="shared" si="0"/>
        <v>756473</v>
      </c>
      <c r="G9" s="12">
        <f t="shared" si="1"/>
        <v>47114</v>
      </c>
      <c r="H9" s="14">
        <v>1172</v>
      </c>
      <c r="I9" s="10">
        <v>17824</v>
      </c>
      <c r="J9" s="11">
        <f>ROUND(I9/C9*1000,)</f>
        <v>6757</v>
      </c>
      <c r="K9" s="15">
        <f t="shared" si="2"/>
        <v>15208</v>
      </c>
      <c r="L9" s="14">
        <v>43528</v>
      </c>
      <c r="M9" s="10">
        <v>2013400</v>
      </c>
      <c r="N9" s="11">
        <f t="shared" si="3"/>
        <v>763230</v>
      </c>
      <c r="O9" s="15">
        <f t="shared" si="4"/>
        <v>46255</v>
      </c>
    </row>
    <row r="10" spans="2:15" ht="15" customHeight="1">
      <c r="B10" s="29" t="s">
        <v>10</v>
      </c>
      <c r="C10" s="17">
        <v>1763</v>
      </c>
      <c r="D10" s="9">
        <f t="shared" si="5"/>
        <v>30513</v>
      </c>
      <c r="E10" s="10">
        <f t="shared" si="5"/>
        <v>1199097</v>
      </c>
      <c r="F10" s="11">
        <f t="shared" si="0"/>
        <v>680146</v>
      </c>
      <c r="G10" s="12">
        <f t="shared" si="1"/>
        <v>39298</v>
      </c>
      <c r="H10" s="14">
        <v>779</v>
      </c>
      <c r="I10" s="10">
        <v>8951</v>
      </c>
      <c r="J10" s="11">
        <f>ROUND(I10/C10*1000,)</f>
        <v>5077</v>
      </c>
      <c r="K10" s="15">
        <f t="shared" si="2"/>
        <v>11490</v>
      </c>
      <c r="L10" s="14">
        <v>31292</v>
      </c>
      <c r="M10" s="10">
        <v>1208048</v>
      </c>
      <c r="N10" s="11">
        <f t="shared" si="3"/>
        <v>685223</v>
      </c>
      <c r="O10" s="15">
        <f t="shared" si="4"/>
        <v>38606</v>
      </c>
    </row>
    <row r="11" spans="2:15" s="5" customFormat="1" ht="15" customHeight="1">
      <c r="B11" s="30" t="s">
        <v>11</v>
      </c>
      <c r="C11" s="38">
        <f>SUM(C12:C15)</f>
        <v>12006</v>
      </c>
      <c r="D11" s="39">
        <f>SUM(D12:D15)</f>
        <v>220042</v>
      </c>
      <c r="E11" s="40">
        <f>SUM(E12:E15)</f>
        <v>9718039</v>
      </c>
      <c r="F11" s="41">
        <f t="shared" si="0"/>
        <v>809432</v>
      </c>
      <c r="G11" s="42">
        <f t="shared" si="1"/>
        <v>44164</v>
      </c>
      <c r="H11" s="43">
        <f>SUM(H12:H15)</f>
        <v>5318</v>
      </c>
      <c r="I11" s="40">
        <f>SUM(I12:I15)</f>
        <v>77559</v>
      </c>
      <c r="J11" s="41">
        <f>ROUND(I11/G11*1000,)</f>
        <v>1756</v>
      </c>
      <c r="K11" s="44">
        <f t="shared" si="2"/>
        <v>14584</v>
      </c>
      <c r="L11" s="43">
        <f>+D11+H11</f>
        <v>225360</v>
      </c>
      <c r="M11" s="40">
        <f>+E11+I11</f>
        <v>9795598</v>
      </c>
      <c r="N11" s="41">
        <f t="shared" si="3"/>
        <v>815892</v>
      </c>
      <c r="O11" s="44">
        <f t="shared" si="4"/>
        <v>43466</v>
      </c>
    </row>
    <row r="12" spans="2:15" ht="15" customHeight="1">
      <c r="B12" s="29" t="s">
        <v>7</v>
      </c>
      <c r="C12" s="17">
        <v>3569</v>
      </c>
      <c r="D12" s="9">
        <f aca="true" t="shared" si="6" ref="D12:E15">+L12-H12</f>
        <v>64699</v>
      </c>
      <c r="E12" s="10">
        <f t="shared" si="6"/>
        <v>3073366</v>
      </c>
      <c r="F12" s="11">
        <f t="shared" si="0"/>
        <v>861128</v>
      </c>
      <c r="G12" s="12">
        <f t="shared" si="1"/>
        <v>47503</v>
      </c>
      <c r="H12" s="14">
        <v>1818</v>
      </c>
      <c r="I12" s="10">
        <v>25885</v>
      </c>
      <c r="J12" s="11">
        <f>ROUND(I12/C12*1000,)</f>
        <v>7253</v>
      </c>
      <c r="K12" s="15">
        <f t="shared" si="2"/>
        <v>14238</v>
      </c>
      <c r="L12" s="14">
        <v>66517</v>
      </c>
      <c r="M12" s="10">
        <v>3099251</v>
      </c>
      <c r="N12" s="11">
        <f t="shared" si="3"/>
        <v>868381</v>
      </c>
      <c r="O12" s="15">
        <f t="shared" si="4"/>
        <v>46593</v>
      </c>
    </row>
    <row r="13" spans="2:15" ht="15" customHeight="1">
      <c r="B13" s="29" t="s">
        <v>8</v>
      </c>
      <c r="C13" s="17">
        <v>3842</v>
      </c>
      <c r="D13" s="9">
        <f t="shared" si="6"/>
        <v>77414</v>
      </c>
      <c r="E13" s="10">
        <f t="shared" si="6"/>
        <v>3056088</v>
      </c>
      <c r="F13" s="11">
        <f t="shared" si="0"/>
        <v>795442</v>
      </c>
      <c r="G13" s="12">
        <f t="shared" si="1"/>
        <v>39477</v>
      </c>
      <c r="H13" s="14">
        <v>1430</v>
      </c>
      <c r="I13" s="10">
        <v>21673</v>
      </c>
      <c r="J13" s="11">
        <f>ROUND(I13/C13*1000,)</f>
        <v>5641</v>
      </c>
      <c r="K13" s="15">
        <f t="shared" si="2"/>
        <v>15156</v>
      </c>
      <c r="L13" s="14">
        <v>78844</v>
      </c>
      <c r="M13" s="10">
        <v>3077761</v>
      </c>
      <c r="N13" s="11">
        <f t="shared" si="3"/>
        <v>801083</v>
      </c>
      <c r="O13" s="15">
        <f t="shared" si="4"/>
        <v>39036</v>
      </c>
    </row>
    <row r="14" spans="2:15" ht="15" customHeight="1">
      <c r="B14" s="29" t="s">
        <v>9</v>
      </c>
      <c r="C14" s="17">
        <v>2744</v>
      </c>
      <c r="D14" s="9">
        <f t="shared" si="6"/>
        <v>45232</v>
      </c>
      <c r="E14" s="10">
        <f t="shared" si="6"/>
        <v>2238485</v>
      </c>
      <c r="F14" s="11">
        <f t="shared" si="0"/>
        <v>815774</v>
      </c>
      <c r="G14" s="12">
        <f t="shared" si="1"/>
        <v>49489</v>
      </c>
      <c r="H14" s="14">
        <v>1311</v>
      </c>
      <c r="I14" s="10">
        <v>20369</v>
      </c>
      <c r="J14" s="11">
        <f>ROUND(I14/C14*1000,)</f>
        <v>7423</v>
      </c>
      <c r="K14" s="15">
        <f t="shared" si="2"/>
        <v>15537</v>
      </c>
      <c r="L14" s="14">
        <v>46543</v>
      </c>
      <c r="M14" s="10">
        <v>2258854</v>
      </c>
      <c r="N14" s="11">
        <f t="shared" si="3"/>
        <v>823198</v>
      </c>
      <c r="O14" s="15">
        <f t="shared" si="4"/>
        <v>48533</v>
      </c>
    </row>
    <row r="15" spans="2:15" ht="15" customHeight="1">
      <c r="B15" s="31" t="s">
        <v>10</v>
      </c>
      <c r="C15" s="18">
        <v>1851</v>
      </c>
      <c r="D15" s="19">
        <f t="shared" si="6"/>
        <v>32697</v>
      </c>
      <c r="E15" s="20">
        <f t="shared" si="6"/>
        <v>1350100</v>
      </c>
      <c r="F15" s="7">
        <f t="shared" si="0"/>
        <v>729390</v>
      </c>
      <c r="G15" s="13">
        <f t="shared" si="1"/>
        <v>41291</v>
      </c>
      <c r="H15" s="21">
        <v>759</v>
      </c>
      <c r="I15" s="20">
        <v>9632</v>
      </c>
      <c r="J15" s="7">
        <f>ROUND(I15/C15*1000,)</f>
        <v>5204</v>
      </c>
      <c r="K15" s="8">
        <f t="shared" si="2"/>
        <v>12690</v>
      </c>
      <c r="L15" s="21">
        <v>33456</v>
      </c>
      <c r="M15" s="20">
        <v>1359732</v>
      </c>
      <c r="N15" s="7">
        <f t="shared" si="3"/>
        <v>734593</v>
      </c>
      <c r="O15" s="8">
        <f t="shared" si="4"/>
        <v>40642</v>
      </c>
    </row>
    <row r="16" spans="2:15" s="5" customFormat="1" ht="15" customHeight="1">
      <c r="B16" s="28" t="s">
        <v>13</v>
      </c>
      <c r="C16" s="34">
        <f>SUM(C17:C20)</f>
        <v>12505</v>
      </c>
      <c r="D16" s="35">
        <f>SUM(D17:D20)</f>
        <v>225914</v>
      </c>
      <c r="E16" s="36">
        <f>SUM(E17:E20)</f>
        <v>8883134</v>
      </c>
      <c r="F16" s="11">
        <f t="shared" si="0"/>
        <v>710367</v>
      </c>
      <c r="G16" s="12">
        <f t="shared" si="1"/>
        <v>39321</v>
      </c>
      <c r="H16" s="37">
        <f>SUM(H17:H20)</f>
        <v>5842</v>
      </c>
      <c r="I16" s="36">
        <f>SUM(I17:I20)</f>
        <v>92747</v>
      </c>
      <c r="J16" s="11">
        <f>ROUND(I16/G16*1000,)</f>
        <v>2359</v>
      </c>
      <c r="K16" s="15">
        <f t="shared" si="2"/>
        <v>15876</v>
      </c>
      <c r="L16" s="37">
        <f>+D16+H16</f>
        <v>231756</v>
      </c>
      <c r="M16" s="36">
        <f>+E16+I16</f>
        <v>8975881</v>
      </c>
      <c r="N16" s="11">
        <f t="shared" si="3"/>
        <v>717783</v>
      </c>
      <c r="O16" s="15">
        <f t="shared" si="4"/>
        <v>38730</v>
      </c>
    </row>
    <row r="17" spans="2:15" ht="15" customHeight="1">
      <c r="B17" s="29" t="s">
        <v>7</v>
      </c>
      <c r="C17" s="17">
        <v>3685</v>
      </c>
      <c r="D17" s="9">
        <f aca="true" t="shared" si="7" ref="D17:E20">+L17-H17</f>
        <v>65950</v>
      </c>
      <c r="E17" s="10">
        <f t="shared" si="7"/>
        <v>2741207</v>
      </c>
      <c r="F17" s="11">
        <f t="shared" si="0"/>
        <v>743882</v>
      </c>
      <c r="G17" s="12">
        <f t="shared" si="1"/>
        <v>41565</v>
      </c>
      <c r="H17" s="14">
        <v>1830</v>
      </c>
      <c r="I17" s="10">
        <v>28566</v>
      </c>
      <c r="J17" s="11">
        <f>ROUND(I17/C17*1000,)</f>
        <v>7752</v>
      </c>
      <c r="K17" s="15">
        <f t="shared" si="2"/>
        <v>15610</v>
      </c>
      <c r="L17" s="14">
        <v>67780</v>
      </c>
      <c r="M17" s="10">
        <v>2769773</v>
      </c>
      <c r="N17" s="11">
        <f t="shared" si="3"/>
        <v>751634</v>
      </c>
      <c r="O17" s="15">
        <f t="shared" si="4"/>
        <v>40864</v>
      </c>
    </row>
    <row r="18" spans="2:15" ht="15" customHeight="1">
      <c r="B18" s="29" t="s">
        <v>8</v>
      </c>
      <c r="C18" s="17">
        <v>3998</v>
      </c>
      <c r="D18" s="9">
        <f t="shared" si="7"/>
        <v>79840</v>
      </c>
      <c r="E18" s="10">
        <f t="shared" si="7"/>
        <v>2727006</v>
      </c>
      <c r="F18" s="11">
        <f t="shared" si="0"/>
        <v>682093</v>
      </c>
      <c r="G18" s="12">
        <f t="shared" si="1"/>
        <v>34156</v>
      </c>
      <c r="H18" s="14">
        <v>1921</v>
      </c>
      <c r="I18" s="10">
        <v>31801</v>
      </c>
      <c r="J18" s="11">
        <f>ROUND(I18/C18*1000,)</f>
        <v>7954</v>
      </c>
      <c r="K18" s="15">
        <f t="shared" si="2"/>
        <v>16554</v>
      </c>
      <c r="L18" s="14">
        <v>81761</v>
      </c>
      <c r="M18" s="10">
        <v>2758807</v>
      </c>
      <c r="N18" s="11">
        <f t="shared" si="3"/>
        <v>690047</v>
      </c>
      <c r="O18" s="15">
        <f t="shared" si="4"/>
        <v>33742</v>
      </c>
    </row>
    <row r="19" spans="2:15" ht="15" customHeight="1">
      <c r="B19" s="29" t="s">
        <v>9</v>
      </c>
      <c r="C19" s="17">
        <v>2830</v>
      </c>
      <c r="D19" s="9">
        <f t="shared" si="7"/>
        <v>45983</v>
      </c>
      <c r="E19" s="10">
        <f t="shared" si="7"/>
        <v>2081826</v>
      </c>
      <c r="F19" s="11">
        <f t="shared" si="0"/>
        <v>735628</v>
      </c>
      <c r="G19" s="12">
        <f t="shared" si="1"/>
        <v>45274</v>
      </c>
      <c r="H19" s="14">
        <v>1438</v>
      </c>
      <c r="I19" s="10">
        <v>22761</v>
      </c>
      <c r="J19" s="11">
        <f>ROUND(I19/C19*1000,)</f>
        <v>8043</v>
      </c>
      <c r="K19" s="15">
        <f t="shared" si="2"/>
        <v>15828</v>
      </c>
      <c r="L19" s="14">
        <v>47421</v>
      </c>
      <c r="M19" s="10">
        <v>2104587</v>
      </c>
      <c r="N19" s="11">
        <f t="shared" si="3"/>
        <v>743670</v>
      </c>
      <c r="O19" s="15">
        <f t="shared" si="4"/>
        <v>44381</v>
      </c>
    </row>
    <row r="20" spans="2:15" ht="15" customHeight="1">
      <c r="B20" s="29" t="s">
        <v>10</v>
      </c>
      <c r="C20" s="17">
        <v>1992</v>
      </c>
      <c r="D20" s="9">
        <f t="shared" si="7"/>
        <v>34141</v>
      </c>
      <c r="E20" s="10">
        <f t="shared" si="7"/>
        <v>1333095</v>
      </c>
      <c r="F20" s="11">
        <f t="shared" si="0"/>
        <v>669224</v>
      </c>
      <c r="G20" s="12">
        <f t="shared" si="1"/>
        <v>39047</v>
      </c>
      <c r="H20" s="14">
        <v>653</v>
      </c>
      <c r="I20" s="10">
        <v>9619</v>
      </c>
      <c r="J20" s="11">
        <f>ROUND(I20/C20*1000,)</f>
        <v>4829</v>
      </c>
      <c r="K20" s="15">
        <f t="shared" si="2"/>
        <v>14730</v>
      </c>
      <c r="L20" s="14">
        <v>34794</v>
      </c>
      <c r="M20" s="10">
        <v>1342714</v>
      </c>
      <c r="N20" s="11">
        <f t="shared" si="3"/>
        <v>674053</v>
      </c>
      <c r="O20" s="15">
        <f t="shared" si="4"/>
        <v>38590</v>
      </c>
    </row>
    <row r="21" spans="2:15" s="5" customFormat="1" ht="15" customHeight="1">
      <c r="B21" s="30" t="s">
        <v>14</v>
      </c>
      <c r="C21" s="38">
        <f>SUM(C22:C25)</f>
        <v>12920</v>
      </c>
      <c r="D21" s="39">
        <f>SUM(D22:D25)</f>
        <v>255663</v>
      </c>
      <c r="E21" s="40">
        <f>SUM(E22:E25)</f>
        <v>9487729</v>
      </c>
      <c r="F21" s="41">
        <f t="shared" si="0"/>
        <v>734344</v>
      </c>
      <c r="G21" s="42">
        <f t="shared" si="1"/>
        <v>37110</v>
      </c>
      <c r="H21" s="43">
        <f>SUM(H22:H25)</f>
        <v>6612</v>
      </c>
      <c r="I21" s="40">
        <f>SUM(I22:I25)</f>
        <v>99246</v>
      </c>
      <c r="J21" s="41">
        <f>ROUND(I21/G21*1000,)</f>
        <v>2674</v>
      </c>
      <c r="K21" s="44">
        <f t="shared" si="2"/>
        <v>15010</v>
      </c>
      <c r="L21" s="43">
        <f>+D21+H21</f>
        <v>262275</v>
      </c>
      <c r="M21" s="40">
        <f>+E21+I21</f>
        <v>9586975</v>
      </c>
      <c r="N21" s="41">
        <f t="shared" si="3"/>
        <v>742026</v>
      </c>
      <c r="O21" s="44">
        <f t="shared" si="4"/>
        <v>36553</v>
      </c>
    </row>
    <row r="22" spans="2:15" ht="15" customHeight="1">
      <c r="B22" s="29" t="s">
        <v>7</v>
      </c>
      <c r="C22" s="17">
        <v>3833</v>
      </c>
      <c r="D22" s="9">
        <f aca="true" t="shared" si="8" ref="D22:E25">+L22-H22</f>
        <v>72866</v>
      </c>
      <c r="E22" s="10">
        <f t="shared" si="8"/>
        <v>2926787</v>
      </c>
      <c r="F22" s="11">
        <f t="shared" si="0"/>
        <v>763576</v>
      </c>
      <c r="G22" s="12">
        <f t="shared" si="1"/>
        <v>40167</v>
      </c>
      <c r="H22" s="14">
        <v>1975</v>
      </c>
      <c r="I22" s="10">
        <v>28696</v>
      </c>
      <c r="J22" s="11">
        <f>ROUND(I22/C22*1000,)</f>
        <v>7487</v>
      </c>
      <c r="K22" s="15">
        <f t="shared" si="2"/>
        <v>14530</v>
      </c>
      <c r="L22" s="14">
        <v>74841</v>
      </c>
      <c r="M22" s="10">
        <v>2955483</v>
      </c>
      <c r="N22" s="11">
        <f t="shared" si="3"/>
        <v>771063</v>
      </c>
      <c r="O22" s="15">
        <f t="shared" si="4"/>
        <v>39490</v>
      </c>
    </row>
    <row r="23" spans="2:15" ht="15" customHeight="1">
      <c r="B23" s="29" t="s">
        <v>8</v>
      </c>
      <c r="C23" s="17">
        <v>4153</v>
      </c>
      <c r="D23" s="9">
        <f t="shared" si="8"/>
        <v>93994</v>
      </c>
      <c r="E23" s="10">
        <f t="shared" si="8"/>
        <v>2879391</v>
      </c>
      <c r="F23" s="11">
        <f t="shared" si="0"/>
        <v>693328</v>
      </c>
      <c r="G23" s="12">
        <f t="shared" si="1"/>
        <v>30634</v>
      </c>
      <c r="H23" s="14">
        <v>2257</v>
      </c>
      <c r="I23" s="10">
        <v>36628</v>
      </c>
      <c r="J23" s="11">
        <f>ROUND(I23/C23*1000,)</f>
        <v>8820</v>
      </c>
      <c r="K23" s="15">
        <f t="shared" si="2"/>
        <v>16229</v>
      </c>
      <c r="L23" s="14">
        <v>96251</v>
      </c>
      <c r="M23" s="10">
        <v>2916019</v>
      </c>
      <c r="N23" s="11">
        <f t="shared" si="3"/>
        <v>702148</v>
      </c>
      <c r="O23" s="15">
        <f t="shared" si="4"/>
        <v>30296</v>
      </c>
    </row>
    <row r="24" spans="2:15" ht="15" customHeight="1">
      <c r="B24" s="29" t="s">
        <v>9</v>
      </c>
      <c r="C24" s="17">
        <v>2944</v>
      </c>
      <c r="D24" s="9">
        <f t="shared" si="8"/>
        <v>51404</v>
      </c>
      <c r="E24" s="10">
        <f t="shared" si="8"/>
        <v>2196952</v>
      </c>
      <c r="F24" s="11">
        <f t="shared" si="0"/>
        <v>746247</v>
      </c>
      <c r="G24" s="12">
        <f t="shared" si="1"/>
        <v>42739</v>
      </c>
      <c r="H24" s="14">
        <v>1533</v>
      </c>
      <c r="I24" s="10">
        <v>22673</v>
      </c>
      <c r="J24" s="11">
        <f>ROUND(I24/C24*1000,)</f>
        <v>7701</v>
      </c>
      <c r="K24" s="15">
        <f t="shared" si="2"/>
        <v>14790</v>
      </c>
      <c r="L24" s="14">
        <v>52937</v>
      </c>
      <c r="M24" s="10">
        <v>2219625</v>
      </c>
      <c r="N24" s="11">
        <f t="shared" si="3"/>
        <v>753949</v>
      </c>
      <c r="O24" s="15">
        <f t="shared" si="4"/>
        <v>41930</v>
      </c>
    </row>
    <row r="25" spans="2:15" ht="15" customHeight="1">
      <c r="B25" s="31" t="s">
        <v>10</v>
      </c>
      <c r="C25" s="18">
        <v>1990</v>
      </c>
      <c r="D25" s="19">
        <f t="shared" si="8"/>
        <v>37399</v>
      </c>
      <c r="E25" s="20">
        <f t="shared" si="8"/>
        <v>1484599</v>
      </c>
      <c r="F25" s="7">
        <f t="shared" si="0"/>
        <v>746030</v>
      </c>
      <c r="G25" s="13">
        <f t="shared" si="1"/>
        <v>39696</v>
      </c>
      <c r="H25" s="21">
        <v>847</v>
      </c>
      <c r="I25" s="20">
        <v>11249</v>
      </c>
      <c r="J25" s="7">
        <f>ROUND(I25/C25*1000,)</f>
        <v>5653</v>
      </c>
      <c r="K25" s="8">
        <f t="shared" si="2"/>
        <v>13281</v>
      </c>
      <c r="L25" s="21">
        <v>38246</v>
      </c>
      <c r="M25" s="20">
        <v>1495848</v>
      </c>
      <c r="N25" s="7">
        <f t="shared" si="3"/>
        <v>751682</v>
      </c>
      <c r="O25" s="8">
        <f t="shared" si="4"/>
        <v>39111</v>
      </c>
    </row>
    <row r="26" spans="2:15" s="5" customFormat="1" ht="15" customHeight="1">
      <c r="B26" s="28" t="s">
        <v>15</v>
      </c>
      <c r="C26" s="34">
        <f>SUM(C27:C30)</f>
        <v>13195</v>
      </c>
      <c r="D26" s="35">
        <f>SUM(D27:D30)</f>
        <v>208722</v>
      </c>
      <c r="E26" s="36">
        <f>SUM(E27:E30)</f>
        <v>9417242</v>
      </c>
      <c r="F26" s="11">
        <f t="shared" si="0"/>
        <v>713698</v>
      </c>
      <c r="G26" s="12">
        <f t="shared" si="1"/>
        <v>45119</v>
      </c>
      <c r="H26" s="37">
        <f>SUM(H27:H30)</f>
        <v>6451</v>
      </c>
      <c r="I26" s="36">
        <f>SUM(I27:I30)</f>
        <v>60597</v>
      </c>
      <c r="J26" s="11">
        <f>ROUND(I26/G26*1000,)</f>
        <v>1343</v>
      </c>
      <c r="K26" s="15">
        <f t="shared" si="2"/>
        <v>9393</v>
      </c>
      <c r="L26" s="37">
        <f>+D26+H26</f>
        <v>215173</v>
      </c>
      <c r="M26" s="36">
        <f>+E26+I26</f>
        <v>9477839</v>
      </c>
      <c r="N26" s="11">
        <f t="shared" si="3"/>
        <v>718290</v>
      </c>
      <c r="O26" s="15">
        <f t="shared" si="4"/>
        <v>44048</v>
      </c>
    </row>
    <row r="27" spans="2:15" ht="15" customHeight="1">
      <c r="B27" s="29" t="s">
        <v>7</v>
      </c>
      <c r="C27" s="17">
        <v>3822</v>
      </c>
      <c r="D27" s="9">
        <f aca="true" t="shared" si="9" ref="D27:E30">+L27-H27</f>
        <v>62494</v>
      </c>
      <c r="E27" s="10">
        <f t="shared" si="9"/>
        <v>2831833</v>
      </c>
      <c r="F27" s="11">
        <f t="shared" si="0"/>
        <v>740930</v>
      </c>
      <c r="G27" s="12">
        <f t="shared" si="1"/>
        <v>45314</v>
      </c>
      <c r="H27" s="14">
        <v>1961</v>
      </c>
      <c r="I27" s="10">
        <v>18421</v>
      </c>
      <c r="J27" s="11">
        <f>ROUND(I27/C27*1000,)</f>
        <v>4820</v>
      </c>
      <c r="K27" s="15">
        <f t="shared" si="2"/>
        <v>9394</v>
      </c>
      <c r="L27" s="14">
        <v>64455</v>
      </c>
      <c r="M27" s="10">
        <v>2850254</v>
      </c>
      <c r="N27" s="11">
        <f t="shared" si="3"/>
        <v>745749</v>
      </c>
      <c r="O27" s="15">
        <f t="shared" si="4"/>
        <v>44221</v>
      </c>
    </row>
    <row r="28" spans="2:15" ht="15" customHeight="1">
      <c r="B28" s="29" t="s">
        <v>8</v>
      </c>
      <c r="C28" s="17">
        <v>4272</v>
      </c>
      <c r="D28" s="9">
        <f t="shared" si="9"/>
        <v>67074</v>
      </c>
      <c r="E28" s="10">
        <f t="shared" si="9"/>
        <v>2846881</v>
      </c>
      <c r="F28" s="11">
        <f t="shared" si="0"/>
        <v>666405</v>
      </c>
      <c r="G28" s="12">
        <f t="shared" si="1"/>
        <v>42444</v>
      </c>
      <c r="H28" s="14">
        <v>2199</v>
      </c>
      <c r="I28" s="10">
        <v>20461</v>
      </c>
      <c r="J28" s="11">
        <f>ROUND(I28/C28*1000,)</f>
        <v>4790</v>
      </c>
      <c r="K28" s="15">
        <f t="shared" si="2"/>
        <v>9305</v>
      </c>
      <c r="L28" s="14">
        <v>69273</v>
      </c>
      <c r="M28" s="10">
        <v>2867342</v>
      </c>
      <c r="N28" s="11">
        <f t="shared" si="3"/>
        <v>671194</v>
      </c>
      <c r="O28" s="15">
        <f t="shared" si="4"/>
        <v>41392</v>
      </c>
    </row>
    <row r="29" spans="2:15" ht="15" customHeight="1">
      <c r="B29" s="29" t="s">
        <v>9</v>
      </c>
      <c r="C29" s="17">
        <v>3057</v>
      </c>
      <c r="D29" s="9">
        <f t="shared" si="9"/>
        <v>46293</v>
      </c>
      <c r="E29" s="10">
        <f t="shared" si="9"/>
        <v>2301396</v>
      </c>
      <c r="F29" s="11">
        <f t="shared" si="0"/>
        <v>752828</v>
      </c>
      <c r="G29" s="12">
        <f t="shared" si="1"/>
        <v>49714</v>
      </c>
      <c r="H29" s="14">
        <v>1416</v>
      </c>
      <c r="I29" s="10">
        <v>13982</v>
      </c>
      <c r="J29" s="11">
        <f>ROUND(I29/C29*1000,)</f>
        <v>4574</v>
      </c>
      <c r="K29" s="15">
        <f t="shared" si="2"/>
        <v>9874</v>
      </c>
      <c r="L29" s="14">
        <v>47709</v>
      </c>
      <c r="M29" s="10">
        <v>2315378</v>
      </c>
      <c r="N29" s="11">
        <f t="shared" si="3"/>
        <v>757402</v>
      </c>
      <c r="O29" s="15">
        <f t="shared" si="4"/>
        <v>48531</v>
      </c>
    </row>
    <row r="30" spans="2:15" ht="15" customHeight="1">
      <c r="B30" s="29" t="s">
        <v>10</v>
      </c>
      <c r="C30" s="17">
        <v>2044</v>
      </c>
      <c r="D30" s="9">
        <f t="shared" si="9"/>
        <v>32861</v>
      </c>
      <c r="E30" s="10">
        <f t="shared" si="9"/>
        <v>1437132</v>
      </c>
      <c r="F30" s="11">
        <f t="shared" si="0"/>
        <v>703098</v>
      </c>
      <c r="G30" s="12">
        <f t="shared" si="1"/>
        <v>43734</v>
      </c>
      <c r="H30" s="14">
        <v>875</v>
      </c>
      <c r="I30" s="10">
        <v>7733</v>
      </c>
      <c r="J30" s="11">
        <f>ROUND(I30/C30*1000,)</f>
        <v>3783</v>
      </c>
      <c r="K30" s="15">
        <f t="shared" si="2"/>
        <v>8838</v>
      </c>
      <c r="L30" s="14">
        <v>33736</v>
      </c>
      <c r="M30" s="10">
        <v>1444865</v>
      </c>
      <c r="N30" s="11">
        <f t="shared" si="3"/>
        <v>706881</v>
      </c>
      <c r="O30" s="15">
        <f t="shared" si="4"/>
        <v>42829</v>
      </c>
    </row>
    <row r="31" spans="2:15" s="5" customFormat="1" ht="15" customHeight="1">
      <c r="B31" s="30" t="s">
        <v>16</v>
      </c>
      <c r="C31" s="38">
        <f>SUM(C32:C35)</f>
        <v>12870.08333333331</v>
      </c>
      <c r="D31" s="39">
        <f>SUM(D32:D35)</f>
        <v>252464</v>
      </c>
      <c r="E31" s="40">
        <f>SUM(E32:E35)</f>
        <v>9607930</v>
      </c>
      <c r="F31" s="41">
        <f t="shared" si="0"/>
        <v>746532</v>
      </c>
      <c r="G31" s="42">
        <f t="shared" si="1"/>
        <v>38057</v>
      </c>
      <c r="H31" s="43">
        <f>SUM(H32:H35)</f>
        <v>7377</v>
      </c>
      <c r="I31" s="40">
        <f>SUM(I32:I35)</f>
        <v>88432</v>
      </c>
      <c r="J31" s="41">
        <f>ROUND(I31/G31*1000,)</f>
        <v>2324</v>
      </c>
      <c r="K31" s="44">
        <f t="shared" si="2"/>
        <v>11988</v>
      </c>
      <c r="L31" s="43">
        <f>+D31+H31</f>
        <v>259841</v>
      </c>
      <c r="M31" s="40">
        <f>+E31+I31</f>
        <v>9696362</v>
      </c>
      <c r="N31" s="41">
        <f t="shared" si="3"/>
        <v>753403</v>
      </c>
      <c r="O31" s="44">
        <f t="shared" si="4"/>
        <v>37317</v>
      </c>
    </row>
    <row r="32" spans="2:15" ht="15" customHeight="1">
      <c r="B32" s="29" t="s">
        <v>7</v>
      </c>
      <c r="C32" s="17">
        <v>3725.33333333333</v>
      </c>
      <c r="D32" s="9">
        <f aca="true" t="shared" si="10" ref="D32:E35">+L32-H32</f>
        <v>75054</v>
      </c>
      <c r="E32" s="10">
        <f t="shared" si="10"/>
        <v>2788139</v>
      </c>
      <c r="F32" s="11">
        <f t="shared" si="0"/>
        <v>748427</v>
      </c>
      <c r="G32" s="12">
        <f t="shared" si="1"/>
        <v>37148</v>
      </c>
      <c r="H32" s="14">
        <v>1896</v>
      </c>
      <c r="I32" s="10">
        <v>23387</v>
      </c>
      <c r="J32" s="11">
        <f>ROUND(I32/C32*1000,)</f>
        <v>6278</v>
      </c>
      <c r="K32" s="15">
        <f t="shared" si="2"/>
        <v>12335</v>
      </c>
      <c r="L32" s="14">
        <v>76950</v>
      </c>
      <c r="M32" s="10">
        <v>2811526</v>
      </c>
      <c r="N32" s="11">
        <f t="shared" si="3"/>
        <v>754705</v>
      </c>
      <c r="O32" s="15">
        <f t="shared" si="4"/>
        <v>36537</v>
      </c>
    </row>
    <row r="33" spans="2:15" ht="15" customHeight="1">
      <c r="B33" s="29" t="s">
        <v>8</v>
      </c>
      <c r="C33" s="17">
        <v>4180.91666666666</v>
      </c>
      <c r="D33" s="9">
        <f t="shared" si="10"/>
        <v>86219</v>
      </c>
      <c r="E33" s="10">
        <f t="shared" si="10"/>
        <v>3072827</v>
      </c>
      <c r="F33" s="11">
        <f t="shared" si="0"/>
        <v>734965</v>
      </c>
      <c r="G33" s="12">
        <f t="shared" si="1"/>
        <v>35640</v>
      </c>
      <c r="H33" s="14">
        <v>2212</v>
      </c>
      <c r="I33" s="10">
        <v>29724</v>
      </c>
      <c r="J33" s="11">
        <f>ROUND(I33/C33*1000,)</f>
        <v>7109</v>
      </c>
      <c r="K33" s="15">
        <f t="shared" si="2"/>
        <v>13438</v>
      </c>
      <c r="L33" s="14">
        <v>88431</v>
      </c>
      <c r="M33" s="10">
        <v>3102551</v>
      </c>
      <c r="N33" s="11">
        <f t="shared" si="3"/>
        <v>742074</v>
      </c>
      <c r="O33" s="15">
        <f t="shared" si="4"/>
        <v>35084</v>
      </c>
    </row>
    <row r="34" spans="2:15" ht="15" customHeight="1">
      <c r="B34" s="29" t="s">
        <v>9</v>
      </c>
      <c r="C34" s="17">
        <v>2971.66666666666</v>
      </c>
      <c r="D34" s="9">
        <f t="shared" si="10"/>
        <v>52455</v>
      </c>
      <c r="E34" s="10">
        <f t="shared" si="10"/>
        <v>2325738</v>
      </c>
      <c r="F34" s="11">
        <f t="shared" si="0"/>
        <v>782638</v>
      </c>
      <c r="G34" s="12">
        <f t="shared" si="1"/>
        <v>44338</v>
      </c>
      <c r="H34" s="14">
        <v>2262</v>
      </c>
      <c r="I34" s="10">
        <v>20925</v>
      </c>
      <c r="J34" s="11">
        <f>ROUND(I34/C34*1000,)</f>
        <v>7042</v>
      </c>
      <c r="K34" s="15">
        <f t="shared" si="2"/>
        <v>9251</v>
      </c>
      <c r="L34" s="14">
        <v>54717</v>
      </c>
      <c r="M34" s="10">
        <v>2346663</v>
      </c>
      <c r="N34" s="11">
        <f t="shared" si="3"/>
        <v>789679</v>
      </c>
      <c r="O34" s="15">
        <f t="shared" si="4"/>
        <v>42887</v>
      </c>
    </row>
    <row r="35" spans="2:15" ht="15" customHeight="1">
      <c r="B35" s="31" t="s">
        <v>10</v>
      </c>
      <c r="C35" s="18">
        <v>1992.16666666666</v>
      </c>
      <c r="D35" s="19">
        <f t="shared" si="10"/>
        <v>38736</v>
      </c>
      <c r="E35" s="20">
        <f t="shared" si="10"/>
        <v>1421226</v>
      </c>
      <c r="F35" s="7">
        <f t="shared" si="0"/>
        <v>713407</v>
      </c>
      <c r="G35" s="13">
        <f t="shared" si="1"/>
        <v>36690</v>
      </c>
      <c r="H35" s="21">
        <v>1007</v>
      </c>
      <c r="I35" s="20">
        <v>14396</v>
      </c>
      <c r="J35" s="7">
        <f>ROUND(I35/C35*1000,)</f>
        <v>7226</v>
      </c>
      <c r="K35" s="8">
        <f t="shared" si="2"/>
        <v>14296</v>
      </c>
      <c r="L35" s="21">
        <v>39743</v>
      </c>
      <c r="M35" s="20">
        <v>1435622</v>
      </c>
      <c r="N35" s="7">
        <f t="shared" si="3"/>
        <v>720633</v>
      </c>
      <c r="O35" s="8">
        <f t="shared" si="4"/>
        <v>36123</v>
      </c>
    </row>
    <row r="36" spans="2:15" s="5" customFormat="1" ht="15" customHeight="1">
      <c r="B36" s="28" t="s">
        <v>17</v>
      </c>
      <c r="C36" s="34">
        <f>SUM(C37:C40)</f>
        <v>12312</v>
      </c>
      <c r="D36" s="35">
        <f>SUM(D37:D40)</f>
        <v>250473</v>
      </c>
      <c r="E36" s="36">
        <f>SUM(E37:E40)</f>
        <v>9367010</v>
      </c>
      <c r="F36" s="11">
        <f t="shared" si="0"/>
        <v>760803</v>
      </c>
      <c r="G36" s="12">
        <f t="shared" si="1"/>
        <v>37397</v>
      </c>
      <c r="H36" s="37">
        <f>SUM(H37:H40)</f>
        <v>6186</v>
      </c>
      <c r="I36" s="36">
        <f>SUM(I37:I40)</f>
        <v>81577</v>
      </c>
      <c r="J36" s="11">
        <f>ROUND(I36/G36*1000,)</f>
        <v>2181</v>
      </c>
      <c r="K36" s="15">
        <f t="shared" si="2"/>
        <v>13187</v>
      </c>
      <c r="L36" s="37">
        <f>+D36+H36</f>
        <v>256659</v>
      </c>
      <c r="M36" s="36">
        <f>+E36+I36</f>
        <v>9448587</v>
      </c>
      <c r="N36" s="11">
        <f t="shared" si="3"/>
        <v>767429</v>
      </c>
      <c r="O36" s="15">
        <f t="shared" si="4"/>
        <v>36814</v>
      </c>
    </row>
    <row r="37" spans="2:15" ht="15" customHeight="1">
      <c r="B37" s="29" t="s">
        <v>7</v>
      </c>
      <c r="C37" s="17">
        <v>3544</v>
      </c>
      <c r="D37" s="9">
        <f aca="true" t="shared" si="11" ref="D37:E40">+L37-H37</f>
        <v>76019</v>
      </c>
      <c r="E37" s="10">
        <f t="shared" si="11"/>
        <v>2693759</v>
      </c>
      <c r="F37" s="11">
        <f t="shared" si="0"/>
        <v>760090</v>
      </c>
      <c r="G37" s="12">
        <f t="shared" si="1"/>
        <v>35435</v>
      </c>
      <c r="H37" s="14">
        <v>1982</v>
      </c>
      <c r="I37" s="10">
        <v>24094</v>
      </c>
      <c r="J37" s="11">
        <f>ROUND(I37/C37*1000,)</f>
        <v>6799</v>
      </c>
      <c r="K37" s="15">
        <f t="shared" si="2"/>
        <v>12156</v>
      </c>
      <c r="L37" s="14">
        <v>78001</v>
      </c>
      <c r="M37" s="10">
        <v>2717853</v>
      </c>
      <c r="N37" s="11">
        <f t="shared" si="3"/>
        <v>766889</v>
      </c>
      <c r="O37" s="15">
        <f t="shared" si="4"/>
        <v>34844</v>
      </c>
    </row>
    <row r="38" spans="2:15" ht="15" customHeight="1">
      <c r="B38" s="29" t="s">
        <v>8</v>
      </c>
      <c r="C38" s="17">
        <v>4011</v>
      </c>
      <c r="D38" s="9">
        <f t="shared" si="11"/>
        <v>85638</v>
      </c>
      <c r="E38" s="10">
        <f t="shared" si="11"/>
        <v>2958101</v>
      </c>
      <c r="F38" s="11">
        <f t="shared" si="0"/>
        <v>737497</v>
      </c>
      <c r="G38" s="12">
        <f t="shared" si="1"/>
        <v>34542</v>
      </c>
      <c r="H38" s="14">
        <v>2123</v>
      </c>
      <c r="I38" s="10">
        <v>28429</v>
      </c>
      <c r="J38" s="11">
        <f>ROUND(I38/C38*1000,)</f>
        <v>7088</v>
      </c>
      <c r="K38" s="15">
        <f t="shared" si="2"/>
        <v>13391</v>
      </c>
      <c r="L38" s="14">
        <v>87761</v>
      </c>
      <c r="M38" s="10">
        <v>2986530</v>
      </c>
      <c r="N38" s="11">
        <f t="shared" si="3"/>
        <v>744585</v>
      </c>
      <c r="O38" s="15">
        <f t="shared" si="4"/>
        <v>34030</v>
      </c>
    </row>
    <row r="39" spans="2:15" ht="15" customHeight="1">
      <c r="B39" s="29" t="s">
        <v>9</v>
      </c>
      <c r="C39" s="17">
        <v>2839</v>
      </c>
      <c r="D39" s="9">
        <f t="shared" si="11"/>
        <v>50881</v>
      </c>
      <c r="E39" s="10">
        <f t="shared" si="11"/>
        <v>2308634</v>
      </c>
      <c r="F39" s="11">
        <f t="shared" si="0"/>
        <v>813186</v>
      </c>
      <c r="G39" s="12">
        <f t="shared" si="1"/>
        <v>45373</v>
      </c>
      <c r="H39" s="14">
        <v>1327</v>
      </c>
      <c r="I39" s="10">
        <v>18995</v>
      </c>
      <c r="J39" s="11">
        <f>ROUND(I39/C39*1000,)</f>
        <v>6691</v>
      </c>
      <c r="K39" s="15">
        <f t="shared" si="2"/>
        <v>14314</v>
      </c>
      <c r="L39" s="14">
        <v>52208</v>
      </c>
      <c r="M39" s="10">
        <v>2327629</v>
      </c>
      <c r="N39" s="11">
        <f t="shared" si="3"/>
        <v>819876</v>
      </c>
      <c r="O39" s="15">
        <f t="shared" si="4"/>
        <v>44584</v>
      </c>
    </row>
    <row r="40" spans="2:15" ht="15" customHeight="1">
      <c r="B40" s="29" t="s">
        <v>10</v>
      </c>
      <c r="C40" s="17">
        <v>1918</v>
      </c>
      <c r="D40" s="9">
        <f t="shared" si="11"/>
        <v>37935</v>
      </c>
      <c r="E40" s="10">
        <f t="shared" si="11"/>
        <v>1406516</v>
      </c>
      <c r="F40" s="11">
        <f t="shared" si="0"/>
        <v>733324</v>
      </c>
      <c r="G40" s="12">
        <f t="shared" si="1"/>
        <v>37077</v>
      </c>
      <c r="H40" s="14">
        <v>754</v>
      </c>
      <c r="I40" s="10">
        <v>10059</v>
      </c>
      <c r="J40" s="11">
        <f>ROUND(I40/C40*1000,)</f>
        <v>5245</v>
      </c>
      <c r="K40" s="15">
        <f t="shared" si="2"/>
        <v>13341</v>
      </c>
      <c r="L40" s="14">
        <v>38689</v>
      </c>
      <c r="M40" s="10">
        <v>1416575</v>
      </c>
      <c r="N40" s="11">
        <f t="shared" si="3"/>
        <v>738569</v>
      </c>
      <c r="O40" s="15">
        <f t="shared" si="4"/>
        <v>36614</v>
      </c>
    </row>
    <row r="41" spans="2:15" s="5" customFormat="1" ht="15" customHeight="1">
      <c r="B41" s="30" t="s">
        <v>18</v>
      </c>
      <c r="C41" s="38">
        <f>SUM(C42:C45)</f>
        <v>11694</v>
      </c>
      <c r="D41" s="39">
        <f>SUM(D42:D45)</f>
        <v>243564</v>
      </c>
      <c r="E41" s="40">
        <f>SUM(E42:E45)</f>
        <v>9387209</v>
      </c>
      <c r="F41" s="41">
        <f t="shared" si="0"/>
        <v>802737</v>
      </c>
      <c r="G41" s="42">
        <f t="shared" si="1"/>
        <v>38541</v>
      </c>
      <c r="H41" s="43">
        <f>SUM(H42:H45)</f>
        <v>5697</v>
      </c>
      <c r="I41" s="40">
        <f>SUM(I42:I45)</f>
        <v>73145</v>
      </c>
      <c r="J41" s="41">
        <f>ROUND(I41/G41*1000,)</f>
        <v>1898</v>
      </c>
      <c r="K41" s="44">
        <f t="shared" si="2"/>
        <v>12839</v>
      </c>
      <c r="L41" s="43">
        <f>+D41+H41</f>
        <v>249261</v>
      </c>
      <c r="M41" s="40">
        <f>+E41+I41</f>
        <v>9460354</v>
      </c>
      <c r="N41" s="41">
        <f t="shared" si="3"/>
        <v>808992</v>
      </c>
      <c r="O41" s="44">
        <f t="shared" si="4"/>
        <v>37954</v>
      </c>
    </row>
    <row r="42" spans="2:15" ht="15" customHeight="1">
      <c r="B42" s="29" t="s">
        <v>7</v>
      </c>
      <c r="C42" s="17">
        <v>3360</v>
      </c>
      <c r="D42" s="9">
        <f aca="true" t="shared" si="12" ref="D42:E46">+L42-H42</f>
        <v>72801</v>
      </c>
      <c r="E42" s="10">
        <f t="shared" si="12"/>
        <v>2810881</v>
      </c>
      <c r="F42" s="11">
        <f t="shared" si="0"/>
        <v>836572</v>
      </c>
      <c r="G42" s="12">
        <f t="shared" si="1"/>
        <v>38610</v>
      </c>
      <c r="H42" s="14">
        <v>1783</v>
      </c>
      <c r="I42" s="10">
        <v>20726</v>
      </c>
      <c r="J42" s="11">
        <f aca="true" t="shared" si="13" ref="J42:J47">ROUND(I42/C42*1000,)</f>
        <v>6168</v>
      </c>
      <c r="K42" s="15">
        <f t="shared" si="2"/>
        <v>11624</v>
      </c>
      <c r="L42" s="14">
        <v>74584</v>
      </c>
      <c r="M42" s="10">
        <v>2831607</v>
      </c>
      <c r="N42" s="11">
        <f t="shared" si="3"/>
        <v>842740</v>
      </c>
      <c r="O42" s="15">
        <f t="shared" si="4"/>
        <v>37965</v>
      </c>
    </row>
    <row r="43" spans="2:15" ht="15" customHeight="1">
      <c r="B43" s="29" t="s">
        <v>8</v>
      </c>
      <c r="C43" s="17">
        <v>3804</v>
      </c>
      <c r="D43" s="9">
        <f t="shared" si="12"/>
        <v>84613</v>
      </c>
      <c r="E43" s="10">
        <f t="shared" si="12"/>
        <v>2908373</v>
      </c>
      <c r="F43" s="11">
        <f t="shared" si="0"/>
        <v>764557</v>
      </c>
      <c r="G43" s="12">
        <f t="shared" si="1"/>
        <v>34373</v>
      </c>
      <c r="H43" s="14">
        <v>2057</v>
      </c>
      <c r="I43" s="10">
        <v>27538</v>
      </c>
      <c r="J43" s="11">
        <f t="shared" si="13"/>
        <v>7239</v>
      </c>
      <c r="K43" s="15">
        <f t="shared" si="2"/>
        <v>13387</v>
      </c>
      <c r="L43" s="14">
        <v>86670</v>
      </c>
      <c r="M43" s="10">
        <v>2935911</v>
      </c>
      <c r="N43" s="11">
        <f t="shared" si="3"/>
        <v>771796</v>
      </c>
      <c r="O43" s="15">
        <f t="shared" si="4"/>
        <v>33875</v>
      </c>
    </row>
    <row r="44" spans="2:15" ht="15" customHeight="1">
      <c r="B44" s="29" t="s">
        <v>9</v>
      </c>
      <c r="C44" s="17">
        <v>2708</v>
      </c>
      <c r="D44" s="9">
        <f t="shared" si="12"/>
        <v>49503</v>
      </c>
      <c r="E44" s="10">
        <f t="shared" si="12"/>
        <v>2271324</v>
      </c>
      <c r="F44" s="11">
        <f t="shared" si="0"/>
        <v>838746</v>
      </c>
      <c r="G44" s="12">
        <f t="shared" si="1"/>
        <v>45883</v>
      </c>
      <c r="H44" s="14">
        <v>1166</v>
      </c>
      <c r="I44" s="10">
        <v>16528</v>
      </c>
      <c r="J44" s="11">
        <f t="shared" si="13"/>
        <v>6103</v>
      </c>
      <c r="K44" s="15">
        <f t="shared" si="2"/>
        <v>14175</v>
      </c>
      <c r="L44" s="14">
        <v>50669</v>
      </c>
      <c r="M44" s="10">
        <v>2287852</v>
      </c>
      <c r="N44" s="11">
        <f t="shared" si="3"/>
        <v>844849</v>
      </c>
      <c r="O44" s="15">
        <f t="shared" si="4"/>
        <v>45153</v>
      </c>
    </row>
    <row r="45" spans="2:15" ht="15" customHeight="1">
      <c r="B45" s="31" t="s">
        <v>10</v>
      </c>
      <c r="C45" s="18">
        <v>1822</v>
      </c>
      <c r="D45" s="19">
        <f t="shared" si="12"/>
        <v>36647</v>
      </c>
      <c r="E45" s="20">
        <f t="shared" si="12"/>
        <v>1396631</v>
      </c>
      <c r="F45" s="7">
        <f t="shared" si="0"/>
        <v>766537</v>
      </c>
      <c r="G45" s="13">
        <f t="shared" si="1"/>
        <v>38110</v>
      </c>
      <c r="H45" s="21">
        <v>691</v>
      </c>
      <c r="I45" s="20">
        <v>8353</v>
      </c>
      <c r="J45" s="7">
        <f t="shared" si="13"/>
        <v>4585</v>
      </c>
      <c r="K45" s="8">
        <f t="shared" si="2"/>
        <v>12088</v>
      </c>
      <c r="L45" s="21">
        <v>37338</v>
      </c>
      <c r="M45" s="20">
        <v>1404984</v>
      </c>
      <c r="N45" s="7">
        <f t="shared" si="3"/>
        <v>771122</v>
      </c>
      <c r="O45" s="8">
        <f t="shared" si="4"/>
        <v>37629</v>
      </c>
    </row>
    <row r="46" spans="2:15" s="5" customFormat="1" ht="15" customHeight="1">
      <c r="B46" s="51" t="s">
        <v>26</v>
      </c>
      <c r="C46" s="52">
        <v>11243</v>
      </c>
      <c r="D46" s="19">
        <f t="shared" si="12"/>
        <v>247611</v>
      </c>
      <c r="E46" s="20">
        <f t="shared" si="12"/>
        <v>9302181</v>
      </c>
      <c r="F46" s="7">
        <f t="shared" si="0"/>
        <v>827375</v>
      </c>
      <c r="G46" s="13">
        <f t="shared" si="1"/>
        <v>37568</v>
      </c>
      <c r="H46" s="55">
        <v>5310</v>
      </c>
      <c r="I46" s="53">
        <v>66951</v>
      </c>
      <c r="J46" s="54">
        <f t="shared" si="13"/>
        <v>5955</v>
      </c>
      <c r="K46" s="56">
        <f t="shared" si="2"/>
        <v>12608</v>
      </c>
      <c r="L46" s="55">
        <v>252921</v>
      </c>
      <c r="M46" s="53">
        <v>9369132</v>
      </c>
      <c r="N46" s="54">
        <f t="shared" si="3"/>
        <v>833330</v>
      </c>
      <c r="O46" s="56">
        <f t="shared" si="4"/>
        <v>37044</v>
      </c>
    </row>
    <row r="47" spans="2:15" s="5" customFormat="1" ht="15" customHeight="1">
      <c r="B47" s="51" t="s">
        <v>27</v>
      </c>
      <c r="C47" s="52">
        <v>10778</v>
      </c>
      <c r="D47" s="19">
        <v>242135</v>
      </c>
      <c r="E47" s="20">
        <v>9343004</v>
      </c>
      <c r="F47" s="7">
        <f>ROUND(E47/C47*1000,)</f>
        <v>866859</v>
      </c>
      <c r="G47" s="13">
        <f>ROUND(E47/D47*1000,)</f>
        <v>38586</v>
      </c>
      <c r="H47" s="55">
        <v>4843</v>
      </c>
      <c r="I47" s="53">
        <v>61351</v>
      </c>
      <c r="J47" s="54">
        <f t="shared" si="13"/>
        <v>5692</v>
      </c>
      <c r="K47" s="56">
        <f>ROUND(I47/H47*1000,)</f>
        <v>12668</v>
      </c>
      <c r="L47" s="55">
        <v>246978</v>
      </c>
      <c r="M47" s="53">
        <v>9404355</v>
      </c>
      <c r="N47" s="54">
        <f>ROUND(M47/C47*1000,)</f>
        <v>872551</v>
      </c>
      <c r="O47" s="56">
        <f>ROUND(M47/L47*1000,)</f>
        <v>38078</v>
      </c>
    </row>
    <row r="48" spans="2:15" s="5" customFormat="1" ht="15" customHeight="1">
      <c r="B48" s="51" t="s">
        <v>28</v>
      </c>
      <c r="C48" s="52">
        <v>10517</v>
      </c>
      <c r="D48" s="59">
        <v>21309</v>
      </c>
      <c r="E48" s="53">
        <v>839828</v>
      </c>
      <c r="F48" s="54">
        <f>ROUND(E48/C48*1000,)</f>
        <v>79854</v>
      </c>
      <c r="G48" s="60">
        <f>ROUND(E48/D48*1000,)</f>
        <v>39412</v>
      </c>
      <c r="H48" s="55">
        <v>2388</v>
      </c>
      <c r="I48" s="53">
        <v>17518</v>
      </c>
      <c r="J48" s="54">
        <f>ROUND(I48/C48*1000,)</f>
        <v>1666</v>
      </c>
      <c r="K48" s="56">
        <f>ROUND(I48/H48*1000,)</f>
        <v>7336</v>
      </c>
      <c r="L48" s="55">
        <f>+D48+H48</f>
        <v>23697</v>
      </c>
      <c r="M48" s="53">
        <f>+E48+I48</f>
        <v>857346</v>
      </c>
      <c r="N48" s="54">
        <f>ROUND(M48/C48*1000,)</f>
        <v>81520</v>
      </c>
      <c r="O48" s="56">
        <f>ROUND(M48/L48*1000,)</f>
        <v>36180</v>
      </c>
    </row>
    <row r="49" spans="2:15" s="5" customFormat="1" ht="15" customHeight="1">
      <c r="B49" s="51" t="s">
        <v>31</v>
      </c>
      <c r="C49" s="52">
        <v>9873</v>
      </c>
      <c r="D49" s="59">
        <v>10</v>
      </c>
      <c r="E49" s="53">
        <v>6669</v>
      </c>
      <c r="F49" s="54">
        <f>ROUND(E49/C49*1000,)</f>
        <v>675</v>
      </c>
      <c r="G49" s="60">
        <f>ROUND(E49/D49*1000,)</f>
        <v>666900</v>
      </c>
      <c r="H49" s="55">
        <v>13</v>
      </c>
      <c r="I49" s="53">
        <v>192</v>
      </c>
      <c r="J49" s="54">
        <f>ROUND(I49/C49*1000,)</f>
        <v>19</v>
      </c>
      <c r="K49" s="56">
        <f>ROUND(I49/H49*1000,)</f>
        <v>14769</v>
      </c>
      <c r="L49" s="55">
        <f>+D49+H49</f>
        <v>23</v>
      </c>
      <c r="M49" s="53">
        <f>+E49+I49</f>
        <v>6861</v>
      </c>
      <c r="N49" s="54">
        <f>ROUND(M49/C49*1000,)</f>
        <v>695</v>
      </c>
      <c r="O49" s="56">
        <f>ROUND(M49/L49*1000,)</f>
        <v>298304</v>
      </c>
    </row>
    <row r="50" spans="2:15" ht="15" customHeight="1">
      <c r="B50" s="32"/>
      <c r="C50" s="2"/>
      <c r="D50" s="2"/>
      <c r="E50" s="2"/>
      <c r="F50" s="2"/>
      <c r="G50" s="2"/>
      <c r="H50" s="2"/>
      <c r="I50" s="2"/>
      <c r="J50" s="2"/>
      <c r="K50" s="2"/>
      <c r="O50" s="61" t="s">
        <v>29</v>
      </c>
    </row>
  </sheetData>
  <sheetProtection/>
  <mergeCells count="3">
    <mergeCell ref="L3:O3"/>
    <mergeCell ref="D3:G3"/>
    <mergeCell ref="H3:K3"/>
  </mergeCells>
  <printOptions/>
  <pageMargins left="0.5905511811023623" right="0.3937007874015748" top="0.7874015748031497" bottom="0.7874015748031497" header="0.3937007874015748" footer="0.3937007874015748"/>
  <pageSetup horizontalDpi="600" verticalDpi="600" orientation="portrait" paperSize="9" r:id="rId1"/>
  <headerFooter alignWithMargins="0">
    <oddHeader>&amp;R14.厚      生</oddHeader>
    <oddFooter>&amp;C-89-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奥林　理恵</cp:lastModifiedBy>
  <cp:lastPrinted>2014-04-04T09:45:20Z</cp:lastPrinted>
  <dcterms:created xsi:type="dcterms:W3CDTF">2007-01-19T01:29:56Z</dcterms:created>
  <dcterms:modified xsi:type="dcterms:W3CDTF">2014-04-04T09:45:21Z</dcterms:modified>
  <cp:category/>
  <cp:version/>
  <cp:contentType/>
  <cp:contentStatus/>
</cp:coreProperties>
</file>