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60" activeTab="0"/>
  </bookViews>
  <sheets>
    <sheet name="D-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kodera-x1</author>
  </authors>
  <commentList>
    <comment ref="D40" authorId="0">
      <text>
        <r>
          <rPr>
            <b/>
            <sz val="9"/>
            <rFont val="ＭＳ Ｐゴシック"/>
            <family val="3"/>
          </rPr>
          <t>実延長</t>
        </r>
      </text>
    </comment>
    <comment ref="D44" authorId="0">
      <text>
        <r>
          <rPr>
            <b/>
            <sz val="9"/>
            <rFont val="ＭＳ Ｐゴシック"/>
            <family val="3"/>
          </rPr>
          <t>実延長</t>
        </r>
      </text>
    </comment>
    <comment ref="D48" authorId="0">
      <text>
        <r>
          <rPr>
            <b/>
            <sz val="9"/>
            <rFont val="ＭＳ Ｐゴシック"/>
            <family val="3"/>
          </rPr>
          <t>実延長</t>
        </r>
      </text>
    </comment>
    <comment ref="D52" authorId="0">
      <text>
        <r>
          <rPr>
            <b/>
            <sz val="9"/>
            <rFont val="ＭＳ Ｐゴシック"/>
            <family val="3"/>
          </rPr>
          <t>実延長</t>
        </r>
      </text>
    </comment>
    <comment ref="D56" authorId="0">
      <text>
        <r>
          <rPr>
            <b/>
            <sz val="9"/>
            <rFont val="ＭＳ Ｐゴシック"/>
            <family val="3"/>
          </rPr>
          <t>実延長</t>
        </r>
      </text>
    </comment>
  </commentList>
</comments>
</file>

<file path=xl/sharedStrings.xml><?xml version="1.0" encoding="utf-8"?>
<sst xmlns="http://schemas.openxmlformats.org/spreadsheetml/2006/main" count="82" uniqueCount="37">
  <si>
    <t>県管理</t>
  </si>
  <si>
    <t>三国町</t>
  </si>
  <si>
    <t>丸岡町</t>
  </si>
  <si>
    <t>春江町</t>
  </si>
  <si>
    <t>坂井町</t>
  </si>
  <si>
    <t>計</t>
  </si>
  <si>
    <t>幅          員</t>
  </si>
  <si>
    <t>ト ン ネ ル 部</t>
  </si>
  <si>
    <t>橋     梁     部</t>
  </si>
  <si>
    <t>舗装延長</t>
  </si>
  <si>
    <t>舗装率</t>
  </si>
  <si>
    <t>1.8～4.0m</t>
  </si>
  <si>
    <t>割合</t>
  </si>
  <si>
    <t>4.0ｍ以上</t>
  </si>
  <si>
    <t>総延長</t>
  </si>
  <si>
    <t>平　均</t>
  </si>
  <si>
    <t>町管理</t>
  </si>
  <si>
    <t>（％）</t>
  </si>
  <si>
    <t>（ｍ）</t>
  </si>
  <si>
    <t>土地改良</t>
  </si>
  <si>
    <t>平成17年</t>
  </si>
  <si>
    <t>平成18年</t>
  </si>
  <si>
    <t>市管理</t>
  </si>
  <si>
    <t>平成19年</t>
  </si>
  <si>
    <t>資料：農村整備課</t>
  </si>
  <si>
    <t>D-10．農道の状況</t>
  </si>
  <si>
    <t>年次</t>
  </si>
  <si>
    <t>総延長</t>
  </si>
  <si>
    <t>平成20年</t>
  </si>
  <si>
    <t>箇所数</t>
  </si>
  <si>
    <t>各年8月1日現在</t>
  </si>
  <si>
    <t>平成21年</t>
  </si>
  <si>
    <t>平成22年</t>
  </si>
  <si>
    <t>平成23年</t>
  </si>
  <si>
    <t>平成24年</t>
  </si>
  <si>
    <t>市管理</t>
  </si>
  <si>
    <t>平成25年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</si>
</sst>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;\-"/>
    <numFmt numFmtId="177" formatCode="#,##0;\-#,##0;##\-"/>
    <numFmt numFmtId="178" formatCode="0.0_);[Red]\(0.0\)"/>
    <numFmt numFmtId="179" formatCode="0.0%"/>
    <numFmt numFmtId="180" formatCode="#,##0.0_ "/>
    <numFmt numFmtId="181" formatCode="0_);[Red]\(0\)"/>
    <numFmt numFmtId="182" formatCode="0.0"/>
    <numFmt numFmtId="183" formatCode="#\ ##0"/>
    <numFmt numFmtId="184" formatCode="#.0\ ##0"/>
    <numFmt numFmtId="185" formatCode="#.\ ##0"/>
    <numFmt numFmtId="186" formatCode=".\ ##00;000000000000000000000000000000000000000000000000000000000000000"/>
    <numFmt numFmtId="187" formatCode=".\ ##0;000000000000000000000000000000000000000000000000000000000000000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* #,##0_-;\-* #,##0_-;_-* &quot;-&quot;_-;_-@_-"/>
    <numFmt numFmtId="194" formatCode="_-&quot;¥&quot;* #,##0.00_-;\-&quot;¥&quot;* #,##0.00_-;_-&quot;¥&quot;* &quot;-&quot;??_-;_-@_-"/>
    <numFmt numFmtId="195" formatCode="_-* #,##0.00_-;\-* #,##0.00_-;_-* &quot;-&quot;??_-;_-@_-"/>
    <numFmt numFmtId="196" formatCode="0;[Red]0"/>
    <numFmt numFmtId="197" formatCode="0.00;[Red]0.00"/>
    <numFmt numFmtId="198" formatCode="m/d"/>
    <numFmt numFmtId="199" formatCode="0_ "/>
    <numFmt numFmtId="200" formatCode="yy/m/d"/>
    <numFmt numFmtId="201" formatCode="#,##0.0;[Red]\-#,##0.0"/>
    <numFmt numFmtId="202" formatCode="#,##0.000;[Red]\-#,##0.000"/>
    <numFmt numFmtId="203" formatCode="#,##0.0000;[Red]\-#,##0.0000"/>
    <numFmt numFmtId="204" formatCode="0.000"/>
    <numFmt numFmtId="205" formatCode="#,##0.0"/>
    <numFmt numFmtId="206" formatCode="#,###"/>
    <numFmt numFmtId="207" formatCode="0.000000"/>
    <numFmt numFmtId="208" formatCode="0.00000"/>
    <numFmt numFmtId="209" formatCode="0.0000"/>
    <numFmt numFmtId="210" formatCode="#\ ##0;\-#\ ##0;##\-"/>
    <numFmt numFmtId="211" formatCode="#.0\ ##0;\-#.0\ ##0;##.0\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\ ##0.0;\-#\ ##0.0;##\-"/>
    <numFmt numFmtId="216" formatCode="#,##0.0;\-#,##0.0;##.0\-"/>
    <numFmt numFmtId="217" formatCode="#,##0.00;\-#,##0.00;##.00\-"/>
    <numFmt numFmtId="218" formatCode=".\ ##00;000000000"/>
    <numFmt numFmtId="219" formatCode=".\ ##0;000000000"/>
    <numFmt numFmtId="220" formatCode=".\ ##;000000000"/>
    <numFmt numFmtId="221" formatCode=".\ #;000000000"/>
    <numFmt numFmtId="222" formatCode="[$-409]yyyy/m/d\ h:mm\ AM/PM;@"/>
    <numFmt numFmtId="223" formatCode="yyyy/m/d\ h:mm;@"/>
    <numFmt numFmtId="224" formatCode="#,#00"/>
    <numFmt numFmtId="225" formatCode="0.0;&quot;△ &quot;0.0"/>
    <numFmt numFmtId="226" formatCode="#,##0;&quot;△ &quot;#,##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210" fontId="5" fillId="0" borderId="16" xfId="49" applyNumberFormat="1" applyFont="1" applyFill="1" applyBorder="1" applyAlignment="1">
      <alignment horizontal="right" vertical="center"/>
    </xf>
    <xf numFmtId="210" fontId="5" fillId="0" borderId="17" xfId="49" applyNumberFormat="1" applyFont="1" applyFill="1" applyBorder="1" applyAlignment="1">
      <alignment horizontal="right" vertical="center"/>
    </xf>
    <xf numFmtId="210" fontId="5" fillId="0" borderId="16" xfId="61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shrinkToFit="1"/>
    </xf>
    <xf numFmtId="0" fontId="0" fillId="0" borderId="23" xfId="0" applyFill="1" applyBorder="1" applyAlignment="1">
      <alignment vertical="center"/>
    </xf>
    <xf numFmtId="225" fontId="5" fillId="0" borderId="0" xfId="0" applyNumberFormat="1" applyFont="1" applyFill="1" applyAlignment="1">
      <alignment/>
    </xf>
    <xf numFmtId="225" fontId="5" fillId="0" borderId="0" xfId="0" applyNumberFormat="1" applyFont="1" applyFill="1" applyBorder="1" applyAlignment="1">
      <alignment vertical="center"/>
    </xf>
    <xf numFmtId="226" fontId="5" fillId="0" borderId="16" xfId="0" applyNumberFormat="1" applyFont="1" applyFill="1" applyBorder="1" applyAlignment="1">
      <alignment vertical="center"/>
    </xf>
    <xf numFmtId="226" fontId="5" fillId="0" borderId="17" xfId="0" applyNumberFormat="1" applyFont="1" applyFill="1" applyBorder="1" applyAlignment="1">
      <alignment vertical="center"/>
    </xf>
    <xf numFmtId="226" fontId="5" fillId="0" borderId="0" xfId="0" applyNumberFormat="1" applyFont="1" applyFill="1" applyAlignment="1">
      <alignment/>
    </xf>
    <xf numFmtId="226" fontId="5" fillId="0" borderId="0" xfId="0" applyNumberFormat="1" applyFont="1" applyFill="1" applyBorder="1" applyAlignment="1">
      <alignment vertical="center"/>
    </xf>
    <xf numFmtId="226" fontId="6" fillId="0" borderId="24" xfId="49" applyNumberFormat="1" applyFont="1" applyFill="1" applyBorder="1" applyAlignment="1">
      <alignment vertical="center"/>
    </xf>
    <xf numFmtId="226" fontId="5" fillId="0" borderId="25" xfId="49" applyNumberFormat="1" applyFont="1" applyFill="1" applyBorder="1" applyAlignment="1">
      <alignment horizontal="right" vertical="center"/>
    </xf>
    <xf numFmtId="226" fontId="5" fillId="0" borderId="0" xfId="49" applyNumberFormat="1" applyFont="1" applyFill="1" applyBorder="1" applyAlignment="1">
      <alignment horizontal="right" vertical="center"/>
    </xf>
    <xf numFmtId="226" fontId="5" fillId="0" borderId="23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226" fontId="5" fillId="0" borderId="26" xfId="0" applyNumberFormat="1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 shrinkToFit="1"/>
    </xf>
    <xf numFmtId="226" fontId="5" fillId="0" borderId="28" xfId="49" applyNumberFormat="1" applyFont="1" applyFill="1" applyBorder="1" applyAlignment="1">
      <alignment horizontal="right" vertical="center"/>
    </xf>
    <xf numFmtId="226" fontId="5" fillId="0" borderId="16" xfId="0" applyNumberFormat="1" applyFont="1" applyFill="1" applyBorder="1" applyAlignment="1">
      <alignment horizontal="center" vertical="center"/>
    </xf>
    <xf numFmtId="226" fontId="6" fillId="0" borderId="0" xfId="49" applyNumberFormat="1" applyFont="1" applyFill="1" applyBorder="1" applyAlignment="1">
      <alignment horizontal="right" vertical="center"/>
    </xf>
    <xf numFmtId="226" fontId="6" fillId="0" borderId="29" xfId="49" applyNumberFormat="1" applyFont="1" applyFill="1" applyBorder="1" applyAlignment="1">
      <alignment horizontal="right" vertical="center"/>
    </xf>
    <xf numFmtId="226" fontId="5" fillId="0" borderId="26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/>
    </xf>
    <xf numFmtId="226" fontId="6" fillId="0" borderId="26" xfId="49" applyNumberFormat="1" applyFont="1" applyFill="1" applyBorder="1" applyAlignment="1">
      <alignment vertical="center"/>
    </xf>
    <xf numFmtId="226" fontId="5" fillId="0" borderId="14" xfId="0" applyNumberFormat="1" applyFont="1" applyFill="1" applyBorder="1" applyAlignment="1">
      <alignment vertical="center"/>
    </xf>
    <xf numFmtId="226" fontId="5" fillId="0" borderId="30" xfId="0" applyNumberFormat="1" applyFont="1" applyFill="1" applyBorder="1" applyAlignment="1">
      <alignment vertical="center"/>
    </xf>
    <xf numFmtId="226" fontId="5" fillId="0" borderId="31" xfId="49" applyNumberFormat="1" applyFont="1" applyFill="1" applyBorder="1" applyAlignment="1">
      <alignment horizontal="right" vertical="center"/>
    </xf>
    <xf numFmtId="226" fontId="5" fillId="0" borderId="14" xfId="49" applyNumberFormat="1" applyFont="1" applyFill="1" applyBorder="1" applyAlignment="1">
      <alignment horizontal="right" vertical="center"/>
    </xf>
    <xf numFmtId="226" fontId="5" fillId="0" borderId="30" xfId="49" applyNumberFormat="1" applyFont="1" applyFill="1" applyBorder="1" applyAlignment="1">
      <alignment horizontal="right" vertical="center"/>
    </xf>
    <xf numFmtId="226" fontId="5" fillId="0" borderId="12" xfId="49" applyNumberFormat="1" applyFont="1" applyFill="1" applyBorder="1" applyAlignment="1">
      <alignment horizontal="right" vertical="center"/>
    </xf>
    <xf numFmtId="226" fontId="6" fillId="0" borderId="26" xfId="49" applyNumberFormat="1" applyFont="1" applyFill="1" applyBorder="1" applyAlignment="1">
      <alignment horizontal="right" vertical="center"/>
    </xf>
    <xf numFmtId="226" fontId="5" fillId="0" borderId="32" xfId="49" applyNumberFormat="1" applyFont="1" applyFill="1" applyBorder="1" applyAlignment="1">
      <alignment horizontal="right" vertical="center"/>
    </xf>
    <xf numFmtId="226" fontId="6" fillId="0" borderId="14" xfId="49" applyNumberFormat="1" applyFont="1" applyFill="1" applyBorder="1" applyAlignment="1">
      <alignment horizontal="right" vertical="center"/>
    </xf>
    <xf numFmtId="225" fontId="5" fillId="0" borderId="33" xfId="0" applyNumberFormat="1" applyFont="1" applyFill="1" applyBorder="1" applyAlignment="1">
      <alignment horizontal="center" vertical="center" shrinkToFit="1"/>
    </xf>
    <xf numFmtId="225" fontId="5" fillId="0" borderId="19" xfId="0" applyNumberFormat="1" applyFont="1" applyFill="1" applyBorder="1" applyAlignment="1">
      <alignment horizontal="right"/>
    </xf>
    <xf numFmtId="225" fontId="5" fillId="0" borderId="33" xfId="49" applyNumberFormat="1" applyFont="1" applyFill="1" applyBorder="1" applyAlignment="1">
      <alignment horizontal="right" vertical="center"/>
    </xf>
    <xf numFmtId="225" fontId="5" fillId="0" borderId="18" xfId="49" applyNumberFormat="1" applyFont="1" applyFill="1" applyBorder="1" applyAlignment="1">
      <alignment horizontal="right" vertical="center"/>
    </xf>
    <xf numFmtId="225" fontId="5" fillId="0" borderId="34" xfId="49" applyNumberFormat="1" applyFont="1" applyFill="1" applyBorder="1" applyAlignment="1">
      <alignment horizontal="right" vertical="center"/>
    </xf>
    <xf numFmtId="225" fontId="5" fillId="0" borderId="22" xfId="49" applyNumberFormat="1" applyFont="1" applyFill="1" applyBorder="1" applyAlignment="1">
      <alignment horizontal="right" vertical="center"/>
    </xf>
    <xf numFmtId="225" fontId="5" fillId="0" borderId="19" xfId="49" applyNumberFormat="1" applyFont="1" applyFill="1" applyBorder="1" applyAlignment="1">
      <alignment horizontal="right" vertical="center"/>
    </xf>
    <xf numFmtId="225" fontId="6" fillId="0" borderId="33" xfId="49" applyNumberFormat="1" applyFont="1" applyFill="1" applyBorder="1" applyAlignment="1">
      <alignment horizontal="right" vertical="center"/>
    </xf>
    <xf numFmtId="225" fontId="5" fillId="0" borderId="27" xfId="49" applyNumberFormat="1" applyFont="1" applyFill="1" applyBorder="1" applyAlignment="1">
      <alignment horizontal="right" vertical="center"/>
    </xf>
    <xf numFmtId="225" fontId="6" fillId="0" borderId="18" xfId="49" applyNumberFormat="1" applyFont="1" applyFill="1" applyBorder="1" applyAlignment="1">
      <alignment horizontal="right" vertical="center"/>
    </xf>
    <xf numFmtId="226" fontId="5" fillId="0" borderId="12" xfId="0" applyNumberFormat="1" applyFont="1" applyFill="1" applyBorder="1" applyAlignment="1">
      <alignment/>
    </xf>
    <xf numFmtId="225" fontId="5" fillId="0" borderId="11" xfId="0" applyNumberFormat="1" applyFont="1" applyFill="1" applyBorder="1" applyAlignment="1">
      <alignment horizontal="center" vertical="center" shrinkToFit="1"/>
    </xf>
    <xf numFmtId="225" fontId="5" fillId="0" borderId="13" xfId="0" applyNumberFormat="1" applyFont="1" applyFill="1" applyBorder="1" applyAlignment="1">
      <alignment horizontal="right"/>
    </xf>
    <xf numFmtId="225" fontId="5" fillId="0" borderId="35" xfId="49" applyNumberFormat="1" applyFont="1" applyFill="1" applyBorder="1" applyAlignment="1">
      <alignment horizontal="right" vertical="center"/>
    </xf>
    <xf numFmtId="225" fontId="5" fillId="0" borderId="15" xfId="49" applyNumberFormat="1" applyFont="1" applyFill="1" applyBorder="1" applyAlignment="1">
      <alignment horizontal="right" vertical="center"/>
    </xf>
    <xf numFmtId="225" fontId="5" fillId="0" borderId="36" xfId="49" applyNumberFormat="1" applyFont="1" applyFill="1" applyBorder="1" applyAlignment="1">
      <alignment horizontal="right" vertical="center"/>
    </xf>
    <xf numFmtId="225" fontId="5" fillId="0" borderId="13" xfId="49" applyNumberFormat="1" applyFont="1" applyFill="1" applyBorder="1" applyAlignment="1">
      <alignment horizontal="right" vertical="center"/>
    </xf>
    <xf numFmtId="225" fontId="6" fillId="0" borderId="11" xfId="49" applyNumberFormat="1" applyFont="1" applyFill="1" applyBorder="1" applyAlignment="1">
      <alignment horizontal="right" vertical="center"/>
    </xf>
    <xf numFmtId="225" fontId="5" fillId="0" borderId="37" xfId="49" applyNumberFormat="1" applyFont="1" applyFill="1" applyBorder="1" applyAlignment="1">
      <alignment horizontal="right" vertical="center"/>
    </xf>
    <xf numFmtId="225" fontId="6" fillId="0" borderId="15" xfId="49" applyNumberFormat="1" applyFont="1" applyFill="1" applyBorder="1" applyAlignment="1">
      <alignment horizontal="right" vertical="center"/>
    </xf>
    <xf numFmtId="225" fontId="5" fillId="0" borderId="38" xfId="0" applyNumberFormat="1" applyFont="1" applyFill="1" applyBorder="1" applyAlignment="1">
      <alignment horizontal="center" vertical="center" shrinkToFit="1"/>
    </xf>
    <xf numFmtId="226" fontId="5" fillId="0" borderId="39" xfId="0" applyNumberFormat="1" applyFont="1" applyFill="1" applyBorder="1" applyAlignment="1">
      <alignment vertical="center" shrinkToFit="1"/>
    </xf>
    <xf numFmtId="226" fontId="5" fillId="0" borderId="21" xfId="0" applyNumberFormat="1" applyFont="1" applyFill="1" applyBorder="1" applyAlignment="1">
      <alignment horizontal="right"/>
    </xf>
    <xf numFmtId="226" fontId="6" fillId="0" borderId="39" xfId="49" applyNumberFormat="1" applyFont="1" applyFill="1" applyBorder="1" applyAlignment="1">
      <alignment vertical="center"/>
    </xf>
    <xf numFmtId="226" fontId="5" fillId="0" borderId="20" xfId="0" applyNumberFormat="1" applyFont="1" applyFill="1" applyBorder="1" applyAlignment="1">
      <alignment vertical="center"/>
    </xf>
    <xf numFmtId="226" fontId="5" fillId="0" borderId="40" xfId="0" applyNumberFormat="1" applyFont="1" applyFill="1" applyBorder="1" applyAlignment="1">
      <alignment vertical="center"/>
    </xf>
    <xf numFmtId="226" fontId="5" fillId="0" borderId="41" xfId="49" applyNumberFormat="1" applyFont="1" applyFill="1" applyBorder="1" applyAlignment="1">
      <alignment horizontal="right" vertical="center"/>
    </xf>
    <xf numFmtId="226" fontId="5" fillId="0" borderId="20" xfId="49" applyNumberFormat="1" applyFont="1" applyFill="1" applyBorder="1" applyAlignment="1">
      <alignment horizontal="right" vertical="center"/>
    </xf>
    <xf numFmtId="226" fontId="5" fillId="0" borderId="40" xfId="49" applyNumberFormat="1" applyFont="1" applyFill="1" applyBorder="1" applyAlignment="1">
      <alignment horizontal="right" vertical="center"/>
    </xf>
    <xf numFmtId="226" fontId="5" fillId="0" borderId="21" xfId="49" applyNumberFormat="1" applyFont="1" applyFill="1" applyBorder="1" applyAlignment="1">
      <alignment horizontal="right" vertical="center"/>
    </xf>
    <xf numFmtId="226" fontId="6" fillId="0" borderId="39" xfId="49" applyNumberFormat="1" applyFont="1" applyFill="1" applyBorder="1" applyAlignment="1">
      <alignment horizontal="right" vertical="center"/>
    </xf>
    <xf numFmtId="226" fontId="5" fillId="0" borderId="42" xfId="49" applyNumberFormat="1" applyFont="1" applyFill="1" applyBorder="1" applyAlignment="1">
      <alignment horizontal="right" vertical="center"/>
    </xf>
    <xf numFmtId="226" fontId="6" fillId="0" borderId="20" xfId="49" applyNumberFormat="1" applyFont="1" applyFill="1" applyBorder="1" applyAlignment="1">
      <alignment horizontal="right" vertical="center"/>
    </xf>
    <xf numFmtId="226" fontId="5" fillId="0" borderId="12" xfId="0" applyNumberFormat="1" applyFont="1" applyFill="1" applyBorder="1" applyAlignment="1">
      <alignment horizontal="right"/>
    </xf>
    <xf numFmtId="226" fontId="6" fillId="0" borderId="26" xfId="0" applyNumberFormat="1" applyFont="1" applyFill="1" applyBorder="1" applyAlignment="1">
      <alignment vertical="center"/>
    </xf>
    <xf numFmtId="226" fontId="5" fillId="0" borderId="14" xfId="61" applyNumberFormat="1" applyFont="1" applyFill="1" applyBorder="1" applyAlignment="1">
      <alignment horizontal="right" vertical="center"/>
      <protection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center"/>
    </xf>
    <xf numFmtId="183" fontId="5" fillId="0" borderId="15" xfId="0" applyNumberFormat="1" applyFont="1" applyFill="1" applyBorder="1" applyAlignment="1">
      <alignment vertical="center"/>
    </xf>
    <xf numFmtId="183" fontId="5" fillId="0" borderId="36" xfId="0" applyNumberFormat="1" applyFont="1" applyFill="1" applyBorder="1" applyAlignment="1">
      <alignment vertical="center"/>
    </xf>
    <xf numFmtId="183" fontId="5" fillId="0" borderId="35" xfId="49" applyNumberFormat="1" applyFont="1" applyFill="1" applyBorder="1" applyAlignment="1">
      <alignment horizontal="right" vertical="center"/>
    </xf>
    <xf numFmtId="210" fontId="5" fillId="0" borderId="15" xfId="49" applyNumberFormat="1" applyFont="1" applyFill="1" applyBorder="1" applyAlignment="1">
      <alignment horizontal="right" vertical="center"/>
    </xf>
    <xf numFmtId="210" fontId="5" fillId="0" borderId="36" xfId="49" applyNumberFormat="1" applyFont="1" applyFill="1" applyBorder="1" applyAlignment="1">
      <alignment horizontal="right" vertical="center"/>
    </xf>
    <xf numFmtId="210" fontId="5" fillId="0" borderId="15" xfId="61" applyNumberFormat="1" applyFont="1" applyFill="1" applyBorder="1" applyAlignment="1">
      <alignment horizontal="right" vertical="center"/>
      <protection/>
    </xf>
    <xf numFmtId="210" fontId="5" fillId="0" borderId="13" xfId="49" applyNumberFormat="1" applyFont="1" applyFill="1" applyBorder="1" applyAlignment="1">
      <alignment horizontal="right" vertical="center"/>
    </xf>
    <xf numFmtId="183" fontId="6" fillId="0" borderId="11" xfId="49" applyNumberFormat="1" applyFont="1" applyFill="1" applyBorder="1" applyAlignment="1">
      <alignment horizontal="right" vertical="center"/>
    </xf>
    <xf numFmtId="183" fontId="5" fillId="0" borderId="37" xfId="49" applyNumberFormat="1" applyFont="1" applyFill="1" applyBorder="1" applyAlignment="1">
      <alignment horizontal="right" vertical="center"/>
    </xf>
    <xf numFmtId="183" fontId="6" fillId="0" borderId="15" xfId="49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right"/>
    </xf>
    <xf numFmtId="0" fontId="6" fillId="0" borderId="43" xfId="0" applyFont="1" applyFill="1" applyBorder="1" applyAlignment="1">
      <alignment vertical="center"/>
    </xf>
    <xf numFmtId="183" fontId="5" fillId="0" borderId="45" xfId="0" applyNumberFormat="1" applyFont="1" applyFill="1" applyBorder="1" applyAlignment="1">
      <alignment vertical="center"/>
    </xf>
    <xf numFmtId="183" fontId="5" fillId="0" borderId="46" xfId="0" applyNumberFormat="1" applyFont="1" applyFill="1" applyBorder="1" applyAlignment="1">
      <alignment vertical="center"/>
    </xf>
    <xf numFmtId="183" fontId="5" fillId="0" borderId="47" xfId="49" applyNumberFormat="1" applyFont="1" applyFill="1" applyBorder="1" applyAlignment="1">
      <alignment horizontal="right" vertical="center"/>
    </xf>
    <xf numFmtId="183" fontId="5" fillId="0" borderId="45" xfId="49" applyNumberFormat="1" applyFont="1" applyFill="1" applyBorder="1" applyAlignment="1">
      <alignment horizontal="right" vertical="center"/>
    </xf>
    <xf numFmtId="183" fontId="5" fillId="0" borderId="46" xfId="49" applyNumberFormat="1" applyFont="1" applyFill="1" applyBorder="1" applyAlignment="1">
      <alignment horizontal="right" vertical="center"/>
    </xf>
    <xf numFmtId="0" fontId="5" fillId="0" borderId="45" xfId="61" applyNumberFormat="1" applyFont="1" applyFill="1" applyBorder="1" applyAlignment="1">
      <alignment horizontal="right" vertical="center"/>
      <protection/>
    </xf>
    <xf numFmtId="183" fontId="5" fillId="0" borderId="44" xfId="49" applyNumberFormat="1" applyFont="1" applyFill="1" applyBorder="1" applyAlignment="1">
      <alignment horizontal="right" vertical="center"/>
    </xf>
    <xf numFmtId="183" fontId="6" fillId="0" borderId="43" xfId="49" applyNumberFormat="1" applyFont="1" applyFill="1" applyBorder="1" applyAlignment="1">
      <alignment horizontal="right" vertical="center"/>
    </xf>
    <xf numFmtId="183" fontId="5" fillId="0" borderId="48" xfId="49" applyNumberFormat="1" applyFont="1" applyFill="1" applyBorder="1" applyAlignment="1">
      <alignment horizontal="right" vertical="center"/>
    </xf>
    <xf numFmtId="183" fontId="6" fillId="0" borderId="45" xfId="49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vertical="center"/>
    </xf>
    <xf numFmtId="183" fontId="5" fillId="0" borderId="31" xfId="49" applyNumberFormat="1" applyFont="1" applyFill="1" applyBorder="1" applyAlignment="1">
      <alignment horizontal="right" vertical="center"/>
    </xf>
    <xf numFmtId="210" fontId="5" fillId="0" borderId="14" xfId="49" applyNumberFormat="1" applyFont="1" applyFill="1" applyBorder="1" applyAlignment="1">
      <alignment horizontal="right" vertical="center"/>
    </xf>
    <xf numFmtId="210" fontId="5" fillId="0" borderId="30" xfId="49" applyNumberFormat="1" applyFont="1" applyFill="1" applyBorder="1" applyAlignment="1">
      <alignment horizontal="right" vertical="center"/>
    </xf>
    <xf numFmtId="210" fontId="5" fillId="0" borderId="12" xfId="49" applyNumberFormat="1" applyFont="1" applyFill="1" applyBorder="1" applyAlignment="1">
      <alignment horizontal="right" vertical="center"/>
    </xf>
    <xf numFmtId="183" fontId="6" fillId="0" borderId="26" xfId="49" applyNumberFormat="1" applyFont="1" applyFill="1" applyBorder="1" applyAlignment="1">
      <alignment horizontal="right" vertical="center"/>
    </xf>
    <xf numFmtId="183" fontId="5" fillId="0" borderId="32" xfId="49" applyNumberFormat="1" applyFont="1" applyFill="1" applyBorder="1" applyAlignment="1">
      <alignment horizontal="right" vertical="center"/>
    </xf>
    <xf numFmtId="183" fontId="6" fillId="0" borderId="14" xfId="49" applyNumberFormat="1" applyFont="1" applyFill="1" applyBorder="1" applyAlignment="1">
      <alignment horizontal="right" vertical="center"/>
    </xf>
    <xf numFmtId="225" fontId="5" fillId="0" borderId="11" xfId="49" applyNumberFormat="1" applyFont="1" applyFill="1" applyBorder="1" applyAlignment="1">
      <alignment horizontal="right" vertical="center"/>
    </xf>
    <xf numFmtId="183" fontId="5" fillId="0" borderId="15" xfId="49" applyNumberFormat="1" applyFont="1" applyFill="1" applyBorder="1" applyAlignment="1">
      <alignment horizontal="right" vertical="center"/>
    </xf>
    <xf numFmtId="225" fontId="5" fillId="0" borderId="15" xfId="61" applyNumberFormat="1" applyFont="1" applyFill="1" applyBorder="1" applyAlignment="1">
      <alignment vertical="center"/>
      <protection/>
    </xf>
    <xf numFmtId="210" fontId="5" fillId="0" borderId="45" xfId="49" applyNumberFormat="1" applyFont="1" applyFill="1" applyBorder="1" applyAlignment="1">
      <alignment horizontal="right" vertical="center"/>
    </xf>
    <xf numFmtId="210" fontId="5" fillId="0" borderId="46" xfId="49" applyNumberFormat="1" applyFont="1" applyFill="1" applyBorder="1" applyAlignment="1">
      <alignment horizontal="right" vertical="center"/>
    </xf>
    <xf numFmtId="210" fontId="5" fillId="0" borderId="44" xfId="49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226" fontId="5" fillId="0" borderId="26" xfId="0" applyNumberFormat="1" applyFont="1" applyFill="1" applyBorder="1" applyAlignment="1">
      <alignment horizontal="center" vertical="center"/>
    </xf>
    <xf numFmtId="226" fontId="5" fillId="0" borderId="29" xfId="0" applyNumberFormat="1" applyFont="1" applyFill="1" applyBorder="1" applyAlignment="1">
      <alignment horizontal="center" vertical="center"/>
    </xf>
    <xf numFmtId="226" fontId="5" fillId="0" borderId="11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道調査全国農業地域都道府県別一覧表（速報作成編集用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00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600950" y="0"/>
          <a:ext cx="0" cy="0"/>
        </a:xfrm>
        <a:prstGeom prst="leftBrace">
          <a:avLst>
            <a:gd name="adj1" fmla="val -2147483648"/>
            <a:gd name="adj2" fmla="val 5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6009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600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showGridLines="0" tabSelected="1" zoomScaleSheetLayoutView="100" zoomScalePageLayoutView="0" workbookViewId="0" topLeftCell="A1">
      <selection activeCell="D23" sqref="D23"/>
    </sheetView>
  </sheetViews>
  <sheetFormatPr defaultColWidth="9.00390625" defaultRowHeight="13.5"/>
  <cols>
    <col min="1" max="1" width="3.625" style="1" customWidth="1"/>
    <col min="2" max="2" width="2.625" style="1" customWidth="1"/>
    <col min="3" max="3" width="7.125" style="2" customWidth="1"/>
    <col min="4" max="4" width="7.625" style="26" customWidth="1"/>
    <col min="5" max="5" width="7.125" style="26" customWidth="1"/>
    <col min="6" max="6" width="8.25390625" style="22" customWidth="1"/>
    <col min="7" max="7" width="7.125" style="26" customWidth="1"/>
    <col min="8" max="8" width="9.125" style="22" customWidth="1"/>
    <col min="9" max="9" width="7.125" style="26" customWidth="1"/>
    <col min="10" max="10" width="6.50390625" style="22" customWidth="1"/>
    <col min="11" max="11" width="6.125" style="26" customWidth="1"/>
    <col min="12" max="13" width="5.125" style="1" customWidth="1"/>
    <col min="14" max="14" width="6.125" style="1" customWidth="1"/>
    <col min="15" max="15" width="5.375" style="1" customWidth="1"/>
    <col min="16" max="16" width="5.625" style="1" customWidth="1"/>
    <col min="17" max="17" width="2.25390625" style="1" customWidth="1"/>
    <col min="18" max="16384" width="9.00390625" style="1" customWidth="1"/>
  </cols>
  <sheetData>
    <row r="1" ht="30" customHeight="1">
      <c r="A1" s="14" t="s">
        <v>25</v>
      </c>
    </row>
    <row r="2" spans="2:7" ht="18" customHeight="1">
      <c r="B2" s="21" t="s">
        <v>30</v>
      </c>
      <c r="C2" s="3"/>
      <c r="D2" s="27"/>
      <c r="E2" s="27"/>
      <c r="F2" s="23"/>
      <c r="G2" s="27"/>
    </row>
    <row r="3" spans="2:16" s="2" customFormat="1" ht="15" customHeight="1">
      <c r="B3" s="34"/>
      <c r="C3" s="6"/>
      <c r="D3" s="136" t="s">
        <v>5</v>
      </c>
      <c r="E3" s="137"/>
      <c r="F3" s="138"/>
      <c r="G3" s="133" t="s">
        <v>6</v>
      </c>
      <c r="H3" s="134"/>
      <c r="I3" s="134"/>
      <c r="J3" s="135"/>
      <c r="K3" s="133" t="s">
        <v>7</v>
      </c>
      <c r="L3" s="134"/>
      <c r="M3" s="135"/>
      <c r="N3" s="133" t="s">
        <v>8</v>
      </c>
      <c r="O3" s="134"/>
      <c r="P3" s="135"/>
    </row>
    <row r="4" spans="2:16" ht="15" customHeight="1">
      <c r="B4" s="141" t="s">
        <v>26</v>
      </c>
      <c r="C4" s="142"/>
      <c r="D4" s="37" t="s">
        <v>27</v>
      </c>
      <c r="E4" s="40" t="s">
        <v>9</v>
      </c>
      <c r="F4" s="52" t="s">
        <v>10</v>
      </c>
      <c r="G4" s="33" t="s">
        <v>11</v>
      </c>
      <c r="H4" s="72" t="s">
        <v>12</v>
      </c>
      <c r="I4" s="73" t="s">
        <v>13</v>
      </c>
      <c r="J4" s="63" t="s">
        <v>12</v>
      </c>
      <c r="K4" s="40" t="s">
        <v>14</v>
      </c>
      <c r="L4" s="101" t="s">
        <v>29</v>
      </c>
      <c r="M4" s="88" t="s">
        <v>15</v>
      </c>
      <c r="N4" s="114" t="s">
        <v>14</v>
      </c>
      <c r="O4" s="101" t="s">
        <v>29</v>
      </c>
      <c r="P4" s="88" t="s">
        <v>15</v>
      </c>
    </row>
    <row r="5" spans="2:16" ht="12" customHeight="1">
      <c r="B5" s="7"/>
      <c r="C5" s="8"/>
      <c r="D5" s="4" t="s">
        <v>18</v>
      </c>
      <c r="E5" s="41" t="s">
        <v>18</v>
      </c>
      <c r="F5" s="53" t="s">
        <v>17</v>
      </c>
      <c r="G5" s="62"/>
      <c r="H5" s="53" t="s">
        <v>17</v>
      </c>
      <c r="I5" s="74"/>
      <c r="J5" s="64" t="s">
        <v>17</v>
      </c>
      <c r="K5" s="85" t="s">
        <v>18</v>
      </c>
      <c r="L5" s="102"/>
      <c r="M5" s="89" t="s">
        <v>18</v>
      </c>
      <c r="N5" s="41" t="s">
        <v>18</v>
      </c>
      <c r="O5" s="102"/>
      <c r="P5" s="89" t="s">
        <v>18</v>
      </c>
    </row>
    <row r="6" spans="2:16" s="5" customFormat="1" ht="13.5" customHeight="1">
      <c r="B6" s="139" t="s">
        <v>20</v>
      </c>
      <c r="C6" s="140"/>
      <c r="D6" s="28">
        <f>SUM(D7:D10)</f>
        <v>620059</v>
      </c>
      <c r="E6" s="42">
        <f aca="true" t="shared" si="0" ref="E6:O6">SUM(E7:E10)</f>
        <v>347135</v>
      </c>
      <c r="F6" s="54">
        <f>ROUND(E6/D6*100,1)</f>
        <v>56</v>
      </c>
      <c r="G6" s="42">
        <f t="shared" si="0"/>
        <v>80656</v>
      </c>
      <c r="H6" s="57">
        <f>ROUND(G6/$D6*100,1)</f>
        <v>13</v>
      </c>
      <c r="I6" s="75">
        <f t="shared" si="0"/>
        <v>539403</v>
      </c>
      <c r="J6" s="65">
        <f>ROUND(I6/$D6*100,1)</f>
        <v>87</v>
      </c>
      <c r="K6" s="86">
        <f t="shared" si="0"/>
        <v>0</v>
      </c>
      <c r="L6" s="103">
        <f t="shared" si="0"/>
        <v>0</v>
      </c>
      <c r="M6" s="90">
        <v>0</v>
      </c>
      <c r="N6" s="115">
        <f t="shared" si="0"/>
        <v>123</v>
      </c>
      <c r="O6" s="103">
        <f t="shared" si="0"/>
        <v>4</v>
      </c>
      <c r="P6" s="125">
        <f>N6/O6</f>
        <v>30.75</v>
      </c>
    </row>
    <row r="7" spans="2:16" s="2" customFormat="1" ht="13.5" customHeight="1">
      <c r="B7" s="9"/>
      <c r="C7" s="10" t="s">
        <v>1</v>
      </c>
      <c r="D7" s="24">
        <f>+D12+D17+D22</f>
        <v>91095</v>
      </c>
      <c r="E7" s="43">
        <f aca="true" t="shared" si="1" ref="E7:O7">+E12+E17+E22</f>
        <v>45028</v>
      </c>
      <c r="F7" s="55">
        <f>ROUND(E7/D7*100,1)</f>
        <v>49.4</v>
      </c>
      <c r="G7" s="43">
        <f t="shared" si="1"/>
        <v>4369</v>
      </c>
      <c r="H7" s="55">
        <f>ROUND(G7/$D7*100,1)</f>
        <v>4.8</v>
      </c>
      <c r="I7" s="76">
        <f t="shared" si="1"/>
        <v>86726</v>
      </c>
      <c r="J7" s="66">
        <f>ROUND(I7/$D7*100,1)</f>
        <v>95.2</v>
      </c>
      <c r="K7" s="43">
        <f t="shared" si="1"/>
        <v>0</v>
      </c>
      <c r="L7" s="104">
        <f t="shared" si="1"/>
        <v>0</v>
      </c>
      <c r="M7" s="91">
        <f t="shared" si="1"/>
        <v>0</v>
      </c>
      <c r="N7" s="116">
        <f>+N12+N17+N22</f>
        <v>123</v>
      </c>
      <c r="O7" s="104">
        <f t="shared" si="1"/>
        <v>4</v>
      </c>
      <c r="P7" s="66">
        <f>N7/O7</f>
        <v>30.75</v>
      </c>
    </row>
    <row r="8" spans="2:16" s="2" customFormat="1" ht="13.5" customHeight="1">
      <c r="B8" s="9"/>
      <c r="C8" s="10" t="s">
        <v>2</v>
      </c>
      <c r="D8" s="24">
        <f aca="true" t="shared" si="2" ref="D8:O8">+D13+D18+D23</f>
        <v>190036</v>
      </c>
      <c r="E8" s="43">
        <f t="shared" si="2"/>
        <v>128331</v>
      </c>
      <c r="F8" s="55">
        <f>ROUND(E8/D8*100,1)</f>
        <v>67.5</v>
      </c>
      <c r="G8" s="43">
        <f t="shared" si="2"/>
        <v>5399</v>
      </c>
      <c r="H8" s="55">
        <f>ROUND(G8/$D8*100,1)</f>
        <v>2.8</v>
      </c>
      <c r="I8" s="76">
        <f t="shared" si="2"/>
        <v>184637</v>
      </c>
      <c r="J8" s="66">
        <f>ROUND(I8/$D8*100,1)</f>
        <v>97.2</v>
      </c>
      <c r="K8" s="43">
        <f t="shared" si="2"/>
        <v>0</v>
      </c>
      <c r="L8" s="104">
        <f t="shared" si="2"/>
        <v>0</v>
      </c>
      <c r="M8" s="91">
        <f t="shared" si="2"/>
        <v>0</v>
      </c>
      <c r="N8" s="116">
        <f t="shared" si="2"/>
        <v>0</v>
      </c>
      <c r="O8" s="104">
        <f t="shared" si="2"/>
        <v>0</v>
      </c>
      <c r="P8" s="66">
        <v>0</v>
      </c>
    </row>
    <row r="9" spans="2:16" s="2" customFormat="1" ht="13.5" customHeight="1">
      <c r="B9" s="9"/>
      <c r="C9" s="10" t="s">
        <v>3</v>
      </c>
      <c r="D9" s="24">
        <f aca="true" t="shared" si="3" ref="D9:O9">+D14+D19+D24</f>
        <v>126491</v>
      </c>
      <c r="E9" s="43">
        <f t="shared" si="3"/>
        <v>109305</v>
      </c>
      <c r="F9" s="55">
        <f>ROUND(E9/D9*100,1)</f>
        <v>86.4</v>
      </c>
      <c r="G9" s="43">
        <f t="shared" si="3"/>
        <v>14926</v>
      </c>
      <c r="H9" s="55">
        <f>ROUND(G9/$D9*100,1)</f>
        <v>11.8</v>
      </c>
      <c r="I9" s="76">
        <f t="shared" si="3"/>
        <v>111565</v>
      </c>
      <c r="J9" s="66">
        <f>ROUND(I9/$D9*100,1)</f>
        <v>88.2</v>
      </c>
      <c r="K9" s="43">
        <f t="shared" si="3"/>
        <v>0</v>
      </c>
      <c r="L9" s="104">
        <f t="shared" si="3"/>
        <v>0</v>
      </c>
      <c r="M9" s="91">
        <f t="shared" si="3"/>
        <v>0</v>
      </c>
      <c r="N9" s="116">
        <f t="shared" si="3"/>
        <v>0</v>
      </c>
      <c r="O9" s="104">
        <f t="shared" si="3"/>
        <v>0</v>
      </c>
      <c r="P9" s="66">
        <v>0</v>
      </c>
    </row>
    <row r="10" spans="2:16" s="2" customFormat="1" ht="13.5" customHeight="1">
      <c r="B10" s="9"/>
      <c r="C10" s="10" t="s">
        <v>4</v>
      </c>
      <c r="D10" s="25">
        <f aca="true" t="shared" si="4" ref="D10:O10">+D15+D20+D25</f>
        <v>212437</v>
      </c>
      <c r="E10" s="44">
        <f t="shared" si="4"/>
        <v>64471</v>
      </c>
      <c r="F10" s="56">
        <f>ROUND(E10/D10*100,1)</f>
        <v>30.3</v>
      </c>
      <c r="G10" s="44">
        <f t="shared" si="4"/>
        <v>55962</v>
      </c>
      <c r="H10" s="56">
        <f>ROUND(G10/$D10*100,1)</f>
        <v>26.3</v>
      </c>
      <c r="I10" s="77">
        <f t="shared" si="4"/>
        <v>156475</v>
      </c>
      <c r="J10" s="67">
        <f>ROUND(I10/$D10*100,1)</f>
        <v>73.7</v>
      </c>
      <c r="K10" s="44">
        <f t="shared" si="4"/>
        <v>0</v>
      </c>
      <c r="L10" s="105">
        <f t="shared" si="4"/>
        <v>0</v>
      </c>
      <c r="M10" s="92">
        <f t="shared" si="4"/>
        <v>0</v>
      </c>
      <c r="N10" s="117">
        <f t="shared" si="4"/>
        <v>0</v>
      </c>
      <c r="O10" s="105">
        <f t="shared" si="4"/>
        <v>0</v>
      </c>
      <c r="P10" s="67">
        <v>0</v>
      </c>
    </row>
    <row r="11" spans="2:16" s="2" customFormat="1" ht="13.5" customHeight="1">
      <c r="B11" s="17"/>
      <c r="C11" s="19" t="s">
        <v>0</v>
      </c>
      <c r="D11" s="29">
        <f>SUM(D12:D15)</f>
        <v>0</v>
      </c>
      <c r="E11" s="45">
        <f>SUM(E12:E15)</f>
        <v>0</v>
      </c>
      <c r="F11" s="57">
        <f aca="true" t="shared" si="5" ref="F11:P11">SUM(F12:F15)</f>
        <v>0</v>
      </c>
      <c r="G11" s="45">
        <f t="shared" si="5"/>
        <v>0</v>
      </c>
      <c r="H11" s="57">
        <f t="shared" si="5"/>
        <v>0</v>
      </c>
      <c r="I11" s="78">
        <f t="shared" si="5"/>
        <v>0</v>
      </c>
      <c r="J11" s="65">
        <f t="shared" si="5"/>
        <v>0</v>
      </c>
      <c r="K11" s="45">
        <f t="shared" si="5"/>
        <v>0</v>
      </c>
      <c r="L11" s="106">
        <f t="shared" si="5"/>
        <v>0</v>
      </c>
      <c r="M11" s="93">
        <f t="shared" si="5"/>
        <v>0</v>
      </c>
      <c r="N11" s="118">
        <f t="shared" si="5"/>
        <v>0</v>
      </c>
      <c r="O11" s="106">
        <f t="shared" si="5"/>
        <v>0</v>
      </c>
      <c r="P11" s="126">
        <f t="shared" si="5"/>
        <v>0</v>
      </c>
    </row>
    <row r="12" spans="2:16" s="2" customFormat="1" ht="13.5" customHeight="1">
      <c r="B12" s="17"/>
      <c r="C12" s="15" t="s">
        <v>1</v>
      </c>
      <c r="D12" s="11">
        <v>0</v>
      </c>
      <c r="E12" s="46">
        <v>0</v>
      </c>
      <c r="F12" s="55">
        <v>0</v>
      </c>
      <c r="G12" s="46">
        <v>0</v>
      </c>
      <c r="H12" s="55">
        <v>0</v>
      </c>
      <c r="I12" s="79">
        <v>0</v>
      </c>
      <c r="J12" s="66">
        <v>0</v>
      </c>
      <c r="K12" s="46">
        <v>0</v>
      </c>
      <c r="L12" s="107">
        <v>0</v>
      </c>
      <c r="M12" s="94">
        <v>0</v>
      </c>
      <c r="N12" s="119">
        <v>0</v>
      </c>
      <c r="O12" s="128">
        <v>0</v>
      </c>
      <c r="P12" s="94">
        <v>0</v>
      </c>
    </row>
    <row r="13" spans="2:16" s="2" customFormat="1" ht="13.5" customHeight="1">
      <c r="B13" s="17"/>
      <c r="C13" s="15" t="s">
        <v>2</v>
      </c>
      <c r="D13" s="13">
        <v>0</v>
      </c>
      <c r="E13" s="46">
        <v>0</v>
      </c>
      <c r="F13" s="55">
        <v>0</v>
      </c>
      <c r="G13" s="46">
        <v>0</v>
      </c>
      <c r="H13" s="55">
        <v>0</v>
      </c>
      <c r="I13" s="79">
        <v>0</v>
      </c>
      <c r="J13" s="66">
        <v>0</v>
      </c>
      <c r="K13" s="46">
        <v>0</v>
      </c>
      <c r="L13" s="107">
        <v>0</v>
      </c>
      <c r="M13" s="94">
        <v>0</v>
      </c>
      <c r="N13" s="119">
        <v>0</v>
      </c>
      <c r="O13" s="128">
        <v>0</v>
      </c>
      <c r="P13" s="94">
        <v>0</v>
      </c>
    </row>
    <row r="14" spans="2:16" s="2" customFormat="1" ht="13.5" customHeight="1">
      <c r="B14" s="17"/>
      <c r="C14" s="15" t="s">
        <v>3</v>
      </c>
      <c r="D14" s="11">
        <v>0</v>
      </c>
      <c r="E14" s="46">
        <v>0</v>
      </c>
      <c r="F14" s="55">
        <v>0</v>
      </c>
      <c r="G14" s="46">
        <v>0</v>
      </c>
      <c r="H14" s="55">
        <v>0</v>
      </c>
      <c r="I14" s="79">
        <v>0</v>
      </c>
      <c r="J14" s="66">
        <v>0</v>
      </c>
      <c r="K14" s="46">
        <v>0</v>
      </c>
      <c r="L14" s="107">
        <v>0</v>
      </c>
      <c r="M14" s="94">
        <v>0</v>
      </c>
      <c r="N14" s="119">
        <v>0</v>
      </c>
      <c r="O14" s="128">
        <v>0</v>
      </c>
      <c r="P14" s="94">
        <v>0</v>
      </c>
    </row>
    <row r="15" spans="2:16" s="2" customFormat="1" ht="13.5" customHeight="1">
      <c r="B15" s="17"/>
      <c r="C15" s="15" t="s">
        <v>4</v>
      </c>
      <c r="D15" s="12">
        <v>0</v>
      </c>
      <c r="E15" s="47">
        <v>0</v>
      </c>
      <c r="F15" s="56">
        <v>0</v>
      </c>
      <c r="G15" s="47">
        <v>0</v>
      </c>
      <c r="H15" s="56">
        <v>0</v>
      </c>
      <c r="I15" s="80">
        <v>0</v>
      </c>
      <c r="J15" s="67">
        <v>0</v>
      </c>
      <c r="K15" s="47">
        <v>0</v>
      </c>
      <c r="L15" s="108">
        <v>0</v>
      </c>
      <c r="M15" s="95">
        <v>0</v>
      </c>
      <c r="N15" s="120">
        <v>0</v>
      </c>
      <c r="O15" s="129">
        <v>0</v>
      </c>
      <c r="P15" s="95">
        <v>0</v>
      </c>
    </row>
    <row r="16" spans="2:16" s="2" customFormat="1" ht="13.5" customHeight="1">
      <c r="B16" s="17"/>
      <c r="C16" s="19" t="s">
        <v>16</v>
      </c>
      <c r="D16" s="29">
        <f aca="true" t="shared" si="6" ref="D16:O16">SUM(D17:D20)</f>
        <v>614660</v>
      </c>
      <c r="E16" s="45">
        <f t="shared" si="6"/>
        <v>347135</v>
      </c>
      <c r="F16" s="57">
        <f>ROUND(E16/D16*100,1)</f>
        <v>56.5</v>
      </c>
      <c r="G16" s="45">
        <f t="shared" si="6"/>
        <v>75257</v>
      </c>
      <c r="H16" s="57">
        <f>ROUND(G16/$D16*100,1)</f>
        <v>12.2</v>
      </c>
      <c r="I16" s="78">
        <f t="shared" si="6"/>
        <v>539403</v>
      </c>
      <c r="J16" s="65">
        <f>ROUND(I16/$D16*100,1)</f>
        <v>87.8</v>
      </c>
      <c r="K16" s="45">
        <f t="shared" si="6"/>
        <v>0</v>
      </c>
      <c r="L16" s="106">
        <f t="shared" si="6"/>
        <v>0</v>
      </c>
      <c r="M16" s="93">
        <f t="shared" si="6"/>
        <v>0</v>
      </c>
      <c r="N16" s="118">
        <f t="shared" si="6"/>
        <v>123</v>
      </c>
      <c r="O16" s="106">
        <f t="shared" si="6"/>
        <v>4</v>
      </c>
      <c r="P16" s="65">
        <v>30.1</v>
      </c>
    </row>
    <row r="17" spans="2:16" s="2" customFormat="1" ht="13.5" customHeight="1">
      <c r="B17" s="17"/>
      <c r="C17" s="15" t="s">
        <v>1</v>
      </c>
      <c r="D17" s="30">
        <f>SUM(G17,I17)</f>
        <v>91095</v>
      </c>
      <c r="E17" s="46">
        <v>45028</v>
      </c>
      <c r="F17" s="55">
        <f>ROUND(E17/D17*100,1)</f>
        <v>49.4</v>
      </c>
      <c r="G17" s="46">
        <v>4369</v>
      </c>
      <c r="H17" s="55">
        <f aca="true" t="shared" si="7" ref="H17:H23">ROUND(G17/$D17*100,1)</f>
        <v>4.8</v>
      </c>
      <c r="I17" s="79">
        <v>86726</v>
      </c>
      <c r="J17" s="66">
        <f>ROUND(I17/$D17*100,1)</f>
        <v>95.2</v>
      </c>
      <c r="K17" s="46">
        <v>0</v>
      </c>
      <c r="L17" s="107">
        <v>0</v>
      </c>
      <c r="M17" s="94">
        <v>0</v>
      </c>
      <c r="N17" s="119">
        <v>123</v>
      </c>
      <c r="O17" s="128">
        <v>4</v>
      </c>
      <c r="P17" s="66">
        <v>30.1</v>
      </c>
    </row>
    <row r="18" spans="2:16" s="2" customFormat="1" ht="13.5" customHeight="1">
      <c r="B18" s="17"/>
      <c r="C18" s="15" t="s">
        <v>2</v>
      </c>
      <c r="D18" s="30">
        <f>SUM(G18,I18)</f>
        <v>184637</v>
      </c>
      <c r="E18" s="46">
        <v>128331</v>
      </c>
      <c r="F18" s="55">
        <f>ROUND(E18/D18*100,1)</f>
        <v>69.5</v>
      </c>
      <c r="G18" s="46">
        <v>0</v>
      </c>
      <c r="H18" s="55">
        <f t="shared" si="7"/>
        <v>0</v>
      </c>
      <c r="I18" s="79">
        <v>184637</v>
      </c>
      <c r="J18" s="66">
        <f>ROUND(I18/$D18*100,1)</f>
        <v>100</v>
      </c>
      <c r="K18" s="87">
        <v>0</v>
      </c>
      <c r="L18" s="109">
        <v>0</v>
      </c>
      <c r="M18" s="96">
        <v>0</v>
      </c>
      <c r="N18" s="119">
        <v>0</v>
      </c>
      <c r="O18" s="128">
        <v>0</v>
      </c>
      <c r="P18" s="127">
        <v>0</v>
      </c>
    </row>
    <row r="19" spans="2:16" s="2" customFormat="1" ht="13.5" customHeight="1">
      <c r="B19" s="17"/>
      <c r="C19" s="15" t="s">
        <v>3</v>
      </c>
      <c r="D19" s="30">
        <f>SUM(G19,I19)</f>
        <v>126491</v>
      </c>
      <c r="E19" s="46">
        <v>109305</v>
      </c>
      <c r="F19" s="55">
        <f>ROUND(E19/D19*100,1)</f>
        <v>86.4</v>
      </c>
      <c r="G19" s="46">
        <v>14926</v>
      </c>
      <c r="H19" s="55">
        <f t="shared" si="7"/>
        <v>11.8</v>
      </c>
      <c r="I19" s="79">
        <v>111565</v>
      </c>
      <c r="J19" s="66">
        <f>ROUND(I19/$D19*100,1)</f>
        <v>88.2</v>
      </c>
      <c r="K19" s="46">
        <v>0</v>
      </c>
      <c r="L19" s="107">
        <v>0</v>
      </c>
      <c r="M19" s="94">
        <v>0</v>
      </c>
      <c r="N19" s="119">
        <v>0</v>
      </c>
      <c r="O19" s="128">
        <v>0</v>
      </c>
      <c r="P19" s="66">
        <v>0</v>
      </c>
    </row>
    <row r="20" spans="2:16" s="2" customFormat="1" ht="13.5" customHeight="1">
      <c r="B20" s="17"/>
      <c r="C20" s="15" t="s">
        <v>4</v>
      </c>
      <c r="D20" s="30">
        <f>SUM(G20,I20)</f>
        <v>212437</v>
      </c>
      <c r="E20" s="47">
        <v>64471</v>
      </c>
      <c r="F20" s="56">
        <f>ROUND(E20/D20*100,1)</f>
        <v>30.3</v>
      </c>
      <c r="G20" s="47">
        <v>55962</v>
      </c>
      <c r="H20" s="56">
        <f t="shared" si="7"/>
        <v>26.3</v>
      </c>
      <c r="I20" s="80">
        <v>156475</v>
      </c>
      <c r="J20" s="67">
        <f>ROUND(I20/$D20*100,1)</f>
        <v>73.7</v>
      </c>
      <c r="K20" s="47">
        <v>0</v>
      </c>
      <c r="L20" s="108">
        <v>0</v>
      </c>
      <c r="M20" s="95">
        <v>0</v>
      </c>
      <c r="N20" s="120">
        <v>0</v>
      </c>
      <c r="O20" s="129">
        <v>0</v>
      </c>
      <c r="P20" s="67">
        <v>0</v>
      </c>
    </row>
    <row r="21" spans="2:16" s="2" customFormat="1" ht="13.5" customHeight="1">
      <c r="B21" s="17"/>
      <c r="C21" s="20" t="s">
        <v>19</v>
      </c>
      <c r="D21" s="29">
        <f aca="true" t="shared" si="8" ref="D21:P21">SUM(D22:D25)</f>
        <v>5399</v>
      </c>
      <c r="E21" s="45">
        <f t="shared" si="8"/>
        <v>0</v>
      </c>
      <c r="F21" s="57">
        <f t="shared" si="8"/>
        <v>0</v>
      </c>
      <c r="G21" s="45">
        <f t="shared" si="8"/>
        <v>5399</v>
      </c>
      <c r="H21" s="57">
        <f t="shared" si="7"/>
        <v>100</v>
      </c>
      <c r="I21" s="78">
        <f t="shared" si="8"/>
        <v>0</v>
      </c>
      <c r="J21" s="65">
        <f t="shared" si="8"/>
        <v>0</v>
      </c>
      <c r="K21" s="45">
        <f t="shared" si="8"/>
        <v>0</v>
      </c>
      <c r="L21" s="106">
        <f t="shared" si="8"/>
        <v>0</v>
      </c>
      <c r="M21" s="93">
        <f t="shared" si="8"/>
        <v>0</v>
      </c>
      <c r="N21" s="118">
        <f t="shared" si="8"/>
        <v>0</v>
      </c>
      <c r="O21" s="106">
        <f t="shared" si="8"/>
        <v>0</v>
      </c>
      <c r="P21" s="65">
        <f t="shared" si="8"/>
        <v>0</v>
      </c>
    </row>
    <row r="22" spans="2:16" s="2" customFormat="1" ht="13.5" customHeight="1">
      <c r="B22" s="17"/>
      <c r="C22" s="15" t="s">
        <v>1</v>
      </c>
      <c r="D22" s="30">
        <v>0</v>
      </c>
      <c r="E22" s="46">
        <v>0</v>
      </c>
      <c r="F22" s="55">
        <v>0</v>
      </c>
      <c r="G22" s="46">
        <v>0</v>
      </c>
      <c r="H22" s="55">
        <v>0</v>
      </c>
      <c r="I22" s="79">
        <v>0</v>
      </c>
      <c r="J22" s="66">
        <v>0</v>
      </c>
      <c r="K22" s="46">
        <v>0</v>
      </c>
      <c r="L22" s="107">
        <v>0</v>
      </c>
      <c r="M22" s="94">
        <v>0</v>
      </c>
      <c r="N22" s="119">
        <v>0</v>
      </c>
      <c r="O22" s="128">
        <v>0</v>
      </c>
      <c r="P22" s="66">
        <v>0</v>
      </c>
    </row>
    <row r="23" spans="2:16" s="2" customFormat="1" ht="13.5" customHeight="1">
      <c r="B23" s="17"/>
      <c r="C23" s="15" t="s">
        <v>2</v>
      </c>
      <c r="D23" s="30">
        <v>5399</v>
      </c>
      <c r="E23" s="46">
        <v>0</v>
      </c>
      <c r="F23" s="55">
        <v>0</v>
      </c>
      <c r="G23" s="46">
        <v>5399</v>
      </c>
      <c r="H23" s="55">
        <f t="shared" si="7"/>
        <v>100</v>
      </c>
      <c r="I23" s="79">
        <v>0</v>
      </c>
      <c r="J23" s="66">
        <v>0</v>
      </c>
      <c r="K23" s="46">
        <v>0</v>
      </c>
      <c r="L23" s="107">
        <v>0</v>
      </c>
      <c r="M23" s="94">
        <v>0</v>
      </c>
      <c r="N23" s="119">
        <v>0</v>
      </c>
      <c r="O23" s="128">
        <v>0</v>
      </c>
      <c r="P23" s="66">
        <v>0</v>
      </c>
    </row>
    <row r="24" spans="2:16" s="2" customFormat="1" ht="13.5" customHeight="1">
      <c r="B24" s="17"/>
      <c r="C24" s="15" t="s">
        <v>3</v>
      </c>
      <c r="D24" s="30">
        <v>0</v>
      </c>
      <c r="E24" s="46">
        <v>0</v>
      </c>
      <c r="F24" s="55">
        <v>0</v>
      </c>
      <c r="G24" s="46">
        <v>0</v>
      </c>
      <c r="H24" s="55">
        <v>0</v>
      </c>
      <c r="I24" s="79">
        <v>0</v>
      </c>
      <c r="J24" s="66">
        <v>0</v>
      </c>
      <c r="K24" s="46">
        <v>0</v>
      </c>
      <c r="L24" s="107">
        <v>0</v>
      </c>
      <c r="M24" s="94">
        <v>0</v>
      </c>
      <c r="N24" s="119">
        <v>0</v>
      </c>
      <c r="O24" s="128">
        <v>0</v>
      </c>
      <c r="P24" s="66">
        <v>0</v>
      </c>
    </row>
    <row r="25" spans="2:16" s="2" customFormat="1" ht="13.5" customHeight="1">
      <c r="B25" s="18"/>
      <c r="C25" s="16" t="s">
        <v>4</v>
      </c>
      <c r="D25" s="31">
        <v>0</v>
      </c>
      <c r="E25" s="48">
        <v>0</v>
      </c>
      <c r="F25" s="58">
        <v>0</v>
      </c>
      <c r="G25" s="48">
        <v>0</v>
      </c>
      <c r="H25" s="58">
        <v>0</v>
      </c>
      <c r="I25" s="81">
        <v>0</v>
      </c>
      <c r="J25" s="68">
        <v>0</v>
      </c>
      <c r="K25" s="48">
        <v>0</v>
      </c>
      <c r="L25" s="110">
        <v>0</v>
      </c>
      <c r="M25" s="97">
        <v>0</v>
      </c>
      <c r="N25" s="121">
        <v>0</v>
      </c>
      <c r="O25" s="130">
        <v>0</v>
      </c>
      <c r="P25" s="68">
        <v>0</v>
      </c>
    </row>
    <row r="26" spans="2:16" s="5" customFormat="1" ht="15" customHeight="1">
      <c r="B26" s="139" t="s">
        <v>21</v>
      </c>
      <c r="C26" s="140"/>
      <c r="D26" s="39">
        <v>401231</v>
      </c>
      <c r="E26" s="49">
        <v>276244</v>
      </c>
      <c r="F26" s="59">
        <f>ROUND(E26/D26*100,1)</f>
        <v>68.8</v>
      </c>
      <c r="G26" s="49">
        <v>28285</v>
      </c>
      <c r="H26" s="59">
        <f>ROUND(G26/$D26*100,1)</f>
        <v>7</v>
      </c>
      <c r="I26" s="82">
        <v>372946</v>
      </c>
      <c r="J26" s="69">
        <f>ROUND(I26/$D26*100,1)</f>
        <v>93</v>
      </c>
      <c r="K26" s="49">
        <v>0</v>
      </c>
      <c r="L26" s="111">
        <v>0</v>
      </c>
      <c r="M26" s="98">
        <v>0</v>
      </c>
      <c r="N26" s="122">
        <v>247</v>
      </c>
      <c r="O26" s="111">
        <v>11</v>
      </c>
      <c r="P26" s="69">
        <v>22.5</v>
      </c>
    </row>
    <row r="27" spans="2:16" s="2" customFormat="1" ht="15" customHeight="1">
      <c r="B27" s="17"/>
      <c r="C27" s="19" t="s">
        <v>0</v>
      </c>
      <c r="D27" s="29">
        <v>0</v>
      </c>
      <c r="E27" s="45">
        <v>0</v>
      </c>
      <c r="F27" s="57">
        <v>0</v>
      </c>
      <c r="G27" s="45">
        <v>0</v>
      </c>
      <c r="H27" s="57">
        <v>0</v>
      </c>
      <c r="I27" s="78">
        <v>0</v>
      </c>
      <c r="J27" s="65">
        <v>0</v>
      </c>
      <c r="K27" s="45">
        <v>0</v>
      </c>
      <c r="L27" s="106">
        <v>0</v>
      </c>
      <c r="M27" s="93">
        <v>0</v>
      </c>
      <c r="N27" s="118">
        <v>0</v>
      </c>
      <c r="O27" s="106">
        <v>0</v>
      </c>
      <c r="P27" s="65">
        <v>0</v>
      </c>
    </row>
    <row r="28" spans="2:16" s="2" customFormat="1" ht="15" customHeight="1">
      <c r="B28" s="17"/>
      <c r="C28" s="19" t="s">
        <v>22</v>
      </c>
      <c r="D28" s="29">
        <v>401231</v>
      </c>
      <c r="E28" s="45">
        <v>276244</v>
      </c>
      <c r="F28" s="57">
        <f>ROUND(E28/D28*100,1)</f>
        <v>68.8</v>
      </c>
      <c r="G28" s="45">
        <v>28285</v>
      </c>
      <c r="H28" s="57">
        <f>ROUND(G28/$D28*100,1)</f>
        <v>7</v>
      </c>
      <c r="I28" s="78">
        <v>372946</v>
      </c>
      <c r="J28" s="65">
        <f>ROUND(I28/$D28*100,1)</f>
        <v>93</v>
      </c>
      <c r="K28" s="45">
        <v>0</v>
      </c>
      <c r="L28" s="106">
        <v>0</v>
      </c>
      <c r="M28" s="93">
        <v>0</v>
      </c>
      <c r="N28" s="118">
        <v>247</v>
      </c>
      <c r="O28" s="106">
        <v>11</v>
      </c>
      <c r="P28" s="65">
        <v>22.5</v>
      </c>
    </row>
    <row r="29" spans="2:16" s="2" customFormat="1" ht="15" customHeight="1">
      <c r="B29" s="18"/>
      <c r="C29" s="35" t="s">
        <v>19</v>
      </c>
      <c r="D29" s="36">
        <v>0</v>
      </c>
      <c r="E29" s="50">
        <v>0</v>
      </c>
      <c r="F29" s="60">
        <v>0</v>
      </c>
      <c r="G29" s="50">
        <v>0</v>
      </c>
      <c r="H29" s="60">
        <v>0</v>
      </c>
      <c r="I29" s="83">
        <v>0</v>
      </c>
      <c r="J29" s="70">
        <v>0</v>
      </c>
      <c r="K29" s="50">
        <v>0</v>
      </c>
      <c r="L29" s="112">
        <v>0</v>
      </c>
      <c r="M29" s="99">
        <v>0</v>
      </c>
      <c r="N29" s="123">
        <v>0</v>
      </c>
      <c r="O29" s="112">
        <v>0</v>
      </c>
      <c r="P29" s="70">
        <v>0</v>
      </c>
    </row>
    <row r="30" spans="2:16" s="5" customFormat="1" ht="15" customHeight="1">
      <c r="B30" s="139" t="s">
        <v>23</v>
      </c>
      <c r="C30" s="140"/>
      <c r="D30" s="39">
        <v>401944</v>
      </c>
      <c r="E30" s="49">
        <v>277176</v>
      </c>
      <c r="F30" s="59">
        <f>ROUND(E30/D30*100,1)</f>
        <v>69</v>
      </c>
      <c r="G30" s="49">
        <v>28444</v>
      </c>
      <c r="H30" s="59">
        <f>ROUND(G30/$D30*100,1)</f>
        <v>7.1</v>
      </c>
      <c r="I30" s="82">
        <v>373500</v>
      </c>
      <c r="J30" s="69">
        <f>ROUND(I30/$D30*100,1)</f>
        <v>92.9</v>
      </c>
      <c r="K30" s="49">
        <v>0</v>
      </c>
      <c r="L30" s="111">
        <v>0</v>
      </c>
      <c r="M30" s="98">
        <v>0</v>
      </c>
      <c r="N30" s="122">
        <v>247</v>
      </c>
      <c r="O30" s="111">
        <v>11</v>
      </c>
      <c r="P30" s="69">
        <v>22.5</v>
      </c>
    </row>
    <row r="31" spans="2:16" s="2" customFormat="1" ht="15" customHeight="1">
      <c r="B31" s="17"/>
      <c r="C31" s="19" t="s">
        <v>0</v>
      </c>
      <c r="D31" s="29">
        <v>0</v>
      </c>
      <c r="E31" s="45">
        <v>0</v>
      </c>
      <c r="F31" s="57">
        <v>0</v>
      </c>
      <c r="G31" s="45">
        <v>0</v>
      </c>
      <c r="H31" s="57">
        <v>0</v>
      </c>
      <c r="I31" s="78">
        <v>0</v>
      </c>
      <c r="J31" s="65">
        <v>0</v>
      </c>
      <c r="K31" s="45">
        <v>0</v>
      </c>
      <c r="L31" s="106">
        <v>0</v>
      </c>
      <c r="M31" s="93">
        <v>0</v>
      </c>
      <c r="N31" s="118">
        <v>0</v>
      </c>
      <c r="O31" s="106">
        <v>0</v>
      </c>
      <c r="P31" s="65">
        <v>0</v>
      </c>
    </row>
    <row r="32" spans="2:16" s="2" customFormat="1" ht="15" customHeight="1">
      <c r="B32" s="17"/>
      <c r="C32" s="19" t="s">
        <v>22</v>
      </c>
      <c r="D32" s="29">
        <v>401944</v>
      </c>
      <c r="E32" s="45">
        <v>277176</v>
      </c>
      <c r="F32" s="57">
        <f>ROUND(E32/D32*100,1)</f>
        <v>69</v>
      </c>
      <c r="G32" s="45">
        <v>28444</v>
      </c>
      <c r="H32" s="57">
        <f>ROUND(G32/$D32*100,1)</f>
        <v>7.1</v>
      </c>
      <c r="I32" s="78">
        <v>373500</v>
      </c>
      <c r="J32" s="65">
        <f>ROUND(I32/$D32*100,1)</f>
        <v>92.9</v>
      </c>
      <c r="K32" s="45">
        <v>0</v>
      </c>
      <c r="L32" s="106">
        <v>0</v>
      </c>
      <c r="M32" s="93">
        <v>0</v>
      </c>
      <c r="N32" s="118">
        <v>247</v>
      </c>
      <c r="O32" s="106">
        <v>11</v>
      </c>
      <c r="P32" s="65">
        <v>22.5</v>
      </c>
    </row>
    <row r="33" spans="2:16" s="2" customFormat="1" ht="15" customHeight="1">
      <c r="B33" s="18"/>
      <c r="C33" s="35" t="s">
        <v>19</v>
      </c>
      <c r="D33" s="36">
        <v>0</v>
      </c>
      <c r="E33" s="50">
        <v>0</v>
      </c>
      <c r="F33" s="60">
        <v>0</v>
      </c>
      <c r="G33" s="50">
        <v>0</v>
      </c>
      <c r="H33" s="60">
        <v>0</v>
      </c>
      <c r="I33" s="83">
        <v>0</v>
      </c>
      <c r="J33" s="70">
        <v>0</v>
      </c>
      <c r="K33" s="50">
        <v>0</v>
      </c>
      <c r="L33" s="112">
        <v>0</v>
      </c>
      <c r="M33" s="99">
        <v>0</v>
      </c>
      <c r="N33" s="123">
        <v>0</v>
      </c>
      <c r="O33" s="112">
        <v>0</v>
      </c>
      <c r="P33" s="70">
        <v>0</v>
      </c>
    </row>
    <row r="34" spans="2:16" s="5" customFormat="1" ht="15" customHeight="1">
      <c r="B34" s="131" t="s">
        <v>28</v>
      </c>
      <c r="C34" s="132"/>
      <c r="D34" s="38">
        <v>400480</v>
      </c>
      <c r="E34" s="51">
        <v>275816</v>
      </c>
      <c r="F34" s="61">
        <f>ROUND(E34/D34*100,1)</f>
        <v>68.9</v>
      </c>
      <c r="G34" s="51">
        <v>28444</v>
      </c>
      <c r="H34" s="61">
        <f>ROUND(G34/$D34*100,1)</f>
        <v>7.1</v>
      </c>
      <c r="I34" s="84">
        <v>372036</v>
      </c>
      <c r="J34" s="71">
        <f>ROUND(I34/$D34*100,1)</f>
        <v>92.9</v>
      </c>
      <c r="K34" s="51">
        <v>0</v>
      </c>
      <c r="L34" s="113">
        <v>0</v>
      </c>
      <c r="M34" s="100">
        <v>0</v>
      </c>
      <c r="N34" s="124">
        <v>247</v>
      </c>
      <c r="O34" s="113">
        <v>11</v>
      </c>
      <c r="P34" s="71">
        <v>22.5</v>
      </c>
    </row>
    <row r="35" spans="2:16" s="2" customFormat="1" ht="15" customHeight="1">
      <c r="B35" s="17"/>
      <c r="C35" s="19" t="s">
        <v>0</v>
      </c>
      <c r="D35" s="29">
        <v>0</v>
      </c>
      <c r="E35" s="45">
        <v>0</v>
      </c>
      <c r="F35" s="57">
        <v>0</v>
      </c>
      <c r="G35" s="45">
        <v>0</v>
      </c>
      <c r="H35" s="57">
        <v>0</v>
      </c>
      <c r="I35" s="78">
        <v>0</v>
      </c>
      <c r="J35" s="65">
        <v>0</v>
      </c>
      <c r="K35" s="45">
        <v>0</v>
      </c>
      <c r="L35" s="106">
        <v>0</v>
      </c>
      <c r="M35" s="93">
        <v>0</v>
      </c>
      <c r="N35" s="118">
        <v>0</v>
      </c>
      <c r="O35" s="106">
        <v>0</v>
      </c>
      <c r="P35" s="65">
        <v>0</v>
      </c>
    </row>
    <row r="36" spans="2:16" s="2" customFormat="1" ht="15" customHeight="1">
      <c r="B36" s="17"/>
      <c r="C36" s="19" t="s">
        <v>22</v>
      </c>
      <c r="D36" s="29">
        <v>400480</v>
      </c>
      <c r="E36" s="45">
        <v>275816</v>
      </c>
      <c r="F36" s="57">
        <f>ROUND(E36/D36*100,1)</f>
        <v>68.9</v>
      </c>
      <c r="G36" s="45">
        <v>28444</v>
      </c>
      <c r="H36" s="57">
        <f>ROUND(G36/$D36*100,1)</f>
        <v>7.1</v>
      </c>
      <c r="I36" s="78">
        <v>372036</v>
      </c>
      <c r="J36" s="65">
        <f>ROUND(I36/$D36*100,1)</f>
        <v>92.9</v>
      </c>
      <c r="K36" s="45">
        <v>0</v>
      </c>
      <c r="L36" s="106">
        <v>0</v>
      </c>
      <c r="M36" s="93">
        <v>0</v>
      </c>
      <c r="N36" s="118">
        <v>247</v>
      </c>
      <c r="O36" s="106">
        <v>11</v>
      </c>
      <c r="P36" s="65">
        <v>22.5</v>
      </c>
    </row>
    <row r="37" spans="2:16" s="2" customFormat="1" ht="15" customHeight="1">
      <c r="B37" s="18"/>
      <c r="C37" s="35" t="s">
        <v>19</v>
      </c>
      <c r="D37" s="36">
        <v>0</v>
      </c>
      <c r="E37" s="50">
        <v>0</v>
      </c>
      <c r="F37" s="60">
        <v>0</v>
      </c>
      <c r="G37" s="50">
        <v>0</v>
      </c>
      <c r="H37" s="60">
        <v>0</v>
      </c>
      <c r="I37" s="83">
        <v>0</v>
      </c>
      <c r="J37" s="70">
        <v>0</v>
      </c>
      <c r="K37" s="50">
        <v>0</v>
      </c>
      <c r="L37" s="112">
        <v>0</v>
      </c>
      <c r="M37" s="99">
        <v>0</v>
      </c>
      <c r="N37" s="123">
        <v>0</v>
      </c>
      <c r="O37" s="112">
        <v>0</v>
      </c>
      <c r="P37" s="70">
        <v>0</v>
      </c>
    </row>
    <row r="38" spans="2:16" s="5" customFormat="1" ht="15" customHeight="1">
      <c r="B38" s="131" t="s">
        <v>31</v>
      </c>
      <c r="C38" s="132"/>
      <c r="D38" s="38">
        <f>D40</f>
        <v>400480</v>
      </c>
      <c r="E38" s="51">
        <f>E40</f>
        <v>275816</v>
      </c>
      <c r="F38" s="61">
        <f>ROUND(E38/D38*100,1)</f>
        <v>68.9</v>
      </c>
      <c r="G38" s="51">
        <f>G40</f>
        <v>28444</v>
      </c>
      <c r="H38" s="61">
        <f>ROUND(G38/$D38*100,1)</f>
        <v>7.1</v>
      </c>
      <c r="I38" s="84">
        <f>I40</f>
        <v>372036</v>
      </c>
      <c r="J38" s="71">
        <f>ROUND(I38/$D38*100,1)</f>
        <v>92.9</v>
      </c>
      <c r="K38" s="51">
        <v>0</v>
      </c>
      <c r="L38" s="113">
        <v>0</v>
      </c>
      <c r="M38" s="100">
        <v>0</v>
      </c>
      <c r="N38" s="124">
        <f>N40</f>
        <v>247</v>
      </c>
      <c r="O38" s="113">
        <f>O40</f>
        <v>11</v>
      </c>
      <c r="P38" s="71">
        <f>P40</f>
        <v>22.5</v>
      </c>
    </row>
    <row r="39" spans="2:16" s="2" customFormat="1" ht="15" customHeight="1">
      <c r="B39" s="17"/>
      <c r="C39" s="19" t="s">
        <v>0</v>
      </c>
      <c r="D39" s="29">
        <v>0</v>
      </c>
      <c r="E39" s="45">
        <v>0</v>
      </c>
      <c r="F39" s="57">
        <v>0</v>
      </c>
      <c r="G39" s="45">
        <v>0</v>
      </c>
      <c r="H39" s="57">
        <v>0</v>
      </c>
      <c r="I39" s="78">
        <v>0</v>
      </c>
      <c r="J39" s="65">
        <v>0</v>
      </c>
      <c r="K39" s="45">
        <v>0</v>
      </c>
      <c r="L39" s="106">
        <v>0</v>
      </c>
      <c r="M39" s="93">
        <v>0</v>
      </c>
      <c r="N39" s="118">
        <v>0</v>
      </c>
      <c r="O39" s="106">
        <v>0</v>
      </c>
      <c r="P39" s="65">
        <v>0</v>
      </c>
    </row>
    <row r="40" spans="2:16" s="2" customFormat="1" ht="15" customHeight="1">
      <c r="B40" s="17"/>
      <c r="C40" s="19" t="s">
        <v>22</v>
      </c>
      <c r="D40" s="29">
        <v>400480</v>
      </c>
      <c r="E40" s="45">
        <v>275816</v>
      </c>
      <c r="F40" s="57">
        <f>ROUND(E40/D40*100,1)</f>
        <v>68.9</v>
      </c>
      <c r="G40" s="45">
        <v>28444</v>
      </c>
      <c r="H40" s="57">
        <f>ROUND(G40/$D40*100,1)</f>
        <v>7.1</v>
      </c>
      <c r="I40" s="78">
        <v>372036</v>
      </c>
      <c r="J40" s="65">
        <f>ROUND(I40/$D40*100,1)</f>
        <v>92.9</v>
      </c>
      <c r="K40" s="45">
        <v>0</v>
      </c>
      <c r="L40" s="106">
        <v>0</v>
      </c>
      <c r="M40" s="93">
        <v>0</v>
      </c>
      <c r="N40" s="118">
        <v>247</v>
      </c>
      <c r="O40" s="106">
        <v>11</v>
      </c>
      <c r="P40" s="65">
        <v>22.5</v>
      </c>
    </row>
    <row r="41" spans="2:16" s="2" customFormat="1" ht="15" customHeight="1">
      <c r="B41" s="18"/>
      <c r="C41" s="35" t="s">
        <v>19</v>
      </c>
      <c r="D41" s="36">
        <v>0</v>
      </c>
      <c r="E41" s="50">
        <v>0</v>
      </c>
      <c r="F41" s="60">
        <v>0</v>
      </c>
      <c r="G41" s="50">
        <v>0</v>
      </c>
      <c r="H41" s="60">
        <v>0</v>
      </c>
      <c r="I41" s="83">
        <v>0</v>
      </c>
      <c r="J41" s="70">
        <v>0</v>
      </c>
      <c r="K41" s="50">
        <v>0</v>
      </c>
      <c r="L41" s="112">
        <v>0</v>
      </c>
      <c r="M41" s="99">
        <v>0</v>
      </c>
      <c r="N41" s="123">
        <v>0</v>
      </c>
      <c r="O41" s="112">
        <v>0</v>
      </c>
      <c r="P41" s="70">
        <v>0</v>
      </c>
    </row>
    <row r="42" spans="2:17" s="5" customFormat="1" ht="15" customHeight="1">
      <c r="B42" s="131" t="s">
        <v>32</v>
      </c>
      <c r="C42" s="132"/>
      <c r="D42" s="38">
        <f>D44</f>
        <v>400480</v>
      </c>
      <c r="E42" s="51">
        <v>276437</v>
      </c>
      <c r="F42" s="61">
        <f>ROUND(E42/D42*100,1)</f>
        <v>69</v>
      </c>
      <c r="G42" s="51">
        <f>G44</f>
        <v>28444</v>
      </c>
      <c r="H42" s="61">
        <f>ROUND(G42/$D42*100,1)</f>
        <v>7.1</v>
      </c>
      <c r="I42" s="84">
        <f>I44</f>
        <v>372036</v>
      </c>
      <c r="J42" s="71">
        <f>ROUND(I42/$D42*100,1)</f>
        <v>92.9</v>
      </c>
      <c r="K42" s="51">
        <v>0</v>
      </c>
      <c r="L42" s="113">
        <v>0</v>
      </c>
      <c r="M42" s="100">
        <v>0</v>
      </c>
      <c r="N42" s="124">
        <f>N44</f>
        <v>247</v>
      </c>
      <c r="O42" s="113">
        <f>O44</f>
        <v>11</v>
      </c>
      <c r="P42" s="71">
        <f>P44</f>
        <v>22.5</v>
      </c>
      <c r="Q42" s="2"/>
    </row>
    <row r="43" spans="2:16" s="2" customFormat="1" ht="15" customHeight="1">
      <c r="B43" s="17"/>
      <c r="C43" s="19" t="s">
        <v>0</v>
      </c>
      <c r="D43" s="29">
        <v>0</v>
      </c>
      <c r="E43" s="45">
        <v>0</v>
      </c>
      <c r="F43" s="57">
        <v>0</v>
      </c>
      <c r="G43" s="45">
        <v>0</v>
      </c>
      <c r="H43" s="57">
        <v>0</v>
      </c>
      <c r="I43" s="78">
        <v>0</v>
      </c>
      <c r="J43" s="65">
        <v>0</v>
      </c>
      <c r="K43" s="45">
        <v>0</v>
      </c>
      <c r="L43" s="106">
        <v>0</v>
      </c>
      <c r="M43" s="93">
        <v>0</v>
      </c>
      <c r="N43" s="118">
        <v>0</v>
      </c>
      <c r="O43" s="106">
        <v>0</v>
      </c>
      <c r="P43" s="65">
        <v>0</v>
      </c>
    </row>
    <row r="44" spans="2:16" s="2" customFormat="1" ht="15" customHeight="1">
      <c r="B44" s="17"/>
      <c r="C44" s="19" t="s">
        <v>22</v>
      </c>
      <c r="D44" s="29">
        <v>400480</v>
      </c>
      <c r="E44" s="45">
        <v>276437</v>
      </c>
      <c r="F44" s="57">
        <f>ROUND(E44/D44*100,1)</f>
        <v>69</v>
      </c>
      <c r="G44" s="45">
        <v>28444</v>
      </c>
      <c r="H44" s="57">
        <f>ROUND(G44/$D44*100,1)</f>
        <v>7.1</v>
      </c>
      <c r="I44" s="78">
        <v>372036</v>
      </c>
      <c r="J44" s="65">
        <f>ROUND(I44/$D44*100,1)</f>
        <v>92.9</v>
      </c>
      <c r="K44" s="45">
        <v>0</v>
      </c>
      <c r="L44" s="106">
        <v>0</v>
      </c>
      <c r="M44" s="93">
        <v>0</v>
      </c>
      <c r="N44" s="118">
        <v>247</v>
      </c>
      <c r="O44" s="106">
        <v>11</v>
      </c>
      <c r="P44" s="65">
        <v>22.5</v>
      </c>
    </row>
    <row r="45" spans="2:16" s="2" customFormat="1" ht="15" customHeight="1">
      <c r="B45" s="18"/>
      <c r="C45" s="35" t="s">
        <v>19</v>
      </c>
      <c r="D45" s="36">
        <v>0</v>
      </c>
      <c r="E45" s="50">
        <v>0</v>
      </c>
      <c r="F45" s="60">
        <v>0</v>
      </c>
      <c r="G45" s="50">
        <v>0</v>
      </c>
      <c r="H45" s="60">
        <v>0</v>
      </c>
      <c r="I45" s="83">
        <v>0</v>
      </c>
      <c r="J45" s="70">
        <v>0</v>
      </c>
      <c r="K45" s="50">
        <v>0</v>
      </c>
      <c r="L45" s="112">
        <v>0</v>
      </c>
      <c r="M45" s="99">
        <v>0</v>
      </c>
      <c r="N45" s="123">
        <v>0</v>
      </c>
      <c r="O45" s="112">
        <v>0</v>
      </c>
      <c r="P45" s="70">
        <v>0</v>
      </c>
    </row>
    <row r="46" spans="2:17" s="5" customFormat="1" ht="15" customHeight="1">
      <c r="B46" s="131" t="s">
        <v>33</v>
      </c>
      <c r="C46" s="132"/>
      <c r="D46" s="38">
        <f>D48</f>
        <v>400480</v>
      </c>
      <c r="E46" s="51">
        <v>277858</v>
      </c>
      <c r="F46" s="61">
        <f>ROUND(E46/D46*100,1)</f>
        <v>69.4</v>
      </c>
      <c r="G46" s="51">
        <f>G48</f>
        <v>28612</v>
      </c>
      <c r="H46" s="61">
        <f>ROUND(G46/$D46*100,1)</f>
        <v>7.1</v>
      </c>
      <c r="I46" s="84">
        <f>I48</f>
        <v>371868</v>
      </c>
      <c r="J46" s="71">
        <f>ROUND(I46/$D46*100,1)</f>
        <v>92.9</v>
      </c>
      <c r="K46" s="51">
        <v>0</v>
      </c>
      <c r="L46" s="113">
        <v>0</v>
      </c>
      <c r="M46" s="100">
        <v>0</v>
      </c>
      <c r="N46" s="124">
        <f>N48</f>
        <v>247</v>
      </c>
      <c r="O46" s="113">
        <f>O48</f>
        <v>11</v>
      </c>
      <c r="P46" s="71">
        <f>P48</f>
        <v>22.5</v>
      </c>
      <c r="Q46" s="2"/>
    </row>
    <row r="47" spans="2:16" s="2" customFormat="1" ht="15" customHeight="1">
      <c r="B47" s="17"/>
      <c r="C47" s="19" t="s">
        <v>0</v>
      </c>
      <c r="D47" s="29">
        <v>0</v>
      </c>
      <c r="E47" s="45">
        <v>0</v>
      </c>
      <c r="F47" s="57">
        <v>0</v>
      </c>
      <c r="G47" s="45">
        <v>0</v>
      </c>
      <c r="H47" s="57">
        <v>0</v>
      </c>
      <c r="I47" s="78">
        <v>0</v>
      </c>
      <c r="J47" s="65">
        <v>0</v>
      </c>
      <c r="K47" s="45">
        <v>0</v>
      </c>
      <c r="L47" s="106">
        <v>0</v>
      </c>
      <c r="M47" s="93">
        <v>0</v>
      </c>
      <c r="N47" s="118">
        <v>0</v>
      </c>
      <c r="O47" s="106">
        <v>0</v>
      </c>
      <c r="P47" s="65">
        <v>0</v>
      </c>
    </row>
    <row r="48" spans="2:16" s="2" customFormat="1" ht="15" customHeight="1">
      <c r="B48" s="17"/>
      <c r="C48" s="19" t="s">
        <v>22</v>
      </c>
      <c r="D48" s="29">
        <v>400480</v>
      </c>
      <c r="E48" s="45">
        <v>277858</v>
      </c>
      <c r="F48" s="57">
        <f>ROUND(E48/D48*100,1)</f>
        <v>69.4</v>
      </c>
      <c r="G48" s="45">
        <v>28612</v>
      </c>
      <c r="H48" s="57">
        <f>ROUND(G48/$D48*100,1)</f>
        <v>7.1</v>
      </c>
      <c r="I48" s="78">
        <v>371868</v>
      </c>
      <c r="J48" s="65">
        <f>ROUND(I48/$D48*100,1)</f>
        <v>92.9</v>
      </c>
      <c r="K48" s="45">
        <v>0</v>
      </c>
      <c r="L48" s="106">
        <v>0</v>
      </c>
      <c r="M48" s="93">
        <v>0</v>
      </c>
      <c r="N48" s="118">
        <v>247</v>
      </c>
      <c r="O48" s="106">
        <v>11</v>
      </c>
      <c r="P48" s="65">
        <v>22.5</v>
      </c>
    </row>
    <row r="49" spans="2:16" s="2" customFormat="1" ht="15" customHeight="1">
      <c r="B49" s="18"/>
      <c r="C49" s="35" t="s">
        <v>19</v>
      </c>
      <c r="D49" s="36">
        <v>0</v>
      </c>
      <c r="E49" s="50">
        <v>0</v>
      </c>
      <c r="F49" s="60">
        <v>0</v>
      </c>
      <c r="G49" s="50">
        <v>0</v>
      </c>
      <c r="H49" s="60">
        <v>0</v>
      </c>
      <c r="I49" s="83">
        <v>0</v>
      </c>
      <c r="J49" s="70">
        <v>0</v>
      </c>
      <c r="K49" s="50">
        <v>0</v>
      </c>
      <c r="L49" s="112">
        <v>0</v>
      </c>
      <c r="M49" s="99">
        <v>0</v>
      </c>
      <c r="N49" s="123">
        <v>0</v>
      </c>
      <c r="O49" s="112">
        <v>0</v>
      </c>
      <c r="P49" s="70">
        <v>0</v>
      </c>
    </row>
    <row r="50" spans="2:17" s="5" customFormat="1" ht="15" customHeight="1">
      <c r="B50" s="131" t="s">
        <v>34</v>
      </c>
      <c r="C50" s="132"/>
      <c r="D50" s="38">
        <f aca="true" t="shared" si="9" ref="D50:I50">SUM(D51:D53)</f>
        <v>403537</v>
      </c>
      <c r="E50" s="51">
        <f t="shared" si="9"/>
        <v>279337</v>
      </c>
      <c r="F50" s="61">
        <f t="shared" si="9"/>
        <v>69.2</v>
      </c>
      <c r="G50" s="51">
        <f t="shared" si="9"/>
        <v>28680</v>
      </c>
      <c r="H50" s="61">
        <f t="shared" si="9"/>
        <v>7.1</v>
      </c>
      <c r="I50" s="84">
        <f t="shared" si="9"/>
        <v>374857</v>
      </c>
      <c r="J50" s="71">
        <f>ROUND(I50/$D50*100,1)</f>
        <v>92.9</v>
      </c>
      <c r="K50" s="51">
        <v>0</v>
      </c>
      <c r="L50" s="113">
        <v>0</v>
      </c>
      <c r="M50" s="100">
        <v>0</v>
      </c>
      <c r="N50" s="124">
        <f>SUM(N51:N53)</f>
        <v>247</v>
      </c>
      <c r="O50" s="113">
        <f>SUM(O51:O53)</f>
        <v>11</v>
      </c>
      <c r="P50" s="71">
        <f>SUM(P51:P53)</f>
        <v>22.5</v>
      </c>
      <c r="Q50" s="2"/>
    </row>
    <row r="51" spans="2:16" s="2" customFormat="1" ht="15" customHeight="1">
      <c r="B51" s="17"/>
      <c r="C51" s="19" t="s">
        <v>0</v>
      </c>
      <c r="D51" s="29">
        <v>0</v>
      </c>
      <c r="E51" s="45">
        <v>0</v>
      </c>
      <c r="F51" s="57">
        <v>0</v>
      </c>
      <c r="G51" s="45">
        <v>0</v>
      </c>
      <c r="H51" s="57">
        <v>0</v>
      </c>
      <c r="I51" s="78">
        <v>0</v>
      </c>
      <c r="J51" s="65">
        <v>0</v>
      </c>
      <c r="K51" s="45">
        <v>0</v>
      </c>
      <c r="L51" s="106">
        <v>0</v>
      </c>
      <c r="M51" s="93">
        <v>0</v>
      </c>
      <c r="N51" s="118">
        <v>0</v>
      </c>
      <c r="O51" s="106">
        <v>0</v>
      </c>
      <c r="P51" s="65">
        <v>0</v>
      </c>
    </row>
    <row r="52" spans="2:16" s="2" customFormat="1" ht="15" customHeight="1">
      <c r="B52" s="17"/>
      <c r="C52" s="19" t="s">
        <v>35</v>
      </c>
      <c r="D52" s="29">
        <v>403537</v>
      </c>
      <c r="E52" s="45">
        <v>279337</v>
      </c>
      <c r="F52" s="57">
        <f>ROUND(E52/D52*100,1)</f>
        <v>69.2</v>
      </c>
      <c r="G52" s="45">
        <v>28680</v>
      </c>
      <c r="H52" s="57">
        <f>ROUND(G52/$D52*100,1)</f>
        <v>7.1</v>
      </c>
      <c r="I52" s="78">
        <v>374857</v>
      </c>
      <c r="J52" s="65">
        <f>ROUND(I52/$D52*100,1)</f>
        <v>92.9</v>
      </c>
      <c r="K52" s="45">
        <v>0</v>
      </c>
      <c r="L52" s="106">
        <v>0</v>
      </c>
      <c r="M52" s="93">
        <v>0</v>
      </c>
      <c r="N52" s="118">
        <v>247</v>
      </c>
      <c r="O52" s="106">
        <v>11</v>
      </c>
      <c r="P52" s="65">
        <v>22.5</v>
      </c>
    </row>
    <row r="53" spans="2:16" s="2" customFormat="1" ht="15" customHeight="1">
      <c r="B53" s="18"/>
      <c r="C53" s="35" t="s">
        <v>19</v>
      </c>
      <c r="D53" s="36">
        <v>0</v>
      </c>
      <c r="E53" s="50">
        <v>0</v>
      </c>
      <c r="F53" s="60">
        <v>0</v>
      </c>
      <c r="G53" s="50">
        <v>0</v>
      </c>
      <c r="H53" s="60">
        <v>0</v>
      </c>
      <c r="I53" s="83">
        <v>0</v>
      </c>
      <c r="J53" s="70">
        <v>0</v>
      </c>
      <c r="K53" s="50">
        <v>0</v>
      </c>
      <c r="L53" s="112">
        <v>0</v>
      </c>
      <c r="M53" s="99">
        <v>0</v>
      </c>
      <c r="N53" s="123">
        <v>0</v>
      </c>
      <c r="O53" s="112">
        <v>0</v>
      </c>
      <c r="P53" s="70">
        <v>0</v>
      </c>
    </row>
    <row r="54" spans="2:17" s="5" customFormat="1" ht="15" customHeight="1">
      <c r="B54" s="131" t="s">
        <v>36</v>
      </c>
      <c r="C54" s="132"/>
      <c r="D54" s="38">
        <f aca="true" t="shared" si="10" ref="D54:I54">SUM(D55:D57)</f>
        <v>403112</v>
      </c>
      <c r="E54" s="51">
        <f t="shared" si="10"/>
        <v>280334</v>
      </c>
      <c r="F54" s="61">
        <f t="shared" si="10"/>
        <v>69.5</v>
      </c>
      <c r="G54" s="51">
        <f t="shared" si="10"/>
        <v>28680</v>
      </c>
      <c r="H54" s="61">
        <f t="shared" si="10"/>
        <v>7.1</v>
      </c>
      <c r="I54" s="84">
        <f t="shared" si="10"/>
        <v>374432</v>
      </c>
      <c r="J54" s="71">
        <f>ROUND(I54/$D54*100,1)</f>
        <v>92.9</v>
      </c>
      <c r="K54" s="84">
        <f aca="true" t="shared" si="11" ref="K54:P54">SUM(K55:K57)</f>
        <v>0</v>
      </c>
      <c r="L54" s="113">
        <f t="shared" si="11"/>
        <v>0</v>
      </c>
      <c r="M54" s="100">
        <f t="shared" si="11"/>
        <v>0</v>
      </c>
      <c r="N54" s="124">
        <f t="shared" si="11"/>
        <v>247</v>
      </c>
      <c r="O54" s="113">
        <f t="shared" si="11"/>
        <v>11</v>
      </c>
      <c r="P54" s="71">
        <f t="shared" si="11"/>
        <v>22.454545454545453</v>
      </c>
      <c r="Q54" s="2"/>
    </row>
    <row r="55" spans="2:16" s="2" customFormat="1" ht="15" customHeight="1">
      <c r="B55" s="17"/>
      <c r="C55" s="19" t="s">
        <v>0</v>
      </c>
      <c r="D55" s="29">
        <v>0</v>
      </c>
      <c r="E55" s="45">
        <v>0</v>
      </c>
      <c r="F55" s="57">
        <v>0</v>
      </c>
      <c r="G55" s="45">
        <v>0</v>
      </c>
      <c r="H55" s="57">
        <v>0</v>
      </c>
      <c r="I55" s="78">
        <v>0</v>
      </c>
      <c r="J55" s="65">
        <v>0</v>
      </c>
      <c r="K55" s="45">
        <v>0</v>
      </c>
      <c r="L55" s="106">
        <v>0</v>
      </c>
      <c r="M55" s="93">
        <v>0</v>
      </c>
      <c r="N55" s="118">
        <v>0</v>
      </c>
      <c r="O55" s="106">
        <v>0</v>
      </c>
      <c r="P55" s="65">
        <v>0</v>
      </c>
    </row>
    <row r="56" spans="2:16" s="2" customFormat="1" ht="15" customHeight="1">
      <c r="B56" s="17"/>
      <c r="C56" s="19" t="s">
        <v>35</v>
      </c>
      <c r="D56" s="29">
        <v>403112</v>
      </c>
      <c r="E56" s="45">
        <v>280334</v>
      </c>
      <c r="F56" s="57">
        <f>ROUND(E56/D56*100,1)</f>
        <v>69.5</v>
      </c>
      <c r="G56" s="45">
        <v>28680</v>
      </c>
      <c r="H56" s="57">
        <f>ROUND(G56/$D56*100,1)</f>
        <v>7.1</v>
      </c>
      <c r="I56" s="78">
        <v>374432</v>
      </c>
      <c r="J56" s="65">
        <f>ROUND(I56/$D56*100,1)</f>
        <v>92.9</v>
      </c>
      <c r="K56" s="45">
        <v>0</v>
      </c>
      <c r="L56" s="106">
        <v>0</v>
      </c>
      <c r="M56" s="93">
        <v>0</v>
      </c>
      <c r="N56" s="118">
        <v>247</v>
      </c>
      <c r="O56" s="106">
        <v>11</v>
      </c>
      <c r="P56" s="65">
        <f>N56/O56</f>
        <v>22.454545454545453</v>
      </c>
    </row>
    <row r="57" spans="2:16" s="2" customFormat="1" ht="15" customHeight="1">
      <c r="B57" s="18"/>
      <c r="C57" s="35" t="s">
        <v>19</v>
      </c>
      <c r="D57" s="36">
        <v>0</v>
      </c>
      <c r="E57" s="50"/>
      <c r="F57" s="60">
        <v>0</v>
      </c>
      <c r="G57" s="50">
        <v>0</v>
      </c>
      <c r="H57" s="60">
        <v>0</v>
      </c>
      <c r="I57" s="83">
        <v>0</v>
      </c>
      <c r="J57" s="70">
        <v>0</v>
      </c>
      <c r="K57" s="50">
        <v>0</v>
      </c>
      <c r="L57" s="112">
        <v>0</v>
      </c>
      <c r="M57" s="99">
        <v>0</v>
      </c>
      <c r="N57" s="123">
        <v>0</v>
      </c>
      <c r="O57" s="112">
        <v>0</v>
      </c>
      <c r="P57" s="70">
        <v>0</v>
      </c>
    </row>
    <row r="58" ht="15" customHeight="1">
      <c r="P58" s="32" t="s">
        <v>24</v>
      </c>
    </row>
  </sheetData>
  <sheetProtection/>
  <mergeCells count="14">
    <mergeCell ref="N3:P3"/>
    <mergeCell ref="G3:J3"/>
    <mergeCell ref="D3:F3"/>
    <mergeCell ref="B30:C30"/>
    <mergeCell ref="B26:C26"/>
    <mergeCell ref="B6:C6"/>
    <mergeCell ref="K3:M3"/>
    <mergeCell ref="B4:C4"/>
    <mergeCell ref="B34:C34"/>
    <mergeCell ref="B54:C54"/>
    <mergeCell ref="B50:C50"/>
    <mergeCell ref="B46:C46"/>
    <mergeCell ref="B42:C42"/>
    <mergeCell ref="B38:C38"/>
  </mergeCells>
  <printOptions/>
  <pageMargins left="0.34" right="0.2" top="0.7874015748031497" bottom="0.44" header="0.3937007874015748" footer="0.21"/>
  <pageSetup firstPageNumber="2" useFirstPageNumber="1" horizontalDpi="600" verticalDpi="600" orientation="portrait" paperSize="9" scale="94" r:id="rId4"/>
  <headerFooter alignWithMargins="0">
    <oddHeader>&amp;R4.農      業</oddHeader>
    <oddFooter>&amp;C-40-</oddFooter>
  </headerFooter>
  <colBreaks count="1" manualBreakCount="1">
    <brk id="1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2014-04-24T08:44:56Z</cp:lastPrinted>
  <dcterms:created xsi:type="dcterms:W3CDTF">2006-03-30T09:27:31Z</dcterms:created>
  <dcterms:modified xsi:type="dcterms:W3CDTF">2014-04-24T08:45:20Z</dcterms:modified>
  <cp:category/>
  <cp:version/>
  <cp:contentType/>
  <cp:contentStatus/>
</cp:coreProperties>
</file>