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85" yWindow="65521" windowWidth="11310" windowHeight="8910" activeTab="0"/>
  </bookViews>
  <sheets>
    <sheet name="A-4" sheetId="1" r:id="rId1"/>
    <sheet name="Shee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<sst xmlns="http://schemas.openxmlformats.org/spreadsheetml/2006/main" count="50" uniqueCount="36">
  <si>
    <t>計</t>
  </si>
  <si>
    <t>総面積</t>
  </si>
  <si>
    <t>農地</t>
  </si>
  <si>
    <t>水面</t>
  </si>
  <si>
    <t>道路</t>
  </si>
  <si>
    <t>住宅</t>
  </si>
  <si>
    <t>その他</t>
  </si>
  <si>
    <t>A-4．用途別土地面積</t>
  </si>
  <si>
    <t>三国町</t>
  </si>
  <si>
    <t>丸岡町</t>
  </si>
  <si>
    <t>春江町</t>
  </si>
  <si>
    <t>坂井町</t>
  </si>
  <si>
    <t>年別</t>
  </si>
  <si>
    <t>平成17年</t>
  </si>
  <si>
    <t>山林</t>
  </si>
  <si>
    <t>自然的土地利用</t>
  </si>
  <si>
    <t>小計</t>
  </si>
  <si>
    <t>商業</t>
  </si>
  <si>
    <t>工業</t>
  </si>
  <si>
    <t>可住地</t>
  </si>
  <si>
    <t>非可住地</t>
  </si>
  <si>
    <t>都市的土地利用</t>
  </si>
  <si>
    <t>資料：都市計画課</t>
  </si>
  <si>
    <t>自然的利用</t>
  </si>
  <si>
    <t>都市的利用</t>
  </si>
  <si>
    <t>宅 地</t>
  </si>
  <si>
    <t>平成19年</t>
  </si>
  <si>
    <t>平成20年</t>
  </si>
  <si>
    <t>平成20年</t>
  </si>
  <si>
    <t>平成21年</t>
  </si>
  <si>
    <t>上段：面積(ha)、下段：構成比(%)</t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</si>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</sst>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\ \ \ ge\.m\.d"/>
    <numFmt numFmtId="178" formatCode="00.00.00"/>
    <numFmt numFmtId="179" formatCode="#,##0.0;[Red]\-#,##0.0"/>
    <numFmt numFmtId="180" formatCode="0&quot;日&quot;"/>
    <numFmt numFmtId="181" formatCode="0&quot;月&quot;"/>
    <numFmt numFmtId="182" formatCode="0.000"/>
    <numFmt numFmtId="183" formatCode="00.0"/>
    <numFmt numFmtId="184" formatCode="#,##0&quot; &quot;;\-#,##0&quot; &quot;"/>
    <numFmt numFmtId="185" formatCode="#,##0&quot;.&quot;"/>
    <numFmt numFmtId="186" formatCode="#,##0.0&quot; &quot;;\-#,##0.0&quot; &quot;"/>
    <numFmt numFmtId="187" formatCode="#,##0.00&quot; &quot;;\-#,##0.00&quot; &quot;"/>
    <numFmt numFmtId="188" formatCode="#,##0&quot;　&quot;;&quot;△&quot;#,##0&quot;　&quot;"/>
    <numFmt numFmtId="189" formatCode="#,##0&quot;  &quot;;&quot;△&quot;#,##0&quot;  &quot;"/>
    <numFmt numFmtId="190" formatCode="0.00&quot; &quot;"/>
    <numFmt numFmtId="191" formatCode="0.00&quot; &quot;;&quot;△　　&quot;0.00"/>
    <numFmt numFmtId="192" formatCode="0.00&quot; &quot;;&quot;△　　&quot;0.00&quot;  &quot;"/>
    <numFmt numFmtId="193" formatCode="#,##0.000"/>
    <numFmt numFmtId="194" formatCode="#,##0.0"/>
    <numFmt numFmtId="195" formatCode="\(#,##0_)"/>
    <numFmt numFmtId="196" formatCode="\(#,##0\)"/>
    <numFmt numFmtId="197" formatCode="#,##0_);\(#,##0\)"/>
    <numFmt numFmtId="198" formatCode="0_);\(0\)"/>
    <numFmt numFmtId="199" formatCode="#,##0_);[Red]\(#,##0\)"/>
    <numFmt numFmtId="200" formatCode="#,##0_ "/>
    <numFmt numFmtId="201" formatCode="#,##0;&quot;△ &quot;#,##0"/>
    <numFmt numFmtId="202" formatCode="#,##0.0;&quot;△ &quot;#,##0.0"/>
    <numFmt numFmtId="203" formatCode="&quot;(&quot;#,##0.0&quot;)&quot;;&quot;△ &quot;#,##0.0"/>
  </numFmts>
  <fonts count="5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Osaka"/>
      <family val="3"/>
    </font>
    <font>
      <sz val="4.75"/>
      <color indexed="8"/>
      <name val="ＭＳ Ｐゴシック"/>
      <family val="3"/>
    </font>
    <font>
      <sz val="2.25"/>
      <color indexed="8"/>
      <name val="ＭＳ Ｐゴシック"/>
      <family val="3"/>
    </font>
    <font>
      <sz val="1"/>
      <color indexed="8"/>
      <name val="ＭＳ Ｐゴシック"/>
      <family val="3"/>
    </font>
    <font>
      <sz val="2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32" borderId="0">
      <alignment/>
      <protection/>
    </xf>
    <xf numFmtId="0" fontId="8" fillId="0" borderId="0" applyNumberFormat="0" applyFill="0" applyBorder="0" applyAlignment="0" applyProtection="0"/>
    <xf numFmtId="0" fontId="56" fillId="3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 locked="0"/>
    </xf>
    <xf numFmtId="38" fontId="11" fillId="0" borderId="0" xfId="49" applyFont="1" applyFill="1" applyAlignment="1" applyProtection="1">
      <alignment horizontal="centerContinuous" vertical="center"/>
      <protection/>
    </xf>
    <xf numFmtId="38" fontId="10" fillId="0" borderId="0" xfId="49" applyFont="1" applyFill="1" applyAlignment="1" applyProtection="1">
      <alignment horizontal="centerContinuous" vertical="center"/>
      <protection/>
    </xf>
    <xf numFmtId="0" fontId="12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vertical="center"/>
      <protection/>
    </xf>
    <xf numFmtId="38" fontId="11" fillId="0" borderId="0" xfId="49" applyFont="1" applyFill="1" applyAlignment="1" applyProtection="1">
      <alignment vertical="center"/>
      <protection/>
    </xf>
    <xf numFmtId="38" fontId="12" fillId="0" borderId="0" xfId="49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 locked="0"/>
    </xf>
    <xf numFmtId="38" fontId="14" fillId="0" borderId="0" xfId="49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 applyProtection="1">
      <alignment horizontal="center"/>
      <protection locked="0"/>
    </xf>
    <xf numFmtId="38" fontId="11" fillId="0" borderId="0" xfId="49" applyFont="1" applyFill="1" applyAlignment="1" applyProtection="1">
      <alignment/>
      <protection locked="0"/>
    </xf>
    <xf numFmtId="38" fontId="10" fillId="0" borderId="0" xfId="49" applyFont="1" applyFill="1" applyAlignment="1" applyProtection="1">
      <alignment/>
      <protection locked="0"/>
    </xf>
    <xf numFmtId="202" fontId="14" fillId="0" borderId="0" xfId="0" applyNumberFormat="1" applyFont="1" applyFill="1" applyAlignment="1" applyProtection="1">
      <alignment vertical="center"/>
      <protection locked="0"/>
    </xf>
    <xf numFmtId="202" fontId="15" fillId="0" borderId="10" xfId="49" applyNumberFormat="1" applyFont="1" applyFill="1" applyBorder="1" applyAlignment="1" applyProtection="1">
      <alignment vertical="center"/>
      <protection/>
    </xf>
    <xf numFmtId="202" fontId="15" fillId="0" borderId="11" xfId="49" applyNumberFormat="1" applyFont="1" applyFill="1" applyBorder="1" applyAlignment="1" applyProtection="1">
      <alignment vertical="center"/>
      <protection/>
    </xf>
    <xf numFmtId="202" fontId="15" fillId="0" borderId="12" xfId="49" applyNumberFormat="1" applyFont="1" applyFill="1" applyBorder="1" applyAlignment="1" applyProtection="1">
      <alignment vertical="center"/>
      <protection/>
    </xf>
    <xf numFmtId="202" fontId="12" fillId="0" borderId="13" xfId="49" applyNumberFormat="1" applyFont="1" applyFill="1" applyBorder="1" applyAlignment="1" applyProtection="1">
      <alignment vertical="center"/>
      <protection/>
    </xf>
    <xf numFmtId="202" fontId="12" fillId="0" borderId="14" xfId="49" applyNumberFormat="1" applyFont="1" applyFill="1" applyBorder="1" applyAlignment="1" applyProtection="1">
      <alignment vertical="center"/>
      <protection/>
    </xf>
    <xf numFmtId="202" fontId="14" fillId="0" borderId="15" xfId="0" applyNumberFormat="1" applyFont="1" applyFill="1" applyBorder="1" applyAlignment="1" applyProtection="1">
      <alignment vertical="center"/>
      <protection locked="0"/>
    </xf>
    <xf numFmtId="202" fontId="14" fillId="0" borderId="16" xfId="0" applyNumberFormat="1" applyFont="1" applyFill="1" applyBorder="1" applyAlignment="1" applyProtection="1">
      <alignment vertical="center"/>
      <protection locked="0"/>
    </xf>
    <xf numFmtId="202" fontId="15" fillId="0" borderId="17" xfId="49" applyNumberFormat="1" applyFont="1" applyFill="1" applyBorder="1" applyAlignment="1" applyProtection="1">
      <alignment vertical="center"/>
      <protection/>
    </xf>
    <xf numFmtId="202" fontId="15" fillId="0" borderId="18" xfId="49" applyNumberFormat="1" applyFont="1" applyFill="1" applyBorder="1" applyAlignment="1" applyProtection="1">
      <alignment vertical="center"/>
      <protection/>
    </xf>
    <xf numFmtId="202" fontId="15" fillId="0" borderId="14" xfId="49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202" fontId="12" fillId="0" borderId="19" xfId="49" applyNumberFormat="1" applyFont="1" applyFill="1" applyBorder="1" applyAlignment="1" applyProtection="1">
      <alignment vertical="center"/>
      <protection/>
    </xf>
    <xf numFmtId="202" fontId="12" fillId="0" borderId="20" xfId="49" applyNumberFormat="1" applyFont="1" applyFill="1" applyBorder="1" applyAlignment="1" applyProtection="1">
      <alignment vertical="center"/>
      <protection/>
    </xf>
    <xf numFmtId="202" fontId="15" fillId="0" borderId="21" xfId="49" applyNumberFormat="1" applyFont="1" applyFill="1" applyBorder="1" applyAlignment="1" applyProtection="1">
      <alignment vertical="center"/>
      <protection/>
    </xf>
    <xf numFmtId="202" fontId="15" fillId="0" borderId="22" xfId="49" applyNumberFormat="1" applyFont="1" applyFill="1" applyBorder="1" applyAlignment="1" applyProtection="1">
      <alignment vertical="center"/>
      <protection/>
    </xf>
    <xf numFmtId="202" fontId="15" fillId="0" borderId="23" xfId="49" applyNumberFormat="1" applyFont="1" applyFill="1" applyBorder="1" applyAlignment="1" applyProtection="1">
      <alignment vertical="center"/>
      <protection/>
    </xf>
    <xf numFmtId="202" fontId="15" fillId="0" borderId="24" xfId="49" applyNumberFormat="1" applyFont="1" applyFill="1" applyBorder="1" applyAlignment="1" applyProtection="1">
      <alignment vertical="center"/>
      <protection/>
    </xf>
    <xf numFmtId="38" fontId="12" fillId="0" borderId="15" xfId="49" applyFont="1" applyFill="1" applyBorder="1" applyAlignment="1" applyProtection="1">
      <alignment horizontal="distributed" vertical="center"/>
      <protection/>
    </xf>
    <xf numFmtId="38" fontId="12" fillId="0" borderId="25" xfId="49" applyFont="1" applyFill="1" applyBorder="1" applyAlignment="1" applyProtection="1">
      <alignment horizontal="center" vertical="center"/>
      <protection/>
    </xf>
    <xf numFmtId="38" fontId="12" fillId="0" borderId="26" xfId="49" applyFont="1" applyFill="1" applyBorder="1" applyAlignment="1" applyProtection="1">
      <alignment horizontal="center" vertical="center"/>
      <protection/>
    </xf>
    <xf numFmtId="38" fontId="12" fillId="0" borderId="27" xfId="49" applyFont="1" applyFill="1" applyBorder="1" applyAlignment="1" applyProtection="1">
      <alignment horizontal="center" vertical="center"/>
      <protection/>
    </xf>
    <xf numFmtId="40" fontId="12" fillId="0" borderId="0" xfId="49" applyNumberFormat="1" applyFont="1" applyFill="1" applyAlignment="1" applyProtection="1">
      <alignment/>
      <protection locked="0"/>
    </xf>
    <xf numFmtId="203" fontId="12" fillId="0" borderId="14" xfId="49" applyNumberFormat="1" applyFont="1" applyFill="1" applyBorder="1" applyAlignment="1" applyProtection="1">
      <alignment vertical="center"/>
      <protection/>
    </xf>
    <xf numFmtId="203" fontId="15" fillId="0" borderId="14" xfId="49" applyNumberFormat="1" applyFont="1" applyFill="1" applyBorder="1" applyAlignment="1" applyProtection="1">
      <alignment vertical="center"/>
      <protection/>
    </xf>
    <xf numFmtId="202" fontId="12" fillId="0" borderId="28" xfId="49" applyNumberFormat="1" applyFont="1" applyFill="1" applyBorder="1" applyAlignment="1" applyProtection="1">
      <alignment vertical="center"/>
      <protection/>
    </xf>
    <xf numFmtId="203" fontId="12" fillId="0" borderId="29" xfId="49" applyNumberFormat="1" applyFont="1" applyFill="1" applyBorder="1" applyAlignment="1" applyProtection="1">
      <alignment vertical="center"/>
      <protection/>
    </xf>
    <xf numFmtId="203" fontId="12" fillId="0" borderId="30" xfId="49" applyNumberFormat="1" applyFont="1" applyFill="1" applyBorder="1" applyAlignment="1" applyProtection="1">
      <alignment vertical="center"/>
      <protection/>
    </xf>
    <xf numFmtId="203" fontId="15" fillId="0" borderId="29" xfId="49" applyNumberFormat="1" applyFont="1" applyFill="1" applyBorder="1" applyAlignment="1" applyProtection="1">
      <alignment vertical="center"/>
      <protection/>
    </xf>
    <xf numFmtId="203" fontId="15" fillId="0" borderId="30" xfId="49" applyNumberFormat="1" applyFont="1" applyFill="1" applyBorder="1" applyAlignment="1" applyProtection="1">
      <alignment vertical="center"/>
      <protection/>
    </xf>
    <xf numFmtId="203" fontId="15" fillId="0" borderId="31" xfId="49" applyNumberFormat="1" applyFont="1" applyFill="1" applyBorder="1" applyAlignment="1" applyProtection="1">
      <alignment vertical="center"/>
      <protection/>
    </xf>
    <xf numFmtId="203" fontId="15" fillId="0" borderId="32" xfId="49" applyNumberFormat="1" applyFont="1" applyFill="1" applyBorder="1" applyAlignment="1" applyProtection="1">
      <alignment vertical="center"/>
      <protection/>
    </xf>
    <xf numFmtId="203" fontId="15" fillId="0" borderId="33" xfId="49" applyNumberFormat="1" applyFont="1" applyFill="1" applyBorder="1" applyAlignment="1" applyProtection="1">
      <alignment vertical="center"/>
      <protection/>
    </xf>
    <xf numFmtId="203" fontId="15" fillId="0" borderId="12" xfId="49" applyNumberFormat="1" applyFont="1" applyFill="1" applyBorder="1" applyAlignment="1" applyProtection="1">
      <alignment vertical="center"/>
      <protection/>
    </xf>
    <xf numFmtId="203" fontId="12" fillId="0" borderId="34" xfId="49" applyNumberFormat="1" applyFont="1" applyFill="1" applyBorder="1" applyAlignment="1" applyProtection="1">
      <alignment vertical="center"/>
      <protection/>
    </xf>
    <xf numFmtId="203" fontId="15" fillId="0" borderId="34" xfId="49" applyNumberFormat="1" applyFont="1" applyFill="1" applyBorder="1" applyAlignment="1" applyProtection="1">
      <alignment vertical="center"/>
      <protection/>
    </xf>
    <xf numFmtId="38" fontId="12" fillId="0" borderId="25" xfId="49" applyFont="1" applyFill="1" applyBorder="1" applyAlignment="1" applyProtection="1">
      <alignment vertical="center"/>
      <protection/>
    </xf>
    <xf numFmtId="38" fontId="12" fillId="0" borderId="35" xfId="49" applyFont="1" applyFill="1" applyBorder="1" applyAlignment="1" applyProtection="1">
      <alignment vertical="center"/>
      <protection/>
    </xf>
    <xf numFmtId="38" fontId="12" fillId="0" borderId="19" xfId="49" applyFont="1" applyFill="1" applyBorder="1" applyAlignment="1" applyProtection="1">
      <alignment vertical="center"/>
      <protection/>
    </xf>
    <xf numFmtId="38" fontId="12" fillId="0" borderId="20" xfId="49" applyFont="1" applyFill="1" applyBorder="1" applyAlignment="1" applyProtection="1">
      <alignment vertical="center" shrinkToFit="1"/>
      <protection/>
    </xf>
    <xf numFmtId="38" fontId="12" fillId="0" borderId="20" xfId="49" applyFont="1" applyFill="1" applyBorder="1" applyAlignment="1" applyProtection="1">
      <alignment vertical="center"/>
      <protection/>
    </xf>
    <xf numFmtId="38" fontId="10" fillId="0" borderId="0" xfId="0" applyNumberFormat="1" applyFont="1" applyFill="1" applyAlignment="1" applyProtection="1">
      <alignment/>
      <protection locked="0"/>
    </xf>
    <xf numFmtId="38" fontId="12" fillId="0" borderId="28" xfId="49" applyFont="1" applyFill="1" applyBorder="1" applyAlignment="1" applyProtection="1">
      <alignment vertical="center"/>
      <protection/>
    </xf>
    <xf numFmtId="38" fontId="12" fillId="0" borderId="0" xfId="49" applyFont="1" applyFill="1" applyAlignment="1" applyProtection="1">
      <alignment/>
      <protection locked="0"/>
    </xf>
    <xf numFmtId="38" fontId="11" fillId="0" borderId="27" xfId="49" applyFont="1" applyFill="1" applyBorder="1" applyAlignment="1" applyProtection="1">
      <alignment horizontal="center" vertical="center"/>
      <protection/>
    </xf>
    <xf numFmtId="202" fontId="12" fillId="0" borderId="31" xfId="49" applyNumberFormat="1" applyFont="1" applyFill="1" applyBorder="1" applyAlignment="1" applyProtection="1">
      <alignment vertical="center"/>
      <protection/>
    </xf>
    <xf numFmtId="203" fontId="12" fillId="0" borderId="31" xfId="49" applyNumberFormat="1" applyFont="1" applyFill="1" applyBorder="1" applyAlignment="1" applyProtection="1">
      <alignment vertical="center"/>
      <protection/>
    </xf>
    <xf numFmtId="203" fontId="12" fillId="0" borderId="32" xfId="49" applyNumberFormat="1" applyFont="1" applyFill="1" applyBorder="1" applyAlignment="1" applyProtection="1">
      <alignment vertical="center"/>
      <protection/>
    </xf>
    <xf numFmtId="203" fontId="12" fillId="0" borderId="33" xfId="49" applyNumberFormat="1" applyFont="1" applyFill="1" applyBorder="1" applyAlignment="1" applyProtection="1">
      <alignment vertical="center"/>
      <protection/>
    </xf>
    <xf numFmtId="203" fontId="12" fillId="0" borderId="12" xfId="49" applyNumberFormat="1" applyFont="1" applyFill="1" applyBorder="1" applyAlignment="1" applyProtection="1">
      <alignment vertical="center"/>
      <protection/>
    </xf>
    <xf numFmtId="202" fontId="12" fillId="0" borderId="28" xfId="0" applyNumberFormat="1" applyFont="1" applyFill="1" applyBorder="1" applyAlignment="1" applyProtection="1">
      <alignment horizontal="center" vertical="center" shrinkToFit="1"/>
      <protection/>
    </xf>
    <xf numFmtId="202" fontId="12" fillId="0" borderId="36" xfId="0" applyNumberFormat="1" applyFont="1" applyFill="1" applyBorder="1" applyAlignment="1" applyProtection="1">
      <alignment horizontal="center" vertical="center" shrinkToFit="1"/>
      <protection/>
    </xf>
    <xf numFmtId="202" fontId="12" fillId="0" borderId="31" xfId="0" applyNumberFormat="1" applyFont="1" applyFill="1" applyBorder="1" applyAlignment="1" applyProtection="1">
      <alignment horizontal="center" vertical="center" shrinkToFit="1"/>
      <protection/>
    </xf>
    <xf numFmtId="202" fontId="12" fillId="0" borderId="37" xfId="0" applyNumberFormat="1" applyFont="1" applyFill="1" applyBorder="1" applyAlignment="1" applyProtection="1">
      <alignment horizontal="center" vertical="center" shrinkToFit="1"/>
      <protection/>
    </xf>
    <xf numFmtId="202" fontId="12" fillId="0" borderId="10" xfId="0" applyNumberFormat="1" applyFont="1" applyFill="1" applyBorder="1" applyAlignment="1" applyProtection="1">
      <alignment horizontal="center" vertical="center" shrinkToFit="1"/>
      <protection/>
    </xf>
    <xf numFmtId="202" fontId="12" fillId="0" borderId="38" xfId="0" applyNumberFormat="1" applyFont="1" applyFill="1" applyBorder="1" applyAlignment="1" applyProtection="1">
      <alignment horizontal="center" vertical="center" shrinkToFit="1"/>
      <protection/>
    </xf>
    <xf numFmtId="38" fontId="12" fillId="0" borderId="11" xfId="49" applyFont="1" applyFill="1" applyBorder="1" applyAlignment="1" applyProtection="1">
      <alignment horizontal="center" vertical="center"/>
      <protection/>
    </xf>
    <xf numFmtId="38" fontId="12" fillId="0" borderId="12" xfId="49" applyFont="1" applyFill="1" applyBorder="1" applyAlignment="1" applyProtection="1">
      <alignment horizontal="center" vertical="center"/>
      <protection/>
    </xf>
    <xf numFmtId="38" fontId="12" fillId="0" borderId="28" xfId="49" applyFont="1" applyFill="1" applyBorder="1" applyAlignment="1" applyProtection="1">
      <alignment horizontal="center" vertical="center"/>
      <protection/>
    </xf>
    <xf numFmtId="38" fontId="12" fillId="0" borderId="27" xfId="49" applyFont="1" applyFill="1" applyBorder="1" applyAlignment="1" applyProtection="1">
      <alignment horizontal="center" vertical="center"/>
      <protection/>
    </xf>
    <xf numFmtId="38" fontId="12" fillId="0" borderId="36" xfId="49" applyFont="1" applyFill="1" applyBorder="1" applyAlignment="1" applyProtection="1">
      <alignment horizontal="center" vertical="center"/>
      <protection/>
    </xf>
    <xf numFmtId="38" fontId="11" fillId="0" borderId="39" xfId="49" applyFont="1" applyFill="1" applyBorder="1" applyAlignment="1" applyProtection="1">
      <alignment horizontal="center" vertical="center"/>
      <protection/>
    </xf>
    <xf numFmtId="38" fontId="11" fillId="0" borderId="40" xfId="49" applyFont="1" applyFill="1" applyBorder="1" applyAlignment="1" applyProtection="1">
      <alignment horizontal="center" vertical="center"/>
      <protection/>
    </xf>
    <xf numFmtId="38" fontId="12" fillId="0" borderId="35" xfId="49" applyFont="1" applyFill="1" applyBorder="1" applyAlignment="1" applyProtection="1">
      <alignment horizontal="distributed" vertical="center"/>
      <protection/>
    </xf>
    <xf numFmtId="38" fontId="12" fillId="0" borderId="16" xfId="49" applyFont="1" applyFill="1" applyBorder="1" applyAlignment="1" applyProtection="1">
      <alignment horizontal="distributed" vertical="center"/>
      <protection/>
    </xf>
    <xf numFmtId="202" fontId="12" fillId="0" borderId="38" xfId="0" applyNumberFormat="1" applyFont="1" applyFill="1" applyBorder="1" applyAlignment="1" applyProtection="1">
      <alignment horizontal="right" vertical="center" shrinkToFit="1"/>
      <protection/>
    </xf>
    <xf numFmtId="202" fontId="12" fillId="0" borderId="24" xfId="0" applyNumberFormat="1" applyFont="1" applyFill="1" applyBorder="1" applyAlignment="1" applyProtection="1">
      <alignment horizontal="right" vertical="center" shrinkToFit="1"/>
      <protection/>
    </xf>
    <xf numFmtId="202" fontId="12" fillId="0" borderId="33" xfId="0" applyNumberFormat="1" applyFont="1" applyFill="1" applyBorder="1" applyAlignment="1" applyProtection="1">
      <alignment horizontal="right" vertical="center" shrinkToFit="1"/>
      <protection/>
    </xf>
    <xf numFmtId="38" fontId="12" fillId="0" borderId="35" xfId="49" applyFont="1" applyFill="1" applyBorder="1" applyAlignment="1" applyProtection="1">
      <alignment horizontal="center" vertical="center"/>
      <protection/>
    </xf>
    <xf numFmtId="38" fontId="12" fillId="0" borderId="19" xfId="49" applyFont="1" applyFill="1" applyBorder="1" applyAlignment="1" applyProtection="1">
      <alignment horizontal="center" vertical="center"/>
      <protection/>
    </xf>
    <xf numFmtId="38" fontId="12" fillId="0" borderId="41" xfId="49" applyFont="1" applyFill="1" applyBorder="1" applyAlignment="1" applyProtection="1">
      <alignment horizontal="center" vertical="center"/>
      <protection/>
    </xf>
    <xf numFmtId="38" fontId="12" fillId="0" borderId="20" xfId="49" applyFont="1" applyFill="1" applyBorder="1" applyAlignment="1" applyProtection="1">
      <alignment horizontal="center" vertical="center"/>
      <protection/>
    </xf>
    <xf numFmtId="38" fontId="12" fillId="0" borderId="33" xfId="49" applyFont="1" applyFill="1" applyBorder="1" applyAlignment="1" applyProtection="1">
      <alignment horizontal="center" vertical="center"/>
      <protection/>
    </xf>
    <xf numFmtId="38" fontId="12" fillId="0" borderId="13" xfId="49" applyFont="1" applyFill="1" applyBorder="1" applyAlignment="1" applyProtection="1">
      <alignment horizontal="center" vertical="center" shrinkToFit="1"/>
      <protection/>
    </xf>
    <xf numFmtId="38" fontId="12" fillId="0" borderId="11" xfId="49" applyFont="1" applyFill="1" applyBorder="1" applyAlignment="1" applyProtection="1">
      <alignment horizontal="center" vertical="center" shrinkToFit="1"/>
      <protection/>
    </xf>
    <xf numFmtId="38" fontId="12" fillId="0" borderId="12" xfId="49" applyFont="1" applyFill="1" applyBorder="1" applyAlignment="1" applyProtection="1">
      <alignment horizontal="center" vertical="center" shrinkToFit="1"/>
      <protection/>
    </xf>
    <xf numFmtId="38" fontId="12" fillId="0" borderId="39" xfId="49" applyFont="1" applyFill="1" applyBorder="1" applyAlignment="1" applyProtection="1">
      <alignment horizontal="center" vertical="center" shrinkToFit="1"/>
      <protection/>
    </xf>
    <xf numFmtId="202" fontId="12" fillId="0" borderId="22" xfId="0" applyNumberFormat="1" applyFont="1" applyFill="1" applyBorder="1" applyAlignment="1" applyProtection="1">
      <alignment horizontal="right" vertical="center" shrinkToFit="1"/>
      <protection/>
    </xf>
    <xf numFmtId="202" fontId="12" fillId="0" borderId="30" xfId="0" applyNumberFormat="1" applyFont="1" applyFill="1" applyBorder="1" applyAlignment="1" applyProtection="1">
      <alignment horizontal="right" vertical="center" shrinkToFit="1"/>
      <protection/>
    </xf>
    <xf numFmtId="38" fontId="12" fillId="0" borderId="32" xfId="49" applyFont="1" applyFill="1" applyBorder="1" applyAlignment="1" applyProtection="1">
      <alignment horizontal="center" vertical="center"/>
      <protection/>
    </xf>
    <xf numFmtId="38" fontId="12" fillId="0" borderId="19" xfId="49" applyFont="1" applyFill="1" applyBorder="1" applyAlignment="1" applyProtection="1">
      <alignment horizontal="distributed" vertical="center"/>
      <protection/>
    </xf>
    <xf numFmtId="38" fontId="12" fillId="0" borderId="32" xfId="49" applyFont="1" applyFill="1" applyBorder="1" applyAlignment="1" applyProtection="1">
      <alignment horizontal="distributed" vertical="center"/>
      <protection/>
    </xf>
    <xf numFmtId="38" fontId="12" fillId="0" borderId="20" xfId="49" applyFont="1" applyFill="1" applyBorder="1" applyAlignment="1" applyProtection="1">
      <alignment horizontal="center" vertical="center" shrinkToFit="1"/>
      <protection/>
    </xf>
    <xf numFmtId="38" fontId="12" fillId="0" borderId="33" xfId="49" applyFont="1" applyFill="1" applyBorder="1" applyAlignment="1" applyProtection="1">
      <alignment horizontal="center" vertical="center" shrinkToFit="1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8／199.XL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0455"/>
          <c:w val="0.88"/>
          <c:h val="0.87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('A-4'!$E$30,'A-4'!$J$30)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15"/>
        </c:manualLayout>
      </c:layout>
      <c:pieChart>
        <c:varyColors val="1"/>
        <c:ser>
          <c:idx val="0"/>
          <c:order val="0"/>
          <c:tx>
            <c:strRef>
              <c:f>'A-4'!$L$30</c:f>
              <c:strCache>
                <c:ptCount val="1"/>
                <c:pt idx="0">
                  <c:v>1,330.6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'A-4'!$L$30:$P$30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175"/>
        </c:manualLayout>
      </c:layout>
      <c:pieChart>
        <c:varyColors val="1"/>
        <c:ser>
          <c:idx val="0"/>
          <c:order val="0"/>
          <c:tx>
            <c:strRef>
              <c:f>'A-4'!$F$30</c:f>
              <c:strCache>
                <c:ptCount val="1"/>
                <c:pt idx="0">
                  <c:v>7,534.9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'A-4'!$F$30:$I$30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Sheet1!$E$5:$F$5</c:f>
              <c:strCache/>
            </c:strRef>
          </c:cat>
          <c:val>
            <c:numRef>
              <c:f>Sheet1!$E$6:$F$6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Sheet1!$L$5:$P$5</c:f>
              <c:strCache/>
            </c:strRef>
          </c:cat>
          <c:val>
            <c:numRef>
              <c:f>Sheet1!$L$6:$P$6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Sheet1!$L$5:$P$5</c:f>
              <c:strCache/>
            </c:strRef>
          </c:cat>
          <c:val>
            <c:numRef>
              <c:f>Sheet1!$L$6:$P$6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Sheet1!$G$5:$J$5</c:f>
              <c:strCache/>
            </c:strRef>
          </c:cat>
          <c:val>
            <c:numRef>
              <c:f>Sheet1!$G$6:$J$6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0.36375</cdr:y>
    </cdr:from>
    <cdr:to>
      <cdr:x>0.55875</cdr:x>
      <cdr:y>0.44575</cdr:y>
    </cdr:to>
    <cdr:sp>
      <cdr:nvSpPr>
        <cdr:cNvPr id="1" name="Rectangle 1"/>
        <cdr:cNvSpPr>
          <a:spLocks/>
        </cdr:cNvSpPr>
      </cdr:nvSpPr>
      <cdr:spPr>
        <a:xfrm>
          <a:off x="428625" y="914400"/>
          <a:ext cx="12382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都市的土地利用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33</xdr:row>
      <xdr:rowOff>66675</xdr:rowOff>
    </xdr:from>
    <xdr:to>
      <xdr:col>12</xdr:col>
      <xdr:colOff>323850</xdr:colOff>
      <xdr:row>46</xdr:row>
      <xdr:rowOff>123825</xdr:rowOff>
    </xdr:to>
    <xdr:graphicFrame>
      <xdr:nvGraphicFramePr>
        <xdr:cNvPr id="1" name="グラフ 1"/>
        <xdr:cNvGraphicFramePr/>
      </xdr:nvGraphicFramePr>
      <xdr:xfrm>
        <a:off x="2571750" y="5543550"/>
        <a:ext cx="29908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247650</xdr:colOff>
      <xdr:row>44</xdr:row>
      <xdr:rowOff>104775</xdr:rowOff>
    </xdr:from>
    <xdr:to>
      <xdr:col>7</xdr:col>
      <xdr:colOff>361950</xdr:colOff>
      <xdr:row>56</xdr:row>
      <xdr:rowOff>0</xdr:rowOff>
    </xdr:to>
    <xdr:graphicFrame>
      <xdr:nvGraphicFramePr>
        <xdr:cNvPr id="2" name="グラフ 4"/>
        <xdr:cNvGraphicFramePr/>
      </xdr:nvGraphicFramePr>
      <xdr:xfrm>
        <a:off x="742950" y="7667625"/>
        <a:ext cx="25050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44</xdr:row>
      <xdr:rowOff>133350</xdr:rowOff>
    </xdr:from>
    <xdr:to>
      <xdr:col>16</xdr:col>
      <xdr:colOff>476250</xdr:colOff>
      <xdr:row>56</xdr:row>
      <xdr:rowOff>38100</xdr:rowOff>
    </xdr:to>
    <xdr:graphicFrame>
      <xdr:nvGraphicFramePr>
        <xdr:cNvPr id="3" name="グラフ 3"/>
        <xdr:cNvGraphicFramePr/>
      </xdr:nvGraphicFramePr>
      <xdr:xfrm>
        <a:off x="5010150" y="7696200"/>
        <a:ext cx="25146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285750</xdr:colOff>
      <xdr:row>41</xdr:row>
      <xdr:rowOff>0</xdr:rowOff>
    </xdr:from>
    <xdr:to>
      <xdr:col>12</xdr:col>
      <xdr:colOff>38100</xdr:colOff>
      <xdr:row>42</xdr:row>
      <xdr:rowOff>38100</xdr:rowOff>
    </xdr:to>
    <xdr:sp>
      <xdr:nvSpPr>
        <xdr:cNvPr id="4" name="Rectangle 2"/>
        <xdr:cNvSpPr>
          <a:spLocks/>
        </xdr:cNvSpPr>
      </xdr:nvSpPr>
      <xdr:spPr>
        <a:xfrm>
          <a:off x="4010025" y="6991350"/>
          <a:ext cx="1266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自然的土地利用</a:t>
          </a:r>
        </a:p>
      </xdr:txBody>
    </xdr:sp>
    <xdr:clientData/>
  </xdr:twoCellAnchor>
  <xdr:twoCellAnchor>
    <xdr:from>
      <xdr:col>12</xdr:col>
      <xdr:colOff>342900</xdr:colOff>
      <xdr:row>43</xdr:row>
      <xdr:rowOff>9525</xdr:rowOff>
    </xdr:from>
    <xdr:to>
      <xdr:col>16</xdr:col>
      <xdr:colOff>66675</xdr:colOff>
      <xdr:row>44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5581650" y="7381875"/>
          <a:ext cx="1533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自然的土地利用割合</a:t>
          </a:r>
        </a:p>
      </xdr:txBody>
    </xdr:sp>
    <xdr:clientData/>
  </xdr:twoCellAnchor>
  <xdr:twoCellAnchor>
    <xdr:from>
      <xdr:col>3</xdr:col>
      <xdr:colOff>333375</xdr:colOff>
      <xdr:row>42</xdr:row>
      <xdr:rowOff>171450</xdr:rowOff>
    </xdr:from>
    <xdr:to>
      <xdr:col>6</xdr:col>
      <xdr:colOff>409575</xdr:colOff>
      <xdr:row>44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1219200" y="73533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都市的土地利用割合</a:t>
          </a:r>
        </a:p>
      </xdr:txBody>
    </xdr:sp>
    <xdr:clientData/>
  </xdr:twoCellAnchor>
  <xdr:twoCellAnchor>
    <xdr:from>
      <xdr:col>8</xdr:col>
      <xdr:colOff>276225</xdr:colOff>
      <xdr:row>31</xdr:row>
      <xdr:rowOff>171450</xdr:rowOff>
    </xdr:from>
    <xdr:to>
      <xdr:col>11</xdr:col>
      <xdr:colOff>38100</xdr:colOff>
      <xdr:row>33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581400" y="5267325"/>
          <a:ext cx="1209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土地利用割合</a:t>
          </a:r>
        </a:p>
      </xdr:txBody>
    </xdr:sp>
    <xdr:clientData/>
  </xdr:twoCellAnchor>
  <xdr:twoCellAnchor>
    <xdr:from>
      <xdr:col>14</xdr:col>
      <xdr:colOff>200025</xdr:colOff>
      <xdr:row>51</xdr:row>
      <xdr:rowOff>133350</xdr:rowOff>
    </xdr:from>
    <xdr:to>
      <xdr:col>15</xdr:col>
      <xdr:colOff>304800</xdr:colOff>
      <xdr:row>52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6276975" y="9029700"/>
          <a:ext cx="590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農地</a:t>
          </a:r>
        </a:p>
      </xdr:txBody>
    </xdr:sp>
    <xdr:clientData/>
  </xdr:twoCellAnchor>
  <xdr:twoCellAnchor>
    <xdr:from>
      <xdr:col>12</xdr:col>
      <xdr:colOff>390525</xdr:colOff>
      <xdr:row>48</xdr:row>
      <xdr:rowOff>114300</xdr:rowOff>
    </xdr:from>
    <xdr:to>
      <xdr:col>13</xdr:col>
      <xdr:colOff>371475</xdr:colOff>
      <xdr:row>49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5629275" y="8439150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山林</a:t>
          </a:r>
        </a:p>
      </xdr:txBody>
    </xdr:sp>
    <xdr:clientData/>
  </xdr:twoCellAnchor>
  <xdr:twoCellAnchor>
    <xdr:from>
      <xdr:col>13</xdr:col>
      <xdr:colOff>190500</xdr:colOff>
      <xdr:row>47</xdr:row>
      <xdr:rowOff>19050</xdr:rowOff>
    </xdr:from>
    <xdr:to>
      <xdr:col>14</xdr:col>
      <xdr:colOff>133350</xdr:colOff>
      <xdr:row>48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5848350" y="8153400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水面</a:t>
          </a:r>
        </a:p>
      </xdr:txBody>
    </xdr:sp>
    <xdr:clientData/>
  </xdr:twoCellAnchor>
  <xdr:twoCellAnchor>
    <xdr:from>
      <xdr:col>13</xdr:col>
      <xdr:colOff>323850</xdr:colOff>
      <xdr:row>45</xdr:row>
      <xdr:rowOff>114300</xdr:rowOff>
    </xdr:from>
    <xdr:to>
      <xdr:col>15</xdr:col>
      <xdr:colOff>19050</xdr:colOff>
      <xdr:row>46</xdr:row>
      <xdr:rowOff>104775</xdr:rowOff>
    </xdr:to>
    <xdr:sp>
      <xdr:nvSpPr>
        <xdr:cNvPr id="11" name="Rectangle 11"/>
        <xdr:cNvSpPr>
          <a:spLocks/>
        </xdr:cNvSpPr>
      </xdr:nvSpPr>
      <xdr:spPr>
        <a:xfrm>
          <a:off x="5981700" y="7867650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5</xdr:col>
      <xdr:colOff>247650</xdr:colOff>
      <xdr:row>47</xdr:row>
      <xdr:rowOff>47625</xdr:rowOff>
    </xdr:from>
    <xdr:to>
      <xdr:col>6</xdr:col>
      <xdr:colOff>276225</xdr:colOff>
      <xdr:row>48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2228850" y="8181975"/>
          <a:ext cx="514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住宅</a:t>
          </a:r>
        </a:p>
      </xdr:txBody>
    </xdr:sp>
    <xdr:clientData/>
  </xdr:twoCellAnchor>
  <xdr:twoCellAnchor>
    <xdr:from>
      <xdr:col>5</xdr:col>
      <xdr:colOff>476250</xdr:colOff>
      <xdr:row>50</xdr:row>
      <xdr:rowOff>161925</xdr:rowOff>
    </xdr:from>
    <xdr:to>
      <xdr:col>7</xdr:col>
      <xdr:colOff>133350</xdr:colOff>
      <xdr:row>51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2457450" y="8867775"/>
          <a:ext cx="561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商業</a:t>
          </a:r>
        </a:p>
      </xdr:txBody>
    </xdr:sp>
    <xdr:clientData/>
  </xdr:twoCellAnchor>
  <xdr:twoCellAnchor>
    <xdr:from>
      <xdr:col>5</xdr:col>
      <xdr:colOff>133350</xdr:colOff>
      <xdr:row>52</xdr:row>
      <xdr:rowOff>152400</xdr:rowOff>
    </xdr:from>
    <xdr:to>
      <xdr:col>6</xdr:col>
      <xdr:colOff>171450</xdr:colOff>
      <xdr:row>53</xdr:row>
      <xdr:rowOff>133350</xdr:rowOff>
    </xdr:to>
    <xdr:sp>
      <xdr:nvSpPr>
        <xdr:cNvPr id="14" name="Rectangle 14"/>
        <xdr:cNvSpPr>
          <a:spLocks/>
        </xdr:cNvSpPr>
      </xdr:nvSpPr>
      <xdr:spPr>
        <a:xfrm>
          <a:off x="2114550" y="9239250"/>
          <a:ext cx="523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工業</a:t>
          </a:r>
        </a:p>
      </xdr:txBody>
    </xdr:sp>
    <xdr:clientData/>
  </xdr:twoCellAnchor>
  <xdr:twoCellAnchor>
    <xdr:from>
      <xdr:col>3</xdr:col>
      <xdr:colOff>190500</xdr:colOff>
      <xdr:row>51</xdr:row>
      <xdr:rowOff>66675</xdr:rowOff>
    </xdr:from>
    <xdr:to>
      <xdr:col>4</xdr:col>
      <xdr:colOff>200025</xdr:colOff>
      <xdr:row>52</xdr:row>
      <xdr:rowOff>66675</xdr:rowOff>
    </xdr:to>
    <xdr:sp>
      <xdr:nvSpPr>
        <xdr:cNvPr id="15" name="Rectangle 15"/>
        <xdr:cNvSpPr>
          <a:spLocks/>
        </xdr:cNvSpPr>
      </xdr:nvSpPr>
      <xdr:spPr>
        <a:xfrm>
          <a:off x="1076325" y="8963025"/>
          <a:ext cx="590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道路</a:t>
          </a:r>
        </a:p>
      </xdr:txBody>
    </xdr:sp>
    <xdr:clientData/>
  </xdr:twoCellAnchor>
  <xdr:twoCellAnchor>
    <xdr:from>
      <xdr:col>3</xdr:col>
      <xdr:colOff>257175</xdr:colOff>
      <xdr:row>47</xdr:row>
      <xdr:rowOff>9525</xdr:rowOff>
    </xdr:from>
    <xdr:to>
      <xdr:col>4</xdr:col>
      <xdr:colOff>285750</xdr:colOff>
      <xdr:row>48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143000" y="81438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0.46025</cdr:x>
      <cdr:y>0.232</cdr:y>
    </cdr:from>
    <cdr:to>
      <cdr:x>0.49525</cdr:x>
      <cdr:y>0.30675</cdr:y>
    </cdr:to>
    <cdr:sp>
      <cdr:nvSpPr>
        <cdr:cNvPr id="1" name="Rectangle 1"/>
        <cdr:cNvSpPr>
          <a:spLocks/>
        </cdr:cNvSpPr>
      </cdr:nvSpPr>
      <cdr:spPr>
        <a:xfrm>
          <a:off x="3381375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都市的土地利用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0</xdr:rowOff>
    </xdr:from>
    <xdr:to>
      <xdr:col>14</xdr:col>
      <xdr:colOff>609600</xdr:colOff>
      <xdr:row>8</xdr:row>
      <xdr:rowOff>0</xdr:rowOff>
    </xdr:to>
    <xdr:graphicFrame>
      <xdr:nvGraphicFramePr>
        <xdr:cNvPr id="1" name="グラフ 3"/>
        <xdr:cNvGraphicFramePr/>
      </xdr:nvGraphicFramePr>
      <xdr:xfrm>
        <a:off x="1524000" y="1790700"/>
        <a:ext cx="736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8</xdr:row>
      <xdr:rowOff>0</xdr:rowOff>
    </xdr:from>
    <xdr:to>
      <xdr:col>5</xdr:col>
      <xdr:colOff>695325</xdr:colOff>
      <xdr:row>8</xdr:row>
      <xdr:rowOff>0</xdr:rowOff>
    </xdr:to>
    <xdr:graphicFrame>
      <xdr:nvGraphicFramePr>
        <xdr:cNvPr id="2" name="グラフ 4"/>
        <xdr:cNvGraphicFramePr/>
      </xdr:nvGraphicFramePr>
      <xdr:xfrm>
        <a:off x="542925" y="1790700"/>
        <a:ext cx="2476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600075</xdr:colOff>
      <xdr:row>8</xdr:row>
      <xdr:rowOff>0</xdr:rowOff>
    </xdr:from>
    <xdr:to>
      <xdr:col>16</xdr:col>
      <xdr:colOff>428625</xdr:colOff>
      <xdr:row>8</xdr:row>
      <xdr:rowOff>0</xdr:rowOff>
    </xdr:to>
    <xdr:graphicFrame>
      <xdr:nvGraphicFramePr>
        <xdr:cNvPr id="3" name="グラフ 5"/>
        <xdr:cNvGraphicFramePr/>
      </xdr:nvGraphicFramePr>
      <xdr:xfrm>
        <a:off x="7639050" y="1790700"/>
        <a:ext cx="2495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552450</xdr:colOff>
      <xdr:row>8</xdr:row>
      <xdr:rowOff>0</xdr:rowOff>
    </xdr:from>
    <xdr:to>
      <xdr:col>11</xdr:col>
      <xdr:colOff>333375</xdr:colOff>
      <xdr:row>8</xdr:row>
      <xdr:rowOff>0</xdr:rowOff>
    </xdr:to>
    <xdr:sp>
      <xdr:nvSpPr>
        <xdr:cNvPr id="4" name="Rectangle 6"/>
        <xdr:cNvSpPr>
          <a:spLocks/>
        </xdr:cNvSpPr>
      </xdr:nvSpPr>
      <xdr:spPr>
        <a:xfrm>
          <a:off x="5457825" y="1790700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自然的土地利用</a:t>
          </a:r>
        </a:p>
      </xdr:txBody>
    </xdr:sp>
    <xdr:clientData/>
  </xdr:twoCellAnchor>
  <xdr:twoCellAnchor>
    <xdr:from>
      <xdr:col>14</xdr:col>
      <xdr:colOff>342900</xdr:colOff>
      <xdr:row>8</xdr:row>
      <xdr:rowOff>0</xdr:rowOff>
    </xdr:from>
    <xdr:to>
      <xdr:col>15</xdr:col>
      <xdr:colOff>314325</xdr:colOff>
      <xdr:row>8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20125" y="17907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農地</a:t>
          </a:r>
        </a:p>
      </xdr:txBody>
    </xdr:sp>
    <xdr:clientData/>
  </xdr:twoCellAnchor>
  <xdr:twoCellAnchor>
    <xdr:from>
      <xdr:col>13</xdr:col>
      <xdr:colOff>238125</xdr:colOff>
      <xdr:row>8</xdr:row>
      <xdr:rowOff>0</xdr:rowOff>
    </xdr:from>
    <xdr:to>
      <xdr:col>14</xdr:col>
      <xdr:colOff>295275</xdr:colOff>
      <xdr:row>8</xdr:row>
      <xdr:rowOff>0</xdr:rowOff>
    </xdr:to>
    <xdr:sp>
      <xdr:nvSpPr>
        <xdr:cNvPr id="6" name="Rectangle 8"/>
        <xdr:cNvSpPr>
          <a:spLocks/>
        </xdr:cNvSpPr>
      </xdr:nvSpPr>
      <xdr:spPr>
        <a:xfrm>
          <a:off x="7896225" y="17907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山林</a:t>
          </a:r>
        </a:p>
      </xdr:txBody>
    </xdr:sp>
    <xdr:clientData/>
  </xdr:twoCellAnchor>
  <xdr:twoCellAnchor>
    <xdr:from>
      <xdr:col>13</xdr:col>
      <xdr:colOff>609600</xdr:colOff>
      <xdr:row>8</xdr:row>
      <xdr:rowOff>0</xdr:rowOff>
    </xdr:from>
    <xdr:to>
      <xdr:col>14</xdr:col>
      <xdr:colOff>666750</xdr:colOff>
      <xdr:row>8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267700" y="17907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水面</a:t>
          </a:r>
        </a:p>
      </xdr:txBody>
    </xdr:sp>
    <xdr:clientData/>
  </xdr:twoCellAnchor>
  <xdr:twoCellAnchor>
    <xdr:from>
      <xdr:col>14</xdr:col>
      <xdr:colOff>209550</xdr:colOff>
      <xdr:row>8</xdr:row>
      <xdr:rowOff>0</xdr:rowOff>
    </xdr:from>
    <xdr:to>
      <xdr:col>15</xdr:col>
      <xdr:colOff>180975</xdr:colOff>
      <xdr:row>8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8486775" y="17907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4</xdr:col>
      <xdr:colOff>485775</xdr:colOff>
      <xdr:row>8</xdr:row>
      <xdr:rowOff>0</xdr:rowOff>
    </xdr:from>
    <xdr:to>
      <xdr:col>5</xdr:col>
      <xdr:colOff>304800</xdr:colOff>
      <xdr:row>8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952625" y="17907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住宅</a:t>
          </a:r>
        </a:p>
      </xdr:txBody>
    </xdr:sp>
    <xdr:clientData/>
  </xdr:twoCellAnchor>
  <xdr:twoCellAnchor>
    <xdr:from>
      <xdr:col>4</xdr:col>
      <xdr:colOff>752475</xdr:colOff>
      <xdr:row>8</xdr:row>
      <xdr:rowOff>0</xdr:rowOff>
    </xdr:from>
    <xdr:to>
      <xdr:col>5</xdr:col>
      <xdr:colOff>571500</xdr:colOff>
      <xdr:row>8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2219325" y="17907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商業</a:t>
          </a:r>
        </a:p>
      </xdr:txBody>
    </xdr:sp>
    <xdr:clientData/>
  </xdr:twoCellAnchor>
  <xdr:twoCellAnchor>
    <xdr:from>
      <xdr:col>4</xdr:col>
      <xdr:colOff>485775</xdr:colOff>
      <xdr:row>8</xdr:row>
      <xdr:rowOff>0</xdr:rowOff>
    </xdr:from>
    <xdr:to>
      <xdr:col>5</xdr:col>
      <xdr:colOff>304800</xdr:colOff>
      <xdr:row>8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952625" y="17907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工業</a:t>
          </a:r>
        </a:p>
      </xdr:txBody>
    </xdr:sp>
    <xdr:clientData/>
  </xdr:twoCellAnchor>
  <xdr:twoCellAnchor>
    <xdr:from>
      <xdr:col>3</xdr:col>
      <xdr:colOff>180975</xdr:colOff>
      <xdr:row>8</xdr:row>
      <xdr:rowOff>0</xdr:rowOff>
    </xdr:from>
    <xdr:to>
      <xdr:col>4</xdr:col>
      <xdr:colOff>276225</xdr:colOff>
      <xdr:row>8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1066800" y="17907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道路</a:t>
          </a:r>
        </a:p>
      </xdr:txBody>
    </xdr:sp>
    <xdr:clientData/>
  </xdr:twoCellAnchor>
  <xdr:twoCellAnchor>
    <xdr:from>
      <xdr:col>3</xdr:col>
      <xdr:colOff>38100</xdr:colOff>
      <xdr:row>8</xdr:row>
      <xdr:rowOff>0</xdr:rowOff>
    </xdr:from>
    <xdr:to>
      <xdr:col>4</xdr:col>
      <xdr:colOff>133350</xdr:colOff>
      <xdr:row>8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923925" y="17907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PageLayoutView="0" workbookViewId="0" topLeftCell="A1">
      <selection activeCell="T37" sqref="T37"/>
    </sheetView>
  </sheetViews>
  <sheetFormatPr defaultColWidth="12.09765625" defaultRowHeight="15"/>
  <cols>
    <col min="1" max="1" width="3.59765625" style="2" customWidth="1"/>
    <col min="2" max="2" width="1.59765625" style="2" customWidth="1"/>
    <col min="3" max="3" width="4.09765625" style="2" customWidth="1"/>
    <col min="4" max="4" width="6.09765625" style="12" customWidth="1"/>
    <col min="5" max="5" width="5.3984375" style="12" customWidth="1"/>
    <col min="6" max="6" width="5.09765625" style="13" customWidth="1"/>
    <col min="7" max="9" width="4.3984375" style="13" customWidth="1"/>
    <col min="10" max="11" width="5.3984375" style="13" customWidth="1"/>
    <col min="12" max="12" width="5.09765625" style="2" customWidth="1"/>
    <col min="13" max="14" width="4.3984375" style="2" customWidth="1"/>
    <col min="15" max="18" width="5.09765625" style="2" customWidth="1"/>
    <col min="19" max="19" width="8.69921875" style="2" customWidth="1"/>
    <col min="20" max="16384" width="12.09765625" style="2" customWidth="1"/>
  </cols>
  <sheetData>
    <row r="1" spans="1:11" ht="30" customHeight="1">
      <c r="A1" s="1" t="s">
        <v>7</v>
      </c>
      <c r="B1" s="1"/>
      <c r="D1" s="3"/>
      <c r="E1" s="3"/>
      <c r="F1" s="4"/>
      <c r="G1" s="4"/>
      <c r="H1" s="4"/>
      <c r="I1" s="4"/>
      <c r="J1" s="4"/>
      <c r="K1" s="4"/>
    </row>
    <row r="2" spans="3:18" s="5" customFormat="1" ht="18" customHeight="1">
      <c r="C2" s="6"/>
      <c r="D2" s="7"/>
      <c r="E2" s="7"/>
      <c r="F2" s="8"/>
      <c r="G2" s="8"/>
      <c r="H2" s="8"/>
      <c r="I2" s="8"/>
      <c r="J2" s="8"/>
      <c r="K2" s="8"/>
      <c r="R2" s="25" t="s">
        <v>30</v>
      </c>
    </row>
    <row r="3" spans="2:19" s="9" customFormat="1" ht="15" customHeight="1">
      <c r="B3" s="99" t="s">
        <v>12</v>
      </c>
      <c r="C3" s="100"/>
      <c r="D3" s="76" t="s">
        <v>1</v>
      </c>
      <c r="E3" s="73" t="s">
        <v>15</v>
      </c>
      <c r="F3" s="74"/>
      <c r="G3" s="74"/>
      <c r="H3" s="74"/>
      <c r="I3" s="75"/>
      <c r="J3" s="73" t="s">
        <v>21</v>
      </c>
      <c r="K3" s="74"/>
      <c r="L3" s="74"/>
      <c r="M3" s="74"/>
      <c r="N3" s="74"/>
      <c r="O3" s="74"/>
      <c r="P3" s="75"/>
      <c r="Q3" s="88" t="s">
        <v>19</v>
      </c>
      <c r="R3" s="91" t="s">
        <v>20</v>
      </c>
      <c r="S3" s="10"/>
    </row>
    <row r="4" spans="2:19" s="9" customFormat="1" ht="15" customHeight="1">
      <c r="B4" s="101"/>
      <c r="C4" s="102"/>
      <c r="D4" s="77"/>
      <c r="E4" s="71" t="s">
        <v>0</v>
      </c>
      <c r="F4" s="78" t="s">
        <v>2</v>
      </c>
      <c r="G4" s="95" t="s">
        <v>14</v>
      </c>
      <c r="H4" s="95" t="s">
        <v>3</v>
      </c>
      <c r="I4" s="97" t="s">
        <v>6</v>
      </c>
      <c r="J4" s="71" t="s">
        <v>0</v>
      </c>
      <c r="K4" s="83" t="s">
        <v>25</v>
      </c>
      <c r="L4" s="84"/>
      <c r="M4" s="84"/>
      <c r="N4" s="85"/>
      <c r="O4" s="84" t="s">
        <v>4</v>
      </c>
      <c r="P4" s="86" t="s">
        <v>6</v>
      </c>
      <c r="Q4" s="89"/>
      <c r="R4" s="91"/>
      <c r="S4" s="10"/>
    </row>
    <row r="5" spans="2:19" s="11" customFormat="1" ht="15" customHeight="1">
      <c r="B5" s="103"/>
      <c r="C5" s="104"/>
      <c r="D5" s="77"/>
      <c r="E5" s="72"/>
      <c r="F5" s="79"/>
      <c r="G5" s="96"/>
      <c r="H5" s="96"/>
      <c r="I5" s="98"/>
      <c r="J5" s="72"/>
      <c r="K5" s="33" t="s">
        <v>16</v>
      </c>
      <c r="L5" s="34" t="s">
        <v>5</v>
      </c>
      <c r="M5" s="34" t="s">
        <v>17</v>
      </c>
      <c r="N5" s="35" t="s">
        <v>18</v>
      </c>
      <c r="O5" s="94"/>
      <c r="P5" s="87"/>
      <c r="Q5" s="90"/>
      <c r="R5" s="91"/>
      <c r="S5" s="10"/>
    </row>
    <row r="6" spans="2:18" s="14" customFormat="1" ht="16.5" customHeight="1">
      <c r="B6" s="65" t="s">
        <v>13</v>
      </c>
      <c r="C6" s="66"/>
      <c r="D6" s="18">
        <f>SUM(D8:D14)</f>
        <v>13579.9</v>
      </c>
      <c r="E6" s="18">
        <f>SUM(F6:I6)</f>
        <v>8906.3</v>
      </c>
      <c r="F6" s="40">
        <f>+F8+F10+F12+F14</f>
        <v>7456.7</v>
      </c>
      <c r="G6" s="27">
        <f>+G8+G10+G12+G14</f>
        <v>714</v>
      </c>
      <c r="H6" s="27">
        <f>+H8+H10+H12+H14</f>
        <v>468.8</v>
      </c>
      <c r="I6" s="28">
        <f>+I8+I10+I12+I14</f>
        <v>266.79999999999995</v>
      </c>
      <c r="J6" s="18">
        <f>SUM(L6:P6)</f>
        <v>4673.6</v>
      </c>
      <c r="K6" s="40">
        <f aca="true" t="shared" si="0" ref="K6:P6">+K8+K10+K12+K14</f>
        <v>2189</v>
      </c>
      <c r="L6" s="27">
        <f t="shared" si="0"/>
        <v>1297.5</v>
      </c>
      <c r="M6" s="27">
        <f t="shared" si="0"/>
        <v>219.20000000000002</v>
      </c>
      <c r="N6" s="27">
        <f t="shared" si="0"/>
        <v>672.3000000000001</v>
      </c>
      <c r="O6" s="27">
        <f t="shared" si="0"/>
        <v>1253.5</v>
      </c>
      <c r="P6" s="28">
        <f t="shared" si="0"/>
        <v>1231.1</v>
      </c>
      <c r="Q6" s="18">
        <f>+Q8+Q10+Q12+Q14</f>
        <v>9755.5</v>
      </c>
      <c r="R6" s="18">
        <f>+R8+R10+R12+R14</f>
        <v>3824.4</v>
      </c>
    </row>
    <row r="7" spans="2:18" s="14" customFormat="1" ht="15.75" customHeight="1">
      <c r="B7" s="69"/>
      <c r="C7" s="70"/>
      <c r="D7" s="19"/>
      <c r="E7" s="38">
        <f>ROUND(E6/$D6*100,1)</f>
        <v>65.6</v>
      </c>
      <c r="F7" s="38">
        <f aca="true" t="shared" si="1" ref="F7:R7">ROUND(F6/$D6*100,1)</f>
        <v>54.9</v>
      </c>
      <c r="G7" s="41">
        <f t="shared" si="1"/>
        <v>5.3</v>
      </c>
      <c r="H7" s="41">
        <f t="shared" si="1"/>
        <v>3.5</v>
      </c>
      <c r="I7" s="42">
        <f t="shared" si="1"/>
        <v>2</v>
      </c>
      <c r="J7" s="38">
        <f t="shared" si="1"/>
        <v>34.4</v>
      </c>
      <c r="K7" s="38">
        <f t="shared" si="1"/>
        <v>16.1</v>
      </c>
      <c r="L7" s="41">
        <f t="shared" si="1"/>
        <v>9.6</v>
      </c>
      <c r="M7" s="41">
        <f t="shared" si="1"/>
        <v>1.6</v>
      </c>
      <c r="N7" s="41">
        <f t="shared" si="1"/>
        <v>5</v>
      </c>
      <c r="O7" s="41">
        <f t="shared" si="1"/>
        <v>9.2</v>
      </c>
      <c r="P7" s="42">
        <f t="shared" si="1"/>
        <v>9.1</v>
      </c>
      <c r="Q7" s="38">
        <f t="shared" si="1"/>
        <v>71.8</v>
      </c>
      <c r="R7" s="49">
        <f t="shared" si="1"/>
        <v>28.2</v>
      </c>
    </row>
    <row r="8" spans="2:18" s="14" customFormat="1" ht="0.75" customHeight="1" hidden="1">
      <c r="B8" s="20"/>
      <c r="C8" s="81" t="s">
        <v>8</v>
      </c>
      <c r="D8" s="15">
        <f>SUM(Q8:R8)</f>
        <v>4568.4</v>
      </c>
      <c r="E8" s="15">
        <f>SUM(F8:I8)</f>
        <v>2709.7000000000003</v>
      </c>
      <c r="F8" s="15">
        <v>1733.4</v>
      </c>
      <c r="G8" s="29">
        <v>619.6</v>
      </c>
      <c r="H8" s="29">
        <v>261.4</v>
      </c>
      <c r="I8" s="30">
        <v>95.3</v>
      </c>
      <c r="J8" s="16">
        <v>1858.7</v>
      </c>
      <c r="K8" s="15">
        <f>SUM(L8:N8)</f>
        <v>749.1999999999999</v>
      </c>
      <c r="L8" s="29">
        <v>333.4</v>
      </c>
      <c r="M8" s="29">
        <v>98.9</v>
      </c>
      <c r="N8" s="29">
        <v>316.9</v>
      </c>
      <c r="O8" s="29">
        <v>354.4</v>
      </c>
      <c r="P8" s="30">
        <f>+J8-K8-O8</f>
        <v>755.1</v>
      </c>
      <c r="Q8" s="16">
        <v>2844.1</v>
      </c>
      <c r="R8" s="16">
        <v>1724.3</v>
      </c>
    </row>
    <row r="9" spans="2:18" s="14" customFormat="1" ht="15" customHeight="1" hidden="1">
      <c r="B9" s="20"/>
      <c r="C9" s="92"/>
      <c r="D9" s="15"/>
      <c r="E9" s="39">
        <f aca="true" t="shared" si="2" ref="E9:R9">ROUND(E8/$D8*100,1)</f>
        <v>59.3</v>
      </c>
      <c r="F9" s="39">
        <f t="shared" si="2"/>
        <v>37.9</v>
      </c>
      <c r="G9" s="43">
        <f t="shared" si="2"/>
        <v>13.6</v>
      </c>
      <c r="H9" s="43">
        <f t="shared" si="2"/>
        <v>5.7</v>
      </c>
      <c r="I9" s="44">
        <f t="shared" si="2"/>
        <v>2.1</v>
      </c>
      <c r="J9" s="39">
        <f t="shared" si="2"/>
        <v>40.7</v>
      </c>
      <c r="K9" s="39">
        <f t="shared" si="2"/>
        <v>16.4</v>
      </c>
      <c r="L9" s="43">
        <f t="shared" si="2"/>
        <v>7.3</v>
      </c>
      <c r="M9" s="43">
        <f t="shared" si="2"/>
        <v>2.2</v>
      </c>
      <c r="N9" s="43">
        <f t="shared" si="2"/>
        <v>6.9</v>
      </c>
      <c r="O9" s="43">
        <f t="shared" si="2"/>
        <v>7.8</v>
      </c>
      <c r="P9" s="44">
        <f t="shared" si="2"/>
        <v>16.5</v>
      </c>
      <c r="Q9" s="39">
        <f t="shared" si="2"/>
        <v>62.3</v>
      </c>
      <c r="R9" s="50">
        <f t="shared" si="2"/>
        <v>37.7</v>
      </c>
    </row>
    <row r="10" spans="2:18" s="14" customFormat="1" ht="15" customHeight="1" hidden="1">
      <c r="B10" s="20"/>
      <c r="C10" s="81" t="s">
        <v>9</v>
      </c>
      <c r="D10" s="22">
        <f>+E10+J10</f>
        <v>3489.9000000000005</v>
      </c>
      <c r="E10" s="22">
        <f>SUM(F10:I10)</f>
        <v>2243.2000000000003</v>
      </c>
      <c r="F10" s="22">
        <v>2002.3</v>
      </c>
      <c r="G10" s="31">
        <v>91.5</v>
      </c>
      <c r="H10" s="31">
        <v>48.8</v>
      </c>
      <c r="I10" s="32">
        <v>100.6</v>
      </c>
      <c r="J10" s="23">
        <v>1246.7</v>
      </c>
      <c r="K10" s="22">
        <f>SUM(L10:N10)</f>
        <v>642.2</v>
      </c>
      <c r="L10" s="31">
        <v>443.8</v>
      </c>
      <c r="M10" s="31">
        <v>48.6</v>
      </c>
      <c r="N10" s="31">
        <v>149.8</v>
      </c>
      <c r="O10" s="31">
        <v>385.8</v>
      </c>
      <c r="P10" s="32">
        <f>+J10-K10-O10</f>
        <v>218.7</v>
      </c>
      <c r="Q10" s="23">
        <v>2603.4</v>
      </c>
      <c r="R10" s="23">
        <v>886.5</v>
      </c>
    </row>
    <row r="11" spans="2:18" s="14" customFormat="1" ht="15" customHeight="1" hidden="1">
      <c r="B11" s="20"/>
      <c r="C11" s="93"/>
      <c r="D11" s="24"/>
      <c r="E11" s="39">
        <f aca="true" t="shared" si="3" ref="E11:R11">ROUND(E10/$D10*100,1)</f>
        <v>64.3</v>
      </c>
      <c r="F11" s="39">
        <f t="shared" si="3"/>
        <v>57.4</v>
      </c>
      <c r="G11" s="43">
        <f t="shared" si="3"/>
        <v>2.6</v>
      </c>
      <c r="H11" s="43">
        <f t="shared" si="3"/>
        <v>1.4</v>
      </c>
      <c r="I11" s="44">
        <f t="shared" si="3"/>
        <v>2.9</v>
      </c>
      <c r="J11" s="39">
        <f t="shared" si="3"/>
        <v>35.7</v>
      </c>
      <c r="K11" s="39">
        <f t="shared" si="3"/>
        <v>18.4</v>
      </c>
      <c r="L11" s="43">
        <f t="shared" si="3"/>
        <v>12.7</v>
      </c>
      <c r="M11" s="43">
        <f t="shared" si="3"/>
        <v>1.4</v>
      </c>
      <c r="N11" s="43">
        <f t="shared" si="3"/>
        <v>4.3</v>
      </c>
      <c r="O11" s="43">
        <f t="shared" si="3"/>
        <v>11.1</v>
      </c>
      <c r="P11" s="44">
        <f t="shared" si="3"/>
        <v>6.3</v>
      </c>
      <c r="Q11" s="39">
        <f t="shared" si="3"/>
        <v>74.6</v>
      </c>
      <c r="R11" s="50">
        <f t="shared" si="3"/>
        <v>25.4</v>
      </c>
    </row>
    <row r="12" spans="2:18" s="14" customFormat="1" ht="15" customHeight="1" hidden="1">
      <c r="B12" s="20"/>
      <c r="C12" s="80" t="s">
        <v>10</v>
      </c>
      <c r="D12" s="15">
        <f>+E12+J12</f>
        <v>2436.6</v>
      </c>
      <c r="E12" s="15">
        <f>SUM(F12:I12)</f>
        <v>1578.7</v>
      </c>
      <c r="F12" s="15">
        <v>1485</v>
      </c>
      <c r="G12" s="29">
        <v>2.5</v>
      </c>
      <c r="H12" s="29">
        <v>73.3</v>
      </c>
      <c r="I12" s="30">
        <v>17.9</v>
      </c>
      <c r="J12" s="16">
        <v>857.9</v>
      </c>
      <c r="K12" s="15">
        <f>SUM(L12:N12)</f>
        <v>460.4</v>
      </c>
      <c r="L12" s="29">
        <v>299.5</v>
      </c>
      <c r="M12" s="29">
        <v>42.9</v>
      </c>
      <c r="N12" s="29">
        <v>118</v>
      </c>
      <c r="O12" s="29">
        <v>250.4</v>
      </c>
      <c r="P12" s="30">
        <f>+J12-K12-O12</f>
        <v>147.1</v>
      </c>
      <c r="Q12" s="16">
        <v>1823.4</v>
      </c>
      <c r="R12" s="16">
        <v>613.2</v>
      </c>
    </row>
    <row r="13" spans="2:18" s="14" customFormat="1" ht="15" customHeight="1" hidden="1">
      <c r="B13" s="20"/>
      <c r="C13" s="80"/>
      <c r="D13" s="15"/>
      <c r="E13" s="39">
        <f aca="true" t="shared" si="4" ref="E13:R13">ROUND(E12/$D12*100,1)</f>
        <v>64.8</v>
      </c>
      <c r="F13" s="39">
        <f t="shared" si="4"/>
        <v>60.9</v>
      </c>
      <c r="G13" s="43">
        <f t="shared" si="4"/>
        <v>0.1</v>
      </c>
      <c r="H13" s="43">
        <f t="shared" si="4"/>
        <v>3</v>
      </c>
      <c r="I13" s="44">
        <f t="shared" si="4"/>
        <v>0.7</v>
      </c>
      <c r="J13" s="39">
        <f t="shared" si="4"/>
        <v>35.2</v>
      </c>
      <c r="K13" s="39">
        <f t="shared" si="4"/>
        <v>18.9</v>
      </c>
      <c r="L13" s="43">
        <f t="shared" si="4"/>
        <v>12.3</v>
      </c>
      <c r="M13" s="43">
        <f t="shared" si="4"/>
        <v>1.8</v>
      </c>
      <c r="N13" s="43">
        <f t="shared" si="4"/>
        <v>4.8</v>
      </c>
      <c r="O13" s="43">
        <f t="shared" si="4"/>
        <v>10.3</v>
      </c>
      <c r="P13" s="44">
        <f t="shared" si="4"/>
        <v>6</v>
      </c>
      <c r="Q13" s="39">
        <f t="shared" si="4"/>
        <v>74.8</v>
      </c>
      <c r="R13" s="50">
        <f t="shared" si="4"/>
        <v>25.2</v>
      </c>
    </row>
    <row r="14" spans="2:18" s="14" customFormat="1" ht="15" customHeight="1" hidden="1">
      <c r="B14" s="20"/>
      <c r="C14" s="81" t="s">
        <v>11</v>
      </c>
      <c r="D14" s="22">
        <f>+E14+J14</f>
        <v>3085</v>
      </c>
      <c r="E14" s="22">
        <f>SUM(F14:I14)</f>
        <v>2374.7000000000003</v>
      </c>
      <c r="F14" s="22">
        <v>2236</v>
      </c>
      <c r="G14" s="31">
        <v>0.4</v>
      </c>
      <c r="H14" s="31">
        <v>85.3</v>
      </c>
      <c r="I14" s="32">
        <v>53</v>
      </c>
      <c r="J14" s="23">
        <v>710.3</v>
      </c>
      <c r="K14" s="22">
        <f>SUM(L14:N14)</f>
        <v>337.20000000000005</v>
      </c>
      <c r="L14" s="31">
        <v>220.8</v>
      </c>
      <c r="M14" s="31">
        <v>28.8</v>
      </c>
      <c r="N14" s="31">
        <v>87.6</v>
      </c>
      <c r="O14" s="31">
        <v>262.9</v>
      </c>
      <c r="P14" s="32">
        <f>+J14-K14-O14</f>
        <v>110.19999999999993</v>
      </c>
      <c r="Q14" s="23">
        <v>2484.6</v>
      </c>
      <c r="R14" s="23">
        <v>600.4</v>
      </c>
    </row>
    <row r="15" spans="2:18" s="14" customFormat="1" ht="15" customHeight="1" hidden="1">
      <c r="B15" s="21"/>
      <c r="C15" s="82"/>
      <c r="D15" s="17"/>
      <c r="E15" s="45">
        <f aca="true" t="shared" si="5" ref="E15:R15">ROUND(E14/$D14*100,1)</f>
        <v>77</v>
      </c>
      <c r="F15" s="45">
        <f t="shared" si="5"/>
        <v>72.5</v>
      </c>
      <c r="G15" s="46">
        <f t="shared" si="5"/>
        <v>0</v>
      </c>
      <c r="H15" s="46">
        <f t="shared" si="5"/>
        <v>2.8</v>
      </c>
      <c r="I15" s="47">
        <f t="shared" si="5"/>
        <v>1.7</v>
      </c>
      <c r="J15" s="45">
        <f t="shared" si="5"/>
        <v>23</v>
      </c>
      <c r="K15" s="45">
        <f t="shared" si="5"/>
        <v>10.9</v>
      </c>
      <c r="L15" s="46">
        <f t="shared" si="5"/>
        <v>7.2</v>
      </c>
      <c r="M15" s="46">
        <f t="shared" si="5"/>
        <v>0.9</v>
      </c>
      <c r="N15" s="46">
        <f t="shared" si="5"/>
        <v>2.8</v>
      </c>
      <c r="O15" s="46">
        <f t="shared" si="5"/>
        <v>8.5</v>
      </c>
      <c r="P15" s="47">
        <f t="shared" si="5"/>
        <v>3.6</v>
      </c>
      <c r="Q15" s="45">
        <f t="shared" si="5"/>
        <v>80.5</v>
      </c>
      <c r="R15" s="48">
        <f t="shared" si="5"/>
        <v>19.5</v>
      </c>
    </row>
    <row r="16" spans="2:18" s="14" customFormat="1" ht="16.5" customHeight="1">
      <c r="B16" s="65" t="s">
        <v>26</v>
      </c>
      <c r="C16" s="66"/>
      <c r="D16" s="18">
        <v>13579.9</v>
      </c>
      <c r="E16" s="18">
        <f>SUM(F16:I16)</f>
        <v>8906.3</v>
      </c>
      <c r="F16" s="40">
        <v>7456.7</v>
      </c>
      <c r="G16" s="27">
        <v>714</v>
      </c>
      <c r="H16" s="27">
        <v>468.8</v>
      </c>
      <c r="I16" s="28">
        <v>266.8</v>
      </c>
      <c r="J16" s="18">
        <f>SUM(L16:P16)</f>
        <v>4673.6</v>
      </c>
      <c r="K16" s="40">
        <f>L16+M16+N16</f>
        <v>2189</v>
      </c>
      <c r="L16" s="27">
        <v>1297.5</v>
      </c>
      <c r="M16" s="27">
        <v>219.2</v>
      </c>
      <c r="N16" s="27">
        <v>672.3</v>
      </c>
      <c r="O16" s="27">
        <v>1253.5</v>
      </c>
      <c r="P16" s="28">
        <v>1231.1</v>
      </c>
      <c r="Q16" s="18">
        <v>9755.5</v>
      </c>
      <c r="R16" s="18">
        <v>3824.4</v>
      </c>
    </row>
    <row r="17" spans="2:18" s="14" customFormat="1" ht="16.5" customHeight="1">
      <c r="B17" s="67"/>
      <c r="C17" s="68"/>
      <c r="D17" s="60"/>
      <c r="E17" s="61">
        <f>ROUND(E16/$D16*100,1)</f>
        <v>65.6</v>
      </c>
      <c r="F17" s="61">
        <f aca="true" t="shared" si="6" ref="F17:R17">ROUND(F16/$D16*100,1)</f>
        <v>54.9</v>
      </c>
      <c r="G17" s="62">
        <f t="shared" si="6"/>
        <v>5.3</v>
      </c>
      <c r="H17" s="62">
        <f t="shared" si="6"/>
        <v>3.5</v>
      </c>
      <c r="I17" s="63">
        <f t="shared" si="6"/>
        <v>2</v>
      </c>
      <c r="J17" s="61">
        <f t="shared" si="6"/>
        <v>34.4</v>
      </c>
      <c r="K17" s="61">
        <f t="shared" si="6"/>
        <v>16.1</v>
      </c>
      <c r="L17" s="62">
        <f t="shared" si="6"/>
        <v>9.6</v>
      </c>
      <c r="M17" s="62">
        <f t="shared" si="6"/>
        <v>1.6</v>
      </c>
      <c r="N17" s="62">
        <f t="shared" si="6"/>
        <v>5</v>
      </c>
      <c r="O17" s="62">
        <f t="shared" si="6"/>
        <v>9.2</v>
      </c>
      <c r="P17" s="63">
        <f t="shared" si="6"/>
        <v>9.1</v>
      </c>
      <c r="Q17" s="61">
        <f t="shared" si="6"/>
        <v>71.8</v>
      </c>
      <c r="R17" s="64">
        <f t="shared" si="6"/>
        <v>28.2</v>
      </c>
    </row>
    <row r="18" spans="2:18" s="14" customFormat="1" ht="16.5" customHeight="1">
      <c r="B18" s="65" t="s">
        <v>27</v>
      </c>
      <c r="C18" s="66"/>
      <c r="D18" s="18">
        <v>13579.9</v>
      </c>
      <c r="E18" s="18">
        <f>SUM(F18:I18)</f>
        <v>8906.3</v>
      </c>
      <c r="F18" s="40">
        <v>7456.7</v>
      </c>
      <c r="G18" s="27">
        <v>714</v>
      </c>
      <c r="H18" s="27">
        <v>468.8</v>
      </c>
      <c r="I18" s="28">
        <v>266.8</v>
      </c>
      <c r="J18" s="18">
        <f>SUM(L18:P18)</f>
        <v>4673.6</v>
      </c>
      <c r="K18" s="40">
        <f>L18+M18+N18</f>
        <v>2189</v>
      </c>
      <c r="L18" s="27">
        <v>1297.5</v>
      </c>
      <c r="M18" s="27">
        <v>219.2</v>
      </c>
      <c r="N18" s="27">
        <v>672.3</v>
      </c>
      <c r="O18" s="27">
        <v>1253.5</v>
      </c>
      <c r="P18" s="28">
        <v>1231.1</v>
      </c>
      <c r="Q18" s="18">
        <v>9755.5</v>
      </c>
      <c r="R18" s="18">
        <v>3824.4</v>
      </c>
    </row>
    <row r="19" spans="2:18" s="14" customFormat="1" ht="16.5" customHeight="1">
      <c r="B19" s="67"/>
      <c r="C19" s="68"/>
      <c r="D19" s="60"/>
      <c r="E19" s="61">
        <f aca="true" t="shared" si="7" ref="E19:R19">ROUND(E18/$D18*100,1)</f>
        <v>65.6</v>
      </c>
      <c r="F19" s="61">
        <f t="shared" si="7"/>
        <v>54.9</v>
      </c>
      <c r="G19" s="62">
        <f t="shared" si="7"/>
        <v>5.3</v>
      </c>
      <c r="H19" s="62">
        <f t="shared" si="7"/>
        <v>3.5</v>
      </c>
      <c r="I19" s="63">
        <f t="shared" si="7"/>
        <v>2</v>
      </c>
      <c r="J19" s="61">
        <f t="shared" si="7"/>
        <v>34.4</v>
      </c>
      <c r="K19" s="61">
        <f t="shared" si="7"/>
        <v>16.1</v>
      </c>
      <c r="L19" s="62">
        <f t="shared" si="7"/>
        <v>9.6</v>
      </c>
      <c r="M19" s="62">
        <f t="shared" si="7"/>
        <v>1.6</v>
      </c>
      <c r="N19" s="62">
        <f t="shared" si="7"/>
        <v>5</v>
      </c>
      <c r="O19" s="62">
        <f t="shared" si="7"/>
        <v>9.2</v>
      </c>
      <c r="P19" s="63">
        <f t="shared" si="7"/>
        <v>9.1</v>
      </c>
      <c r="Q19" s="61">
        <f t="shared" si="7"/>
        <v>71.8</v>
      </c>
      <c r="R19" s="64">
        <f t="shared" si="7"/>
        <v>28.2</v>
      </c>
    </row>
    <row r="20" spans="2:18" s="14" customFormat="1" ht="16.5" customHeight="1">
      <c r="B20" s="65" t="s">
        <v>29</v>
      </c>
      <c r="C20" s="66"/>
      <c r="D20" s="18">
        <v>13579.9</v>
      </c>
      <c r="E20" s="18">
        <f>SUM(F20:I20)</f>
        <v>8906.3</v>
      </c>
      <c r="F20" s="40">
        <v>7456.7</v>
      </c>
      <c r="G20" s="27">
        <v>714</v>
      </c>
      <c r="H20" s="27">
        <v>468.8</v>
      </c>
      <c r="I20" s="28">
        <v>266.8</v>
      </c>
      <c r="J20" s="18">
        <f>SUM(L20:P20)</f>
        <v>4673.6</v>
      </c>
      <c r="K20" s="40">
        <f>L20+M20+N20</f>
        <v>2189</v>
      </c>
      <c r="L20" s="27">
        <v>1297.5</v>
      </c>
      <c r="M20" s="27">
        <v>219.2</v>
      </c>
      <c r="N20" s="27">
        <v>672.3</v>
      </c>
      <c r="O20" s="27">
        <v>1253.5</v>
      </c>
      <c r="P20" s="28">
        <v>1231.1</v>
      </c>
      <c r="Q20" s="18">
        <v>9755.5</v>
      </c>
      <c r="R20" s="18">
        <v>3824.4</v>
      </c>
    </row>
    <row r="21" spans="2:18" s="14" customFormat="1" ht="16.5" customHeight="1">
      <c r="B21" s="67"/>
      <c r="C21" s="68"/>
      <c r="D21" s="60"/>
      <c r="E21" s="61">
        <f aca="true" t="shared" si="8" ref="E21:R21">ROUND(E20/$D20*100,1)</f>
        <v>65.6</v>
      </c>
      <c r="F21" s="61">
        <f t="shared" si="8"/>
        <v>54.9</v>
      </c>
      <c r="G21" s="62">
        <f t="shared" si="8"/>
        <v>5.3</v>
      </c>
      <c r="H21" s="62">
        <f t="shared" si="8"/>
        <v>3.5</v>
      </c>
      <c r="I21" s="63">
        <f t="shared" si="8"/>
        <v>2</v>
      </c>
      <c r="J21" s="61">
        <f t="shared" si="8"/>
        <v>34.4</v>
      </c>
      <c r="K21" s="61">
        <f t="shared" si="8"/>
        <v>16.1</v>
      </c>
      <c r="L21" s="62">
        <f t="shared" si="8"/>
        <v>9.6</v>
      </c>
      <c r="M21" s="62">
        <f t="shared" si="8"/>
        <v>1.6</v>
      </c>
      <c r="N21" s="62">
        <f t="shared" si="8"/>
        <v>5</v>
      </c>
      <c r="O21" s="62">
        <f t="shared" si="8"/>
        <v>9.2</v>
      </c>
      <c r="P21" s="63">
        <f t="shared" si="8"/>
        <v>9.1</v>
      </c>
      <c r="Q21" s="61">
        <f t="shared" si="8"/>
        <v>71.8</v>
      </c>
      <c r="R21" s="64">
        <f t="shared" si="8"/>
        <v>28.2</v>
      </c>
    </row>
    <row r="22" spans="2:18" s="14" customFormat="1" ht="16.5" customHeight="1">
      <c r="B22" s="65" t="s">
        <v>31</v>
      </c>
      <c r="C22" s="66"/>
      <c r="D22" s="18">
        <v>13579.9</v>
      </c>
      <c r="E22" s="18">
        <f>SUM(F22:I22)</f>
        <v>8906.3</v>
      </c>
      <c r="F22" s="40">
        <v>7456.7</v>
      </c>
      <c r="G22" s="27">
        <v>714</v>
      </c>
      <c r="H22" s="27">
        <v>468.8</v>
      </c>
      <c r="I22" s="28">
        <v>266.8</v>
      </c>
      <c r="J22" s="18">
        <f>SUM(L22:P22)</f>
        <v>4673.6</v>
      </c>
      <c r="K22" s="40">
        <v>2189</v>
      </c>
      <c r="L22" s="27">
        <v>1297.5</v>
      </c>
      <c r="M22" s="27">
        <v>219.2</v>
      </c>
      <c r="N22" s="27">
        <v>672.3</v>
      </c>
      <c r="O22" s="27">
        <v>1253.5</v>
      </c>
      <c r="P22" s="28">
        <v>1231.1</v>
      </c>
      <c r="Q22" s="18">
        <v>9755.5</v>
      </c>
      <c r="R22" s="18">
        <v>3824.4</v>
      </c>
    </row>
    <row r="23" spans="2:18" s="14" customFormat="1" ht="16.5" customHeight="1">
      <c r="B23" s="67"/>
      <c r="C23" s="68"/>
      <c r="D23" s="60"/>
      <c r="E23" s="61">
        <f aca="true" t="shared" si="9" ref="E23:R23">ROUND(E22/$D22*100,1)</f>
        <v>65.6</v>
      </c>
      <c r="F23" s="61">
        <f t="shared" si="9"/>
        <v>54.9</v>
      </c>
      <c r="G23" s="62">
        <f t="shared" si="9"/>
        <v>5.3</v>
      </c>
      <c r="H23" s="62">
        <f t="shared" si="9"/>
        <v>3.5</v>
      </c>
      <c r="I23" s="63">
        <f t="shared" si="9"/>
        <v>2</v>
      </c>
      <c r="J23" s="61">
        <f t="shared" si="9"/>
        <v>34.4</v>
      </c>
      <c r="K23" s="61">
        <f t="shared" si="9"/>
        <v>16.1</v>
      </c>
      <c r="L23" s="62">
        <f t="shared" si="9"/>
        <v>9.6</v>
      </c>
      <c r="M23" s="62">
        <f t="shared" si="9"/>
        <v>1.6</v>
      </c>
      <c r="N23" s="62">
        <f t="shared" si="9"/>
        <v>5</v>
      </c>
      <c r="O23" s="62">
        <f t="shared" si="9"/>
        <v>9.2</v>
      </c>
      <c r="P23" s="63">
        <f t="shared" si="9"/>
        <v>9.1</v>
      </c>
      <c r="Q23" s="61">
        <f t="shared" si="9"/>
        <v>71.8</v>
      </c>
      <c r="R23" s="64">
        <f t="shared" si="9"/>
        <v>28.2</v>
      </c>
    </row>
    <row r="24" spans="2:18" s="14" customFormat="1" ht="17.25" customHeight="1">
      <c r="B24" s="65" t="s">
        <v>32</v>
      </c>
      <c r="C24" s="66"/>
      <c r="D24" s="18">
        <v>13579.9</v>
      </c>
      <c r="E24" s="18">
        <f>SUM(F24:I24)</f>
        <v>8906.3</v>
      </c>
      <c r="F24" s="40">
        <v>7456.7</v>
      </c>
      <c r="G24" s="27">
        <v>714</v>
      </c>
      <c r="H24" s="27">
        <v>468.8</v>
      </c>
      <c r="I24" s="28">
        <v>266.8</v>
      </c>
      <c r="J24" s="18">
        <f>SUM(L24:P24)</f>
        <v>4673.6</v>
      </c>
      <c r="K24" s="40">
        <v>2189</v>
      </c>
      <c r="L24" s="27">
        <v>1297.5</v>
      </c>
      <c r="M24" s="27">
        <v>219.2</v>
      </c>
      <c r="N24" s="27">
        <v>672.3</v>
      </c>
      <c r="O24" s="27">
        <v>1253.5</v>
      </c>
      <c r="P24" s="28">
        <v>1231.1</v>
      </c>
      <c r="Q24" s="18">
        <v>9755.5</v>
      </c>
      <c r="R24" s="18">
        <v>3824.4</v>
      </c>
    </row>
    <row r="25" spans="2:18" s="14" customFormat="1" ht="18.75" customHeight="1">
      <c r="B25" s="67"/>
      <c r="C25" s="68"/>
      <c r="D25" s="60"/>
      <c r="E25" s="61">
        <f aca="true" t="shared" si="10" ref="E25:R25">ROUND(E24/$D24*100,1)</f>
        <v>65.6</v>
      </c>
      <c r="F25" s="61">
        <f t="shared" si="10"/>
        <v>54.9</v>
      </c>
      <c r="G25" s="62">
        <f t="shared" si="10"/>
        <v>5.3</v>
      </c>
      <c r="H25" s="62">
        <f t="shared" si="10"/>
        <v>3.5</v>
      </c>
      <c r="I25" s="63">
        <f t="shared" si="10"/>
        <v>2</v>
      </c>
      <c r="J25" s="61">
        <f t="shared" si="10"/>
        <v>34.4</v>
      </c>
      <c r="K25" s="61">
        <f t="shared" si="10"/>
        <v>16.1</v>
      </c>
      <c r="L25" s="62">
        <f t="shared" si="10"/>
        <v>9.6</v>
      </c>
      <c r="M25" s="62">
        <f t="shared" si="10"/>
        <v>1.6</v>
      </c>
      <c r="N25" s="62">
        <f t="shared" si="10"/>
        <v>5</v>
      </c>
      <c r="O25" s="62">
        <f t="shared" si="10"/>
        <v>9.2</v>
      </c>
      <c r="P25" s="63">
        <f t="shared" si="10"/>
        <v>9.1</v>
      </c>
      <c r="Q25" s="61">
        <f t="shared" si="10"/>
        <v>71.8</v>
      </c>
      <c r="R25" s="64">
        <f t="shared" si="10"/>
        <v>28.2</v>
      </c>
    </row>
    <row r="26" spans="2:18" s="14" customFormat="1" ht="17.25" customHeight="1">
      <c r="B26" s="65" t="s">
        <v>33</v>
      </c>
      <c r="C26" s="66"/>
      <c r="D26" s="18">
        <v>13579.9</v>
      </c>
      <c r="E26" s="18">
        <f>SUM(F26:I26)</f>
        <v>8906.3</v>
      </c>
      <c r="F26" s="40">
        <v>7456.7</v>
      </c>
      <c r="G26" s="27">
        <v>714</v>
      </c>
      <c r="H26" s="27">
        <v>468.8</v>
      </c>
      <c r="I26" s="28">
        <v>266.8</v>
      </c>
      <c r="J26" s="18">
        <f>SUM(L26:P26)</f>
        <v>4673.6</v>
      </c>
      <c r="K26" s="40">
        <v>2189</v>
      </c>
      <c r="L26" s="27">
        <v>1297.5</v>
      </c>
      <c r="M26" s="27">
        <v>219.2</v>
      </c>
      <c r="N26" s="27">
        <v>672.3</v>
      </c>
      <c r="O26" s="27">
        <v>1253.5</v>
      </c>
      <c r="P26" s="28">
        <v>1231.1</v>
      </c>
      <c r="Q26" s="18">
        <v>9755.5</v>
      </c>
      <c r="R26" s="18">
        <v>3824.4</v>
      </c>
    </row>
    <row r="27" spans="2:18" s="14" customFormat="1" ht="18.75" customHeight="1">
      <c r="B27" s="67"/>
      <c r="C27" s="68"/>
      <c r="D27" s="60"/>
      <c r="E27" s="61">
        <f aca="true" t="shared" si="11" ref="E27:R27">ROUND(E26/$D26*100,1)</f>
        <v>65.6</v>
      </c>
      <c r="F27" s="61">
        <f>ROUND(F26/$D26*100,1)</f>
        <v>54.9</v>
      </c>
      <c r="G27" s="62">
        <f t="shared" si="11"/>
        <v>5.3</v>
      </c>
      <c r="H27" s="62">
        <f t="shared" si="11"/>
        <v>3.5</v>
      </c>
      <c r="I27" s="63">
        <f t="shared" si="11"/>
        <v>2</v>
      </c>
      <c r="J27" s="61">
        <f t="shared" si="11"/>
        <v>34.4</v>
      </c>
      <c r="K27" s="61">
        <f t="shared" si="11"/>
        <v>16.1</v>
      </c>
      <c r="L27" s="62">
        <f t="shared" si="11"/>
        <v>9.6</v>
      </c>
      <c r="M27" s="62">
        <f t="shared" si="11"/>
        <v>1.6</v>
      </c>
      <c r="N27" s="62">
        <f t="shared" si="11"/>
        <v>5</v>
      </c>
      <c r="O27" s="62">
        <f t="shared" si="11"/>
        <v>9.2</v>
      </c>
      <c r="P27" s="63">
        <f t="shared" si="11"/>
        <v>9.1</v>
      </c>
      <c r="Q27" s="61">
        <f t="shared" si="11"/>
        <v>71.8</v>
      </c>
      <c r="R27" s="64">
        <f t="shared" si="11"/>
        <v>28.2</v>
      </c>
    </row>
    <row r="28" spans="2:18" s="14" customFormat="1" ht="17.25" customHeight="1">
      <c r="B28" s="65" t="s">
        <v>34</v>
      </c>
      <c r="C28" s="66"/>
      <c r="D28" s="18">
        <v>13639</v>
      </c>
      <c r="E28" s="18">
        <f>SUM(F28:I28)</f>
        <v>9001.499999999998</v>
      </c>
      <c r="F28" s="40">
        <v>7534.9</v>
      </c>
      <c r="G28" s="27">
        <v>707.8</v>
      </c>
      <c r="H28" s="27">
        <v>465.4</v>
      </c>
      <c r="I28" s="28">
        <v>293.4</v>
      </c>
      <c r="J28" s="18">
        <f>SUM(L28:P28)</f>
        <v>4637.5</v>
      </c>
      <c r="K28" s="40">
        <v>2345.3</v>
      </c>
      <c r="L28" s="27">
        <v>1330.6</v>
      </c>
      <c r="M28" s="27">
        <v>231</v>
      </c>
      <c r="N28" s="27">
        <v>783.7</v>
      </c>
      <c r="O28" s="27">
        <v>1158.3</v>
      </c>
      <c r="P28" s="28">
        <v>1133.9</v>
      </c>
      <c r="Q28" s="18">
        <v>9746.6</v>
      </c>
      <c r="R28" s="18">
        <v>3892.3</v>
      </c>
    </row>
    <row r="29" spans="2:18" s="14" customFormat="1" ht="18.75" customHeight="1">
      <c r="B29" s="67"/>
      <c r="C29" s="68"/>
      <c r="D29" s="60"/>
      <c r="E29" s="61">
        <f>ROUND(E28/$D28*100,1)</f>
        <v>66</v>
      </c>
      <c r="F29" s="61">
        <f aca="true" t="shared" si="12" ref="F29:R29">ROUND(F28/$D28*100,1)</f>
        <v>55.2</v>
      </c>
      <c r="G29" s="62">
        <f t="shared" si="12"/>
        <v>5.2</v>
      </c>
      <c r="H29" s="62">
        <f t="shared" si="12"/>
        <v>3.4</v>
      </c>
      <c r="I29" s="63">
        <f t="shared" si="12"/>
        <v>2.2</v>
      </c>
      <c r="J29" s="61">
        <f t="shared" si="12"/>
        <v>34</v>
      </c>
      <c r="K29" s="61">
        <f t="shared" si="12"/>
        <v>17.2</v>
      </c>
      <c r="L29" s="62">
        <f t="shared" si="12"/>
        <v>9.8</v>
      </c>
      <c r="M29" s="62">
        <f t="shared" si="12"/>
        <v>1.7</v>
      </c>
      <c r="N29" s="62">
        <f t="shared" si="12"/>
        <v>5.7</v>
      </c>
      <c r="O29" s="62">
        <f t="shared" si="12"/>
        <v>8.5</v>
      </c>
      <c r="P29" s="63">
        <f t="shared" si="12"/>
        <v>8.3</v>
      </c>
      <c r="Q29" s="61">
        <f t="shared" si="12"/>
        <v>71.5</v>
      </c>
      <c r="R29" s="64">
        <f t="shared" si="12"/>
        <v>28.5</v>
      </c>
    </row>
    <row r="30" spans="2:18" s="14" customFormat="1" ht="17.25" customHeight="1">
      <c r="B30" s="65" t="s">
        <v>35</v>
      </c>
      <c r="C30" s="66"/>
      <c r="D30" s="18">
        <v>13639</v>
      </c>
      <c r="E30" s="18">
        <f>SUM(F30:I30)</f>
        <v>9001.499999999998</v>
      </c>
      <c r="F30" s="40">
        <v>7534.9</v>
      </c>
      <c r="G30" s="27">
        <v>707.8</v>
      </c>
      <c r="H30" s="27">
        <v>465.4</v>
      </c>
      <c r="I30" s="28">
        <v>293.4</v>
      </c>
      <c r="J30" s="18">
        <f>SUM(L30:P30)</f>
        <v>4637.5</v>
      </c>
      <c r="K30" s="40">
        <v>2345.3</v>
      </c>
      <c r="L30" s="27">
        <v>1330.6</v>
      </c>
      <c r="M30" s="27">
        <v>231</v>
      </c>
      <c r="N30" s="27">
        <v>783.7</v>
      </c>
      <c r="O30" s="27">
        <v>1158.3</v>
      </c>
      <c r="P30" s="28">
        <v>1133.9</v>
      </c>
      <c r="Q30" s="18">
        <v>9746.6</v>
      </c>
      <c r="R30" s="18">
        <v>3892.3</v>
      </c>
    </row>
    <row r="31" spans="2:18" s="14" customFormat="1" ht="18.75" customHeight="1">
      <c r="B31" s="67"/>
      <c r="C31" s="68"/>
      <c r="D31" s="60"/>
      <c r="E31" s="61">
        <f>ROUND(E30/$D30*100,1)</f>
        <v>66</v>
      </c>
      <c r="F31" s="61">
        <f aca="true" t="shared" si="13" ref="F31:R31">ROUND(F30/$D30*100,1)</f>
        <v>55.2</v>
      </c>
      <c r="G31" s="62">
        <f t="shared" si="13"/>
        <v>5.2</v>
      </c>
      <c r="H31" s="62">
        <f t="shared" si="13"/>
        <v>3.4</v>
      </c>
      <c r="I31" s="63">
        <f t="shared" si="13"/>
        <v>2.2</v>
      </c>
      <c r="J31" s="61">
        <f t="shared" si="13"/>
        <v>34</v>
      </c>
      <c r="K31" s="61">
        <f t="shared" si="13"/>
        <v>17.2</v>
      </c>
      <c r="L31" s="62">
        <f t="shared" si="13"/>
        <v>9.8</v>
      </c>
      <c r="M31" s="62">
        <f t="shared" si="13"/>
        <v>1.7</v>
      </c>
      <c r="N31" s="62">
        <f t="shared" si="13"/>
        <v>5.7</v>
      </c>
      <c r="O31" s="62">
        <f t="shared" si="13"/>
        <v>8.5</v>
      </c>
      <c r="P31" s="63">
        <f t="shared" si="13"/>
        <v>8.3</v>
      </c>
      <c r="Q31" s="61">
        <f t="shared" si="13"/>
        <v>71.5</v>
      </c>
      <c r="R31" s="64">
        <f t="shared" si="13"/>
        <v>28.5</v>
      </c>
    </row>
    <row r="32" ht="15" customHeight="1">
      <c r="R32" s="26" t="s">
        <v>22</v>
      </c>
    </row>
    <row r="33" ht="15" customHeight="1">
      <c r="R33" s="26"/>
    </row>
    <row r="34" ht="14.25">
      <c r="D34" s="37"/>
    </row>
  </sheetData>
  <sheetProtection/>
  <mergeCells count="28">
    <mergeCell ref="B30:C31"/>
    <mergeCell ref="B28:C29"/>
    <mergeCell ref="R3:R5"/>
    <mergeCell ref="C8:C9"/>
    <mergeCell ref="C10:C11"/>
    <mergeCell ref="O4:O5"/>
    <mergeCell ref="G4:G5"/>
    <mergeCell ref="H4:H5"/>
    <mergeCell ref="I4:I5"/>
    <mergeCell ref="B3:C5"/>
    <mergeCell ref="B24:C25"/>
    <mergeCell ref="B22:C23"/>
    <mergeCell ref="B20:C21"/>
    <mergeCell ref="K4:N4"/>
    <mergeCell ref="P4:P5"/>
    <mergeCell ref="Q3:Q5"/>
    <mergeCell ref="J3:P3"/>
    <mergeCell ref="J4:J5"/>
    <mergeCell ref="B26:C27"/>
    <mergeCell ref="B6:C7"/>
    <mergeCell ref="E4:E5"/>
    <mergeCell ref="E3:I3"/>
    <mergeCell ref="D3:D5"/>
    <mergeCell ref="F4:F5"/>
    <mergeCell ref="B18:C19"/>
    <mergeCell ref="B16:C17"/>
    <mergeCell ref="C12:C13"/>
    <mergeCell ref="C14:C15"/>
  </mergeCells>
  <printOptions/>
  <pageMargins left="0.5905511811023623" right="0.3937007874015748" top="0.7874015748031497" bottom="0.7874015748031497" header="0.3937007874015748" footer="0.3937007874015748"/>
  <pageSetup firstPageNumber="3" useFirstPageNumber="1" horizontalDpi="400" verticalDpi="400" orientation="portrait" paperSize="9" r:id="rId2"/>
  <headerFooter alignWithMargins="0">
    <oddHeader>&amp;R&amp;"ＭＳ Ｐゴシック,標準"&amp;11 1.土地・気象</oddHeader>
    <oddFooter>&amp;C&amp;"ＭＳ Ｐゴシック,標準"&amp;11-4-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B7" sqref="B7"/>
    </sheetView>
  </sheetViews>
  <sheetFormatPr defaultColWidth="12.09765625" defaultRowHeight="15"/>
  <cols>
    <col min="1" max="1" width="3.59765625" style="2" customWidth="1"/>
    <col min="2" max="2" width="1.59765625" style="2" customWidth="1"/>
    <col min="3" max="3" width="4.09765625" style="2" customWidth="1"/>
    <col min="4" max="4" width="6.09765625" style="12" customWidth="1"/>
    <col min="5" max="5" width="9" style="12" bestFit="1" customWidth="1"/>
    <col min="6" max="6" width="12.19921875" style="13" bestFit="1" customWidth="1"/>
    <col min="7" max="7" width="5.8984375" style="13" bestFit="1" customWidth="1"/>
    <col min="8" max="9" width="4.5" style="13" bestFit="1" customWidth="1"/>
    <col min="10" max="10" width="5.8984375" style="13" bestFit="1" customWidth="1"/>
    <col min="11" max="11" width="9" style="0" customWidth="1"/>
    <col min="12" max="12" width="7.5" style="2" bestFit="1" customWidth="1"/>
    <col min="13" max="14" width="6.5" style="2" bestFit="1" customWidth="1"/>
    <col min="15" max="16" width="7.5" style="2" bestFit="1" customWidth="1"/>
    <col min="17" max="17" width="8.69921875" style="2" customWidth="1"/>
    <col min="18" max="16384" width="12.09765625" style="2" customWidth="1"/>
  </cols>
  <sheetData>
    <row r="1" spans="1:11" ht="30" customHeight="1">
      <c r="A1" s="1" t="s">
        <v>7</v>
      </c>
      <c r="B1" s="1"/>
      <c r="D1" s="3"/>
      <c r="E1" s="3"/>
      <c r="F1" s="4"/>
      <c r="G1" s="4"/>
      <c r="H1" s="4"/>
      <c r="I1" s="4"/>
      <c r="J1" s="4"/>
      <c r="K1" s="2"/>
    </row>
    <row r="2" spans="3:10" s="5" customFormat="1" ht="18" customHeight="1">
      <c r="C2" s="6"/>
      <c r="D2" s="7"/>
      <c r="E2" s="7"/>
      <c r="F2" s="8"/>
      <c r="G2" s="8"/>
      <c r="H2" s="8"/>
      <c r="I2" s="8"/>
      <c r="J2" s="8"/>
    </row>
    <row r="3" ht="15" customHeight="1">
      <c r="K3" s="2"/>
    </row>
    <row r="4" spans="2:17" s="9" customFormat="1" ht="15" customHeight="1">
      <c r="B4" s="99" t="s">
        <v>12</v>
      </c>
      <c r="C4" s="100"/>
      <c r="D4" s="76" t="s">
        <v>1</v>
      </c>
      <c r="E4" s="59"/>
      <c r="F4" s="36"/>
      <c r="G4" s="74"/>
      <c r="H4" s="74"/>
      <c r="I4" s="74"/>
      <c r="J4" s="75"/>
      <c r="L4" s="74"/>
      <c r="M4" s="74"/>
      <c r="N4" s="74"/>
      <c r="O4" s="74"/>
      <c r="P4" s="75"/>
      <c r="Q4" s="10"/>
    </row>
    <row r="5" spans="2:17" s="9" customFormat="1" ht="15" customHeight="1">
      <c r="B5" s="101"/>
      <c r="C5" s="102"/>
      <c r="D5" s="77"/>
      <c r="E5" s="58" t="s">
        <v>23</v>
      </c>
      <c r="F5" s="57" t="s">
        <v>24</v>
      </c>
      <c r="G5" s="52" t="s">
        <v>2</v>
      </c>
      <c r="H5" s="53" t="s">
        <v>14</v>
      </c>
      <c r="I5" s="53" t="s">
        <v>3</v>
      </c>
      <c r="J5" s="54" t="s">
        <v>6</v>
      </c>
      <c r="L5" s="51" t="s">
        <v>5</v>
      </c>
      <c r="M5" s="34" t="s">
        <v>17</v>
      </c>
      <c r="N5" s="35" t="s">
        <v>18</v>
      </c>
      <c r="O5" s="53" t="s">
        <v>4</v>
      </c>
      <c r="P5" s="55" t="s">
        <v>6</v>
      </c>
      <c r="Q5" s="10"/>
    </row>
    <row r="6" spans="2:17" ht="14.25">
      <c r="B6" s="2" t="s">
        <v>28</v>
      </c>
      <c r="D6" s="12">
        <v>13579.9</v>
      </c>
      <c r="E6" s="13">
        <v>8906.3</v>
      </c>
      <c r="F6" s="13">
        <v>4673.6</v>
      </c>
      <c r="G6" s="13">
        <v>7456.7</v>
      </c>
      <c r="H6" s="13">
        <v>714</v>
      </c>
      <c r="I6" s="13">
        <v>468.8</v>
      </c>
      <c r="J6" s="13">
        <v>266.8</v>
      </c>
      <c r="K6" s="2"/>
      <c r="L6" s="2">
        <v>1297.5</v>
      </c>
      <c r="M6" s="2">
        <v>219.2</v>
      </c>
      <c r="N6" s="2">
        <v>672.3</v>
      </c>
      <c r="O6" s="2">
        <v>1253.5</v>
      </c>
      <c r="P6" s="2">
        <v>1231.1</v>
      </c>
      <c r="Q6" s="56"/>
    </row>
    <row r="7" ht="14.25">
      <c r="K7" s="2"/>
    </row>
    <row r="8" ht="19.5" customHeight="1">
      <c r="K8" s="2"/>
    </row>
  </sheetData>
  <sheetProtection/>
  <mergeCells count="4">
    <mergeCell ref="L4:P4"/>
    <mergeCell ref="B4:C5"/>
    <mergeCell ref="D4:D5"/>
    <mergeCell ref="G4:J4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１－３．地目別面積・評価額</dc:title>
  <dc:subject/>
  <dc:creator>m.makita</dc:creator>
  <cp:keywords/>
  <dc:description/>
  <cp:lastModifiedBy>奥林　理恵</cp:lastModifiedBy>
  <cp:lastPrinted>2015-03-19T09:12:49Z</cp:lastPrinted>
  <dcterms:created xsi:type="dcterms:W3CDTF">1997-07-07T00:59:03Z</dcterms:created>
  <dcterms:modified xsi:type="dcterms:W3CDTF">2015-03-19T09:15:00Z</dcterms:modified>
  <cp:category/>
  <cp:version/>
  <cp:contentType/>
  <cp:contentStatus/>
</cp:coreProperties>
</file>