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F-1.2" sheetId="2" r:id="rId1"/>
    <sheet name="F-3 " sheetId="3" r:id="rId2"/>
  </sheets>
  <definedNames>
    <definedName name="_xlnm.Print_Area" localSheetId="1">'F-3 '!$A$1:$Q$74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3" i="3" l="1"/>
  <c r="O72" i="3"/>
  <c r="N72" i="3"/>
  <c r="O71" i="3"/>
  <c r="N71" i="3"/>
  <c r="O70" i="3"/>
  <c r="N70" i="3"/>
  <c r="O69" i="3"/>
  <c r="N69" i="3"/>
  <c r="O68" i="3"/>
  <c r="N68" i="3"/>
  <c r="O62" i="3"/>
  <c r="N62" i="3"/>
  <c r="O61" i="3"/>
  <c r="N61" i="3"/>
  <c r="O60" i="3"/>
  <c r="N60" i="3"/>
  <c r="O59" i="3"/>
  <c r="N59" i="3"/>
  <c r="O58" i="3"/>
  <c r="N58" i="3"/>
  <c r="O57" i="3"/>
  <c r="N57" i="3"/>
  <c r="O56" i="3"/>
  <c r="N56" i="3"/>
  <c r="O55" i="3"/>
  <c r="N55" i="3"/>
  <c r="M49" i="3"/>
  <c r="L49" i="3"/>
  <c r="M48" i="3"/>
  <c r="L48" i="3"/>
  <c r="O47" i="3"/>
  <c r="N47" i="3"/>
  <c r="O46" i="3"/>
  <c r="N46" i="3"/>
  <c r="O45" i="3"/>
  <c r="E45" i="3"/>
  <c r="D45" i="3"/>
  <c r="N45" i="3" s="1"/>
  <c r="O44" i="3"/>
  <c r="N44" i="3"/>
  <c r="O43" i="3"/>
  <c r="N43" i="3"/>
  <c r="O38" i="3"/>
  <c r="N38" i="3"/>
  <c r="M37" i="3"/>
  <c r="L37" i="3"/>
  <c r="M36" i="3"/>
  <c r="L36" i="3"/>
  <c r="M35" i="3"/>
  <c r="L35" i="3"/>
  <c r="M34" i="3"/>
  <c r="L34" i="3"/>
  <c r="M33" i="3"/>
  <c r="L33" i="3"/>
  <c r="M32" i="3"/>
  <c r="L32" i="3"/>
  <c r="M31" i="3"/>
  <c r="L31" i="3"/>
  <c r="E21" i="3"/>
  <c r="D21" i="3"/>
  <c r="F36" i="2"/>
  <c r="F34" i="2"/>
  <c r="F33" i="2"/>
  <c r="C33" i="2"/>
  <c r="F32" i="2"/>
  <c r="C32" i="2" s="1"/>
  <c r="C23" i="2"/>
  <c r="C13" i="2"/>
</calcChain>
</file>

<file path=xl/sharedStrings.xml><?xml version="1.0" encoding="utf-8"?>
<sst xmlns="http://schemas.openxmlformats.org/spreadsheetml/2006/main" count="225" uniqueCount="100">
  <si>
    <t>F-1．経営体階層別・経営組織別漁業経営体数</t>
    <rPh sb="4" eb="7">
      <t>ケイエイタイ</t>
    </rPh>
    <rPh sb="7" eb="10">
      <t>カイソウベツ</t>
    </rPh>
    <rPh sb="11" eb="13">
      <t>ケイエイ</t>
    </rPh>
    <rPh sb="13" eb="15">
      <t>ソシキ</t>
    </rPh>
    <rPh sb="15" eb="16">
      <t>ベツ</t>
    </rPh>
    <rPh sb="16" eb="18">
      <t>ギョギョウ</t>
    </rPh>
    <rPh sb="18" eb="20">
      <t>ケイエイ</t>
    </rPh>
    <rPh sb="20" eb="21">
      <t>カラダ</t>
    </rPh>
    <rPh sb="21" eb="22">
      <t>カズ</t>
    </rPh>
    <phoneticPr fontId="4"/>
  </si>
  <si>
    <t>各年11月1日現在</t>
    <rPh sb="0" eb="2">
      <t>カクネン</t>
    </rPh>
    <rPh sb="4" eb="5">
      <t>ガツ</t>
    </rPh>
    <rPh sb="6" eb="7">
      <t>ニチ</t>
    </rPh>
    <phoneticPr fontId="4"/>
  </si>
  <si>
    <t>経営体階層別経営体数</t>
    <rPh sb="0" eb="3">
      <t>ケイエイタイ</t>
    </rPh>
    <rPh sb="3" eb="6">
      <t>カイソウベツ</t>
    </rPh>
    <rPh sb="6" eb="8">
      <t>ケイエイ</t>
    </rPh>
    <rPh sb="8" eb="9">
      <t>カラダ</t>
    </rPh>
    <rPh sb="9" eb="10">
      <t>カズ</t>
    </rPh>
    <phoneticPr fontId="4"/>
  </si>
  <si>
    <t>単位：経営体</t>
    <rPh sb="0" eb="2">
      <t>タンイ</t>
    </rPh>
    <rPh sb="3" eb="6">
      <t>ケイエイタイ</t>
    </rPh>
    <phoneticPr fontId="4"/>
  </si>
  <si>
    <t>調査年</t>
    <rPh sb="0" eb="2">
      <t>チョウサ</t>
    </rPh>
    <rPh sb="2" eb="3">
      <t>ネン</t>
    </rPh>
    <phoneticPr fontId="4"/>
  </si>
  <si>
    <t>計</t>
    <rPh sb="0" eb="1">
      <t>ケイ</t>
    </rPh>
    <phoneticPr fontId="4"/>
  </si>
  <si>
    <t>漁船
非使用</t>
    <rPh sb="0" eb="2">
      <t>ギョセン</t>
    </rPh>
    <rPh sb="3" eb="4">
      <t>ヒ</t>
    </rPh>
    <rPh sb="4" eb="6">
      <t>シヨウ</t>
    </rPh>
    <phoneticPr fontId="4"/>
  </si>
  <si>
    <t>漁船使用</t>
    <rPh sb="0" eb="2">
      <t>ギョセン</t>
    </rPh>
    <rPh sb="2" eb="4">
      <t>シヨウ</t>
    </rPh>
    <phoneticPr fontId="4"/>
  </si>
  <si>
    <t>大型
定置網　</t>
    <rPh sb="0" eb="2">
      <t>オオガタ</t>
    </rPh>
    <rPh sb="3" eb="6">
      <t>テイチアミ</t>
    </rPh>
    <phoneticPr fontId="4"/>
  </si>
  <si>
    <t>小型
定置網</t>
    <rPh sb="0" eb="2">
      <t>コガタ</t>
    </rPh>
    <rPh sb="3" eb="6">
      <t>テイチアミ</t>
    </rPh>
    <phoneticPr fontId="4"/>
  </si>
  <si>
    <t>地びき
網</t>
    <rPh sb="0" eb="1">
      <t>チ</t>
    </rPh>
    <rPh sb="4" eb="5">
      <t>モウ</t>
    </rPh>
    <phoneticPr fontId="4"/>
  </si>
  <si>
    <t>海面
養殖</t>
    <rPh sb="0" eb="2">
      <t>カイメン</t>
    </rPh>
    <rPh sb="3" eb="5">
      <t>ヨウショク</t>
    </rPh>
    <phoneticPr fontId="4"/>
  </si>
  <si>
    <t>無動力
漁船
のみ</t>
    <rPh sb="0" eb="1">
      <t>ム</t>
    </rPh>
    <rPh sb="1" eb="3">
      <t>ドウリョク</t>
    </rPh>
    <rPh sb="4" eb="6">
      <t>ギョセン</t>
    </rPh>
    <phoneticPr fontId="4"/>
  </si>
  <si>
    <t>船外機
付漁船</t>
    <rPh sb="0" eb="1">
      <t>フネ</t>
    </rPh>
    <rPh sb="1" eb="2">
      <t>ソト</t>
    </rPh>
    <rPh sb="2" eb="3">
      <t>キ</t>
    </rPh>
    <rPh sb="4" eb="5">
      <t>ヅケ</t>
    </rPh>
    <rPh sb="5" eb="6">
      <t>ギョ</t>
    </rPh>
    <rPh sb="6" eb="7">
      <t>セン</t>
    </rPh>
    <phoneticPr fontId="4"/>
  </si>
  <si>
    <t>動力漁船使用</t>
    <rPh sb="4" eb="6">
      <t>シヨウ</t>
    </rPh>
    <phoneticPr fontId="4"/>
  </si>
  <si>
    <t>1トン</t>
    <phoneticPr fontId="4"/>
  </si>
  <si>
    <t>1～3</t>
    <phoneticPr fontId="4"/>
  </si>
  <si>
    <t>3～5</t>
    <phoneticPr fontId="4"/>
  </si>
  <si>
    <t>5～10</t>
    <phoneticPr fontId="4"/>
  </si>
  <si>
    <t>10～30</t>
    <phoneticPr fontId="4"/>
  </si>
  <si>
    <t>30～100</t>
    <phoneticPr fontId="4"/>
  </si>
  <si>
    <t>100～200</t>
    <phoneticPr fontId="4"/>
  </si>
  <si>
    <t>200トン</t>
    <phoneticPr fontId="4"/>
  </si>
  <si>
    <t>未満</t>
    <phoneticPr fontId="4"/>
  </si>
  <si>
    <t>トン</t>
    <phoneticPr fontId="4"/>
  </si>
  <si>
    <t>以上</t>
    <rPh sb="0" eb="2">
      <t>イジョウ</t>
    </rPh>
    <phoneticPr fontId="4"/>
  </si>
  <si>
    <t>平成10年</t>
    <rPh sb="0" eb="2">
      <t>ヘイセイ</t>
    </rPh>
    <rPh sb="4" eb="5">
      <t>ネン</t>
    </rPh>
    <phoneticPr fontId="4"/>
  </si>
  <si>
    <t>-</t>
    <phoneticPr fontId="4"/>
  </si>
  <si>
    <t>平成15年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</si>
  <si>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</si>
  <si>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</si>
  <si>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</si>
  <si>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経営組織別経営体数</t>
    <rPh sb="0" eb="2">
      <t>ケイエイ</t>
    </rPh>
    <rPh sb="2" eb="4">
      <t>ソシキ</t>
    </rPh>
    <rPh sb="4" eb="5">
      <t>ベツ</t>
    </rPh>
    <rPh sb="5" eb="8">
      <t>ケイエイタイ</t>
    </rPh>
    <rPh sb="8" eb="9">
      <t>スウ</t>
    </rPh>
    <phoneticPr fontId="4"/>
  </si>
  <si>
    <t>個人経営体</t>
    <rPh sb="0" eb="2">
      <t>コジン</t>
    </rPh>
    <rPh sb="2" eb="4">
      <t>ケイエイ</t>
    </rPh>
    <rPh sb="4" eb="5">
      <t>タイ</t>
    </rPh>
    <phoneticPr fontId="4"/>
  </si>
  <si>
    <t>会社</t>
    <rPh sb="0" eb="2">
      <t>カイシャ</t>
    </rPh>
    <phoneticPr fontId="4"/>
  </si>
  <si>
    <t>漁業協同組合</t>
    <rPh sb="0" eb="2">
      <t>ギョギョウ</t>
    </rPh>
    <rPh sb="2" eb="4">
      <t>キョウドウ</t>
    </rPh>
    <rPh sb="4" eb="6">
      <t>クミアイ</t>
    </rPh>
    <phoneticPr fontId="4"/>
  </si>
  <si>
    <t>漁業生産組合</t>
    <rPh sb="0" eb="2">
      <t>ギョギョウ</t>
    </rPh>
    <rPh sb="2" eb="4">
      <t>セイサン</t>
    </rPh>
    <rPh sb="4" eb="6">
      <t>クミアイ</t>
    </rPh>
    <phoneticPr fontId="4"/>
  </si>
  <si>
    <t>共同経営</t>
    <rPh sb="0" eb="2">
      <t>キョウドウ</t>
    </rPh>
    <rPh sb="2" eb="4">
      <t>ケイエイ</t>
    </rPh>
    <phoneticPr fontId="4"/>
  </si>
  <si>
    <t>官公庁・学校
試験場</t>
    <rPh sb="0" eb="3">
      <t>カンコウチョウ</t>
    </rPh>
    <rPh sb="4" eb="6">
      <t>ガッコウ</t>
    </rPh>
    <rPh sb="7" eb="10">
      <t>シケンジョウ</t>
    </rPh>
    <phoneticPr fontId="4"/>
  </si>
  <si>
    <t>資料：福井県の漁業</t>
    <rPh sb="0" eb="2">
      <t>シリョウ</t>
    </rPh>
    <rPh sb="3" eb="6">
      <t>フクイケン</t>
    </rPh>
    <rPh sb="7" eb="9">
      <t>ギョギョウ</t>
    </rPh>
    <phoneticPr fontId="4"/>
  </si>
  <si>
    <t>F-2．規模別漁船隻数</t>
    <rPh sb="4" eb="5">
      <t>キ</t>
    </rPh>
    <rPh sb="5" eb="6">
      <t>ノット</t>
    </rPh>
    <rPh sb="6" eb="7">
      <t>ベツ</t>
    </rPh>
    <rPh sb="7" eb="8">
      <t>リョウ</t>
    </rPh>
    <rPh sb="8" eb="9">
      <t>フネ</t>
    </rPh>
    <rPh sb="9" eb="10">
      <t>セキ</t>
    </rPh>
    <rPh sb="10" eb="11">
      <t>カズ</t>
    </rPh>
    <phoneticPr fontId="4"/>
  </si>
  <si>
    <t>各年11月1日現在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</si>
  <si>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単位：隻</t>
    <rPh sb="0" eb="2">
      <t>タンイ</t>
    </rPh>
    <rPh sb="3" eb="4">
      <t>セキ</t>
    </rPh>
    <phoneticPr fontId="4"/>
  </si>
  <si>
    <t>漁船総隻数</t>
    <rPh sb="0" eb="5">
      <t>ギョセンソウセキスウ</t>
    </rPh>
    <phoneticPr fontId="4"/>
  </si>
  <si>
    <t>無動力漁船
隻数</t>
    <rPh sb="0" eb="1">
      <t>ム</t>
    </rPh>
    <rPh sb="1" eb="2">
      <t>ドウ</t>
    </rPh>
    <rPh sb="2" eb="3">
      <t>チカラ</t>
    </rPh>
    <rPh sb="3" eb="5">
      <t>ギョセン</t>
    </rPh>
    <rPh sb="6" eb="8">
      <t>セキスウ</t>
    </rPh>
    <phoneticPr fontId="4"/>
  </si>
  <si>
    <t>船外機付漁船隻数</t>
    <rPh sb="0" eb="1">
      <t>フネ</t>
    </rPh>
    <rPh sb="1" eb="2">
      <t>ソト</t>
    </rPh>
    <rPh sb="2" eb="3">
      <t>キ</t>
    </rPh>
    <rPh sb="3" eb="4">
      <t>ヅケ</t>
    </rPh>
    <rPh sb="4" eb="6">
      <t>ギョセン</t>
    </rPh>
    <rPh sb="6" eb="8">
      <t>セキスウ</t>
    </rPh>
    <phoneticPr fontId="4"/>
  </si>
  <si>
    <t>動力漁船隻数</t>
    <rPh sb="4" eb="6">
      <t>セキスウ</t>
    </rPh>
    <phoneticPr fontId="4"/>
  </si>
  <si>
    <t>10～20</t>
    <phoneticPr fontId="4"/>
  </si>
  <si>
    <t>20～30</t>
    <phoneticPr fontId="4"/>
  </si>
  <si>
    <t>30～50</t>
    <phoneticPr fontId="4"/>
  </si>
  <si>
    <t>50～100</t>
    <phoneticPr fontId="4"/>
  </si>
  <si>
    <t>トン数</t>
    <rPh sb="2" eb="3">
      <t>スウ</t>
    </rPh>
    <phoneticPr fontId="4"/>
  </si>
  <si>
    <t>馬力数</t>
    <rPh sb="0" eb="2">
      <t>バリキ</t>
    </rPh>
    <rPh sb="2" eb="3">
      <t>スウ</t>
    </rPh>
    <phoneticPr fontId="4"/>
  </si>
  <si>
    <t>未満</t>
    <rPh sb="0" eb="2">
      <t>ミマン</t>
    </rPh>
    <phoneticPr fontId="4"/>
  </si>
  <si>
    <t>F-3．海産物水揚量</t>
    <rPh sb="4" eb="7">
      <t>カイサンブツ</t>
    </rPh>
    <rPh sb="7" eb="9">
      <t>ミズア</t>
    </rPh>
    <rPh sb="9" eb="10">
      <t>リョウ</t>
    </rPh>
    <phoneticPr fontId="6"/>
  </si>
  <si>
    <t>1 漁業種別漁獲高</t>
    <rPh sb="2" eb="4">
      <t>ギョギョウ</t>
    </rPh>
    <rPh sb="4" eb="6">
      <t>シュベツ</t>
    </rPh>
    <rPh sb="6" eb="8">
      <t>ギョカク</t>
    </rPh>
    <rPh sb="8" eb="9">
      <t>ダカ</t>
    </rPh>
    <phoneticPr fontId="4"/>
  </si>
  <si>
    <t>単位：数量（ｔ）金額（千円）</t>
    <rPh sb="0" eb="2">
      <t>タンイ</t>
    </rPh>
    <rPh sb="3" eb="5">
      <t>スウリョウ</t>
    </rPh>
    <rPh sb="8" eb="10">
      <t>キンガク</t>
    </rPh>
    <phoneticPr fontId="4"/>
  </si>
  <si>
    <t>年　度</t>
    <rPh sb="0" eb="1">
      <t>トシ</t>
    </rPh>
    <rPh sb="2" eb="3">
      <t>ド</t>
    </rPh>
    <phoneticPr fontId="4"/>
  </si>
  <si>
    <t>底曳網漁業</t>
    <rPh sb="0" eb="1">
      <t>ソコ</t>
    </rPh>
    <rPh sb="1" eb="2">
      <t>ヒ</t>
    </rPh>
    <rPh sb="2" eb="3">
      <t>アミ</t>
    </rPh>
    <rPh sb="3" eb="5">
      <t>ギョギョウ</t>
    </rPh>
    <phoneticPr fontId="4"/>
  </si>
  <si>
    <t>延網・一本釣漁業</t>
    <rPh sb="0" eb="1">
      <t>エン</t>
    </rPh>
    <rPh sb="1" eb="2">
      <t>アミ</t>
    </rPh>
    <rPh sb="3" eb="5">
      <t>イッポン</t>
    </rPh>
    <rPh sb="5" eb="6">
      <t>ツリ</t>
    </rPh>
    <rPh sb="6" eb="8">
      <t>ギョギョウ</t>
    </rPh>
    <phoneticPr fontId="4"/>
  </si>
  <si>
    <t>採貝・藻</t>
    <rPh sb="0" eb="1">
      <t>サイ</t>
    </rPh>
    <rPh sb="1" eb="2">
      <t>カイ</t>
    </rPh>
    <rPh sb="3" eb="4">
      <t>モ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</si>
  <si>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</si>
  <si>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</si>
  <si>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</si>
  <si>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</si>
  <si>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</si>
  <si>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</si>
  <si>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</si>
  <si>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</si>
  <si>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</si>
  <si>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</si>
  <si>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</si>
  <si>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</si>
  <si>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</si>
  <si>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</si>
  <si>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</si>
  <si>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</si>
  <si>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</si>
  <si>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</si>
  <si>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</si>
  <si>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</si>
  <si>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</si>
  <si>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</si>
  <si>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 浅海漁業漁獲高状況</t>
    <rPh sb="2" eb="4">
      <t>センカイ</t>
    </rPh>
    <rPh sb="4" eb="6">
      <t>ギョギョウ</t>
    </rPh>
    <rPh sb="6" eb="8">
      <t>ギョカク</t>
    </rPh>
    <rPh sb="8" eb="9">
      <t>ダカ</t>
    </rPh>
    <rPh sb="9" eb="11">
      <t>ジョウキョウ</t>
    </rPh>
    <phoneticPr fontId="4"/>
  </si>
  <si>
    <t>単位：数量（kg）金額（千円）</t>
    <rPh sb="0" eb="2">
      <t>タンイ</t>
    </rPh>
    <rPh sb="3" eb="5">
      <t>スウリョウ</t>
    </rPh>
    <rPh sb="9" eb="11">
      <t>キンガク</t>
    </rPh>
    <phoneticPr fontId="4"/>
  </si>
  <si>
    <t>うに</t>
    <phoneticPr fontId="4"/>
  </si>
  <si>
    <t>わかめ</t>
    <phoneticPr fontId="4"/>
  </si>
  <si>
    <t>あわび</t>
    <phoneticPr fontId="4"/>
  </si>
  <si>
    <t>さざえ</t>
    <phoneticPr fontId="4"/>
  </si>
  <si>
    <t>天草</t>
    <rPh sb="0" eb="2">
      <t>テングサ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</si>
  <si>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</si>
  <si>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</si>
  <si>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3 沿岸漁業漁獲高状況</t>
    <rPh sb="2" eb="4">
      <t>エンガン</t>
    </rPh>
    <rPh sb="4" eb="6">
      <t>ギョギョウ</t>
    </rPh>
    <rPh sb="6" eb="8">
      <t>ギョカク</t>
    </rPh>
    <rPh sb="8" eb="9">
      <t>ダカ</t>
    </rPh>
    <rPh sb="9" eb="11">
      <t>ジョウキョウ</t>
    </rPh>
    <phoneticPr fontId="4"/>
  </si>
  <si>
    <t>たい類</t>
    <rPh sb="2" eb="3">
      <t>ルイ</t>
    </rPh>
    <phoneticPr fontId="4"/>
  </si>
  <si>
    <t>めばる</t>
    <phoneticPr fontId="4"/>
  </si>
  <si>
    <t>かに</t>
    <phoneticPr fontId="4"/>
  </si>
  <si>
    <t>えび</t>
    <phoneticPr fontId="4"/>
  </si>
  <si>
    <t>いか類</t>
    <rPh sb="2" eb="3">
      <t>ルイ</t>
    </rPh>
    <phoneticPr fontId="4"/>
  </si>
  <si>
    <t>かれい</t>
    <phoneticPr fontId="4"/>
  </si>
  <si>
    <t>資料：林業水産振興課</t>
    <rPh sb="0" eb="2">
      <t>シリョウ</t>
    </rPh>
    <rPh sb="3" eb="10">
      <t>リンギョウスイサン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</si>
</sst>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0;&quot;△ &quot;#,##0.00"/>
    <numFmt numFmtId="178" formatCode="#,##0;&quot;△ &quot;#,##0"/>
  </numFmts>
  <fonts count="11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 applyBorder="1" applyAlignment="1"/>
    <xf numFmtId="0" fontId="5" fillId="0" borderId="0" xfId="1" applyFont="1"/>
    <xf numFmtId="0" fontId="1" fillId="0" borderId="0" xfId="1" applyFont="1" applyBorder="1" applyAlignment="1"/>
    <xf numFmtId="0" fontId="1" fillId="0" borderId="0" xfId="1" applyFont="1"/>
    <xf numFmtId="0" fontId="1" fillId="0" borderId="0" xfId="1" applyFont="1" applyAlignment="1">
      <alignment vertical="center"/>
    </xf>
    <xf numFmtId="0" fontId="1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distributed" vertical="center" wrapText="1" justifyLastLine="1" shrinkToFit="1"/>
    </xf>
    <xf numFmtId="0" fontId="5" fillId="0" borderId="2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center" vertical="center" wrapText="1" justifyLastLine="1" shrinkToFit="1"/>
    </xf>
    <xf numFmtId="0" fontId="5" fillId="0" borderId="1" xfId="1" applyFont="1" applyBorder="1" applyAlignment="1">
      <alignment horizontal="center" vertical="center" wrapText="1" shrinkToFit="1"/>
    </xf>
    <xf numFmtId="0" fontId="5" fillId="0" borderId="0" xfId="1" applyFont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distributed" vertical="center" wrapText="1" justifyLastLine="1" shrinkToFit="1"/>
    </xf>
    <xf numFmtId="176" fontId="5" fillId="0" borderId="1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 justifyLastLine="1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shrinkToFit="1"/>
    </xf>
    <xf numFmtId="0" fontId="5" fillId="0" borderId="4" xfId="1" applyNumberFormat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wrapText="1" justifyLastLine="1" shrinkToFit="1"/>
    </xf>
    <xf numFmtId="176" fontId="5" fillId="0" borderId="5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 justifyLastLine="1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2" xfId="1" applyFont="1" applyBorder="1" applyAlignment="1">
      <alignment vertical="center"/>
    </xf>
    <xf numFmtId="177" fontId="5" fillId="0" borderId="2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distributed" vertical="center" justifyLastLine="1" shrinkToFit="1"/>
    </xf>
    <xf numFmtId="0" fontId="5" fillId="0" borderId="7" xfId="1" applyFont="1" applyBorder="1" applyAlignment="1">
      <alignment horizontal="center" vertical="center" justifyLastLine="1" shrinkToFit="1"/>
    </xf>
    <xf numFmtId="0" fontId="5" fillId="0" borderId="8" xfId="1" applyFont="1" applyBorder="1" applyAlignment="1">
      <alignment horizontal="center" vertical="center" justifyLastLine="1" shrinkToFit="1"/>
    </xf>
    <xf numFmtId="0" fontId="5" fillId="0" borderId="2" xfId="1" applyFont="1" applyBorder="1" applyAlignment="1">
      <alignment horizontal="center" vertical="center" wrapText="1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justifyLastLine="1" shrinkToFit="1"/>
    </xf>
    <xf numFmtId="0" fontId="5" fillId="0" borderId="10" xfId="1" applyFont="1" applyBorder="1" applyAlignment="1">
      <alignment horizontal="center" vertical="center" justifyLastLine="1" shrinkToFit="1"/>
    </xf>
    <xf numFmtId="0" fontId="5" fillId="0" borderId="11" xfId="1" applyFont="1" applyBorder="1" applyAlignment="1">
      <alignment horizontal="center" vertical="center" justifyLastLine="1" shrinkToFit="1"/>
    </xf>
    <xf numFmtId="0" fontId="5" fillId="0" borderId="12" xfId="1" applyFont="1" applyBorder="1" applyAlignment="1">
      <alignment horizontal="center" vertical="center" justifyLastLine="1" shrinkToFit="1"/>
    </xf>
    <xf numFmtId="0" fontId="5" fillId="0" borderId="2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76" fontId="5" fillId="0" borderId="7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 shrinkToFit="1"/>
    </xf>
    <xf numFmtId="0" fontId="5" fillId="0" borderId="15" xfId="1" applyNumberFormat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wrapText="1"/>
    </xf>
    <xf numFmtId="176" fontId="5" fillId="0" borderId="11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5" fillId="0" borderId="16" xfId="1" applyNumberFormat="1" applyFont="1" applyBorder="1" applyAlignment="1">
      <alignment horizontal="center" vertical="center"/>
    </xf>
    <xf numFmtId="0" fontId="5" fillId="0" borderId="17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shrinkToFit="1"/>
    </xf>
    <xf numFmtId="178" fontId="5" fillId="0" borderId="2" xfId="1" applyNumberFormat="1" applyFont="1" applyBorder="1" applyAlignment="1">
      <alignment vertical="center"/>
    </xf>
    <xf numFmtId="178" fontId="5" fillId="0" borderId="18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 shrinkToFit="1"/>
    </xf>
    <xf numFmtId="178" fontId="5" fillId="0" borderId="19" xfId="1" applyNumberFormat="1" applyFont="1" applyBorder="1" applyAlignment="1">
      <alignment vertical="center"/>
    </xf>
    <xf numFmtId="178" fontId="5" fillId="0" borderId="20" xfId="1" applyNumberFormat="1" applyFont="1" applyBorder="1" applyAlignment="1">
      <alignment vertical="center"/>
    </xf>
    <xf numFmtId="178" fontId="5" fillId="0" borderId="21" xfId="1" applyNumberFormat="1" applyFont="1" applyBorder="1" applyAlignment="1">
      <alignment vertical="center"/>
    </xf>
    <xf numFmtId="178" fontId="5" fillId="0" borderId="2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center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7" fillId="0" borderId="0" xfId="1" applyFont="1" applyFill="1" applyAlignment="1" applyProtection="1">
      <alignment horizontal="centerContinuous"/>
      <protection locked="0"/>
    </xf>
    <xf numFmtId="0" fontId="7" fillId="0" borderId="0" xfId="1" applyFont="1" applyFill="1" applyProtection="1">
      <protection locked="0"/>
    </xf>
    <xf numFmtId="0" fontId="1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1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Alignment="1">
      <alignment vertical="center"/>
    </xf>
    <xf numFmtId="176" fontId="5" fillId="0" borderId="0" xfId="1" applyNumberFormat="1" applyFont="1" applyFill="1" applyBorder="1" applyAlignment="1">
      <alignment horizontal="left" vertical="center"/>
    </xf>
    <xf numFmtId="176" fontId="1" fillId="0" borderId="0" xfId="1" applyNumberFormat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workbookViewId="0">
      <selection activeCell="J38" sqref="J38"/>
    </sheetView>
  </sheetViews>
  <sheetFormatPr defaultRowHeight="11.25" x14ac:dyDescent="0.15"/>
  <cols>
    <col min="1" max="1" width="1.625" style="2" customWidth="1"/>
    <col min="2" max="2" width="6.625" style="2" customWidth="1"/>
    <col min="3" max="6" width="5.25" style="2" customWidth="1"/>
    <col min="7" max="18" width="5" style="2" customWidth="1"/>
    <col min="19" max="24" width="5.625" style="2" customWidth="1"/>
    <col min="25" max="256" width="9" style="2"/>
    <col min="257" max="257" width="1.625" style="2" customWidth="1"/>
    <col min="258" max="258" width="6.625" style="2" customWidth="1"/>
    <col min="259" max="262" width="5.25" style="2" customWidth="1"/>
    <col min="263" max="274" width="5" style="2" customWidth="1"/>
    <col min="275" max="280" width="5.625" style="2" customWidth="1"/>
    <col min="281" max="512" width="9" style="2"/>
    <col min="513" max="513" width="1.625" style="2" customWidth="1"/>
    <col min="514" max="514" width="6.625" style="2" customWidth="1"/>
    <col min="515" max="518" width="5.25" style="2" customWidth="1"/>
    <col min="519" max="530" width="5" style="2" customWidth="1"/>
    <col min="531" max="536" width="5.625" style="2" customWidth="1"/>
    <col min="537" max="768" width="9" style="2"/>
    <col min="769" max="769" width="1.625" style="2" customWidth="1"/>
    <col min="770" max="770" width="6.625" style="2" customWidth="1"/>
    <col min="771" max="774" width="5.25" style="2" customWidth="1"/>
    <col min="775" max="786" width="5" style="2" customWidth="1"/>
    <col min="787" max="792" width="5.625" style="2" customWidth="1"/>
    <col min="793" max="1024" width="9" style="2"/>
    <col min="1025" max="1025" width="1.625" style="2" customWidth="1"/>
    <col min="1026" max="1026" width="6.625" style="2" customWidth="1"/>
    <col min="1027" max="1030" width="5.25" style="2" customWidth="1"/>
    <col min="1031" max="1042" width="5" style="2" customWidth="1"/>
    <col min="1043" max="1048" width="5.625" style="2" customWidth="1"/>
    <col min="1049" max="1280" width="9" style="2"/>
    <col min="1281" max="1281" width="1.625" style="2" customWidth="1"/>
    <col min="1282" max="1282" width="6.625" style="2" customWidth="1"/>
    <col min="1283" max="1286" width="5.25" style="2" customWidth="1"/>
    <col min="1287" max="1298" width="5" style="2" customWidth="1"/>
    <col min="1299" max="1304" width="5.625" style="2" customWidth="1"/>
    <col min="1305" max="1536" width="9" style="2"/>
    <col min="1537" max="1537" width="1.625" style="2" customWidth="1"/>
    <col min="1538" max="1538" width="6.625" style="2" customWidth="1"/>
    <col min="1539" max="1542" width="5.25" style="2" customWidth="1"/>
    <col min="1543" max="1554" width="5" style="2" customWidth="1"/>
    <col min="1555" max="1560" width="5.625" style="2" customWidth="1"/>
    <col min="1561" max="1792" width="9" style="2"/>
    <col min="1793" max="1793" width="1.625" style="2" customWidth="1"/>
    <col min="1794" max="1794" width="6.625" style="2" customWidth="1"/>
    <col min="1795" max="1798" width="5.25" style="2" customWidth="1"/>
    <col min="1799" max="1810" width="5" style="2" customWidth="1"/>
    <col min="1811" max="1816" width="5.625" style="2" customWidth="1"/>
    <col min="1817" max="2048" width="9" style="2"/>
    <col min="2049" max="2049" width="1.625" style="2" customWidth="1"/>
    <col min="2050" max="2050" width="6.625" style="2" customWidth="1"/>
    <col min="2051" max="2054" width="5.25" style="2" customWidth="1"/>
    <col min="2055" max="2066" width="5" style="2" customWidth="1"/>
    <col min="2067" max="2072" width="5.625" style="2" customWidth="1"/>
    <col min="2073" max="2304" width="9" style="2"/>
    <col min="2305" max="2305" width="1.625" style="2" customWidth="1"/>
    <col min="2306" max="2306" width="6.625" style="2" customWidth="1"/>
    <col min="2307" max="2310" width="5.25" style="2" customWidth="1"/>
    <col min="2311" max="2322" width="5" style="2" customWidth="1"/>
    <col min="2323" max="2328" width="5.625" style="2" customWidth="1"/>
    <col min="2329" max="2560" width="9" style="2"/>
    <col min="2561" max="2561" width="1.625" style="2" customWidth="1"/>
    <col min="2562" max="2562" width="6.625" style="2" customWidth="1"/>
    <col min="2563" max="2566" width="5.25" style="2" customWidth="1"/>
    <col min="2567" max="2578" width="5" style="2" customWidth="1"/>
    <col min="2579" max="2584" width="5.625" style="2" customWidth="1"/>
    <col min="2585" max="2816" width="9" style="2"/>
    <col min="2817" max="2817" width="1.625" style="2" customWidth="1"/>
    <col min="2818" max="2818" width="6.625" style="2" customWidth="1"/>
    <col min="2819" max="2822" width="5.25" style="2" customWidth="1"/>
    <col min="2823" max="2834" width="5" style="2" customWidth="1"/>
    <col min="2835" max="2840" width="5.625" style="2" customWidth="1"/>
    <col min="2841" max="3072" width="9" style="2"/>
    <col min="3073" max="3073" width="1.625" style="2" customWidth="1"/>
    <col min="3074" max="3074" width="6.625" style="2" customWidth="1"/>
    <col min="3075" max="3078" width="5.25" style="2" customWidth="1"/>
    <col min="3079" max="3090" width="5" style="2" customWidth="1"/>
    <col min="3091" max="3096" width="5.625" style="2" customWidth="1"/>
    <col min="3097" max="3328" width="9" style="2"/>
    <col min="3329" max="3329" width="1.625" style="2" customWidth="1"/>
    <col min="3330" max="3330" width="6.625" style="2" customWidth="1"/>
    <col min="3331" max="3334" width="5.25" style="2" customWidth="1"/>
    <col min="3335" max="3346" width="5" style="2" customWidth="1"/>
    <col min="3347" max="3352" width="5.625" style="2" customWidth="1"/>
    <col min="3353" max="3584" width="9" style="2"/>
    <col min="3585" max="3585" width="1.625" style="2" customWidth="1"/>
    <col min="3586" max="3586" width="6.625" style="2" customWidth="1"/>
    <col min="3587" max="3590" width="5.25" style="2" customWidth="1"/>
    <col min="3591" max="3602" width="5" style="2" customWidth="1"/>
    <col min="3603" max="3608" width="5.625" style="2" customWidth="1"/>
    <col min="3609" max="3840" width="9" style="2"/>
    <col min="3841" max="3841" width="1.625" style="2" customWidth="1"/>
    <col min="3842" max="3842" width="6.625" style="2" customWidth="1"/>
    <col min="3843" max="3846" width="5.25" style="2" customWidth="1"/>
    <col min="3847" max="3858" width="5" style="2" customWidth="1"/>
    <col min="3859" max="3864" width="5.625" style="2" customWidth="1"/>
    <col min="3865" max="4096" width="9" style="2"/>
    <col min="4097" max="4097" width="1.625" style="2" customWidth="1"/>
    <col min="4098" max="4098" width="6.625" style="2" customWidth="1"/>
    <col min="4099" max="4102" width="5.25" style="2" customWidth="1"/>
    <col min="4103" max="4114" width="5" style="2" customWidth="1"/>
    <col min="4115" max="4120" width="5.625" style="2" customWidth="1"/>
    <col min="4121" max="4352" width="9" style="2"/>
    <col min="4353" max="4353" width="1.625" style="2" customWidth="1"/>
    <col min="4354" max="4354" width="6.625" style="2" customWidth="1"/>
    <col min="4355" max="4358" width="5.25" style="2" customWidth="1"/>
    <col min="4359" max="4370" width="5" style="2" customWidth="1"/>
    <col min="4371" max="4376" width="5.625" style="2" customWidth="1"/>
    <col min="4377" max="4608" width="9" style="2"/>
    <col min="4609" max="4609" width="1.625" style="2" customWidth="1"/>
    <col min="4610" max="4610" width="6.625" style="2" customWidth="1"/>
    <col min="4611" max="4614" width="5.25" style="2" customWidth="1"/>
    <col min="4615" max="4626" width="5" style="2" customWidth="1"/>
    <col min="4627" max="4632" width="5.625" style="2" customWidth="1"/>
    <col min="4633" max="4864" width="9" style="2"/>
    <col min="4865" max="4865" width="1.625" style="2" customWidth="1"/>
    <col min="4866" max="4866" width="6.625" style="2" customWidth="1"/>
    <col min="4867" max="4870" width="5.25" style="2" customWidth="1"/>
    <col min="4871" max="4882" width="5" style="2" customWidth="1"/>
    <col min="4883" max="4888" width="5.625" style="2" customWidth="1"/>
    <col min="4889" max="5120" width="9" style="2"/>
    <col min="5121" max="5121" width="1.625" style="2" customWidth="1"/>
    <col min="5122" max="5122" width="6.625" style="2" customWidth="1"/>
    <col min="5123" max="5126" width="5.25" style="2" customWidth="1"/>
    <col min="5127" max="5138" width="5" style="2" customWidth="1"/>
    <col min="5139" max="5144" width="5.625" style="2" customWidth="1"/>
    <col min="5145" max="5376" width="9" style="2"/>
    <col min="5377" max="5377" width="1.625" style="2" customWidth="1"/>
    <col min="5378" max="5378" width="6.625" style="2" customWidth="1"/>
    <col min="5379" max="5382" width="5.25" style="2" customWidth="1"/>
    <col min="5383" max="5394" width="5" style="2" customWidth="1"/>
    <col min="5395" max="5400" width="5.625" style="2" customWidth="1"/>
    <col min="5401" max="5632" width="9" style="2"/>
    <col min="5633" max="5633" width="1.625" style="2" customWidth="1"/>
    <col min="5634" max="5634" width="6.625" style="2" customWidth="1"/>
    <col min="5635" max="5638" width="5.25" style="2" customWidth="1"/>
    <col min="5639" max="5650" width="5" style="2" customWidth="1"/>
    <col min="5651" max="5656" width="5.625" style="2" customWidth="1"/>
    <col min="5657" max="5888" width="9" style="2"/>
    <col min="5889" max="5889" width="1.625" style="2" customWidth="1"/>
    <col min="5890" max="5890" width="6.625" style="2" customWidth="1"/>
    <col min="5891" max="5894" width="5.25" style="2" customWidth="1"/>
    <col min="5895" max="5906" width="5" style="2" customWidth="1"/>
    <col min="5907" max="5912" width="5.625" style="2" customWidth="1"/>
    <col min="5913" max="6144" width="9" style="2"/>
    <col min="6145" max="6145" width="1.625" style="2" customWidth="1"/>
    <col min="6146" max="6146" width="6.625" style="2" customWidth="1"/>
    <col min="6147" max="6150" width="5.25" style="2" customWidth="1"/>
    <col min="6151" max="6162" width="5" style="2" customWidth="1"/>
    <col min="6163" max="6168" width="5.625" style="2" customWidth="1"/>
    <col min="6169" max="6400" width="9" style="2"/>
    <col min="6401" max="6401" width="1.625" style="2" customWidth="1"/>
    <col min="6402" max="6402" width="6.625" style="2" customWidth="1"/>
    <col min="6403" max="6406" width="5.25" style="2" customWidth="1"/>
    <col min="6407" max="6418" width="5" style="2" customWidth="1"/>
    <col min="6419" max="6424" width="5.625" style="2" customWidth="1"/>
    <col min="6425" max="6656" width="9" style="2"/>
    <col min="6657" max="6657" width="1.625" style="2" customWidth="1"/>
    <col min="6658" max="6658" width="6.625" style="2" customWidth="1"/>
    <col min="6659" max="6662" width="5.25" style="2" customWidth="1"/>
    <col min="6663" max="6674" width="5" style="2" customWidth="1"/>
    <col min="6675" max="6680" width="5.625" style="2" customWidth="1"/>
    <col min="6681" max="6912" width="9" style="2"/>
    <col min="6913" max="6913" width="1.625" style="2" customWidth="1"/>
    <col min="6914" max="6914" width="6.625" style="2" customWidth="1"/>
    <col min="6915" max="6918" width="5.25" style="2" customWidth="1"/>
    <col min="6919" max="6930" width="5" style="2" customWidth="1"/>
    <col min="6931" max="6936" width="5.625" style="2" customWidth="1"/>
    <col min="6937" max="7168" width="9" style="2"/>
    <col min="7169" max="7169" width="1.625" style="2" customWidth="1"/>
    <col min="7170" max="7170" width="6.625" style="2" customWidth="1"/>
    <col min="7171" max="7174" width="5.25" style="2" customWidth="1"/>
    <col min="7175" max="7186" width="5" style="2" customWidth="1"/>
    <col min="7187" max="7192" width="5.625" style="2" customWidth="1"/>
    <col min="7193" max="7424" width="9" style="2"/>
    <col min="7425" max="7425" width="1.625" style="2" customWidth="1"/>
    <col min="7426" max="7426" width="6.625" style="2" customWidth="1"/>
    <col min="7427" max="7430" width="5.25" style="2" customWidth="1"/>
    <col min="7431" max="7442" width="5" style="2" customWidth="1"/>
    <col min="7443" max="7448" width="5.625" style="2" customWidth="1"/>
    <col min="7449" max="7680" width="9" style="2"/>
    <col min="7681" max="7681" width="1.625" style="2" customWidth="1"/>
    <col min="7682" max="7682" width="6.625" style="2" customWidth="1"/>
    <col min="7683" max="7686" width="5.25" style="2" customWidth="1"/>
    <col min="7687" max="7698" width="5" style="2" customWidth="1"/>
    <col min="7699" max="7704" width="5.625" style="2" customWidth="1"/>
    <col min="7705" max="7936" width="9" style="2"/>
    <col min="7937" max="7937" width="1.625" style="2" customWidth="1"/>
    <col min="7938" max="7938" width="6.625" style="2" customWidth="1"/>
    <col min="7939" max="7942" width="5.25" style="2" customWidth="1"/>
    <col min="7943" max="7954" width="5" style="2" customWidth="1"/>
    <col min="7955" max="7960" width="5.625" style="2" customWidth="1"/>
    <col min="7961" max="8192" width="9" style="2"/>
    <col min="8193" max="8193" width="1.625" style="2" customWidth="1"/>
    <col min="8194" max="8194" width="6.625" style="2" customWidth="1"/>
    <col min="8195" max="8198" width="5.25" style="2" customWidth="1"/>
    <col min="8199" max="8210" width="5" style="2" customWidth="1"/>
    <col min="8211" max="8216" width="5.625" style="2" customWidth="1"/>
    <col min="8217" max="8448" width="9" style="2"/>
    <col min="8449" max="8449" width="1.625" style="2" customWidth="1"/>
    <col min="8450" max="8450" width="6.625" style="2" customWidth="1"/>
    <col min="8451" max="8454" width="5.25" style="2" customWidth="1"/>
    <col min="8455" max="8466" width="5" style="2" customWidth="1"/>
    <col min="8467" max="8472" width="5.625" style="2" customWidth="1"/>
    <col min="8473" max="8704" width="9" style="2"/>
    <col min="8705" max="8705" width="1.625" style="2" customWidth="1"/>
    <col min="8706" max="8706" width="6.625" style="2" customWidth="1"/>
    <col min="8707" max="8710" width="5.25" style="2" customWidth="1"/>
    <col min="8711" max="8722" width="5" style="2" customWidth="1"/>
    <col min="8723" max="8728" width="5.625" style="2" customWidth="1"/>
    <col min="8729" max="8960" width="9" style="2"/>
    <col min="8961" max="8961" width="1.625" style="2" customWidth="1"/>
    <col min="8962" max="8962" width="6.625" style="2" customWidth="1"/>
    <col min="8963" max="8966" width="5.25" style="2" customWidth="1"/>
    <col min="8967" max="8978" width="5" style="2" customWidth="1"/>
    <col min="8979" max="8984" width="5.625" style="2" customWidth="1"/>
    <col min="8985" max="9216" width="9" style="2"/>
    <col min="9217" max="9217" width="1.625" style="2" customWidth="1"/>
    <col min="9218" max="9218" width="6.625" style="2" customWidth="1"/>
    <col min="9219" max="9222" width="5.25" style="2" customWidth="1"/>
    <col min="9223" max="9234" width="5" style="2" customWidth="1"/>
    <col min="9235" max="9240" width="5.625" style="2" customWidth="1"/>
    <col min="9241" max="9472" width="9" style="2"/>
    <col min="9473" max="9473" width="1.625" style="2" customWidth="1"/>
    <col min="9474" max="9474" width="6.625" style="2" customWidth="1"/>
    <col min="9475" max="9478" width="5.25" style="2" customWidth="1"/>
    <col min="9479" max="9490" width="5" style="2" customWidth="1"/>
    <col min="9491" max="9496" width="5.625" style="2" customWidth="1"/>
    <col min="9497" max="9728" width="9" style="2"/>
    <col min="9729" max="9729" width="1.625" style="2" customWidth="1"/>
    <col min="9730" max="9730" width="6.625" style="2" customWidth="1"/>
    <col min="9731" max="9734" width="5.25" style="2" customWidth="1"/>
    <col min="9735" max="9746" width="5" style="2" customWidth="1"/>
    <col min="9747" max="9752" width="5.625" style="2" customWidth="1"/>
    <col min="9753" max="9984" width="9" style="2"/>
    <col min="9985" max="9985" width="1.625" style="2" customWidth="1"/>
    <col min="9986" max="9986" width="6.625" style="2" customWidth="1"/>
    <col min="9987" max="9990" width="5.25" style="2" customWidth="1"/>
    <col min="9991" max="10002" width="5" style="2" customWidth="1"/>
    <col min="10003" max="10008" width="5.625" style="2" customWidth="1"/>
    <col min="10009" max="10240" width="9" style="2"/>
    <col min="10241" max="10241" width="1.625" style="2" customWidth="1"/>
    <col min="10242" max="10242" width="6.625" style="2" customWidth="1"/>
    <col min="10243" max="10246" width="5.25" style="2" customWidth="1"/>
    <col min="10247" max="10258" width="5" style="2" customWidth="1"/>
    <col min="10259" max="10264" width="5.625" style="2" customWidth="1"/>
    <col min="10265" max="10496" width="9" style="2"/>
    <col min="10497" max="10497" width="1.625" style="2" customWidth="1"/>
    <col min="10498" max="10498" width="6.625" style="2" customWidth="1"/>
    <col min="10499" max="10502" width="5.25" style="2" customWidth="1"/>
    <col min="10503" max="10514" width="5" style="2" customWidth="1"/>
    <col min="10515" max="10520" width="5.625" style="2" customWidth="1"/>
    <col min="10521" max="10752" width="9" style="2"/>
    <col min="10753" max="10753" width="1.625" style="2" customWidth="1"/>
    <col min="10754" max="10754" width="6.625" style="2" customWidth="1"/>
    <col min="10755" max="10758" width="5.25" style="2" customWidth="1"/>
    <col min="10759" max="10770" width="5" style="2" customWidth="1"/>
    <col min="10771" max="10776" width="5.625" style="2" customWidth="1"/>
    <col min="10777" max="11008" width="9" style="2"/>
    <col min="11009" max="11009" width="1.625" style="2" customWidth="1"/>
    <col min="11010" max="11010" width="6.625" style="2" customWidth="1"/>
    <col min="11011" max="11014" width="5.25" style="2" customWidth="1"/>
    <col min="11015" max="11026" width="5" style="2" customWidth="1"/>
    <col min="11027" max="11032" width="5.625" style="2" customWidth="1"/>
    <col min="11033" max="11264" width="9" style="2"/>
    <col min="11265" max="11265" width="1.625" style="2" customWidth="1"/>
    <col min="11266" max="11266" width="6.625" style="2" customWidth="1"/>
    <col min="11267" max="11270" width="5.25" style="2" customWidth="1"/>
    <col min="11271" max="11282" width="5" style="2" customWidth="1"/>
    <col min="11283" max="11288" width="5.625" style="2" customWidth="1"/>
    <col min="11289" max="11520" width="9" style="2"/>
    <col min="11521" max="11521" width="1.625" style="2" customWidth="1"/>
    <col min="11522" max="11522" width="6.625" style="2" customWidth="1"/>
    <col min="11523" max="11526" width="5.25" style="2" customWidth="1"/>
    <col min="11527" max="11538" width="5" style="2" customWidth="1"/>
    <col min="11539" max="11544" width="5.625" style="2" customWidth="1"/>
    <col min="11545" max="11776" width="9" style="2"/>
    <col min="11777" max="11777" width="1.625" style="2" customWidth="1"/>
    <col min="11778" max="11778" width="6.625" style="2" customWidth="1"/>
    <col min="11779" max="11782" width="5.25" style="2" customWidth="1"/>
    <col min="11783" max="11794" width="5" style="2" customWidth="1"/>
    <col min="11795" max="11800" width="5.625" style="2" customWidth="1"/>
    <col min="11801" max="12032" width="9" style="2"/>
    <col min="12033" max="12033" width="1.625" style="2" customWidth="1"/>
    <col min="12034" max="12034" width="6.625" style="2" customWidth="1"/>
    <col min="12035" max="12038" width="5.25" style="2" customWidth="1"/>
    <col min="12039" max="12050" width="5" style="2" customWidth="1"/>
    <col min="12051" max="12056" width="5.625" style="2" customWidth="1"/>
    <col min="12057" max="12288" width="9" style="2"/>
    <col min="12289" max="12289" width="1.625" style="2" customWidth="1"/>
    <col min="12290" max="12290" width="6.625" style="2" customWidth="1"/>
    <col min="12291" max="12294" width="5.25" style="2" customWidth="1"/>
    <col min="12295" max="12306" width="5" style="2" customWidth="1"/>
    <col min="12307" max="12312" width="5.625" style="2" customWidth="1"/>
    <col min="12313" max="12544" width="9" style="2"/>
    <col min="12545" max="12545" width="1.625" style="2" customWidth="1"/>
    <col min="12546" max="12546" width="6.625" style="2" customWidth="1"/>
    <col min="12547" max="12550" width="5.25" style="2" customWidth="1"/>
    <col min="12551" max="12562" width="5" style="2" customWidth="1"/>
    <col min="12563" max="12568" width="5.625" style="2" customWidth="1"/>
    <col min="12569" max="12800" width="9" style="2"/>
    <col min="12801" max="12801" width="1.625" style="2" customWidth="1"/>
    <col min="12802" max="12802" width="6.625" style="2" customWidth="1"/>
    <col min="12803" max="12806" width="5.25" style="2" customWidth="1"/>
    <col min="12807" max="12818" width="5" style="2" customWidth="1"/>
    <col min="12819" max="12824" width="5.625" style="2" customWidth="1"/>
    <col min="12825" max="13056" width="9" style="2"/>
    <col min="13057" max="13057" width="1.625" style="2" customWidth="1"/>
    <col min="13058" max="13058" width="6.625" style="2" customWidth="1"/>
    <col min="13059" max="13062" width="5.25" style="2" customWidth="1"/>
    <col min="13063" max="13074" width="5" style="2" customWidth="1"/>
    <col min="13075" max="13080" width="5.625" style="2" customWidth="1"/>
    <col min="13081" max="13312" width="9" style="2"/>
    <col min="13313" max="13313" width="1.625" style="2" customWidth="1"/>
    <col min="13314" max="13314" width="6.625" style="2" customWidth="1"/>
    <col min="13315" max="13318" width="5.25" style="2" customWidth="1"/>
    <col min="13319" max="13330" width="5" style="2" customWidth="1"/>
    <col min="13331" max="13336" width="5.625" style="2" customWidth="1"/>
    <col min="13337" max="13568" width="9" style="2"/>
    <col min="13569" max="13569" width="1.625" style="2" customWidth="1"/>
    <col min="13570" max="13570" width="6.625" style="2" customWidth="1"/>
    <col min="13571" max="13574" width="5.25" style="2" customWidth="1"/>
    <col min="13575" max="13586" width="5" style="2" customWidth="1"/>
    <col min="13587" max="13592" width="5.625" style="2" customWidth="1"/>
    <col min="13593" max="13824" width="9" style="2"/>
    <col min="13825" max="13825" width="1.625" style="2" customWidth="1"/>
    <col min="13826" max="13826" width="6.625" style="2" customWidth="1"/>
    <col min="13827" max="13830" width="5.25" style="2" customWidth="1"/>
    <col min="13831" max="13842" width="5" style="2" customWidth="1"/>
    <col min="13843" max="13848" width="5.625" style="2" customWidth="1"/>
    <col min="13849" max="14080" width="9" style="2"/>
    <col min="14081" max="14081" width="1.625" style="2" customWidth="1"/>
    <col min="14082" max="14082" width="6.625" style="2" customWidth="1"/>
    <col min="14083" max="14086" width="5.25" style="2" customWidth="1"/>
    <col min="14087" max="14098" width="5" style="2" customWidth="1"/>
    <col min="14099" max="14104" width="5.625" style="2" customWidth="1"/>
    <col min="14105" max="14336" width="9" style="2"/>
    <col min="14337" max="14337" width="1.625" style="2" customWidth="1"/>
    <col min="14338" max="14338" width="6.625" style="2" customWidth="1"/>
    <col min="14339" max="14342" width="5.25" style="2" customWidth="1"/>
    <col min="14343" max="14354" width="5" style="2" customWidth="1"/>
    <col min="14355" max="14360" width="5.625" style="2" customWidth="1"/>
    <col min="14361" max="14592" width="9" style="2"/>
    <col min="14593" max="14593" width="1.625" style="2" customWidth="1"/>
    <col min="14594" max="14594" width="6.625" style="2" customWidth="1"/>
    <col min="14595" max="14598" width="5.25" style="2" customWidth="1"/>
    <col min="14599" max="14610" width="5" style="2" customWidth="1"/>
    <col min="14611" max="14616" width="5.625" style="2" customWidth="1"/>
    <col min="14617" max="14848" width="9" style="2"/>
    <col min="14849" max="14849" width="1.625" style="2" customWidth="1"/>
    <col min="14850" max="14850" width="6.625" style="2" customWidth="1"/>
    <col min="14851" max="14854" width="5.25" style="2" customWidth="1"/>
    <col min="14855" max="14866" width="5" style="2" customWidth="1"/>
    <col min="14867" max="14872" width="5.625" style="2" customWidth="1"/>
    <col min="14873" max="15104" width="9" style="2"/>
    <col min="15105" max="15105" width="1.625" style="2" customWidth="1"/>
    <col min="15106" max="15106" width="6.625" style="2" customWidth="1"/>
    <col min="15107" max="15110" width="5.25" style="2" customWidth="1"/>
    <col min="15111" max="15122" width="5" style="2" customWidth="1"/>
    <col min="15123" max="15128" width="5.625" style="2" customWidth="1"/>
    <col min="15129" max="15360" width="9" style="2"/>
    <col min="15361" max="15361" width="1.625" style="2" customWidth="1"/>
    <col min="15362" max="15362" width="6.625" style="2" customWidth="1"/>
    <col min="15363" max="15366" width="5.25" style="2" customWidth="1"/>
    <col min="15367" max="15378" width="5" style="2" customWidth="1"/>
    <col min="15379" max="15384" width="5.625" style="2" customWidth="1"/>
    <col min="15385" max="15616" width="9" style="2"/>
    <col min="15617" max="15617" width="1.625" style="2" customWidth="1"/>
    <col min="15618" max="15618" width="6.625" style="2" customWidth="1"/>
    <col min="15619" max="15622" width="5.25" style="2" customWidth="1"/>
    <col min="15623" max="15634" width="5" style="2" customWidth="1"/>
    <col min="15635" max="15640" width="5.625" style="2" customWidth="1"/>
    <col min="15641" max="15872" width="9" style="2"/>
    <col min="15873" max="15873" width="1.625" style="2" customWidth="1"/>
    <col min="15874" max="15874" width="6.625" style="2" customWidth="1"/>
    <col min="15875" max="15878" width="5.25" style="2" customWidth="1"/>
    <col min="15879" max="15890" width="5" style="2" customWidth="1"/>
    <col min="15891" max="15896" width="5.625" style="2" customWidth="1"/>
    <col min="15897" max="16128" width="9" style="2"/>
    <col min="16129" max="16129" width="1.625" style="2" customWidth="1"/>
    <col min="16130" max="16130" width="6.625" style="2" customWidth="1"/>
    <col min="16131" max="16134" width="5.25" style="2" customWidth="1"/>
    <col min="16135" max="16146" width="5" style="2" customWidth="1"/>
    <col min="16147" max="16152" width="5.625" style="2" customWidth="1"/>
    <col min="16153" max="16384" width="9" style="2"/>
  </cols>
  <sheetData>
    <row r="1" spans="1:18" ht="30" customHeight="1" x14ac:dyDescent="0.25">
      <c r="A1" s="1" t="s">
        <v>0</v>
      </c>
      <c r="B1" s="1"/>
    </row>
    <row r="2" spans="1:18" ht="7.5" customHeight="1" x14ac:dyDescent="0.25">
      <c r="A2" s="1"/>
      <c r="B2" s="1"/>
    </row>
    <row r="3" spans="1:18" s="4" customFormat="1" ht="15" customHeight="1" x14ac:dyDescent="0.15">
      <c r="A3" s="3"/>
      <c r="B3" s="3" t="s">
        <v>1</v>
      </c>
    </row>
    <row r="4" spans="1:18" s="5" customFormat="1" ht="15" customHeight="1" x14ac:dyDescent="0.15">
      <c r="A4" s="5">
        <v>1</v>
      </c>
      <c r="B4" s="5" t="s">
        <v>2</v>
      </c>
      <c r="R4" s="6" t="s">
        <v>3</v>
      </c>
    </row>
    <row r="5" spans="1:18" s="5" customFormat="1" ht="18.75" customHeight="1" x14ac:dyDescent="0.4">
      <c r="B5" s="7" t="s">
        <v>4</v>
      </c>
      <c r="C5" s="8" t="s">
        <v>5</v>
      </c>
      <c r="D5" s="9" t="s">
        <v>6</v>
      </c>
      <c r="E5" s="10" t="s">
        <v>7</v>
      </c>
      <c r="F5" s="10"/>
      <c r="G5" s="10"/>
      <c r="H5" s="10"/>
      <c r="I5" s="10"/>
      <c r="J5" s="10"/>
      <c r="K5" s="10"/>
      <c r="L5" s="10"/>
      <c r="M5" s="10"/>
      <c r="N5" s="10"/>
      <c r="O5" s="11" t="s">
        <v>8</v>
      </c>
      <c r="P5" s="11" t="s">
        <v>9</v>
      </c>
      <c r="Q5" s="12" t="s">
        <v>10</v>
      </c>
      <c r="R5" s="11" t="s">
        <v>11</v>
      </c>
    </row>
    <row r="6" spans="1:18" s="13" customFormat="1" ht="18.75" customHeight="1" x14ac:dyDescent="0.4">
      <c r="B6" s="14"/>
      <c r="C6" s="15"/>
      <c r="D6" s="16"/>
      <c r="E6" s="17" t="s">
        <v>12</v>
      </c>
      <c r="F6" s="17" t="s">
        <v>13</v>
      </c>
      <c r="G6" s="10" t="s">
        <v>14</v>
      </c>
      <c r="H6" s="10"/>
      <c r="I6" s="10"/>
      <c r="J6" s="10"/>
      <c r="K6" s="10"/>
      <c r="L6" s="10"/>
      <c r="M6" s="10"/>
      <c r="N6" s="10"/>
      <c r="O6" s="18"/>
      <c r="P6" s="18"/>
      <c r="Q6" s="19"/>
      <c r="R6" s="18"/>
    </row>
    <row r="7" spans="1:18" s="20" customFormat="1" ht="18.75" customHeight="1" x14ac:dyDescent="0.4">
      <c r="B7" s="14"/>
      <c r="C7" s="15"/>
      <c r="D7" s="16"/>
      <c r="E7" s="21"/>
      <c r="F7" s="21"/>
      <c r="G7" s="22" t="s">
        <v>15</v>
      </c>
      <c r="H7" s="22" t="s">
        <v>16</v>
      </c>
      <c r="I7" s="22" t="s">
        <v>17</v>
      </c>
      <c r="J7" s="22" t="s">
        <v>18</v>
      </c>
      <c r="K7" s="22" t="s">
        <v>19</v>
      </c>
      <c r="L7" s="22" t="s">
        <v>20</v>
      </c>
      <c r="M7" s="22" t="s">
        <v>21</v>
      </c>
      <c r="N7" s="23" t="s">
        <v>22</v>
      </c>
      <c r="O7" s="18"/>
      <c r="P7" s="18"/>
      <c r="Q7" s="19"/>
      <c r="R7" s="18"/>
    </row>
    <row r="8" spans="1:18" s="20" customFormat="1" ht="18.75" customHeight="1" x14ac:dyDescent="0.4">
      <c r="B8" s="24"/>
      <c r="C8" s="25"/>
      <c r="D8" s="26"/>
      <c r="E8" s="27"/>
      <c r="F8" s="27"/>
      <c r="G8" s="28" t="s">
        <v>23</v>
      </c>
      <c r="H8" s="28" t="s">
        <v>24</v>
      </c>
      <c r="I8" s="28" t="s">
        <v>24</v>
      </c>
      <c r="J8" s="28" t="s">
        <v>24</v>
      </c>
      <c r="K8" s="28" t="s">
        <v>24</v>
      </c>
      <c r="L8" s="28" t="s">
        <v>24</v>
      </c>
      <c r="M8" s="28" t="s">
        <v>24</v>
      </c>
      <c r="N8" s="29" t="s">
        <v>25</v>
      </c>
      <c r="O8" s="30"/>
      <c r="P8" s="30"/>
      <c r="Q8" s="31"/>
      <c r="R8" s="30"/>
    </row>
    <row r="9" spans="1:18" s="13" customFormat="1" ht="18.75" customHeight="1" x14ac:dyDescent="0.4">
      <c r="B9" s="32" t="s">
        <v>26</v>
      </c>
      <c r="C9" s="33">
        <v>239</v>
      </c>
      <c r="D9" s="33">
        <v>77</v>
      </c>
      <c r="E9" s="33">
        <v>4</v>
      </c>
      <c r="F9" s="34" t="s">
        <v>27</v>
      </c>
      <c r="G9" s="33">
        <v>94</v>
      </c>
      <c r="H9" s="33">
        <v>22</v>
      </c>
      <c r="I9" s="33">
        <v>24</v>
      </c>
      <c r="J9" s="33">
        <v>2</v>
      </c>
      <c r="K9" s="33">
        <v>4</v>
      </c>
      <c r="L9" s="33">
        <v>11</v>
      </c>
      <c r="M9" s="33">
        <v>0</v>
      </c>
      <c r="N9" s="33">
        <v>0</v>
      </c>
      <c r="O9" s="33">
        <v>0</v>
      </c>
      <c r="P9" s="33">
        <v>0</v>
      </c>
      <c r="Q9" s="33">
        <v>1</v>
      </c>
      <c r="R9" s="33">
        <v>0</v>
      </c>
    </row>
    <row r="10" spans="1:18" s="13" customFormat="1" ht="18.75" customHeight="1" x14ac:dyDescent="0.4">
      <c r="B10" s="32" t="s">
        <v>28</v>
      </c>
      <c r="C10" s="33">
        <v>217</v>
      </c>
      <c r="D10" s="33">
        <v>55</v>
      </c>
      <c r="E10" s="33">
        <v>5</v>
      </c>
      <c r="F10" s="34" t="s">
        <v>27</v>
      </c>
      <c r="G10" s="33">
        <v>91</v>
      </c>
      <c r="H10" s="33">
        <v>20</v>
      </c>
      <c r="I10" s="33">
        <v>29</v>
      </c>
      <c r="J10" s="33">
        <v>3</v>
      </c>
      <c r="K10" s="33">
        <v>4</v>
      </c>
      <c r="L10" s="33">
        <v>9</v>
      </c>
      <c r="M10" s="33">
        <v>0</v>
      </c>
      <c r="N10" s="33">
        <v>0</v>
      </c>
      <c r="O10" s="33">
        <v>0</v>
      </c>
      <c r="P10" s="33">
        <v>0</v>
      </c>
      <c r="Q10" s="33">
        <v>1</v>
      </c>
      <c r="R10" s="33">
        <v>0</v>
      </c>
    </row>
    <row r="11" spans="1:18" s="13" customFormat="1" ht="18.75" customHeight="1" x14ac:dyDescent="0.4">
      <c r="B11" s="32" t="s">
        <v>29</v>
      </c>
      <c r="C11" s="33">
        <v>175</v>
      </c>
      <c r="D11" s="33">
        <v>61</v>
      </c>
      <c r="E11" s="33">
        <v>3</v>
      </c>
      <c r="F11" s="33">
        <v>65</v>
      </c>
      <c r="G11" s="33">
        <v>0</v>
      </c>
      <c r="H11" s="33">
        <v>11</v>
      </c>
      <c r="I11" s="33">
        <v>22</v>
      </c>
      <c r="J11" s="33">
        <v>1</v>
      </c>
      <c r="K11" s="33">
        <v>4</v>
      </c>
      <c r="L11" s="33">
        <v>8</v>
      </c>
      <c r="M11" s="33">
        <v>0</v>
      </c>
      <c r="N11" s="33">
        <v>0</v>
      </c>
      <c r="O11" s="33">
        <v>0</v>
      </c>
      <c r="P11" s="33">
        <v>0</v>
      </c>
      <c r="Q11" s="34" t="s">
        <v>27</v>
      </c>
      <c r="R11" s="33">
        <v>0</v>
      </c>
    </row>
    <row r="12" spans="1:18" s="13" customFormat="1" ht="18.75" customHeight="1" x14ac:dyDescent="0.4">
      <c r="B12" s="32" t="s">
        <v>30</v>
      </c>
      <c r="C12" s="33">
        <v>127</v>
      </c>
      <c r="D12" s="33">
        <v>40</v>
      </c>
      <c r="E12" s="33">
        <v>0</v>
      </c>
      <c r="F12" s="33">
        <v>40</v>
      </c>
      <c r="G12" s="33">
        <v>7</v>
      </c>
      <c r="H12" s="33">
        <v>8</v>
      </c>
      <c r="I12" s="33">
        <v>17</v>
      </c>
      <c r="J12" s="33">
        <v>3</v>
      </c>
      <c r="K12" s="33">
        <v>4</v>
      </c>
      <c r="L12" s="33">
        <v>8</v>
      </c>
      <c r="M12" s="33">
        <v>0</v>
      </c>
      <c r="N12" s="33">
        <v>0</v>
      </c>
      <c r="O12" s="33">
        <v>0</v>
      </c>
      <c r="P12" s="33">
        <v>0</v>
      </c>
      <c r="Q12" s="34" t="s">
        <v>27</v>
      </c>
      <c r="R12" s="33">
        <v>0</v>
      </c>
    </row>
    <row r="13" spans="1:18" s="13" customFormat="1" ht="18.75" customHeight="1" x14ac:dyDescent="0.4">
      <c r="B13" s="32" t="s">
        <v>31</v>
      </c>
      <c r="C13" s="33">
        <f>SUM(D13:R13)</f>
        <v>68</v>
      </c>
      <c r="D13" s="33">
        <v>21</v>
      </c>
      <c r="E13" s="35">
        <v>0</v>
      </c>
      <c r="F13" s="33">
        <v>25</v>
      </c>
      <c r="G13" s="33">
        <v>0</v>
      </c>
      <c r="H13" s="33">
        <v>1</v>
      </c>
      <c r="I13" s="33">
        <v>9</v>
      </c>
      <c r="J13" s="33">
        <v>3</v>
      </c>
      <c r="K13" s="33">
        <v>2</v>
      </c>
      <c r="L13" s="33">
        <v>7</v>
      </c>
      <c r="M13" s="33">
        <v>0</v>
      </c>
      <c r="N13" s="33">
        <v>0</v>
      </c>
      <c r="O13" s="33">
        <v>0</v>
      </c>
      <c r="P13" s="33">
        <v>0</v>
      </c>
      <c r="Q13" s="34" t="s">
        <v>27</v>
      </c>
      <c r="R13" s="33">
        <v>0</v>
      </c>
    </row>
    <row r="14" spans="1:18" s="13" customFormat="1" ht="15" customHeight="1" x14ac:dyDescent="0.4"/>
    <row r="15" spans="1:18" s="5" customFormat="1" ht="15" customHeight="1" x14ac:dyDescent="0.15">
      <c r="A15" s="5">
        <v>2</v>
      </c>
      <c r="B15" s="5" t="s">
        <v>32</v>
      </c>
      <c r="R15" s="6" t="s">
        <v>3</v>
      </c>
    </row>
    <row r="16" spans="1:18" s="13" customFormat="1" ht="18.75" customHeight="1" x14ac:dyDescent="0.4">
      <c r="B16" s="36" t="s">
        <v>4</v>
      </c>
      <c r="C16" s="10" t="s">
        <v>5</v>
      </c>
      <c r="D16" s="10"/>
      <c r="E16" s="10"/>
      <c r="F16" s="37" t="s">
        <v>33</v>
      </c>
      <c r="G16" s="37"/>
      <c r="H16" s="37"/>
      <c r="I16" s="37" t="s">
        <v>34</v>
      </c>
      <c r="J16" s="37"/>
      <c r="K16" s="38" t="s">
        <v>35</v>
      </c>
      <c r="L16" s="39"/>
      <c r="M16" s="38" t="s">
        <v>36</v>
      </c>
      <c r="N16" s="39"/>
      <c r="O16" s="37" t="s">
        <v>37</v>
      </c>
      <c r="P16" s="37"/>
      <c r="Q16" s="40" t="s">
        <v>38</v>
      </c>
      <c r="R16" s="41"/>
    </row>
    <row r="17" spans="1:19" s="13" customFormat="1" ht="18.75" customHeight="1" x14ac:dyDescent="0.4">
      <c r="B17" s="36"/>
      <c r="C17" s="10"/>
      <c r="D17" s="10"/>
      <c r="E17" s="10"/>
      <c r="F17" s="37"/>
      <c r="G17" s="37"/>
      <c r="H17" s="37"/>
      <c r="I17" s="37"/>
      <c r="J17" s="37"/>
      <c r="K17" s="42"/>
      <c r="L17" s="43"/>
      <c r="M17" s="42"/>
      <c r="N17" s="43"/>
      <c r="O17" s="37"/>
      <c r="P17" s="37"/>
      <c r="Q17" s="41"/>
      <c r="R17" s="41"/>
    </row>
    <row r="18" spans="1:19" s="13" customFormat="1" ht="18.75" customHeight="1" x14ac:dyDescent="0.4">
      <c r="B18" s="36"/>
      <c r="C18" s="10"/>
      <c r="D18" s="10"/>
      <c r="E18" s="10"/>
      <c r="F18" s="37"/>
      <c r="G18" s="37"/>
      <c r="H18" s="37"/>
      <c r="I18" s="37"/>
      <c r="J18" s="37"/>
      <c r="K18" s="44"/>
      <c r="L18" s="45"/>
      <c r="M18" s="44"/>
      <c r="N18" s="45"/>
      <c r="O18" s="37"/>
      <c r="P18" s="37"/>
      <c r="Q18" s="41"/>
      <c r="R18" s="41"/>
    </row>
    <row r="19" spans="1:19" s="13" customFormat="1" ht="18.75" customHeight="1" x14ac:dyDescent="0.4">
      <c r="B19" s="32" t="s">
        <v>26</v>
      </c>
      <c r="C19" s="46">
        <v>239</v>
      </c>
      <c r="D19" s="46"/>
      <c r="E19" s="46"/>
      <c r="F19" s="46">
        <v>232</v>
      </c>
      <c r="G19" s="46"/>
      <c r="H19" s="46"/>
      <c r="I19" s="46">
        <v>7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</row>
    <row r="20" spans="1:19" s="13" customFormat="1" ht="18.75" customHeight="1" x14ac:dyDescent="0.4">
      <c r="B20" s="32" t="s">
        <v>28</v>
      </c>
      <c r="C20" s="46">
        <v>217</v>
      </c>
      <c r="D20" s="46"/>
      <c r="E20" s="46"/>
      <c r="F20" s="46">
        <v>210</v>
      </c>
      <c r="G20" s="46"/>
      <c r="H20" s="46"/>
      <c r="I20" s="46">
        <v>7</v>
      </c>
      <c r="J20" s="46"/>
      <c r="K20" s="46">
        <v>0</v>
      </c>
      <c r="L20" s="46"/>
      <c r="M20" s="46">
        <v>0</v>
      </c>
      <c r="N20" s="46"/>
      <c r="O20" s="46">
        <v>0</v>
      </c>
      <c r="P20" s="46"/>
      <c r="Q20" s="46">
        <v>0</v>
      </c>
      <c r="R20" s="46"/>
    </row>
    <row r="21" spans="1:19" s="13" customFormat="1" ht="18.75" customHeight="1" x14ac:dyDescent="0.4">
      <c r="B21" s="32" t="s">
        <v>29</v>
      </c>
      <c r="C21" s="46">
        <v>175</v>
      </c>
      <c r="D21" s="46"/>
      <c r="E21" s="46"/>
      <c r="F21" s="46">
        <v>167</v>
      </c>
      <c r="G21" s="46"/>
      <c r="H21" s="46"/>
      <c r="I21" s="46">
        <v>8</v>
      </c>
      <c r="J21" s="46"/>
      <c r="K21" s="46">
        <v>0</v>
      </c>
      <c r="L21" s="46"/>
      <c r="M21" s="46">
        <v>0</v>
      </c>
      <c r="N21" s="46"/>
      <c r="O21" s="46">
        <v>0</v>
      </c>
      <c r="P21" s="46"/>
      <c r="Q21" s="46">
        <v>0</v>
      </c>
      <c r="R21" s="46"/>
    </row>
    <row r="22" spans="1:19" s="13" customFormat="1" ht="18.75" customHeight="1" x14ac:dyDescent="0.4">
      <c r="B22" s="32" t="s">
        <v>30</v>
      </c>
      <c r="C22" s="46">
        <v>127</v>
      </c>
      <c r="D22" s="46"/>
      <c r="E22" s="46"/>
      <c r="F22" s="46">
        <v>119</v>
      </c>
      <c r="G22" s="46"/>
      <c r="H22" s="46"/>
      <c r="I22" s="46">
        <v>8</v>
      </c>
      <c r="J22" s="46"/>
      <c r="K22" s="46">
        <v>0</v>
      </c>
      <c r="L22" s="46"/>
      <c r="M22" s="46">
        <v>0</v>
      </c>
      <c r="N22" s="46"/>
      <c r="O22" s="46">
        <v>0</v>
      </c>
      <c r="P22" s="46"/>
      <c r="Q22" s="46">
        <v>0</v>
      </c>
      <c r="R22" s="46"/>
    </row>
    <row r="23" spans="1:19" s="13" customFormat="1" ht="18.75" customHeight="1" x14ac:dyDescent="0.4">
      <c r="B23" s="32" t="s">
        <v>31</v>
      </c>
      <c r="C23" s="46">
        <f>SUM(F23:R23)</f>
        <v>68</v>
      </c>
      <c r="D23" s="46"/>
      <c r="E23" s="46"/>
      <c r="F23" s="46">
        <v>61</v>
      </c>
      <c r="G23" s="46"/>
      <c r="H23" s="46"/>
      <c r="I23" s="46">
        <v>7</v>
      </c>
      <c r="J23" s="46"/>
      <c r="K23" s="46">
        <v>0</v>
      </c>
      <c r="L23" s="46"/>
      <c r="M23" s="46">
        <v>0</v>
      </c>
      <c r="N23" s="46"/>
      <c r="O23" s="46">
        <v>0</v>
      </c>
      <c r="P23" s="46"/>
      <c r="Q23" s="46">
        <v>0</v>
      </c>
      <c r="R23" s="46"/>
    </row>
    <row r="24" spans="1:19" s="13" customFormat="1" ht="15" customHeight="1" x14ac:dyDescent="0.4">
      <c r="B24" s="13" t="s">
        <v>39</v>
      </c>
      <c r="R24" s="47"/>
    </row>
    <row r="25" spans="1:19" s="13" customFormat="1" ht="45" customHeight="1" x14ac:dyDescent="0.4">
      <c r="R25" s="47"/>
    </row>
    <row r="26" spans="1:19" s="13" customFormat="1" ht="30" customHeight="1" x14ac:dyDescent="0.4">
      <c r="A26" s="48" t="s">
        <v>40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9" s="13" customFormat="1" ht="7.5" customHeight="1" x14ac:dyDescent="0.4">
      <c r="A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9" s="5" customFormat="1" ht="22.5" customHeight="1" x14ac:dyDescent="0.15">
      <c r="B28" s="50" t="s">
        <v>41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6" t="s">
        <v>42</v>
      </c>
    </row>
    <row r="29" spans="1:19" s="13" customFormat="1" ht="18.75" customHeight="1" x14ac:dyDescent="0.4">
      <c r="B29" s="7" t="s">
        <v>4</v>
      </c>
      <c r="C29" s="8" t="s">
        <v>43</v>
      </c>
      <c r="D29" s="52" t="s">
        <v>44</v>
      </c>
      <c r="E29" s="17" t="s">
        <v>45</v>
      </c>
      <c r="F29" s="10" t="s">
        <v>46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9" s="13" customFormat="1" ht="18.75" customHeight="1" x14ac:dyDescent="0.4">
      <c r="B30" s="14"/>
      <c r="C30" s="15"/>
      <c r="D30" s="53"/>
      <c r="E30" s="21"/>
      <c r="F30" s="54"/>
      <c r="G30" s="55"/>
      <c r="H30" s="56"/>
      <c r="I30" s="57" t="s">
        <v>15</v>
      </c>
      <c r="J30" s="58" t="s">
        <v>16</v>
      </c>
      <c r="K30" s="58" t="s">
        <v>17</v>
      </c>
      <c r="L30" s="58" t="s">
        <v>18</v>
      </c>
      <c r="M30" s="58" t="s">
        <v>47</v>
      </c>
      <c r="N30" s="58" t="s">
        <v>48</v>
      </c>
      <c r="O30" s="58" t="s">
        <v>49</v>
      </c>
      <c r="P30" s="58" t="s">
        <v>50</v>
      </c>
      <c r="Q30" s="58" t="s">
        <v>21</v>
      </c>
      <c r="R30" s="23" t="s">
        <v>22</v>
      </c>
      <c r="S30" s="49"/>
    </row>
    <row r="31" spans="1:19" s="13" customFormat="1" ht="18.75" customHeight="1" x14ac:dyDescent="0.4">
      <c r="B31" s="24"/>
      <c r="C31" s="15"/>
      <c r="D31" s="59"/>
      <c r="E31" s="27"/>
      <c r="F31" s="60" t="s">
        <v>5</v>
      </c>
      <c r="G31" s="61" t="s">
        <v>51</v>
      </c>
      <c r="H31" s="61" t="s">
        <v>52</v>
      </c>
      <c r="I31" s="62" t="s">
        <v>53</v>
      </c>
      <c r="J31" s="63" t="s">
        <v>24</v>
      </c>
      <c r="K31" s="63" t="s">
        <v>24</v>
      </c>
      <c r="L31" s="63" t="s">
        <v>24</v>
      </c>
      <c r="M31" s="63" t="s">
        <v>24</v>
      </c>
      <c r="N31" s="63" t="s">
        <v>24</v>
      </c>
      <c r="O31" s="63" t="s">
        <v>24</v>
      </c>
      <c r="P31" s="63" t="s">
        <v>24</v>
      </c>
      <c r="Q31" s="63" t="s">
        <v>24</v>
      </c>
      <c r="R31" s="29" t="s">
        <v>25</v>
      </c>
      <c r="S31" s="49"/>
    </row>
    <row r="32" spans="1:19" s="13" customFormat="1" ht="18.75" customHeight="1" x14ac:dyDescent="0.4">
      <c r="B32" s="64" t="s">
        <v>26</v>
      </c>
      <c r="C32" s="65">
        <f>SUM(D32:F32)</f>
        <v>183</v>
      </c>
      <c r="D32" s="65">
        <v>12</v>
      </c>
      <c r="E32" s="65">
        <v>103</v>
      </c>
      <c r="F32" s="66">
        <f>SUM(I32:R32)</f>
        <v>68</v>
      </c>
      <c r="G32" s="67">
        <v>819.84</v>
      </c>
      <c r="H32" s="65">
        <v>7510</v>
      </c>
      <c r="I32" s="68">
        <v>1</v>
      </c>
      <c r="J32" s="69">
        <v>23</v>
      </c>
      <c r="K32" s="69">
        <v>28</v>
      </c>
      <c r="L32" s="69">
        <v>0</v>
      </c>
      <c r="M32" s="69">
        <v>5</v>
      </c>
      <c r="N32" s="69">
        <v>0</v>
      </c>
      <c r="O32" s="69">
        <v>6</v>
      </c>
      <c r="P32" s="69">
        <v>5</v>
      </c>
      <c r="Q32" s="69">
        <v>0</v>
      </c>
      <c r="R32" s="70">
        <v>0</v>
      </c>
      <c r="S32" s="49"/>
    </row>
    <row r="33" spans="2:18" s="13" customFormat="1" ht="18.75" customHeight="1" x14ac:dyDescent="0.4">
      <c r="B33" s="64" t="s">
        <v>28</v>
      </c>
      <c r="C33" s="65">
        <f>SUM(D33:F33)</f>
        <v>188</v>
      </c>
      <c r="D33" s="65">
        <v>10</v>
      </c>
      <c r="E33" s="65">
        <v>102</v>
      </c>
      <c r="F33" s="66">
        <f>SUM(I33:R33)</f>
        <v>76</v>
      </c>
      <c r="G33" s="67">
        <v>791.26</v>
      </c>
      <c r="H33" s="65">
        <v>9973</v>
      </c>
      <c r="I33" s="68">
        <v>1</v>
      </c>
      <c r="J33" s="69">
        <v>24</v>
      </c>
      <c r="K33" s="69">
        <v>36</v>
      </c>
      <c r="L33" s="69">
        <v>1</v>
      </c>
      <c r="M33" s="69">
        <v>6</v>
      </c>
      <c r="N33" s="69">
        <v>0</v>
      </c>
      <c r="O33" s="69">
        <v>1</v>
      </c>
      <c r="P33" s="69">
        <v>7</v>
      </c>
      <c r="Q33" s="69">
        <v>0</v>
      </c>
      <c r="R33" s="70">
        <v>0</v>
      </c>
    </row>
    <row r="34" spans="2:18" s="13" customFormat="1" ht="18.75" customHeight="1" x14ac:dyDescent="0.4">
      <c r="B34" s="64" t="s">
        <v>29</v>
      </c>
      <c r="C34" s="65">
        <v>121</v>
      </c>
      <c r="D34" s="65">
        <v>4</v>
      </c>
      <c r="E34" s="65">
        <v>70</v>
      </c>
      <c r="F34" s="66">
        <f>SUM(I34:R34)</f>
        <v>47</v>
      </c>
      <c r="G34" s="34" t="s">
        <v>27</v>
      </c>
      <c r="H34" s="71" t="s">
        <v>27</v>
      </c>
      <c r="I34" s="68">
        <v>0</v>
      </c>
      <c r="J34" s="69">
        <v>11</v>
      </c>
      <c r="K34" s="69">
        <v>22</v>
      </c>
      <c r="L34" s="69">
        <v>1</v>
      </c>
      <c r="M34" s="69">
        <v>5</v>
      </c>
      <c r="N34" s="69">
        <v>0</v>
      </c>
      <c r="O34" s="69">
        <v>1</v>
      </c>
      <c r="P34" s="69">
        <v>7</v>
      </c>
      <c r="Q34" s="69">
        <v>0</v>
      </c>
      <c r="R34" s="70">
        <v>0</v>
      </c>
    </row>
    <row r="35" spans="2:18" s="13" customFormat="1" ht="18.75" customHeight="1" x14ac:dyDescent="0.4">
      <c r="B35" s="64" t="s">
        <v>30</v>
      </c>
      <c r="C35" s="65">
        <v>99</v>
      </c>
      <c r="D35" s="65">
        <v>4</v>
      </c>
      <c r="E35" s="65">
        <v>46</v>
      </c>
      <c r="F35" s="66">
        <v>49</v>
      </c>
      <c r="G35" s="34" t="s">
        <v>27</v>
      </c>
      <c r="H35" s="71" t="s">
        <v>27</v>
      </c>
      <c r="I35" s="68">
        <v>7</v>
      </c>
      <c r="J35" s="69">
        <v>8</v>
      </c>
      <c r="K35" s="69">
        <v>19</v>
      </c>
      <c r="L35" s="69">
        <v>2</v>
      </c>
      <c r="M35" s="69">
        <v>5</v>
      </c>
      <c r="N35" s="69">
        <v>0</v>
      </c>
      <c r="O35" s="69">
        <v>1</v>
      </c>
      <c r="P35" s="69">
        <v>7</v>
      </c>
      <c r="Q35" s="69">
        <v>0</v>
      </c>
      <c r="R35" s="70">
        <v>0</v>
      </c>
    </row>
    <row r="36" spans="2:18" s="13" customFormat="1" ht="18.75" customHeight="1" x14ac:dyDescent="0.4">
      <c r="B36" s="64" t="s">
        <v>31</v>
      </c>
      <c r="C36" s="65">
        <v>54</v>
      </c>
      <c r="D36" s="65">
        <v>2</v>
      </c>
      <c r="E36" s="65">
        <v>27</v>
      </c>
      <c r="F36" s="66">
        <f>SUM(I36:R36)</f>
        <v>26</v>
      </c>
      <c r="G36" s="34" t="s">
        <v>27</v>
      </c>
      <c r="H36" s="71" t="s">
        <v>27</v>
      </c>
      <c r="I36" s="68">
        <v>0</v>
      </c>
      <c r="J36" s="69">
        <v>1</v>
      </c>
      <c r="K36" s="69">
        <v>11</v>
      </c>
      <c r="L36" s="69">
        <v>3</v>
      </c>
      <c r="M36" s="69">
        <v>5</v>
      </c>
      <c r="N36" s="69">
        <v>0</v>
      </c>
      <c r="O36" s="69">
        <v>1</v>
      </c>
      <c r="P36" s="69">
        <v>5</v>
      </c>
      <c r="Q36" s="69">
        <v>0</v>
      </c>
      <c r="R36" s="70">
        <v>0</v>
      </c>
    </row>
    <row r="37" spans="2:18" s="13" customFormat="1" ht="15" customHeight="1" x14ac:dyDescent="0.4">
      <c r="B37" s="49" t="s">
        <v>39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72"/>
      <c r="Q37" s="72"/>
      <c r="R37" s="47"/>
    </row>
  </sheetData>
  <mergeCells count="60">
    <mergeCell ref="B29:B31"/>
    <mergeCell ref="C29:C31"/>
    <mergeCell ref="D29:D31"/>
    <mergeCell ref="E29:E31"/>
    <mergeCell ref="F29:R29"/>
    <mergeCell ref="F30:H30"/>
    <mergeCell ref="Q22:R22"/>
    <mergeCell ref="C23:E23"/>
    <mergeCell ref="F23:H23"/>
    <mergeCell ref="I23:J23"/>
    <mergeCell ref="K23:L23"/>
    <mergeCell ref="M23:N23"/>
    <mergeCell ref="O23:P23"/>
    <mergeCell ref="Q23:R23"/>
    <mergeCell ref="C22:E22"/>
    <mergeCell ref="F22:H22"/>
    <mergeCell ref="I22:J22"/>
    <mergeCell ref="K22:L22"/>
    <mergeCell ref="M22:N22"/>
    <mergeCell ref="O22:P22"/>
    <mergeCell ref="Q20:R20"/>
    <mergeCell ref="C21:E21"/>
    <mergeCell ref="F21:H21"/>
    <mergeCell ref="I21:J21"/>
    <mergeCell ref="K21:L21"/>
    <mergeCell ref="M21:N21"/>
    <mergeCell ref="O21:P21"/>
    <mergeCell ref="Q21:R21"/>
    <mergeCell ref="C20:E20"/>
    <mergeCell ref="F20:H20"/>
    <mergeCell ref="I20:J20"/>
    <mergeCell ref="K20:L20"/>
    <mergeCell ref="M20:N20"/>
    <mergeCell ref="O20:P20"/>
    <mergeCell ref="M16:N18"/>
    <mergeCell ref="O16:P18"/>
    <mergeCell ref="Q16:R18"/>
    <mergeCell ref="C19:E19"/>
    <mergeCell ref="F19:H19"/>
    <mergeCell ref="I19:J19"/>
    <mergeCell ref="K19:L19"/>
    <mergeCell ref="M19:N19"/>
    <mergeCell ref="O19:P19"/>
    <mergeCell ref="Q19:R19"/>
    <mergeCell ref="Q5:Q8"/>
    <mergeCell ref="R5:R8"/>
    <mergeCell ref="E6:E8"/>
    <mergeCell ref="F6:F8"/>
    <mergeCell ref="G6:N6"/>
    <mergeCell ref="B16:B18"/>
    <mergeCell ref="C16:E18"/>
    <mergeCell ref="F16:H18"/>
    <mergeCell ref="I16:J18"/>
    <mergeCell ref="K16:L18"/>
    <mergeCell ref="B5:B8"/>
    <mergeCell ref="C5:C8"/>
    <mergeCell ref="D5:D8"/>
    <mergeCell ref="E5:N5"/>
    <mergeCell ref="O5:O8"/>
    <mergeCell ref="P5:P8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horizontalDpi="300" verticalDpi="300" r:id="rId1"/>
  <headerFooter alignWithMargins="0">
    <oddHeader>&amp;R6.水  産  業</oddHeader>
    <oddFooter>&amp;C-43-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showGridLines="0" tabSelected="1" view="pageBreakPreview" topLeftCell="A52" zoomScale="115" zoomScaleNormal="130" zoomScaleSheetLayoutView="115" workbookViewId="0">
      <selection activeCell="D74" sqref="D74"/>
    </sheetView>
  </sheetViews>
  <sheetFormatPr defaultRowHeight="15" customHeight="1" x14ac:dyDescent="0.4"/>
  <cols>
    <col min="1" max="1" width="6.875" style="78" customWidth="1"/>
    <col min="2" max="5" width="6.625" style="78" customWidth="1"/>
    <col min="6" max="9" width="7.375" style="78" customWidth="1"/>
    <col min="10" max="15" width="6.625" style="78" customWidth="1"/>
    <col min="16" max="16" width="5.875" style="78" customWidth="1"/>
    <col min="17" max="17" width="7.75" style="78" customWidth="1"/>
    <col min="18" max="18" width="9" style="78"/>
    <col min="19" max="19" width="9.75" style="78" bestFit="1" customWidth="1"/>
    <col min="20" max="20" width="9" style="78"/>
    <col min="21" max="21" width="11.25" style="78" bestFit="1" customWidth="1"/>
    <col min="22" max="256" width="9" style="78"/>
    <col min="257" max="257" width="6.875" style="78" customWidth="1"/>
    <col min="258" max="261" width="6.625" style="78" customWidth="1"/>
    <col min="262" max="265" width="7.375" style="78" customWidth="1"/>
    <col min="266" max="271" width="6.625" style="78" customWidth="1"/>
    <col min="272" max="272" width="5.875" style="78" customWidth="1"/>
    <col min="273" max="273" width="7.75" style="78" customWidth="1"/>
    <col min="274" max="274" width="9" style="78"/>
    <col min="275" max="275" width="9.75" style="78" bestFit="1" customWidth="1"/>
    <col min="276" max="276" width="9" style="78"/>
    <col min="277" max="277" width="11.25" style="78" bestFit="1" customWidth="1"/>
    <col min="278" max="512" width="9" style="78"/>
    <col min="513" max="513" width="6.875" style="78" customWidth="1"/>
    <col min="514" max="517" width="6.625" style="78" customWidth="1"/>
    <col min="518" max="521" width="7.375" style="78" customWidth="1"/>
    <col min="522" max="527" width="6.625" style="78" customWidth="1"/>
    <col min="528" max="528" width="5.875" style="78" customWidth="1"/>
    <col min="529" max="529" width="7.75" style="78" customWidth="1"/>
    <col min="530" max="530" width="9" style="78"/>
    <col min="531" max="531" width="9.75" style="78" bestFit="1" customWidth="1"/>
    <col min="532" max="532" width="9" style="78"/>
    <col min="533" max="533" width="11.25" style="78" bestFit="1" customWidth="1"/>
    <col min="534" max="768" width="9" style="78"/>
    <col min="769" max="769" width="6.875" style="78" customWidth="1"/>
    <col min="770" max="773" width="6.625" style="78" customWidth="1"/>
    <col min="774" max="777" width="7.375" style="78" customWidth="1"/>
    <col min="778" max="783" width="6.625" style="78" customWidth="1"/>
    <col min="784" max="784" width="5.875" style="78" customWidth="1"/>
    <col min="785" max="785" width="7.75" style="78" customWidth="1"/>
    <col min="786" max="786" width="9" style="78"/>
    <col min="787" max="787" width="9.75" style="78" bestFit="1" customWidth="1"/>
    <col min="788" max="788" width="9" style="78"/>
    <col min="789" max="789" width="11.25" style="78" bestFit="1" customWidth="1"/>
    <col min="790" max="1024" width="9" style="78"/>
    <col min="1025" max="1025" width="6.875" style="78" customWidth="1"/>
    <col min="1026" max="1029" width="6.625" style="78" customWidth="1"/>
    <col min="1030" max="1033" width="7.375" style="78" customWidth="1"/>
    <col min="1034" max="1039" width="6.625" style="78" customWidth="1"/>
    <col min="1040" max="1040" width="5.875" style="78" customWidth="1"/>
    <col min="1041" max="1041" width="7.75" style="78" customWidth="1"/>
    <col min="1042" max="1042" width="9" style="78"/>
    <col min="1043" max="1043" width="9.75" style="78" bestFit="1" customWidth="1"/>
    <col min="1044" max="1044" width="9" style="78"/>
    <col min="1045" max="1045" width="11.25" style="78" bestFit="1" customWidth="1"/>
    <col min="1046" max="1280" width="9" style="78"/>
    <col min="1281" max="1281" width="6.875" style="78" customWidth="1"/>
    <col min="1282" max="1285" width="6.625" style="78" customWidth="1"/>
    <col min="1286" max="1289" width="7.375" style="78" customWidth="1"/>
    <col min="1290" max="1295" width="6.625" style="78" customWidth="1"/>
    <col min="1296" max="1296" width="5.875" style="78" customWidth="1"/>
    <col min="1297" max="1297" width="7.75" style="78" customWidth="1"/>
    <col min="1298" max="1298" width="9" style="78"/>
    <col min="1299" max="1299" width="9.75" style="78" bestFit="1" customWidth="1"/>
    <col min="1300" max="1300" width="9" style="78"/>
    <col min="1301" max="1301" width="11.25" style="78" bestFit="1" customWidth="1"/>
    <col min="1302" max="1536" width="9" style="78"/>
    <col min="1537" max="1537" width="6.875" style="78" customWidth="1"/>
    <col min="1538" max="1541" width="6.625" style="78" customWidth="1"/>
    <col min="1542" max="1545" width="7.375" style="78" customWidth="1"/>
    <col min="1546" max="1551" width="6.625" style="78" customWidth="1"/>
    <col min="1552" max="1552" width="5.875" style="78" customWidth="1"/>
    <col min="1553" max="1553" width="7.75" style="78" customWidth="1"/>
    <col min="1554" max="1554" width="9" style="78"/>
    <col min="1555" max="1555" width="9.75" style="78" bestFit="1" customWidth="1"/>
    <col min="1556" max="1556" width="9" style="78"/>
    <col min="1557" max="1557" width="11.25" style="78" bestFit="1" customWidth="1"/>
    <col min="1558" max="1792" width="9" style="78"/>
    <col min="1793" max="1793" width="6.875" style="78" customWidth="1"/>
    <col min="1794" max="1797" width="6.625" style="78" customWidth="1"/>
    <col min="1798" max="1801" width="7.375" style="78" customWidth="1"/>
    <col min="1802" max="1807" width="6.625" style="78" customWidth="1"/>
    <col min="1808" max="1808" width="5.875" style="78" customWidth="1"/>
    <col min="1809" max="1809" width="7.75" style="78" customWidth="1"/>
    <col min="1810" max="1810" width="9" style="78"/>
    <col min="1811" max="1811" width="9.75" style="78" bestFit="1" customWidth="1"/>
    <col min="1812" max="1812" width="9" style="78"/>
    <col min="1813" max="1813" width="11.25" style="78" bestFit="1" customWidth="1"/>
    <col min="1814" max="2048" width="9" style="78"/>
    <col min="2049" max="2049" width="6.875" style="78" customWidth="1"/>
    <col min="2050" max="2053" width="6.625" style="78" customWidth="1"/>
    <col min="2054" max="2057" width="7.375" style="78" customWidth="1"/>
    <col min="2058" max="2063" width="6.625" style="78" customWidth="1"/>
    <col min="2064" max="2064" width="5.875" style="78" customWidth="1"/>
    <col min="2065" max="2065" width="7.75" style="78" customWidth="1"/>
    <col min="2066" max="2066" width="9" style="78"/>
    <col min="2067" max="2067" width="9.75" style="78" bestFit="1" customWidth="1"/>
    <col min="2068" max="2068" width="9" style="78"/>
    <col min="2069" max="2069" width="11.25" style="78" bestFit="1" customWidth="1"/>
    <col min="2070" max="2304" width="9" style="78"/>
    <col min="2305" max="2305" width="6.875" style="78" customWidth="1"/>
    <col min="2306" max="2309" width="6.625" style="78" customWidth="1"/>
    <col min="2310" max="2313" width="7.375" style="78" customWidth="1"/>
    <col min="2314" max="2319" width="6.625" style="78" customWidth="1"/>
    <col min="2320" max="2320" width="5.875" style="78" customWidth="1"/>
    <col min="2321" max="2321" width="7.75" style="78" customWidth="1"/>
    <col min="2322" max="2322" width="9" style="78"/>
    <col min="2323" max="2323" width="9.75" style="78" bestFit="1" customWidth="1"/>
    <col min="2324" max="2324" width="9" style="78"/>
    <col min="2325" max="2325" width="11.25" style="78" bestFit="1" customWidth="1"/>
    <col min="2326" max="2560" width="9" style="78"/>
    <col min="2561" max="2561" width="6.875" style="78" customWidth="1"/>
    <col min="2562" max="2565" width="6.625" style="78" customWidth="1"/>
    <col min="2566" max="2569" width="7.375" style="78" customWidth="1"/>
    <col min="2570" max="2575" width="6.625" style="78" customWidth="1"/>
    <col min="2576" max="2576" width="5.875" style="78" customWidth="1"/>
    <col min="2577" max="2577" width="7.75" style="78" customWidth="1"/>
    <col min="2578" max="2578" width="9" style="78"/>
    <col min="2579" max="2579" width="9.75" style="78" bestFit="1" customWidth="1"/>
    <col min="2580" max="2580" width="9" style="78"/>
    <col min="2581" max="2581" width="11.25" style="78" bestFit="1" customWidth="1"/>
    <col min="2582" max="2816" width="9" style="78"/>
    <col min="2817" max="2817" width="6.875" style="78" customWidth="1"/>
    <col min="2818" max="2821" width="6.625" style="78" customWidth="1"/>
    <col min="2822" max="2825" width="7.375" style="78" customWidth="1"/>
    <col min="2826" max="2831" width="6.625" style="78" customWidth="1"/>
    <col min="2832" max="2832" width="5.875" style="78" customWidth="1"/>
    <col min="2833" max="2833" width="7.75" style="78" customWidth="1"/>
    <col min="2834" max="2834" width="9" style="78"/>
    <col min="2835" max="2835" width="9.75" style="78" bestFit="1" customWidth="1"/>
    <col min="2836" max="2836" width="9" style="78"/>
    <col min="2837" max="2837" width="11.25" style="78" bestFit="1" customWidth="1"/>
    <col min="2838" max="3072" width="9" style="78"/>
    <col min="3073" max="3073" width="6.875" style="78" customWidth="1"/>
    <col min="3074" max="3077" width="6.625" style="78" customWidth="1"/>
    <col min="3078" max="3081" width="7.375" style="78" customWidth="1"/>
    <col min="3082" max="3087" width="6.625" style="78" customWidth="1"/>
    <col min="3088" max="3088" width="5.875" style="78" customWidth="1"/>
    <col min="3089" max="3089" width="7.75" style="78" customWidth="1"/>
    <col min="3090" max="3090" width="9" style="78"/>
    <col min="3091" max="3091" width="9.75" style="78" bestFit="1" customWidth="1"/>
    <col min="3092" max="3092" width="9" style="78"/>
    <col min="3093" max="3093" width="11.25" style="78" bestFit="1" customWidth="1"/>
    <col min="3094" max="3328" width="9" style="78"/>
    <col min="3329" max="3329" width="6.875" style="78" customWidth="1"/>
    <col min="3330" max="3333" width="6.625" style="78" customWidth="1"/>
    <col min="3334" max="3337" width="7.375" style="78" customWidth="1"/>
    <col min="3338" max="3343" width="6.625" style="78" customWidth="1"/>
    <col min="3344" max="3344" width="5.875" style="78" customWidth="1"/>
    <col min="3345" max="3345" width="7.75" style="78" customWidth="1"/>
    <col min="3346" max="3346" width="9" style="78"/>
    <col min="3347" max="3347" width="9.75" style="78" bestFit="1" customWidth="1"/>
    <col min="3348" max="3348" width="9" style="78"/>
    <col min="3349" max="3349" width="11.25" style="78" bestFit="1" customWidth="1"/>
    <col min="3350" max="3584" width="9" style="78"/>
    <col min="3585" max="3585" width="6.875" style="78" customWidth="1"/>
    <col min="3586" max="3589" width="6.625" style="78" customWidth="1"/>
    <col min="3590" max="3593" width="7.375" style="78" customWidth="1"/>
    <col min="3594" max="3599" width="6.625" style="78" customWidth="1"/>
    <col min="3600" max="3600" width="5.875" style="78" customWidth="1"/>
    <col min="3601" max="3601" width="7.75" style="78" customWidth="1"/>
    <col min="3602" max="3602" width="9" style="78"/>
    <col min="3603" max="3603" width="9.75" style="78" bestFit="1" customWidth="1"/>
    <col min="3604" max="3604" width="9" style="78"/>
    <col min="3605" max="3605" width="11.25" style="78" bestFit="1" customWidth="1"/>
    <col min="3606" max="3840" width="9" style="78"/>
    <col min="3841" max="3841" width="6.875" style="78" customWidth="1"/>
    <col min="3842" max="3845" width="6.625" style="78" customWidth="1"/>
    <col min="3846" max="3849" width="7.375" style="78" customWidth="1"/>
    <col min="3850" max="3855" width="6.625" style="78" customWidth="1"/>
    <col min="3856" max="3856" width="5.875" style="78" customWidth="1"/>
    <col min="3857" max="3857" width="7.75" style="78" customWidth="1"/>
    <col min="3858" max="3858" width="9" style="78"/>
    <col min="3859" max="3859" width="9.75" style="78" bestFit="1" customWidth="1"/>
    <col min="3860" max="3860" width="9" style="78"/>
    <col min="3861" max="3861" width="11.25" style="78" bestFit="1" customWidth="1"/>
    <col min="3862" max="4096" width="9" style="78"/>
    <col min="4097" max="4097" width="6.875" style="78" customWidth="1"/>
    <col min="4098" max="4101" width="6.625" style="78" customWidth="1"/>
    <col min="4102" max="4105" width="7.375" style="78" customWidth="1"/>
    <col min="4106" max="4111" width="6.625" style="78" customWidth="1"/>
    <col min="4112" max="4112" width="5.875" style="78" customWidth="1"/>
    <col min="4113" max="4113" width="7.75" style="78" customWidth="1"/>
    <col min="4114" max="4114" width="9" style="78"/>
    <col min="4115" max="4115" width="9.75" style="78" bestFit="1" customWidth="1"/>
    <col min="4116" max="4116" width="9" style="78"/>
    <col min="4117" max="4117" width="11.25" style="78" bestFit="1" customWidth="1"/>
    <col min="4118" max="4352" width="9" style="78"/>
    <col min="4353" max="4353" width="6.875" style="78" customWidth="1"/>
    <col min="4354" max="4357" width="6.625" style="78" customWidth="1"/>
    <col min="4358" max="4361" width="7.375" style="78" customWidth="1"/>
    <col min="4362" max="4367" width="6.625" style="78" customWidth="1"/>
    <col min="4368" max="4368" width="5.875" style="78" customWidth="1"/>
    <col min="4369" max="4369" width="7.75" style="78" customWidth="1"/>
    <col min="4370" max="4370" width="9" style="78"/>
    <col min="4371" max="4371" width="9.75" style="78" bestFit="1" customWidth="1"/>
    <col min="4372" max="4372" width="9" style="78"/>
    <col min="4373" max="4373" width="11.25" style="78" bestFit="1" customWidth="1"/>
    <col min="4374" max="4608" width="9" style="78"/>
    <col min="4609" max="4609" width="6.875" style="78" customWidth="1"/>
    <col min="4610" max="4613" width="6.625" style="78" customWidth="1"/>
    <col min="4614" max="4617" width="7.375" style="78" customWidth="1"/>
    <col min="4618" max="4623" width="6.625" style="78" customWidth="1"/>
    <col min="4624" max="4624" width="5.875" style="78" customWidth="1"/>
    <col min="4625" max="4625" width="7.75" style="78" customWidth="1"/>
    <col min="4626" max="4626" width="9" style="78"/>
    <col min="4627" max="4627" width="9.75" style="78" bestFit="1" customWidth="1"/>
    <col min="4628" max="4628" width="9" style="78"/>
    <col min="4629" max="4629" width="11.25" style="78" bestFit="1" customWidth="1"/>
    <col min="4630" max="4864" width="9" style="78"/>
    <col min="4865" max="4865" width="6.875" style="78" customWidth="1"/>
    <col min="4866" max="4869" width="6.625" style="78" customWidth="1"/>
    <col min="4870" max="4873" width="7.375" style="78" customWidth="1"/>
    <col min="4874" max="4879" width="6.625" style="78" customWidth="1"/>
    <col min="4880" max="4880" width="5.875" style="78" customWidth="1"/>
    <col min="4881" max="4881" width="7.75" style="78" customWidth="1"/>
    <col min="4882" max="4882" width="9" style="78"/>
    <col min="4883" max="4883" width="9.75" style="78" bestFit="1" customWidth="1"/>
    <col min="4884" max="4884" width="9" style="78"/>
    <col min="4885" max="4885" width="11.25" style="78" bestFit="1" customWidth="1"/>
    <col min="4886" max="5120" width="9" style="78"/>
    <col min="5121" max="5121" width="6.875" style="78" customWidth="1"/>
    <col min="5122" max="5125" width="6.625" style="78" customWidth="1"/>
    <col min="5126" max="5129" width="7.375" style="78" customWidth="1"/>
    <col min="5130" max="5135" width="6.625" style="78" customWidth="1"/>
    <col min="5136" max="5136" width="5.875" style="78" customWidth="1"/>
    <col min="5137" max="5137" width="7.75" style="78" customWidth="1"/>
    <col min="5138" max="5138" width="9" style="78"/>
    <col min="5139" max="5139" width="9.75" style="78" bestFit="1" customWidth="1"/>
    <col min="5140" max="5140" width="9" style="78"/>
    <col min="5141" max="5141" width="11.25" style="78" bestFit="1" customWidth="1"/>
    <col min="5142" max="5376" width="9" style="78"/>
    <col min="5377" max="5377" width="6.875" style="78" customWidth="1"/>
    <col min="5378" max="5381" width="6.625" style="78" customWidth="1"/>
    <col min="5382" max="5385" width="7.375" style="78" customWidth="1"/>
    <col min="5386" max="5391" width="6.625" style="78" customWidth="1"/>
    <col min="5392" max="5392" width="5.875" style="78" customWidth="1"/>
    <col min="5393" max="5393" width="7.75" style="78" customWidth="1"/>
    <col min="5394" max="5394" width="9" style="78"/>
    <col min="5395" max="5395" width="9.75" style="78" bestFit="1" customWidth="1"/>
    <col min="5396" max="5396" width="9" style="78"/>
    <col min="5397" max="5397" width="11.25" style="78" bestFit="1" customWidth="1"/>
    <col min="5398" max="5632" width="9" style="78"/>
    <col min="5633" max="5633" width="6.875" style="78" customWidth="1"/>
    <col min="5634" max="5637" width="6.625" style="78" customWidth="1"/>
    <col min="5638" max="5641" width="7.375" style="78" customWidth="1"/>
    <col min="5642" max="5647" width="6.625" style="78" customWidth="1"/>
    <col min="5648" max="5648" width="5.875" style="78" customWidth="1"/>
    <col min="5649" max="5649" width="7.75" style="78" customWidth="1"/>
    <col min="5650" max="5650" width="9" style="78"/>
    <col min="5651" max="5651" width="9.75" style="78" bestFit="1" customWidth="1"/>
    <col min="5652" max="5652" width="9" style="78"/>
    <col min="5653" max="5653" width="11.25" style="78" bestFit="1" customWidth="1"/>
    <col min="5654" max="5888" width="9" style="78"/>
    <col min="5889" max="5889" width="6.875" style="78" customWidth="1"/>
    <col min="5890" max="5893" width="6.625" style="78" customWidth="1"/>
    <col min="5894" max="5897" width="7.375" style="78" customWidth="1"/>
    <col min="5898" max="5903" width="6.625" style="78" customWidth="1"/>
    <col min="5904" max="5904" width="5.875" style="78" customWidth="1"/>
    <col min="5905" max="5905" width="7.75" style="78" customWidth="1"/>
    <col min="5906" max="5906" width="9" style="78"/>
    <col min="5907" max="5907" width="9.75" style="78" bestFit="1" customWidth="1"/>
    <col min="5908" max="5908" width="9" style="78"/>
    <col min="5909" max="5909" width="11.25" style="78" bestFit="1" customWidth="1"/>
    <col min="5910" max="6144" width="9" style="78"/>
    <col min="6145" max="6145" width="6.875" style="78" customWidth="1"/>
    <col min="6146" max="6149" width="6.625" style="78" customWidth="1"/>
    <col min="6150" max="6153" width="7.375" style="78" customWidth="1"/>
    <col min="6154" max="6159" width="6.625" style="78" customWidth="1"/>
    <col min="6160" max="6160" width="5.875" style="78" customWidth="1"/>
    <col min="6161" max="6161" width="7.75" style="78" customWidth="1"/>
    <col min="6162" max="6162" width="9" style="78"/>
    <col min="6163" max="6163" width="9.75" style="78" bestFit="1" customWidth="1"/>
    <col min="6164" max="6164" width="9" style="78"/>
    <col min="6165" max="6165" width="11.25" style="78" bestFit="1" customWidth="1"/>
    <col min="6166" max="6400" width="9" style="78"/>
    <col min="6401" max="6401" width="6.875" style="78" customWidth="1"/>
    <col min="6402" max="6405" width="6.625" style="78" customWidth="1"/>
    <col min="6406" max="6409" width="7.375" style="78" customWidth="1"/>
    <col min="6410" max="6415" width="6.625" style="78" customWidth="1"/>
    <col min="6416" max="6416" width="5.875" style="78" customWidth="1"/>
    <col min="6417" max="6417" width="7.75" style="78" customWidth="1"/>
    <col min="6418" max="6418" width="9" style="78"/>
    <col min="6419" max="6419" width="9.75" style="78" bestFit="1" customWidth="1"/>
    <col min="6420" max="6420" width="9" style="78"/>
    <col min="6421" max="6421" width="11.25" style="78" bestFit="1" customWidth="1"/>
    <col min="6422" max="6656" width="9" style="78"/>
    <col min="6657" max="6657" width="6.875" style="78" customWidth="1"/>
    <col min="6658" max="6661" width="6.625" style="78" customWidth="1"/>
    <col min="6662" max="6665" width="7.375" style="78" customWidth="1"/>
    <col min="6666" max="6671" width="6.625" style="78" customWidth="1"/>
    <col min="6672" max="6672" width="5.875" style="78" customWidth="1"/>
    <col min="6673" max="6673" width="7.75" style="78" customWidth="1"/>
    <col min="6674" max="6674" width="9" style="78"/>
    <col min="6675" max="6675" width="9.75" style="78" bestFit="1" customWidth="1"/>
    <col min="6676" max="6676" width="9" style="78"/>
    <col min="6677" max="6677" width="11.25" style="78" bestFit="1" customWidth="1"/>
    <col min="6678" max="6912" width="9" style="78"/>
    <col min="6913" max="6913" width="6.875" style="78" customWidth="1"/>
    <col min="6914" max="6917" width="6.625" style="78" customWidth="1"/>
    <col min="6918" max="6921" width="7.375" style="78" customWidth="1"/>
    <col min="6922" max="6927" width="6.625" style="78" customWidth="1"/>
    <col min="6928" max="6928" width="5.875" style="78" customWidth="1"/>
    <col min="6929" max="6929" width="7.75" style="78" customWidth="1"/>
    <col min="6930" max="6930" width="9" style="78"/>
    <col min="6931" max="6931" width="9.75" style="78" bestFit="1" customWidth="1"/>
    <col min="6932" max="6932" width="9" style="78"/>
    <col min="6933" max="6933" width="11.25" style="78" bestFit="1" customWidth="1"/>
    <col min="6934" max="7168" width="9" style="78"/>
    <col min="7169" max="7169" width="6.875" style="78" customWidth="1"/>
    <col min="7170" max="7173" width="6.625" style="78" customWidth="1"/>
    <col min="7174" max="7177" width="7.375" style="78" customWidth="1"/>
    <col min="7178" max="7183" width="6.625" style="78" customWidth="1"/>
    <col min="7184" max="7184" width="5.875" style="78" customWidth="1"/>
    <col min="7185" max="7185" width="7.75" style="78" customWidth="1"/>
    <col min="7186" max="7186" width="9" style="78"/>
    <col min="7187" max="7187" width="9.75" style="78" bestFit="1" customWidth="1"/>
    <col min="7188" max="7188" width="9" style="78"/>
    <col min="7189" max="7189" width="11.25" style="78" bestFit="1" customWidth="1"/>
    <col min="7190" max="7424" width="9" style="78"/>
    <col min="7425" max="7425" width="6.875" style="78" customWidth="1"/>
    <col min="7426" max="7429" width="6.625" style="78" customWidth="1"/>
    <col min="7430" max="7433" width="7.375" style="78" customWidth="1"/>
    <col min="7434" max="7439" width="6.625" style="78" customWidth="1"/>
    <col min="7440" max="7440" width="5.875" style="78" customWidth="1"/>
    <col min="7441" max="7441" width="7.75" style="78" customWidth="1"/>
    <col min="7442" max="7442" width="9" style="78"/>
    <col min="7443" max="7443" width="9.75" style="78" bestFit="1" customWidth="1"/>
    <col min="7444" max="7444" width="9" style="78"/>
    <col min="7445" max="7445" width="11.25" style="78" bestFit="1" customWidth="1"/>
    <col min="7446" max="7680" width="9" style="78"/>
    <col min="7681" max="7681" width="6.875" style="78" customWidth="1"/>
    <col min="7682" max="7685" width="6.625" style="78" customWidth="1"/>
    <col min="7686" max="7689" width="7.375" style="78" customWidth="1"/>
    <col min="7690" max="7695" width="6.625" style="78" customWidth="1"/>
    <col min="7696" max="7696" width="5.875" style="78" customWidth="1"/>
    <col min="7697" max="7697" width="7.75" style="78" customWidth="1"/>
    <col min="7698" max="7698" width="9" style="78"/>
    <col min="7699" max="7699" width="9.75" style="78" bestFit="1" customWidth="1"/>
    <col min="7700" max="7700" width="9" style="78"/>
    <col min="7701" max="7701" width="11.25" style="78" bestFit="1" customWidth="1"/>
    <col min="7702" max="7936" width="9" style="78"/>
    <col min="7937" max="7937" width="6.875" style="78" customWidth="1"/>
    <col min="7938" max="7941" width="6.625" style="78" customWidth="1"/>
    <col min="7942" max="7945" width="7.375" style="78" customWidth="1"/>
    <col min="7946" max="7951" width="6.625" style="78" customWidth="1"/>
    <col min="7952" max="7952" width="5.875" style="78" customWidth="1"/>
    <col min="7953" max="7953" width="7.75" style="78" customWidth="1"/>
    <col min="7954" max="7954" width="9" style="78"/>
    <col min="7955" max="7955" width="9.75" style="78" bestFit="1" customWidth="1"/>
    <col min="7956" max="7956" width="9" style="78"/>
    <col min="7957" max="7957" width="11.25" style="78" bestFit="1" customWidth="1"/>
    <col min="7958" max="8192" width="9" style="78"/>
    <col min="8193" max="8193" width="6.875" style="78" customWidth="1"/>
    <col min="8194" max="8197" width="6.625" style="78" customWidth="1"/>
    <col min="8198" max="8201" width="7.375" style="78" customWidth="1"/>
    <col min="8202" max="8207" width="6.625" style="78" customWidth="1"/>
    <col min="8208" max="8208" width="5.875" style="78" customWidth="1"/>
    <col min="8209" max="8209" width="7.75" style="78" customWidth="1"/>
    <col min="8210" max="8210" width="9" style="78"/>
    <col min="8211" max="8211" width="9.75" style="78" bestFit="1" customWidth="1"/>
    <col min="8212" max="8212" width="9" style="78"/>
    <col min="8213" max="8213" width="11.25" style="78" bestFit="1" customWidth="1"/>
    <col min="8214" max="8448" width="9" style="78"/>
    <col min="8449" max="8449" width="6.875" style="78" customWidth="1"/>
    <col min="8450" max="8453" width="6.625" style="78" customWidth="1"/>
    <col min="8454" max="8457" width="7.375" style="78" customWidth="1"/>
    <col min="8458" max="8463" width="6.625" style="78" customWidth="1"/>
    <col min="8464" max="8464" width="5.875" style="78" customWidth="1"/>
    <col min="8465" max="8465" width="7.75" style="78" customWidth="1"/>
    <col min="8466" max="8466" width="9" style="78"/>
    <col min="8467" max="8467" width="9.75" style="78" bestFit="1" customWidth="1"/>
    <col min="8468" max="8468" width="9" style="78"/>
    <col min="8469" max="8469" width="11.25" style="78" bestFit="1" customWidth="1"/>
    <col min="8470" max="8704" width="9" style="78"/>
    <col min="8705" max="8705" width="6.875" style="78" customWidth="1"/>
    <col min="8706" max="8709" width="6.625" style="78" customWidth="1"/>
    <col min="8710" max="8713" width="7.375" style="78" customWidth="1"/>
    <col min="8714" max="8719" width="6.625" style="78" customWidth="1"/>
    <col min="8720" max="8720" width="5.875" style="78" customWidth="1"/>
    <col min="8721" max="8721" width="7.75" style="78" customWidth="1"/>
    <col min="8722" max="8722" width="9" style="78"/>
    <col min="8723" max="8723" width="9.75" style="78" bestFit="1" customWidth="1"/>
    <col min="8724" max="8724" width="9" style="78"/>
    <col min="8725" max="8725" width="11.25" style="78" bestFit="1" customWidth="1"/>
    <col min="8726" max="8960" width="9" style="78"/>
    <col min="8961" max="8961" width="6.875" style="78" customWidth="1"/>
    <col min="8962" max="8965" width="6.625" style="78" customWidth="1"/>
    <col min="8966" max="8969" width="7.375" style="78" customWidth="1"/>
    <col min="8970" max="8975" width="6.625" style="78" customWidth="1"/>
    <col min="8976" max="8976" width="5.875" style="78" customWidth="1"/>
    <col min="8977" max="8977" width="7.75" style="78" customWidth="1"/>
    <col min="8978" max="8978" width="9" style="78"/>
    <col min="8979" max="8979" width="9.75" style="78" bestFit="1" customWidth="1"/>
    <col min="8980" max="8980" width="9" style="78"/>
    <col min="8981" max="8981" width="11.25" style="78" bestFit="1" customWidth="1"/>
    <col min="8982" max="9216" width="9" style="78"/>
    <col min="9217" max="9217" width="6.875" style="78" customWidth="1"/>
    <col min="9218" max="9221" width="6.625" style="78" customWidth="1"/>
    <col min="9222" max="9225" width="7.375" style="78" customWidth="1"/>
    <col min="9226" max="9231" width="6.625" style="78" customWidth="1"/>
    <col min="9232" max="9232" width="5.875" style="78" customWidth="1"/>
    <col min="9233" max="9233" width="7.75" style="78" customWidth="1"/>
    <col min="9234" max="9234" width="9" style="78"/>
    <col min="9235" max="9235" width="9.75" style="78" bestFit="1" customWidth="1"/>
    <col min="9236" max="9236" width="9" style="78"/>
    <col min="9237" max="9237" width="11.25" style="78" bestFit="1" customWidth="1"/>
    <col min="9238" max="9472" width="9" style="78"/>
    <col min="9473" max="9473" width="6.875" style="78" customWidth="1"/>
    <col min="9474" max="9477" width="6.625" style="78" customWidth="1"/>
    <col min="9478" max="9481" width="7.375" style="78" customWidth="1"/>
    <col min="9482" max="9487" width="6.625" style="78" customWidth="1"/>
    <col min="9488" max="9488" width="5.875" style="78" customWidth="1"/>
    <col min="9489" max="9489" width="7.75" style="78" customWidth="1"/>
    <col min="9490" max="9490" width="9" style="78"/>
    <col min="9491" max="9491" width="9.75" style="78" bestFit="1" customWidth="1"/>
    <col min="9492" max="9492" width="9" style="78"/>
    <col min="9493" max="9493" width="11.25" style="78" bestFit="1" customWidth="1"/>
    <col min="9494" max="9728" width="9" style="78"/>
    <col min="9729" max="9729" width="6.875" style="78" customWidth="1"/>
    <col min="9730" max="9733" width="6.625" style="78" customWidth="1"/>
    <col min="9734" max="9737" width="7.375" style="78" customWidth="1"/>
    <col min="9738" max="9743" width="6.625" style="78" customWidth="1"/>
    <col min="9744" max="9744" width="5.875" style="78" customWidth="1"/>
    <col min="9745" max="9745" width="7.75" style="78" customWidth="1"/>
    <col min="9746" max="9746" width="9" style="78"/>
    <col min="9747" max="9747" width="9.75" style="78" bestFit="1" customWidth="1"/>
    <col min="9748" max="9748" width="9" style="78"/>
    <col min="9749" max="9749" width="11.25" style="78" bestFit="1" customWidth="1"/>
    <col min="9750" max="9984" width="9" style="78"/>
    <col min="9985" max="9985" width="6.875" style="78" customWidth="1"/>
    <col min="9986" max="9989" width="6.625" style="78" customWidth="1"/>
    <col min="9990" max="9993" width="7.375" style="78" customWidth="1"/>
    <col min="9994" max="9999" width="6.625" style="78" customWidth="1"/>
    <col min="10000" max="10000" width="5.875" style="78" customWidth="1"/>
    <col min="10001" max="10001" width="7.75" style="78" customWidth="1"/>
    <col min="10002" max="10002" width="9" style="78"/>
    <col min="10003" max="10003" width="9.75" style="78" bestFit="1" customWidth="1"/>
    <col min="10004" max="10004" width="9" style="78"/>
    <col min="10005" max="10005" width="11.25" style="78" bestFit="1" customWidth="1"/>
    <col min="10006" max="10240" width="9" style="78"/>
    <col min="10241" max="10241" width="6.875" style="78" customWidth="1"/>
    <col min="10242" max="10245" width="6.625" style="78" customWidth="1"/>
    <col min="10246" max="10249" width="7.375" style="78" customWidth="1"/>
    <col min="10250" max="10255" width="6.625" style="78" customWidth="1"/>
    <col min="10256" max="10256" width="5.875" style="78" customWidth="1"/>
    <col min="10257" max="10257" width="7.75" style="78" customWidth="1"/>
    <col min="10258" max="10258" width="9" style="78"/>
    <col min="10259" max="10259" width="9.75" style="78" bestFit="1" customWidth="1"/>
    <col min="10260" max="10260" width="9" style="78"/>
    <col min="10261" max="10261" width="11.25" style="78" bestFit="1" customWidth="1"/>
    <col min="10262" max="10496" width="9" style="78"/>
    <col min="10497" max="10497" width="6.875" style="78" customWidth="1"/>
    <col min="10498" max="10501" width="6.625" style="78" customWidth="1"/>
    <col min="10502" max="10505" width="7.375" style="78" customWidth="1"/>
    <col min="10506" max="10511" width="6.625" style="78" customWidth="1"/>
    <col min="10512" max="10512" width="5.875" style="78" customWidth="1"/>
    <col min="10513" max="10513" width="7.75" style="78" customWidth="1"/>
    <col min="10514" max="10514" width="9" style="78"/>
    <col min="10515" max="10515" width="9.75" style="78" bestFit="1" customWidth="1"/>
    <col min="10516" max="10516" width="9" style="78"/>
    <col min="10517" max="10517" width="11.25" style="78" bestFit="1" customWidth="1"/>
    <col min="10518" max="10752" width="9" style="78"/>
    <col min="10753" max="10753" width="6.875" style="78" customWidth="1"/>
    <col min="10754" max="10757" width="6.625" style="78" customWidth="1"/>
    <col min="10758" max="10761" width="7.375" style="78" customWidth="1"/>
    <col min="10762" max="10767" width="6.625" style="78" customWidth="1"/>
    <col min="10768" max="10768" width="5.875" style="78" customWidth="1"/>
    <col min="10769" max="10769" width="7.75" style="78" customWidth="1"/>
    <col min="10770" max="10770" width="9" style="78"/>
    <col min="10771" max="10771" width="9.75" style="78" bestFit="1" customWidth="1"/>
    <col min="10772" max="10772" width="9" style="78"/>
    <col min="10773" max="10773" width="11.25" style="78" bestFit="1" customWidth="1"/>
    <col min="10774" max="11008" width="9" style="78"/>
    <col min="11009" max="11009" width="6.875" style="78" customWidth="1"/>
    <col min="11010" max="11013" width="6.625" style="78" customWidth="1"/>
    <col min="11014" max="11017" width="7.375" style="78" customWidth="1"/>
    <col min="11018" max="11023" width="6.625" style="78" customWidth="1"/>
    <col min="11024" max="11024" width="5.875" style="78" customWidth="1"/>
    <col min="11025" max="11025" width="7.75" style="78" customWidth="1"/>
    <col min="11026" max="11026" width="9" style="78"/>
    <col min="11027" max="11027" width="9.75" style="78" bestFit="1" customWidth="1"/>
    <col min="11028" max="11028" width="9" style="78"/>
    <col min="11029" max="11029" width="11.25" style="78" bestFit="1" customWidth="1"/>
    <col min="11030" max="11264" width="9" style="78"/>
    <col min="11265" max="11265" width="6.875" style="78" customWidth="1"/>
    <col min="11266" max="11269" width="6.625" style="78" customWidth="1"/>
    <col min="11270" max="11273" width="7.375" style="78" customWidth="1"/>
    <col min="11274" max="11279" width="6.625" style="78" customWidth="1"/>
    <col min="11280" max="11280" width="5.875" style="78" customWidth="1"/>
    <col min="11281" max="11281" width="7.75" style="78" customWidth="1"/>
    <col min="11282" max="11282" width="9" style="78"/>
    <col min="11283" max="11283" width="9.75" style="78" bestFit="1" customWidth="1"/>
    <col min="11284" max="11284" width="9" style="78"/>
    <col min="11285" max="11285" width="11.25" style="78" bestFit="1" customWidth="1"/>
    <col min="11286" max="11520" width="9" style="78"/>
    <col min="11521" max="11521" width="6.875" style="78" customWidth="1"/>
    <col min="11522" max="11525" width="6.625" style="78" customWidth="1"/>
    <col min="11526" max="11529" width="7.375" style="78" customWidth="1"/>
    <col min="11530" max="11535" width="6.625" style="78" customWidth="1"/>
    <col min="11536" max="11536" width="5.875" style="78" customWidth="1"/>
    <col min="11537" max="11537" width="7.75" style="78" customWidth="1"/>
    <col min="11538" max="11538" width="9" style="78"/>
    <col min="11539" max="11539" width="9.75" style="78" bestFit="1" customWidth="1"/>
    <col min="11540" max="11540" width="9" style="78"/>
    <col min="11541" max="11541" width="11.25" style="78" bestFit="1" customWidth="1"/>
    <col min="11542" max="11776" width="9" style="78"/>
    <col min="11777" max="11777" width="6.875" style="78" customWidth="1"/>
    <col min="11778" max="11781" width="6.625" style="78" customWidth="1"/>
    <col min="11782" max="11785" width="7.375" style="78" customWidth="1"/>
    <col min="11786" max="11791" width="6.625" style="78" customWidth="1"/>
    <col min="11792" max="11792" width="5.875" style="78" customWidth="1"/>
    <col min="11793" max="11793" width="7.75" style="78" customWidth="1"/>
    <col min="11794" max="11794" width="9" style="78"/>
    <col min="11795" max="11795" width="9.75" style="78" bestFit="1" customWidth="1"/>
    <col min="11796" max="11796" width="9" style="78"/>
    <col min="11797" max="11797" width="11.25" style="78" bestFit="1" customWidth="1"/>
    <col min="11798" max="12032" width="9" style="78"/>
    <col min="12033" max="12033" width="6.875" style="78" customWidth="1"/>
    <col min="12034" max="12037" width="6.625" style="78" customWidth="1"/>
    <col min="12038" max="12041" width="7.375" style="78" customWidth="1"/>
    <col min="12042" max="12047" width="6.625" style="78" customWidth="1"/>
    <col min="12048" max="12048" width="5.875" style="78" customWidth="1"/>
    <col min="12049" max="12049" width="7.75" style="78" customWidth="1"/>
    <col min="12050" max="12050" width="9" style="78"/>
    <col min="12051" max="12051" width="9.75" style="78" bestFit="1" customWidth="1"/>
    <col min="12052" max="12052" width="9" style="78"/>
    <col min="12053" max="12053" width="11.25" style="78" bestFit="1" customWidth="1"/>
    <col min="12054" max="12288" width="9" style="78"/>
    <col min="12289" max="12289" width="6.875" style="78" customWidth="1"/>
    <col min="12290" max="12293" width="6.625" style="78" customWidth="1"/>
    <col min="12294" max="12297" width="7.375" style="78" customWidth="1"/>
    <col min="12298" max="12303" width="6.625" style="78" customWidth="1"/>
    <col min="12304" max="12304" width="5.875" style="78" customWidth="1"/>
    <col min="12305" max="12305" width="7.75" style="78" customWidth="1"/>
    <col min="12306" max="12306" width="9" style="78"/>
    <col min="12307" max="12307" width="9.75" style="78" bestFit="1" customWidth="1"/>
    <col min="12308" max="12308" width="9" style="78"/>
    <col min="12309" max="12309" width="11.25" style="78" bestFit="1" customWidth="1"/>
    <col min="12310" max="12544" width="9" style="78"/>
    <col min="12545" max="12545" width="6.875" style="78" customWidth="1"/>
    <col min="12546" max="12549" width="6.625" style="78" customWidth="1"/>
    <col min="12550" max="12553" width="7.375" style="78" customWidth="1"/>
    <col min="12554" max="12559" width="6.625" style="78" customWidth="1"/>
    <col min="12560" max="12560" width="5.875" style="78" customWidth="1"/>
    <col min="12561" max="12561" width="7.75" style="78" customWidth="1"/>
    <col min="12562" max="12562" width="9" style="78"/>
    <col min="12563" max="12563" width="9.75" style="78" bestFit="1" customWidth="1"/>
    <col min="12564" max="12564" width="9" style="78"/>
    <col min="12565" max="12565" width="11.25" style="78" bestFit="1" customWidth="1"/>
    <col min="12566" max="12800" width="9" style="78"/>
    <col min="12801" max="12801" width="6.875" style="78" customWidth="1"/>
    <col min="12802" max="12805" width="6.625" style="78" customWidth="1"/>
    <col min="12806" max="12809" width="7.375" style="78" customWidth="1"/>
    <col min="12810" max="12815" width="6.625" style="78" customWidth="1"/>
    <col min="12816" max="12816" width="5.875" style="78" customWidth="1"/>
    <col min="12817" max="12817" width="7.75" style="78" customWidth="1"/>
    <col min="12818" max="12818" width="9" style="78"/>
    <col min="12819" max="12819" width="9.75" style="78" bestFit="1" customWidth="1"/>
    <col min="12820" max="12820" width="9" style="78"/>
    <col min="12821" max="12821" width="11.25" style="78" bestFit="1" customWidth="1"/>
    <col min="12822" max="13056" width="9" style="78"/>
    <col min="13057" max="13057" width="6.875" style="78" customWidth="1"/>
    <col min="13058" max="13061" width="6.625" style="78" customWidth="1"/>
    <col min="13062" max="13065" width="7.375" style="78" customWidth="1"/>
    <col min="13066" max="13071" width="6.625" style="78" customWidth="1"/>
    <col min="13072" max="13072" width="5.875" style="78" customWidth="1"/>
    <col min="13073" max="13073" width="7.75" style="78" customWidth="1"/>
    <col min="13074" max="13074" width="9" style="78"/>
    <col min="13075" max="13075" width="9.75" style="78" bestFit="1" customWidth="1"/>
    <col min="13076" max="13076" width="9" style="78"/>
    <col min="13077" max="13077" width="11.25" style="78" bestFit="1" customWidth="1"/>
    <col min="13078" max="13312" width="9" style="78"/>
    <col min="13313" max="13313" width="6.875" style="78" customWidth="1"/>
    <col min="13314" max="13317" width="6.625" style="78" customWidth="1"/>
    <col min="13318" max="13321" width="7.375" style="78" customWidth="1"/>
    <col min="13322" max="13327" width="6.625" style="78" customWidth="1"/>
    <col min="13328" max="13328" width="5.875" style="78" customWidth="1"/>
    <col min="13329" max="13329" width="7.75" style="78" customWidth="1"/>
    <col min="13330" max="13330" width="9" style="78"/>
    <col min="13331" max="13331" width="9.75" style="78" bestFit="1" customWidth="1"/>
    <col min="13332" max="13332" width="9" style="78"/>
    <col min="13333" max="13333" width="11.25" style="78" bestFit="1" customWidth="1"/>
    <col min="13334" max="13568" width="9" style="78"/>
    <col min="13569" max="13569" width="6.875" style="78" customWidth="1"/>
    <col min="13570" max="13573" width="6.625" style="78" customWidth="1"/>
    <col min="13574" max="13577" width="7.375" style="78" customWidth="1"/>
    <col min="13578" max="13583" width="6.625" style="78" customWidth="1"/>
    <col min="13584" max="13584" width="5.875" style="78" customWidth="1"/>
    <col min="13585" max="13585" width="7.75" style="78" customWidth="1"/>
    <col min="13586" max="13586" width="9" style="78"/>
    <col min="13587" max="13587" width="9.75" style="78" bestFit="1" customWidth="1"/>
    <col min="13588" max="13588" width="9" style="78"/>
    <col min="13589" max="13589" width="11.25" style="78" bestFit="1" customWidth="1"/>
    <col min="13590" max="13824" width="9" style="78"/>
    <col min="13825" max="13825" width="6.875" style="78" customWidth="1"/>
    <col min="13826" max="13829" width="6.625" style="78" customWidth="1"/>
    <col min="13830" max="13833" width="7.375" style="78" customWidth="1"/>
    <col min="13834" max="13839" width="6.625" style="78" customWidth="1"/>
    <col min="13840" max="13840" width="5.875" style="78" customWidth="1"/>
    <col min="13841" max="13841" width="7.75" style="78" customWidth="1"/>
    <col min="13842" max="13842" width="9" style="78"/>
    <col min="13843" max="13843" width="9.75" style="78" bestFit="1" customWidth="1"/>
    <col min="13844" max="13844" width="9" style="78"/>
    <col min="13845" max="13845" width="11.25" style="78" bestFit="1" customWidth="1"/>
    <col min="13846" max="14080" width="9" style="78"/>
    <col min="14081" max="14081" width="6.875" style="78" customWidth="1"/>
    <col min="14082" max="14085" width="6.625" style="78" customWidth="1"/>
    <col min="14086" max="14089" width="7.375" style="78" customWidth="1"/>
    <col min="14090" max="14095" width="6.625" style="78" customWidth="1"/>
    <col min="14096" max="14096" width="5.875" style="78" customWidth="1"/>
    <col min="14097" max="14097" width="7.75" style="78" customWidth="1"/>
    <col min="14098" max="14098" width="9" style="78"/>
    <col min="14099" max="14099" width="9.75" style="78" bestFit="1" customWidth="1"/>
    <col min="14100" max="14100" width="9" style="78"/>
    <col min="14101" max="14101" width="11.25" style="78" bestFit="1" customWidth="1"/>
    <col min="14102" max="14336" width="9" style="78"/>
    <col min="14337" max="14337" width="6.875" style="78" customWidth="1"/>
    <col min="14338" max="14341" width="6.625" style="78" customWidth="1"/>
    <col min="14342" max="14345" width="7.375" style="78" customWidth="1"/>
    <col min="14346" max="14351" width="6.625" style="78" customWidth="1"/>
    <col min="14352" max="14352" width="5.875" style="78" customWidth="1"/>
    <col min="14353" max="14353" width="7.75" style="78" customWidth="1"/>
    <col min="14354" max="14354" width="9" style="78"/>
    <col min="14355" max="14355" width="9.75" style="78" bestFit="1" customWidth="1"/>
    <col min="14356" max="14356" width="9" style="78"/>
    <col min="14357" max="14357" width="11.25" style="78" bestFit="1" customWidth="1"/>
    <col min="14358" max="14592" width="9" style="78"/>
    <col min="14593" max="14593" width="6.875" style="78" customWidth="1"/>
    <col min="14594" max="14597" width="6.625" style="78" customWidth="1"/>
    <col min="14598" max="14601" width="7.375" style="78" customWidth="1"/>
    <col min="14602" max="14607" width="6.625" style="78" customWidth="1"/>
    <col min="14608" max="14608" width="5.875" style="78" customWidth="1"/>
    <col min="14609" max="14609" width="7.75" style="78" customWidth="1"/>
    <col min="14610" max="14610" width="9" style="78"/>
    <col min="14611" max="14611" width="9.75" style="78" bestFit="1" customWidth="1"/>
    <col min="14612" max="14612" width="9" style="78"/>
    <col min="14613" max="14613" width="11.25" style="78" bestFit="1" customWidth="1"/>
    <col min="14614" max="14848" width="9" style="78"/>
    <col min="14849" max="14849" width="6.875" style="78" customWidth="1"/>
    <col min="14850" max="14853" width="6.625" style="78" customWidth="1"/>
    <col min="14854" max="14857" width="7.375" style="78" customWidth="1"/>
    <col min="14858" max="14863" width="6.625" style="78" customWidth="1"/>
    <col min="14864" max="14864" width="5.875" style="78" customWidth="1"/>
    <col min="14865" max="14865" width="7.75" style="78" customWidth="1"/>
    <col min="14866" max="14866" width="9" style="78"/>
    <col min="14867" max="14867" width="9.75" style="78" bestFit="1" customWidth="1"/>
    <col min="14868" max="14868" width="9" style="78"/>
    <col min="14869" max="14869" width="11.25" style="78" bestFit="1" customWidth="1"/>
    <col min="14870" max="15104" width="9" style="78"/>
    <col min="15105" max="15105" width="6.875" style="78" customWidth="1"/>
    <col min="15106" max="15109" width="6.625" style="78" customWidth="1"/>
    <col min="15110" max="15113" width="7.375" style="78" customWidth="1"/>
    <col min="15114" max="15119" width="6.625" style="78" customWidth="1"/>
    <col min="15120" max="15120" width="5.875" style="78" customWidth="1"/>
    <col min="15121" max="15121" width="7.75" style="78" customWidth="1"/>
    <col min="15122" max="15122" width="9" style="78"/>
    <col min="15123" max="15123" width="9.75" style="78" bestFit="1" customWidth="1"/>
    <col min="15124" max="15124" width="9" style="78"/>
    <col min="15125" max="15125" width="11.25" style="78" bestFit="1" customWidth="1"/>
    <col min="15126" max="15360" width="9" style="78"/>
    <col min="15361" max="15361" width="6.875" style="78" customWidth="1"/>
    <col min="15362" max="15365" width="6.625" style="78" customWidth="1"/>
    <col min="15366" max="15369" width="7.375" style="78" customWidth="1"/>
    <col min="15370" max="15375" width="6.625" style="78" customWidth="1"/>
    <col min="15376" max="15376" width="5.875" style="78" customWidth="1"/>
    <col min="15377" max="15377" width="7.75" style="78" customWidth="1"/>
    <col min="15378" max="15378" width="9" style="78"/>
    <col min="15379" max="15379" width="9.75" style="78" bestFit="1" customWidth="1"/>
    <col min="15380" max="15380" width="9" style="78"/>
    <col min="15381" max="15381" width="11.25" style="78" bestFit="1" customWidth="1"/>
    <col min="15382" max="15616" width="9" style="78"/>
    <col min="15617" max="15617" width="6.875" style="78" customWidth="1"/>
    <col min="15618" max="15621" width="6.625" style="78" customWidth="1"/>
    <col min="15622" max="15625" width="7.375" style="78" customWidth="1"/>
    <col min="15626" max="15631" width="6.625" style="78" customWidth="1"/>
    <col min="15632" max="15632" width="5.875" style="78" customWidth="1"/>
    <col min="15633" max="15633" width="7.75" style="78" customWidth="1"/>
    <col min="15634" max="15634" width="9" style="78"/>
    <col min="15635" max="15635" width="9.75" style="78" bestFit="1" customWidth="1"/>
    <col min="15636" max="15636" width="9" style="78"/>
    <col min="15637" max="15637" width="11.25" style="78" bestFit="1" customWidth="1"/>
    <col min="15638" max="15872" width="9" style="78"/>
    <col min="15873" max="15873" width="6.875" style="78" customWidth="1"/>
    <col min="15874" max="15877" width="6.625" style="78" customWidth="1"/>
    <col min="15878" max="15881" width="7.375" style="78" customWidth="1"/>
    <col min="15882" max="15887" width="6.625" style="78" customWidth="1"/>
    <col min="15888" max="15888" width="5.875" style="78" customWidth="1"/>
    <col min="15889" max="15889" width="7.75" style="78" customWidth="1"/>
    <col min="15890" max="15890" width="9" style="78"/>
    <col min="15891" max="15891" width="9.75" style="78" bestFit="1" customWidth="1"/>
    <col min="15892" max="15892" width="9" style="78"/>
    <col min="15893" max="15893" width="11.25" style="78" bestFit="1" customWidth="1"/>
    <col min="15894" max="16128" width="9" style="78"/>
    <col min="16129" max="16129" width="6.875" style="78" customWidth="1"/>
    <col min="16130" max="16133" width="6.625" style="78" customWidth="1"/>
    <col min="16134" max="16137" width="7.375" style="78" customWidth="1"/>
    <col min="16138" max="16143" width="6.625" style="78" customWidth="1"/>
    <col min="16144" max="16144" width="5.875" style="78" customWidth="1"/>
    <col min="16145" max="16145" width="7.75" style="78" customWidth="1"/>
    <col min="16146" max="16146" width="9" style="78"/>
    <col min="16147" max="16147" width="9.75" style="78" bestFit="1" customWidth="1"/>
    <col min="16148" max="16148" width="9" style="78"/>
    <col min="16149" max="16149" width="11.25" style="78" bestFit="1" customWidth="1"/>
    <col min="16150" max="16384" width="9" style="78"/>
  </cols>
  <sheetData>
    <row r="1" spans="1:7" s="77" customFormat="1" ht="30" customHeight="1" x14ac:dyDescent="0.25">
      <c r="A1" s="73" t="s">
        <v>54</v>
      </c>
      <c r="B1" s="74"/>
      <c r="C1" s="75"/>
      <c r="D1" s="75"/>
      <c r="E1" s="75"/>
      <c r="F1" s="75"/>
      <c r="G1" s="76"/>
    </row>
    <row r="2" spans="1:7" s="77" customFormat="1" ht="15" customHeight="1" x14ac:dyDescent="0.25">
      <c r="A2" s="73"/>
      <c r="B2" s="74"/>
      <c r="C2" s="75"/>
      <c r="D2" s="75"/>
      <c r="E2" s="75"/>
      <c r="F2" s="75"/>
      <c r="G2" s="76"/>
    </row>
    <row r="3" spans="1:7" ht="15" customHeight="1" x14ac:dyDescent="0.4">
      <c r="A3" s="78" t="s">
        <v>55</v>
      </c>
      <c r="G3" s="79" t="s">
        <v>56</v>
      </c>
    </row>
    <row r="4" spans="1:7" ht="15" customHeight="1" x14ac:dyDescent="0.4">
      <c r="A4" s="80" t="s">
        <v>57</v>
      </c>
      <c r="B4" s="81" t="s">
        <v>58</v>
      </c>
      <c r="C4" s="81"/>
      <c r="D4" s="82" t="s">
        <v>59</v>
      </c>
      <c r="E4" s="83"/>
      <c r="F4" s="81" t="s">
        <v>60</v>
      </c>
      <c r="G4" s="81"/>
    </row>
    <row r="5" spans="1:7" ht="13.5" x14ac:dyDescent="0.4">
      <c r="A5" s="84"/>
      <c r="B5" s="85" t="s">
        <v>61</v>
      </c>
      <c r="C5" s="85" t="s">
        <v>62</v>
      </c>
      <c r="D5" s="85" t="s">
        <v>61</v>
      </c>
      <c r="E5" s="85" t="s">
        <v>62</v>
      </c>
      <c r="F5" s="85" t="s">
        <v>61</v>
      </c>
      <c r="G5" s="85" t="s">
        <v>62</v>
      </c>
    </row>
    <row r="6" spans="1:7" ht="13.5" hidden="1" x14ac:dyDescent="0.4">
      <c r="A6" s="86" t="s">
        <v>63</v>
      </c>
      <c r="B6" s="87">
        <v>617</v>
      </c>
      <c r="C6" s="87">
        <v>1012588</v>
      </c>
      <c r="D6" s="87">
        <v>75</v>
      </c>
      <c r="E6" s="87">
        <v>80318</v>
      </c>
      <c r="F6" s="87">
        <v>33</v>
      </c>
      <c r="G6" s="87">
        <v>89670</v>
      </c>
    </row>
    <row r="7" spans="1:7" ht="13.5" x14ac:dyDescent="0.4">
      <c r="A7" s="86" t="s">
        <v>64</v>
      </c>
      <c r="B7" s="87">
        <v>713</v>
      </c>
      <c r="C7" s="87">
        <v>984650</v>
      </c>
      <c r="D7" s="87">
        <v>91</v>
      </c>
      <c r="E7" s="87">
        <v>78586</v>
      </c>
      <c r="F7" s="87">
        <v>36</v>
      </c>
      <c r="G7" s="87">
        <v>98555</v>
      </c>
    </row>
    <row r="8" spans="1:7" ht="13.5" x14ac:dyDescent="0.4">
      <c r="A8" s="86" t="s">
        <v>65</v>
      </c>
      <c r="B8" s="87">
        <v>648</v>
      </c>
      <c r="C8" s="87">
        <v>913514</v>
      </c>
      <c r="D8" s="87">
        <v>98</v>
      </c>
      <c r="E8" s="87">
        <v>108646</v>
      </c>
      <c r="F8" s="87">
        <v>28</v>
      </c>
      <c r="G8" s="87">
        <v>82286</v>
      </c>
    </row>
    <row r="9" spans="1:7" ht="15" customHeight="1" x14ac:dyDescent="0.4">
      <c r="A9" s="86" t="s">
        <v>66</v>
      </c>
      <c r="B9" s="87">
        <v>757</v>
      </c>
      <c r="C9" s="87">
        <v>977074</v>
      </c>
      <c r="D9" s="87">
        <v>94</v>
      </c>
      <c r="E9" s="87">
        <v>86377</v>
      </c>
      <c r="F9" s="87">
        <v>17</v>
      </c>
      <c r="G9" s="87">
        <v>60661</v>
      </c>
    </row>
    <row r="10" spans="1:7" ht="15" customHeight="1" x14ac:dyDescent="0.4">
      <c r="A10" s="86" t="s">
        <v>67</v>
      </c>
      <c r="B10" s="87">
        <v>574</v>
      </c>
      <c r="C10" s="87">
        <v>941231</v>
      </c>
      <c r="D10" s="87">
        <v>95</v>
      </c>
      <c r="E10" s="87">
        <v>87834</v>
      </c>
      <c r="F10" s="87">
        <v>29</v>
      </c>
      <c r="G10" s="87">
        <v>59029</v>
      </c>
    </row>
    <row r="11" spans="1:7" ht="15" customHeight="1" x14ac:dyDescent="0.4">
      <c r="A11" s="86" t="s">
        <v>68</v>
      </c>
      <c r="B11" s="87">
        <v>554</v>
      </c>
      <c r="C11" s="87">
        <v>839837</v>
      </c>
      <c r="D11" s="87">
        <v>106</v>
      </c>
      <c r="E11" s="87">
        <v>94535</v>
      </c>
      <c r="F11" s="87">
        <v>26</v>
      </c>
      <c r="G11" s="87">
        <v>61391</v>
      </c>
    </row>
    <row r="12" spans="1:7" ht="15" customHeight="1" x14ac:dyDescent="0.4">
      <c r="A12" s="86" t="s">
        <v>69</v>
      </c>
      <c r="B12" s="87">
        <v>612</v>
      </c>
      <c r="C12" s="87">
        <v>933175</v>
      </c>
      <c r="D12" s="87">
        <v>81</v>
      </c>
      <c r="E12" s="87">
        <v>75168</v>
      </c>
      <c r="F12" s="87">
        <v>24</v>
      </c>
      <c r="G12" s="87">
        <v>65479</v>
      </c>
    </row>
    <row r="13" spans="1:7" ht="15" customHeight="1" x14ac:dyDescent="0.4">
      <c r="A13" s="86" t="s">
        <v>70</v>
      </c>
      <c r="B13" s="87">
        <v>607.6</v>
      </c>
      <c r="C13" s="87">
        <v>1011185.7</v>
      </c>
      <c r="D13" s="87">
        <v>92.8</v>
      </c>
      <c r="E13" s="87">
        <v>84215</v>
      </c>
      <c r="F13" s="87">
        <v>24.1</v>
      </c>
      <c r="G13" s="87">
        <v>63628.7</v>
      </c>
    </row>
    <row r="14" spans="1:7" ht="15" customHeight="1" x14ac:dyDescent="0.4">
      <c r="A14" s="86" t="s">
        <v>71</v>
      </c>
      <c r="B14" s="87">
        <v>563</v>
      </c>
      <c r="C14" s="87">
        <v>849422</v>
      </c>
      <c r="D14" s="87">
        <v>88</v>
      </c>
      <c r="E14" s="87">
        <v>80517</v>
      </c>
      <c r="F14" s="87">
        <v>26</v>
      </c>
      <c r="G14" s="87">
        <v>57786</v>
      </c>
    </row>
    <row r="15" spans="1:7" ht="15" customHeight="1" x14ac:dyDescent="0.4">
      <c r="A15" s="86" t="s">
        <v>72</v>
      </c>
      <c r="B15" s="87">
        <v>480</v>
      </c>
      <c r="C15" s="87">
        <v>794705</v>
      </c>
      <c r="D15" s="87">
        <v>60</v>
      </c>
      <c r="E15" s="87">
        <v>51256</v>
      </c>
      <c r="F15" s="87">
        <v>26</v>
      </c>
      <c r="G15" s="87">
        <v>44348</v>
      </c>
    </row>
    <row r="16" spans="1:7" ht="15" customHeight="1" x14ac:dyDescent="0.4">
      <c r="A16" s="86" t="s">
        <v>73</v>
      </c>
      <c r="B16" s="87">
        <v>567</v>
      </c>
      <c r="C16" s="87">
        <v>803109</v>
      </c>
      <c r="D16" s="87">
        <v>45</v>
      </c>
      <c r="E16" s="87">
        <v>37478</v>
      </c>
      <c r="F16" s="87">
        <v>23</v>
      </c>
      <c r="G16" s="87">
        <v>43778</v>
      </c>
    </row>
    <row r="17" spans="1:15" ht="15" customHeight="1" x14ac:dyDescent="0.4">
      <c r="A17" s="86" t="s">
        <v>74</v>
      </c>
      <c r="B17" s="87">
        <v>508</v>
      </c>
      <c r="C17" s="87">
        <v>798114</v>
      </c>
      <c r="D17" s="87">
        <v>49</v>
      </c>
      <c r="E17" s="87">
        <v>39213</v>
      </c>
      <c r="F17" s="87">
        <v>22</v>
      </c>
      <c r="G17" s="87">
        <v>39214</v>
      </c>
    </row>
    <row r="18" spans="1:15" ht="15" customHeight="1" x14ac:dyDescent="0.4">
      <c r="A18" s="86" t="s">
        <v>75</v>
      </c>
      <c r="B18" s="87">
        <v>465</v>
      </c>
      <c r="C18" s="87">
        <v>762512</v>
      </c>
      <c r="D18" s="87">
        <v>39</v>
      </c>
      <c r="E18" s="87">
        <v>32498</v>
      </c>
      <c r="F18" s="87">
        <v>19</v>
      </c>
      <c r="G18" s="87">
        <v>43711</v>
      </c>
    </row>
    <row r="19" spans="1:15" ht="15" customHeight="1" x14ac:dyDescent="0.4">
      <c r="A19" s="86" t="s">
        <v>76</v>
      </c>
      <c r="B19" s="87">
        <v>481</v>
      </c>
      <c r="C19" s="87">
        <v>804246</v>
      </c>
      <c r="D19" s="87">
        <v>36</v>
      </c>
      <c r="E19" s="87">
        <v>30790</v>
      </c>
      <c r="F19" s="87">
        <v>16</v>
      </c>
      <c r="G19" s="87">
        <v>41542</v>
      </c>
    </row>
    <row r="20" spans="1:15" ht="15" customHeight="1" x14ac:dyDescent="0.4">
      <c r="A20" s="86" t="s">
        <v>77</v>
      </c>
      <c r="B20" s="87">
        <v>433</v>
      </c>
      <c r="C20" s="87">
        <v>749042</v>
      </c>
      <c r="D20" s="87">
        <v>69</v>
      </c>
      <c r="E20" s="87">
        <v>57386</v>
      </c>
      <c r="F20" s="87">
        <v>18</v>
      </c>
      <c r="G20" s="87">
        <v>37712</v>
      </c>
    </row>
    <row r="21" spans="1:15" ht="15" customHeight="1" x14ac:dyDescent="0.4">
      <c r="A21" s="86" t="s">
        <v>78</v>
      </c>
      <c r="B21" s="87">
        <v>474.21199999999999</v>
      </c>
      <c r="C21" s="87">
        <v>795005.62100000004</v>
      </c>
      <c r="D21" s="87">
        <f>45.266+33.5933</f>
        <v>78.85929999999999</v>
      </c>
      <c r="E21" s="87">
        <f>41099.38+16931.578</f>
        <v>58030.957999999999</v>
      </c>
      <c r="F21" s="87">
        <v>15</v>
      </c>
      <c r="G21" s="87">
        <v>36763</v>
      </c>
    </row>
    <row r="22" spans="1:15" ht="15" customHeight="1" x14ac:dyDescent="0.4">
      <c r="A22" s="86" t="s">
        <v>79</v>
      </c>
      <c r="B22" s="87">
        <v>423</v>
      </c>
      <c r="C22" s="87">
        <v>789732</v>
      </c>
      <c r="D22" s="87">
        <v>73</v>
      </c>
      <c r="E22" s="87">
        <v>58331</v>
      </c>
      <c r="F22" s="87">
        <v>17</v>
      </c>
      <c r="G22" s="87">
        <v>28806</v>
      </c>
    </row>
    <row r="23" spans="1:15" ht="15" customHeight="1" x14ac:dyDescent="0.4">
      <c r="A23" s="86" t="s">
        <v>80</v>
      </c>
      <c r="B23" s="87">
        <v>447</v>
      </c>
      <c r="C23" s="87">
        <v>769158</v>
      </c>
      <c r="D23" s="87">
        <v>63</v>
      </c>
      <c r="E23" s="87">
        <v>55712</v>
      </c>
      <c r="F23" s="87">
        <v>16</v>
      </c>
      <c r="G23" s="87">
        <v>28913</v>
      </c>
    </row>
    <row r="24" spans="1:15" ht="15" customHeight="1" x14ac:dyDescent="0.4">
      <c r="A24" s="86" t="s">
        <v>81</v>
      </c>
      <c r="B24" s="87">
        <v>457</v>
      </c>
      <c r="C24" s="87">
        <v>721028</v>
      </c>
      <c r="D24" s="87">
        <v>59</v>
      </c>
      <c r="E24" s="87">
        <v>50665</v>
      </c>
      <c r="F24" s="87">
        <v>16</v>
      </c>
      <c r="G24" s="87">
        <v>30460</v>
      </c>
    </row>
    <row r="25" spans="1:15" ht="15" customHeight="1" x14ac:dyDescent="0.4">
      <c r="A25" s="86" t="s">
        <v>82</v>
      </c>
      <c r="B25" s="87">
        <v>438</v>
      </c>
      <c r="C25" s="87">
        <v>761781</v>
      </c>
      <c r="D25" s="87">
        <v>59</v>
      </c>
      <c r="E25" s="87">
        <v>50188</v>
      </c>
      <c r="F25" s="87">
        <v>10</v>
      </c>
      <c r="G25" s="87">
        <v>22834</v>
      </c>
    </row>
    <row r="26" spans="1:15" ht="13.5" x14ac:dyDescent="0.4">
      <c r="A26" s="88"/>
      <c r="B26" s="88"/>
      <c r="C26" s="88"/>
      <c r="D26" s="88"/>
      <c r="E26" s="88"/>
      <c r="F26" s="88"/>
      <c r="G26" s="88"/>
    </row>
    <row r="27" spans="1:15" ht="15" customHeight="1" x14ac:dyDescent="0.4">
      <c r="A27" s="78" t="s">
        <v>83</v>
      </c>
      <c r="B27" s="89"/>
      <c r="C27" s="89"/>
      <c r="D27" s="89"/>
      <c r="E27" s="89"/>
      <c r="F27" s="89"/>
      <c r="G27" s="89"/>
      <c r="H27" s="89"/>
      <c r="I27" s="89"/>
      <c r="O27" s="79" t="s">
        <v>84</v>
      </c>
    </row>
    <row r="28" spans="1:15" ht="15" customHeight="1" x14ac:dyDescent="0.4">
      <c r="A28" s="80" t="s">
        <v>57</v>
      </c>
      <c r="B28" s="90" t="s">
        <v>85</v>
      </c>
      <c r="C28" s="91"/>
      <c r="D28" s="90" t="s">
        <v>86</v>
      </c>
      <c r="E28" s="91"/>
      <c r="F28" s="90" t="s">
        <v>87</v>
      </c>
      <c r="G28" s="91"/>
      <c r="H28" s="90" t="s">
        <v>88</v>
      </c>
      <c r="I28" s="91"/>
      <c r="J28" s="90" t="s">
        <v>89</v>
      </c>
      <c r="K28" s="91"/>
      <c r="L28" s="90" t="s">
        <v>90</v>
      </c>
      <c r="M28" s="91"/>
      <c r="N28" s="90" t="s">
        <v>91</v>
      </c>
      <c r="O28" s="91"/>
    </row>
    <row r="29" spans="1:15" ht="13.5" x14ac:dyDescent="0.4">
      <c r="A29" s="84"/>
      <c r="B29" s="85" t="s">
        <v>61</v>
      </c>
      <c r="C29" s="85" t="s">
        <v>62</v>
      </c>
      <c r="D29" s="85" t="s">
        <v>61</v>
      </c>
      <c r="E29" s="85" t="s">
        <v>62</v>
      </c>
      <c r="F29" s="85" t="s">
        <v>61</v>
      </c>
      <c r="G29" s="85" t="s">
        <v>62</v>
      </c>
      <c r="H29" s="85" t="s">
        <v>61</v>
      </c>
      <c r="I29" s="85" t="s">
        <v>62</v>
      </c>
      <c r="J29" s="85" t="s">
        <v>61</v>
      </c>
      <c r="K29" s="85" t="s">
        <v>62</v>
      </c>
      <c r="L29" s="85" t="s">
        <v>61</v>
      </c>
      <c r="M29" s="85" t="s">
        <v>62</v>
      </c>
      <c r="N29" s="85" t="s">
        <v>61</v>
      </c>
      <c r="O29" s="85" t="s">
        <v>62</v>
      </c>
    </row>
    <row r="30" spans="1:15" ht="13.5" hidden="1" x14ac:dyDescent="0.4">
      <c r="A30" s="86" t="s">
        <v>63</v>
      </c>
      <c r="B30" s="92">
        <v>625</v>
      </c>
      <c r="C30" s="92">
        <v>25338</v>
      </c>
      <c r="D30" s="92">
        <v>8411</v>
      </c>
      <c r="E30" s="92">
        <v>38880</v>
      </c>
      <c r="F30" s="92">
        <v>1611</v>
      </c>
      <c r="G30" s="92">
        <v>9022</v>
      </c>
      <c r="H30" s="92">
        <v>20437</v>
      </c>
      <c r="I30" s="92">
        <v>11437</v>
      </c>
      <c r="J30" s="92">
        <v>1307</v>
      </c>
      <c r="K30" s="92">
        <v>806</v>
      </c>
      <c r="L30" s="92">
        <v>862</v>
      </c>
      <c r="M30" s="92">
        <v>4187</v>
      </c>
      <c r="N30" s="92">
        <v>33253</v>
      </c>
      <c r="O30" s="92">
        <v>89670</v>
      </c>
    </row>
    <row r="31" spans="1:15" ht="13.5" x14ac:dyDescent="0.4">
      <c r="A31" s="86" t="s">
        <v>64</v>
      </c>
      <c r="B31" s="92">
        <v>547</v>
      </c>
      <c r="C31" s="92">
        <v>23255</v>
      </c>
      <c r="D31" s="92">
        <v>11931</v>
      </c>
      <c r="E31" s="92">
        <v>49821</v>
      </c>
      <c r="F31" s="92">
        <v>1450</v>
      </c>
      <c r="G31" s="92">
        <v>7994</v>
      </c>
      <c r="H31" s="92">
        <v>19242</v>
      </c>
      <c r="I31" s="92">
        <v>10323</v>
      </c>
      <c r="J31" s="92">
        <v>1500</v>
      </c>
      <c r="K31" s="92">
        <v>1040</v>
      </c>
      <c r="L31" s="92">
        <f t="shared" ref="L31:M35" si="0">N31-B31-D31-F31-H31-J31</f>
        <v>1644</v>
      </c>
      <c r="M31" s="92">
        <f t="shared" si="0"/>
        <v>6122</v>
      </c>
      <c r="N31" s="92">
        <v>36314</v>
      </c>
      <c r="O31" s="92">
        <v>98555</v>
      </c>
    </row>
    <row r="32" spans="1:15" ht="13.5" x14ac:dyDescent="0.4">
      <c r="A32" s="86" t="s">
        <v>65</v>
      </c>
      <c r="B32" s="92">
        <v>465</v>
      </c>
      <c r="C32" s="92">
        <v>19630</v>
      </c>
      <c r="D32" s="92">
        <v>7962</v>
      </c>
      <c r="E32" s="92">
        <v>40486</v>
      </c>
      <c r="F32" s="92">
        <v>1401</v>
      </c>
      <c r="G32" s="92">
        <v>7518</v>
      </c>
      <c r="H32" s="92">
        <v>16512</v>
      </c>
      <c r="I32" s="92">
        <v>8775</v>
      </c>
      <c r="J32" s="92">
        <v>419</v>
      </c>
      <c r="K32" s="92">
        <v>264</v>
      </c>
      <c r="L32" s="92">
        <f t="shared" si="0"/>
        <v>1299</v>
      </c>
      <c r="M32" s="92">
        <f t="shared" si="0"/>
        <v>5613</v>
      </c>
      <c r="N32" s="92">
        <v>28058</v>
      </c>
      <c r="O32" s="92">
        <v>82286</v>
      </c>
    </row>
    <row r="33" spans="1:17" ht="15" customHeight="1" x14ac:dyDescent="0.4">
      <c r="A33" s="86" t="s">
        <v>66</v>
      </c>
      <c r="B33" s="92">
        <v>308</v>
      </c>
      <c r="C33" s="92">
        <v>13162</v>
      </c>
      <c r="D33" s="92">
        <v>6051</v>
      </c>
      <c r="E33" s="92">
        <v>33519</v>
      </c>
      <c r="F33" s="92">
        <v>1106</v>
      </c>
      <c r="G33" s="92">
        <v>5848</v>
      </c>
      <c r="H33" s="92">
        <v>8587</v>
      </c>
      <c r="I33" s="92">
        <v>4801</v>
      </c>
      <c r="J33" s="92">
        <v>201</v>
      </c>
      <c r="K33" s="92">
        <v>123</v>
      </c>
      <c r="L33" s="92">
        <f t="shared" si="0"/>
        <v>1065</v>
      </c>
      <c r="M33" s="92">
        <f t="shared" si="0"/>
        <v>3208</v>
      </c>
      <c r="N33" s="92">
        <v>17318</v>
      </c>
      <c r="O33" s="92">
        <v>60661</v>
      </c>
    </row>
    <row r="34" spans="1:17" ht="15" customHeight="1" x14ac:dyDescent="0.4">
      <c r="A34" s="86" t="s">
        <v>67</v>
      </c>
      <c r="B34" s="92">
        <v>49</v>
      </c>
      <c r="C34" s="92">
        <v>2164</v>
      </c>
      <c r="D34" s="92">
        <v>7242</v>
      </c>
      <c r="E34" s="92">
        <v>35069</v>
      </c>
      <c r="F34" s="92">
        <v>1507</v>
      </c>
      <c r="G34" s="92">
        <v>8021</v>
      </c>
      <c r="H34" s="92">
        <v>18714</v>
      </c>
      <c r="I34" s="92">
        <v>9738</v>
      </c>
      <c r="J34" s="92">
        <v>214</v>
      </c>
      <c r="K34" s="92">
        <v>131</v>
      </c>
      <c r="L34" s="92">
        <f t="shared" si="0"/>
        <v>1195</v>
      </c>
      <c r="M34" s="92">
        <f t="shared" si="0"/>
        <v>3906</v>
      </c>
      <c r="N34" s="92">
        <v>28921</v>
      </c>
      <c r="O34" s="92">
        <v>59029</v>
      </c>
    </row>
    <row r="35" spans="1:17" ht="15" customHeight="1" x14ac:dyDescent="0.4">
      <c r="A35" s="86" t="s">
        <v>68</v>
      </c>
      <c r="B35" s="92">
        <v>46</v>
      </c>
      <c r="C35" s="92">
        <v>2146</v>
      </c>
      <c r="D35" s="92">
        <v>6681</v>
      </c>
      <c r="E35" s="92">
        <v>38319</v>
      </c>
      <c r="F35" s="92">
        <v>1393</v>
      </c>
      <c r="G35" s="92">
        <v>7090</v>
      </c>
      <c r="H35" s="92">
        <v>16466</v>
      </c>
      <c r="I35" s="92">
        <v>8695</v>
      </c>
      <c r="J35" s="92">
        <v>286</v>
      </c>
      <c r="K35" s="92">
        <v>157</v>
      </c>
      <c r="L35" s="92">
        <f t="shared" si="0"/>
        <v>1326</v>
      </c>
      <c r="M35" s="92">
        <f t="shared" si="0"/>
        <v>4984</v>
      </c>
      <c r="N35" s="92">
        <v>26198</v>
      </c>
      <c r="O35" s="92">
        <v>61391</v>
      </c>
    </row>
    <row r="36" spans="1:17" ht="15" customHeight="1" x14ac:dyDescent="0.4">
      <c r="A36" s="86" t="s">
        <v>69</v>
      </c>
      <c r="B36" s="92">
        <v>340.5</v>
      </c>
      <c r="C36" s="92">
        <v>15991</v>
      </c>
      <c r="D36" s="92">
        <v>6307.2</v>
      </c>
      <c r="E36" s="92">
        <v>32005</v>
      </c>
      <c r="F36" s="92">
        <v>1058.2</v>
      </c>
      <c r="G36" s="92">
        <v>5356</v>
      </c>
      <c r="H36" s="92">
        <v>15807.7</v>
      </c>
      <c r="I36" s="92">
        <v>7966</v>
      </c>
      <c r="J36" s="92">
        <v>331.9</v>
      </c>
      <c r="K36" s="92">
        <v>196</v>
      </c>
      <c r="L36" s="92">
        <f>N36-(B36+D36+F36+H36+J36)</f>
        <v>423.90000000000146</v>
      </c>
      <c r="M36" s="92">
        <f>O36-(C36+E36+G36+I36+K36)</f>
        <v>3965</v>
      </c>
      <c r="N36" s="92">
        <v>24269.4</v>
      </c>
      <c r="O36" s="92">
        <v>65479</v>
      </c>
    </row>
    <row r="37" spans="1:17" ht="15" customHeight="1" x14ac:dyDescent="0.4">
      <c r="A37" s="86" t="s">
        <v>70</v>
      </c>
      <c r="B37" s="92">
        <v>513.79999999999995</v>
      </c>
      <c r="C37" s="92">
        <v>23311.5</v>
      </c>
      <c r="D37" s="92">
        <v>4131.8999999999996</v>
      </c>
      <c r="E37" s="92">
        <v>24779</v>
      </c>
      <c r="F37" s="92">
        <v>917.7</v>
      </c>
      <c r="G37" s="92">
        <v>3909.7</v>
      </c>
      <c r="H37" s="92">
        <v>17741.5</v>
      </c>
      <c r="I37" s="92">
        <v>9097</v>
      </c>
      <c r="J37" s="92">
        <v>467.1</v>
      </c>
      <c r="K37" s="92">
        <v>315.8</v>
      </c>
      <c r="L37" s="92">
        <f>N37-J37-H37-F37-D37-B37</f>
        <v>364.60000000000059</v>
      </c>
      <c r="M37" s="92">
        <f>O37-K37-I37-G37-E37-C37</f>
        <v>2215.6999999999971</v>
      </c>
      <c r="N37" s="92">
        <v>24136.6</v>
      </c>
      <c r="O37" s="92">
        <v>63628.7</v>
      </c>
    </row>
    <row r="38" spans="1:17" ht="15" customHeight="1" x14ac:dyDescent="0.4">
      <c r="A38" s="86" t="s">
        <v>71</v>
      </c>
      <c r="B38" s="92">
        <v>270.8</v>
      </c>
      <c r="C38" s="92">
        <v>12403</v>
      </c>
      <c r="D38" s="92">
        <v>6248.5</v>
      </c>
      <c r="E38" s="92">
        <v>28276</v>
      </c>
      <c r="F38" s="92">
        <v>682.3</v>
      </c>
      <c r="G38" s="92">
        <v>3303</v>
      </c>
      <c r="H38" s="92">
        <v>17618.599999999999</v>
      </c>
      <c r="I38" s="92">
        <v>8708</v>
      </c>
      <c r="J38" s="92">
        <v>474.7</v>
      </c>
      <c r="K38" s="92">
        <v>295</v>
      </c>
      <c r="L38" s="92">
        <v>823</v>
      </c>
      <c r="M38" s="92">
        <v>4801</v>
      </c>
      <c r="N38" s="92">
        <f>B38+D38+F38+H38+J38+L38</f>
        <v>26117.899999999998</v>
      </c>
      <c r="O38" s="92">
        <f>C38+E38+G38+I38+K38+M38</f>
        <v>57786</v>
      </c>
    </row>
    <row r="39" spans="1:17" ht="15" customHeight="1" x14ac:dyDescent="0.4">
      <c r="A39" s="86" t="s">
        <v>72</v>
      </c>
      <c r="B39" s="87">
        <v>146</v>
      </c>
      <c r="C39" s="87">
        <v>6552</v>
      </c>
      <c r="D39" s="87">
        <v>3743</v>
      </c>
      <c r="E39" s="87">
        <v>18045</v>
      </c>
      <c r="F39" s="87">
        <v>1121</v>
      </c>
      <c r="G39" s="87">
        <v>5223</v>
      </c>
      <c r="H39" s="87">
        <v>20136</v>
      </c>
      <c r="I39" s="87">
        <v>9955</v>
      </c>
      <c r="J39" s="87">
        <v>335</v>
      </c>
      <c r="K39" s="87">
        <v>218</v>
      </c>
      <c r="L39" s="87">
        <v>394</v>
      </c>
      <c r="M39" s="87">
        <v>4355</v>
      </c>
      <c r="N39" s="87">
        <v>25875</v>
      </c>
      <c r="O39" s="87">
        <v>44348</v>
      </c>
    </row>
    <row r="40" spans="1:17" ht="15" customHeight="1" x14ac:dyDescent="0.4">
      <c r="A40" s="86" t="s">
        <v>73</v>
      </c>
      <c r="B40" s="87">
        <v>148</v>
      </c>
      <c r="C40" s="87">
        <v>5857</v>
      </c>
      <c r="D40" s="87">
        <v>4280</v>
      </c>
      <c r="E40" s="87">
        <v>24460</v>
      </c>
      <c r="F40" s="87">
        <v>432</v>
      </c>
      <c r="G40" s="87">
        <v>2114</v>
      </c>
      <c r="H40" s="87">
        <v>17607</v>
      </c>
      <c r="I40" s="87">
        <v>8809</v>
      </c>
      <c r="J40" s="87">
        <v>240</v>
      </c>
      <c r="K40" s="87">
        <v>138</v>
      </c>
      <c r="L40" s="87">
        <v>456</v>
      </c>
      <c r="M40" s="87">
        <v>2400</v>
      </c>
      <c r="N40" s="87">
        <v>23163</v>
      </c>
      <c r="O40" s="87">
        <v>43778</v>
      </c>
      <c r="Q40" s="93"/>
    </row>
    <row r="41" spans="1:17" ht="15" customHeight="1" x14ac:dyDescent="0.4">
      <c r="A41" s="86" t="s">
        <v>74</v>
      </c>
      <c r="B41" s="87">
        <v>54</v>
      </c>
      <c r="C41" s="87">
        <v>2330</v>
      </c>
      <c r="D41" s="87">
        <v>4207</v>
      </c>
      <c r="E41" s="87">
        <v>21010</v>
      </c>
      <c r="F41" s="87">
        <v>746</v>
      </c>
      <c r="G41" s="87">
        <v>3919</v>
      </c>
      <c r="H41" s="87">
        <v>16831</v>
      </c>
      <c r="I41" s="87">
        <v>8998</v>
      </c>
      <c r="J41" s="87">
        <v>151</v>
      </c>
      <c r="K41" s="87">
        <v>97</v>
      </c>
      <c r="L41" s="87">
        <v>317</v>
      </c>
      <c r="M41" s="87">
        <v>2860</v>
      </c>
      <c r="N41" s="87">
        <v>22306</v>
      </c>
      <c r="O41" s="87">
        <v>39214</v>
      </c>
    </row>
    <row r="42" spans="1:17" ht="15" customHeight="1" x14ac:dyDescent="0.4">
      <c r="A42" s="86" t="s">
        <v>75</v>
      </c>
      <c r="B42" s="87">
        <v>189</v>
      </c>
      <c r="C42" s="87">
        <v>8495</v>
      </c>
      <c r="D42" s="87">
        <v>4310</v>
      </c>
      <c r="E42" s="87">
        <v>20222</v>
      </c>
      <c r="F42" s="87">
        <v>896</v>
      </c>
      <c r="G42" s="87">
        <v>4512</v>
      </c>
      <c r="H42" s="87">
        <v>13457</v>
      </c>
      <c r="I42" s="87">
        <v>7361</v>
      </c>
      <c r="J42" s="87">
        <v>408</v>
      </c>
      <c r="K42" s="87">
        <v>194</v>
      </c>
      <c r="L42" s="87">
        <v>458</v>
      </c>
      <c r="M42" s="87">
        <v>2927</v>
      </c>
      <c r="N42" s="87">
        <v>19718</v>
      </c>
      <c r="O42" s="87">
        <v>43711</v>
      </c>
    </row>
    <row r="43" spans="1:17" ht="15" customHeight="1" x14ac:dyDescent="0.4">
      <c r="A43" s="86" t="s">
        <v>76</v>
      </c>
      <c r="B43" s="87">
        <v>165</v>
      </c>
      <c r="C43" s="87">
        <v>7852</v>
      </c>
      <c r="D43" s="87">
        <v>4138</v>
      </c>
      <c r="E43" s="87">
        <v>22205</v>
      </c>
      <c r="F43" s="87">
        <v>519</v>
      </c>
      <c r="G43" s="87">
        <v>2895</v>
      </c>
      <c r="H43" s="87">
        <v>10240</v>
      </c>
      <c r="I43" s="87">
        <v>5950</v>
      </c>
      <c r="J43" s="87">
        <v>163</v>
      </c>
      <c r="K43" s="87">
        <v>128</v>
      </c>
      <c r="L43" s="87">
        <v>244</v>
      </c>
      <c r="M43" s="87">
        <v>2512</v>
      </c>
      <c r="N43" s="87">
        <f t="shared" ref="N43:O45" si="1">B43+D43+F43+H43+J43+L43</f>
        <v>15469</v>
      </c>
      <c r="O43" s="87">
        <f t="shared" si="1"/>
        <v>41542</v>
      </c>
    </row>
    <row r="44" spans="1:17" ht="15" customHeight="1" x14ac:dyDescent="0.4">
      <c r="A44" s="86" t="s">
        <v>77</v>
      </c>
      <c r="B44" s="87">
        <v>162</v>
      </c>
      <c r="C44" s="87">
        <v>7199</v>
      </c>
      <c r="D44" s="87">
        <v>3285</v>
      </c>
      <c r="E44" s="87">
        <v>17725</v>
      </c>
      <c r="F44" s="87">
        <v>573</v>
      </c>
      <c r="G44" s="87">
        <v>3086</v>
      </c>
      <c r="H44" s="87">
        <v>13417</v>
      </c>
      <c r="I44" s="87">
        <v>7581</v>
      </c>
      <c r="J44" s="87">
        <v>258</v>
      </c>
      <c r="K44" s="87">
        <v>236</v>
      </c>
      <c r="L44" s="87">
        <v>387</v>
      </c>
      <c r="M44" s="87">
        <v>1885</v>
      </c>
      <c r="N44" s="87">
        <f t="shared" si="1"/>
        <v>18082</v>
      </c>
      <c r="O44" s="87">
        <f t="shared" si="1"/>
        <v>37712</v>
      </c>
      <c r="P44" s="93"/>
      <c r="Q44" s="93"/>
    </row>
    <row r="45" spans="1:17" ht="15" customHeight="1" x14ac:dyDescent="0.4">
      <c r="A45" s="86" t="s">
        <v>78</v>
      </c>
      <c r="B45" s="87">
        <v>116.9</v>
      </c>
      <c r="C45" s="87">
        <v>6027.2960000000003</v>
      </c>
      <c r="D45" s="87">
        <f>1594.9+1222.1+150.6</f>
        <v>2967.6</v>
      </c>
      <c r="E45" s="87">
        <f>3823.73+13704.669+422.46</f>
        <v>17950.859</v>
      </c>
      <c r="F45" s="87">
        <v>557.6</v>
      </c>
      <c r="G45" s="87">
        <v>3315.52</v>
      </c>
      <c r="H45" s="87">
        <v>9921.6</v>
      </c>
      <c r="I45" s="87">
        <v>5831.6030000000001</v>
      </c>
      <c r="J45" s="87">
        <v>320.7</v>
      </c>
      <c r="K45" s="87">
        <v>379.33</v>
      </c>
      <c r="L45" s="87">
        <v>1015</v>
      </c>
      <c r="M45" s="87">
        <v>3258</v>
      </c>
      <c r="N45" s="87">
        <f t="shared" si="1"/>
        <v>14899.400000000001</v>
      </c>
      <c r="O45" s="87">
        <f t="shared" si="1"/>
        <v>36762.608</v>
      </c>
      <c r="P45" s="93"/>
      <c r="Q45" s="93"/>
    </row>
    <row r="46" spans="1:17" ht="15" customHeight="1" x14ac:dyDescent="0.4">
      <c r="A46" s="86" t="s">
        <v>79</v>
      </c>
      <c r="B46" s="87">
        <v>75.400000000000006</v>
      </c>
      <c r="C46" s="87">
        <v>3661</v>
      </c>
      <c r="D46" s="87">
        <v>1953</v>
      </c>
      <c r="E46" s="87">
        <v>13161</v>
      </c>
      <c r="F46" s="87">
        <v>326</v>
      </c>
      <c r="G46" s="87">
        <v>1891</v>
      </c>
      <c r="H46" s="87">
        <v>13334</v>
      </c>
      <c r="I46" s="87">
        <v>7651</v>
      </c>
      <c r="J46" s="87">
        <v>129.6</v>
      </c>
      <c r="K46" s="87">
        <v>88</v>
      </c>
      <c r="L46" s="87">
        <v>816</v>
      </c>
      <c r="M46" s="87">
        <v>2353</v>
      </c>
      <c r="N46" s="87">
        <f>B46+D46+F46+H46+J46+L46</f>
        <v>16634</v>
      </c>
      <c r="O46" s="87">
        <f>C46+E46+G46+I46+K46+M46</f>
        <v>28805</v>
      </c>
      <c r="P46" s="93"/>
      <c r="Q46" s="93"/>
    </row>
    <row r="47" spans="1:17" ht="15" customHeight="1" x14ac:dyDescent="0.4">
      <c r="A47" s="86" t="s">
        <v>80</v>
      </c>
      <c r="B47" s="87">
        <v>143</v>
      </c>
      <c r="C47" s="87">
        <v>7183</v>
      </c>
      <c r="D47" s="87">
        <v>1685</v>
      </c>
      <c r="E47" s="87">
        <v>10766</v>
      </c>
      <c r="F47" s="87">
        <v>319</v>
      </c>
      <c r="G47" s="87">
        <v>1987</v>
      </c>
      <c r="H47" s="87">
        <v>12557</v>
      </c>
      <c r="I47" s="87">
        <v>6762</v>
      </c>
      <c r="J47" s="87">
        <v>272</v>
      </c>
      <c r="K47" s="87">
        <v>218</v>
      </c>
      <c r="L47" s="87">
        <v>585</v>
      </c>
      <c r="M47" s="87">
        <v>1997</v>
      </c>
      <c r="N47" s="87">
        <f>B47+D47+F47+H47+J47+L47</f>
        <v>15561</v>
      </c>
      <c r="O47" s="87">
        <f>C47+E47+G47+I47+K47+M47</f>
        <v>28913</v>
      </c>
      <c r="P47" s="93"/>
      <c r="Q47" s="93"/>
    </row>
    <row r="48" spans="1:17" ht="15" customHeight="1" x14ac:dyDescent="0.4">
      <c r="A48" s="86" t="s">
        <v>81</v>
      </c>
      <c r="B48" s="87">
        <v>127</v>
      </c>
      <c r="C48" s="87">
        <v>6462</v>
      </c>
      <c r="D48" s="87">
        <v>2012</v>
      </c>
      <c r="E48" s="87">
        <v>13103</v>
      </c>
      <c r="F48" s="87">
        <v>378</v>
      </c>
      <c r="G48" s="87">
        <v>2065</v>
      </c>
      <c r="H48" s="87">
        <v>11809</v>
      </c>
      <c r="I48" s="87">
        <v>6417</v>
      </c>
      <c r="J48" s="87">
        <v>217</v>
      </c>
      <c r="K48" s="87">
        <v>177</v>
      </c>
      <c r="L48" s="87">
        <f>N48-B48-D48-F48-H48-J48</f>
        <v>1320</v>
      </c>
      <c r="M48" s="87">
        <f>O48-C48-E48-G48-I48-K48</f>
        <v>2236</v>
      </c>
      <c r="N48" s="87">
        <v>15863</v>
      </c>
      <c r="O48" s="87">
        <v>30460</v>
      </c>
      <c r="P48" s="93"/>
      <c r="Q48" s="93"/>
    </row>
    <row r="49" spans="1:20" ht="15" customHeight="1" x14ac:dyDescent="0.4">
      <c r="A49" s="86" t="s">
        <v>82</v>
      </c>
      <c r="B49" s="87">
        <v>71</v>
      </c>
      <c r="C49" s="87">
        <v>3939</v>
      </c>
      <c r="D49" s="87">
        <v>2302</v>
      </c>
      <c r="E49" s="87">
        <v>10902</v>
      </c>
      <c r="F49" s="87">
        <v>252</v>
      </c>
      <c r="G49" s="87">
        <v>1572</v>
      </c>
      <c r="H49" s="87">
        <v>7045</v>
      </c>
      <c r="I49" s="87">
        <v>3993</v>
      </c>
      <c r="J49" s="87">
        <v>155</v>
      </c>
      <c r="K49" s="87">
        <v>123</v>
      </c>
      <c r="L49" s="87">
        <f>N49-(B49+D49+F49+H49+J49)</f>
        <v>255</v>
      </c>
      <c r="M49" s="87">
        <f>O49-(C49+E49+G49+I49+K49)</f>
        <v>2305</v>
      </c>
      <c r="N49" s="87">
        <v>10080</v>
      </c>
      <c r="O49" s="87">
        <v>22834</v>
      </c>
      <c r="P49" s="93"/>
      <c r="Q49" s="93"/>
    </row>
    <row r="50" spans="1:20" ht="15" customHeight="1" x14ac:dyDescent="0.4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20" ht="15" customHeight="1" x14ac:dyDescent="0.4">
      <c r="A51" s="78" t="s">
        <v>92</v>
      </c>
      <c r="B51" s="89"/>
      <c r="C51" s="89"/>
      <c r="D51" s="89"/>
      <c r="E51" s="89"/>
      <c r="F51" s="89"/>
      <c r="G51" s="89"/>
      <c r="Q51" s="79" t="s">
        <v>84</v>
      </c>
    </row>
    <row r="52" spans="1:20" ht="13.5" x14ac:dyDescent="0.4">
      <c r="A52" s="80" t="s">
        <v>57</v>
      </c>
      <c r="B52" s="90" t="s">
        <v>93</v>
      </c>
      <c r="C52" s="91"/>
      <c r="D52" s="90" t="s">
        <v>94</v>
      </c>
      <c r="E52" s="91"/>
      <c r="F52" s="90" t="s">
        <v>95</v>
      </c>
      <c r="G52" s="91"/>
      <c r="H52" s="90" t="s">
        <v>96</v>
      </c>
      <c r="I52" s="91"/>
      <c r="J52" s="90" t="s">
        <v>97</v>
      </c>
      <c r="K52" s="91"/>
      <c r="L52" s="90" t="s">
        <v>98</v>
      </c>
      <c r="M52" s="91"/>
      <c r="N52" s="90" t="s">
        <v>90</v>
      </c>
      <c r="O52" s="91"/>
      <c r="P52" s="90" t="s">
        <v>91</v>
      </c>
      <c r="Q52" s="91"/>
    </row>
    <row r="53" spans="1:20" ht="13.5" x14ac:dyDescent="0.4">
      <c r="A53" s="84"/>
      <c r="B53" s="85" t="s">
        <v>61</v>
      </c>
      <c r="C53" s="85" t="s">
        <v>62</v>
      </c>
      <c r="D53" s="85" t="s">
        <v>61</v>
      </c>
      <c r="E53" s="85" t="s">
        <v>62</v>
      </c>
      <c r="F53" s="85" t="s">
        <v>61</v>
      </c>
      <c r="G53" s="85" t="s">
        <v>62</v>
      </c>
      <c r="H53" s="85" t="s">
        <v>61</v>
      </c>
      <c r="I53" s="85" t="s">
        <v>62</v>
      </c>
      <c r="J53" s="85" t="s">
        <v>61</v>
      </c>
      <c r="K53" s="85" t="s">
        <v>62</v>
      </c>
      <c r="L53" s="85" t="s">
        <v>61</v>
      </c>
      <c r="M53" s="85" t="s">
        <v>62</v>
      </c>
      <c r="N53" s="85" t="s">
        <v>61</v>
      </c>
      <c r="O53" s="85" t="s">
        <v>62</v>
      </c>
      <c r="P53" s="85" t="s">
        <v>61</v>
      </c>
      <c r="Q53" s="85" t="s">
        <v>62</v>
      </c>
    </row>
    <row r="54" spans="1:20" ht="13.5" hidden="1" x14ac:dyDescent="0.4">
      <c r="A54" s="86" t="s">
        <v>63</v>
      </c>
      <c r="B54" s="92">
        <v>35060</v>
      </c>
      <c r="C54" s="92">
        <v>34584</v>
      </c>
      <c r="D54" s="92">
        <v>12090</v>
      </c>
      <c r="E54" s="92">
        <v>18082</v>
      </c>
      <c r="F54" s="92">
        <v>85157</v>
      </c>
      <c r="G54" s="92">
        <v>359895</v>
      </c>
      <c r="H54" s="92">
        <v>263341</v>
      </c>
      <c r="I54" s="92">
        <v>455746</v>
      </c>
      <c r="J54" s="92">
        <v>6336</v>
      </c>
      <c r="K54" s="92">
        <v>5184</v>
      </c>
      <c r="L54" s="92">
        <v>136237</v>
      </c>
      <c r="M54" s="92">
        <v>132103</v>
      </c>
      <c r="N54" s="92">
        <v>123739</v>
      </c>
      <c r="O54" s="92">
        <v>87312</v>
      </c>
      <c r="P54" s="92">
        <v>691960</v>
      </c>
      <c r="Q54" s="92">
        <v>1092906</v>
      </c>
    </row>
    <row r="55" spans="1:20" ht="13.5" x14ac:dyDescent="0.4">
      <c r="A55" s="86" t="s">
        <v>64</v>
      </c>
      <c r="B55" s="92">
        <v>25149</v>
      </c>
      <c r="C55" s="92">
        <v>31195</v>
      </c>
      <c r="D55" s="92">
        <v>14093</v>
      </c>
      <c r="E55" s="92">
        <v>20059</v>
      </c>
      <c r="F55" s="92">
        <v>116261</v>
      </c>
      <c r="G55" s="92">
        <v>400081</v>
      </c>
      <c r="H55" s="92">
        <v>285763</v>
      </c>
      <c r="I55" s="92">
        <v>387627</v>
      </c>
      <c r="J55" s="92">
        <v>10371</v>
      </c>
      <c r="K55" s="92">
        <v>7935</v>
      </c>
      <c r="L55" s="92">
        <v>137698</v>
      </c>
      <c r="M55" s="92">
        <v>125702</v>
      </c>
      <c r="N55" s="92">
        <f t="shared" ref="N55:O59" si="2">P55-B55-D55-F55-H55-J55-L55</f>
        <v>215204</v>
      </c>
      <c r="O55" s="92">
        <f t="shared" si="2"/>
        <v>90637</v>
      </c>
      <c r="P55" s="92">
        <v>804539</v>
      </c>
      <c r="Q55" s="92">
        <v>1063236</v>
      </c>
    </row>
    <row r="56" spans="1:20" ht="13.5" x14ac:dyDescent="0.4">
      <c r="A56" s="86" t="s">
        <v>65</v>
      </c>
      <c r="B56" s="92">
        <v>65955</v>
      </c>
      <c r="C56" s="92">
        <v>66381</v>
      </c>
      <c r="D56" s="92">
        <v>13424</v>
      </c>
      <c r="E56" s="92">
        <v>19118</v>
      </c>
      <c r="F56" s="92">
        <v>151088</v>
      </c>
      <c r="G56" s="92">
        <v>399603</v>
      </c>
      <c r="H56" s="92">
        <v>265150</v>
      </c>
      <c r="I56" s="92">
        <v>363492</v>
      </c>
      <c r="J56" s="92">
        <v>8951</v>
      </c>
      <c r="K56" s="92">
        <v>6306</v>
      </c>
      <c r="L56" s="92">
        <v>103356</v>
      </c>
      <c r="M56" s="92">
        <v>99132</v>
      </c>
      <c r="N56" s="92">
        <f t="shared" si="2"/>
        <v>138378</v>
      </c>
      <c r="O56" s="92">
        <f t="shared" si="2"/>
        <v>68128</v>
      </c>
      <c r="P56" s="92">
        <v>746302</v>
      </c>
      <c r="Q56" s="92">
        <v>1022160</v>
      </c>
    </row>
    <row r="57" spans="1:20" ht="13.5" x14ac:dyDescent="0.4">
      <c r="A57" s="86" t="s">
        <v>66</v>
      </c>
      <c r="B57" s="92">
        <v>35575</v>
      </c>
      <c r="C57" s="92">
        <v>36462</v>
      </c>
      <c r="D57" s="92">
        <v>11669</v>
      </c>
      <c r="E57" s="92">
        <v>14771</v>
      </c>
      <c r="F57" s="92">
        <v>143658</v>
      </c>
      <c r="G57" s="92">
        <v>446507</v>
      </c>
      <c r="H57" s="92">
        <v>263961</v>
      </c>
      <c r="I57" s="92">
        <v>391161</v>
      </c>
      <c r="J57" s="92">
        <v>4832</v>
      </c>
      <c r="K57" s="92">
        <v>2686</v>
      </c>
      <c r="L57" s="92">
        <v>94328</v>
      </c>
      <c r="M57" s="92">
        <v>89051</v>
      </c>
      <c r="N57" s="92">
        <f t="shared" si="2"/>
        <v>296692</v>
      </c>
      <c r="O57" s="92">
        <f t="shared" si="2"/>
        <v>82813</v>
      </c>
      <c r="P57" s="92">
        <v>850715</v>
      </c>
      <c r="Q57" s="92">
        <v>1063451</v>
      </c>
    </row>
    <row r="58" spans="1:20" ht="13.5" x14ac:dyDescent="0.4">
      <c r="A58" s="86" t="s">
        <v>67</v>
      </c>
      <c r="B58" s="92">
        <v>57401</v>
      </c>
      <c r="C58" s="92">
        <v>46174</v>
      </c>
      <c r="D58" s="92">
        <v>14650</v>
      </c>
      <c r="E58" s="92">
        <v>19451</v>
      </c>
      <c r="F58" s="92">
        <v>126622</v>
      </c>
      <c r="G58" s="92">
        <v>473244</v>
      </c>
      <c r="H58" s="92">
        <v>246513</v>
      </c>
      <c r="I58" s="92">
        <v>323087</v>
      </c>
      <c r="J58" s="92">
        <v>2873</v>
      </c>
      <c r="K58" s="92">
        <v>1961</v>
      </c>
      <c r="L58" s="92">
        <v>131698</v>
      </c>
      <c r="M58" s="92">
        <v>118540</v>
      </c>
      <c r="N58" s="92">
        <f t="shared" si="2"/>
        <v>89444</v>
      </c>
      <c r="O58" s="92">
        <f t="shared" si="2"/>
        <v>46608</v>
      </c>
      <c r="P58" s="92">
        <v>669201</v>
      </c>
      <c r="Q58" s="92">
        <v>1029065</v>
      </c>
    </row>
    <row r="59" spans="1:20" ht="13.5" x14ac:dyDescent="0.4">
      <c r="A59" s="86" t="s">
        <v>68</v>
      </c>
      <c r="B59" s="92">
        <v>64033</v>
      </c>
      <c r="C59" s="92">
        <v>53475</v>
      </c>
      <c r="D59" s="92">
        <v>11454</v>
      </c>
      <c r="E59" s="92">
        <v>15878</v>
      </c>
      <c r="F59" s="92">
        <v>100420</v>
      </c>
      <c r="G59" s="92">
        <v>427057</v>
      </c>
      <c r="H59" s="92">
        <v>281504</v>
      </c>
      <c r="I59" s="92">
        <v>309858</v>
      </c>
      <c r="J59" s="92">
        <v>1595</v>
      </c>
      <c r="K59" s="92">
        <v>968</v>
      </c>
      <c r="L59" s="92">
        <v>78629</v>
      </c>
      <c r="M59" s="92">
        <v>77484</v>
      </c>
      <c r="N59" s="92">
        <f t="shared" si="2"/>
        <v>122823</v>
      </c>
      <c r="O59" s="92">
        <f t="shared" si="2"/>
        <v>49649</v>
      </c>
      <c r="P59" s="92">
        <v>660458</v>
      </c>
      <c r="Q59" s="92">
        <v>934369</v>
      </c>
    </row>
    <row r="60" spans="1:20" ht="13.5" x14ac:dyDescent="0.4">
      <c r="A60" s="86" t="s">
        <v>69</v>
      </c>
      <c r="B60" s="92">
        <v>38891.300000000003</v>
      </c>
      <c r="C60" s="92">
        <v>38325</v>
      </c>
      <c r="D60" s="92">
        <v>8026</v>
      </c>
      <c r="E60" s="92">
        <v>11054</v>
      </c>
      <c r="F60" s="92">
        <v>146024</v>
      </c>
      <c r="G60" s="92">
        <v>446085</v>
      </c>
      <c r="H60" s="92">
        <v>341100</v>
      </c>
      <c r="I60" s="92">
        <v>397017</v>
      </c>
      <c r="J60" s="92">
        <v>2566</v>
      </c>
      <c r="K60" s="92">
        <v>1727</v>
      </c>
      <c r="L60" s="92">
        <v>76037</v>
      </c>
      <c r="M60" s="92">
        <v>68062</v>
      </c>
      <c r="N60" s="92">
        <f t="shared" ref="N60:O62" si="3">P60-(B60+D60+F60+H60+J60+L60)</f>
        <v>80784.599999999977</v>
      </c>
      <c r="O60" s="92">
        <f t="shared" si="3"/>
        <v>46073</v>
      </c>
      <c r="P60" s="92">
        <v>693428.9</v>
      </c>
      <c r="Q60" s="92">
        <v>1008343</v>
      </c>
      <c r="S60" s="93"/>
      <c r="T60" s="93"/>
    </row>
    <row r="61" spans="1:20" ht="13.5" x14ac:dyDescent="0.4">
      <c r="A61" s="86" t="s">
        <v>70</v>
      </c>
      <c r="B61" s="92">
        <v>39172</v>
      </c>
      <c r="C61" s="92">
        <v>39229.199999999997</v>
      </c>
      <c r="D61" s="92">
        <v>14040.4</v>
      </c>
      <c r="E61" s="92">
        <v>18569.5</v>
      </c>
      <c r="F61" s="92">
        <v>159764</v>
      </c>
      <c r="G61" s="92">
        <v>522306.7</v>
      </c>
      <c r="H61" s="92">
        <v>341709</v>
      </c>
      <c r="I61" s="92">
        <v>408366.4</v>
      </c>
      <c r="J61" s="92">
        <v>2555.5</v>
      </c>
      <c r="K61" s="92">
        <v>1452.1</v>
      </c>
      <c r="L61" s="92">
        <v>77179.3</v>
      </c>
      <c r="M61" s="92">
        <v>64324.3</v>
      </c>
      <c r="N61" s="92">
        <f t="shared" si="3"/>
        <v>66115.899999999907</v>
      </c>
      <c r="O61" s="92">
        <f t="shared" si="3"/>
        <v>41152.5</v>
      </c>
      <c r="P61" s="92">
        <v>700536.1</v>
      </c>
      <c r="Q61" s="92">
        <v>1095400.7</v>
      </c>
    </row>
    <row r="62" spans="1:20" ht="13.5" x14ac:dyDescent="0.4">
      <c r="A62" s="86" t="s">
        <v>71</v>
      </c>
      <c r="B62" s="92">
        <v>48636</v>
      </c>
      <c r="C62" s="92">
        <v>47080</v>
      </c>
      <c r="D62" s="92">
        <v>12671</v>
      </c>
      <c r="E62" s="92">
        <v>15313</v>
      </c>
      <c r="F62" s="92">
        <v>120620</v>
      </c>
      <c r="G62" s="92">
        <v>436337</v>
      </c>
      <c r="H62" s="92">
        <v>303837</v>
      </c>
      <c r="I62" s="92">
        <v>342260</v>
      </c>
      <c r="J62" s="92">
        <v>2266.1</v>
      </c>
      <c r="K62" s="92">
        <v>1147</v>
      </c>
      <c r="L62" s="92">
        <v>73010</v>
      </c>
      <c r="M62" s="92">
        <v>52704</v>
      </c>
      <c r="N62" s="92">
        <f t="shared" si="3"/>
        <v>90356.900000000023</v>
      </c>
      <c r="O62" s="92">
        <f t="shared" si="3"/>
        <v>35098</v>
      </c>
      <c r="P62" s="92">
        <v>651397</v>
      </c>
      <c r="Q62" s="92">
        <v>929939</v>
      </c>
    </row>
    <row r="63" spans="1:20" ht="13.5" x14ac:dyDescent="0.4">
      <c r="A63" s="86" t="s">
        <v>72</v>
      </c>
      <c r="B63" s="87">
        <v>30801</v>
      </c>
      <c r="C63" s="87">
        <v>28702</v>
      </c>
      <c r="D63" s="87">
        <v>6498</v>
      </c>
      <c r="E63" s="87">
        <v>8163</v>
      </c>
      <c r="F63" s="87">
        <v>101570</v>
      </c>
      <c r="G63" s="87">
        <v>414908</v>
      </c>
      <c r="H63" s="87">
        <v>291802</v>
      </c>
      <c r="I63" s="87">
        <v>328918</v>
      </c>
      <c r="J63" s="87">
        <v>824</v>
      </c>
      <c r="K63" s="87">
        <v>539</v>
      </c>
      <c r="L63" s="87">
        <v>64095</v>
      </c>
      <c r="M63" s="87">
        <v>43078</v>
      </c>
      <c r="N63" s="87">
        <v>24786</v>
      </c>
      <c r="O63" s="87">
        <v>774</v>
      </c>
      <c r="P63" s="87">
        <v>520376</v>
      </c>
      <c r="Q63" s="87">
        <v>823534</v>
      </c>
    </row>
    <row r="64" spans="1:20" ht="13.5" x14ac:dyDescent="0.4">
      <c r="A64" s="86" t="s">
        <v>73</v>
      </c>
      <c r="B64" s="87">
        <v>21698</v>
      </c>
      <c r="C64" s="87">
        <v>19410</v>
      </c>
      <c r="D64" s="87">
        <v>5391</v>
      </c>
      <c r="E64" s="87">
        <v>6425</v>
      </c>
      <c r="F64" s="87">
        <v>109819</v>
      </c>
      <c r="G64" s="87">
        <v>382984</v>
      </c>
      <c r="H64" s="87">
        <v>347575</v>
      </c>
      <c r="I64" s="87">
        <v>366020</v>
      </c>
      <c r="J64" s="87">
        <v>1584</v>
      </c>
      <c r="K64" s="87">
        <v>881</v>
      </c>
      <c r="L64" s="87">
        <v>58332</v>
      </c>
      <c r="M64" s="87">
        <v>34441</v>
      </c>
      <c r="N64" s="87">
        <v>67266</v>
      </c>
      <c r="O64" s="87">
        <v>30426</v>
      </c>
      <c r="P64" s="87">
        <v>611665</v>
      </c>
      <c r="Q64" s="87">
        <v>840587</v>
      </c>
    </row>
    <row r="65" spans="1:18" ht="13.5" x14ac:dyDescent="0.4">
      <c r="A65" s="86" t="s">
        <v>74</v>
      </c>
      <c r="B65" s="87">
        <v>5408</v>
      </c>
      <c r="C65" s="87">
        <v>4571</v>
      </c>
      <c r="D65" s="87">
        <v>9264</v>
      </c>
      <c r="E65" s="87">
        <v>9031</v>
      </c>
      <c r="F65" s="87">
        <v>109645</v>
      </c>
      <c r="G65" s="87">
        <v>393068</v>
      </c>
      <c r="H65" s="87">
        <v>310490</v>
      </c>
      <c r="I65" s="87">
        <v>362646</v>
      </c>
      <c r="J65" s="87">
        <v>641</v>
      </c>
      <c r="K65" s="87">
        <v>457</v>
      </c>
      <c r="L65" s="87">
        <v>45276</v>
      </c>
      <c r="M65" s="87">
        <v>28064</v>
      </c>
      <c r="N65" s="87">
        <v>76285</v>
      </c>
      <c r="O65" s="87">
        <v>39490</v>
      </c>
      <c r="P65" s="87">
        <v>557009</v>
      </c>
      <c r="Q65" s="87">
        <v>837327</v>
      </c>
    </row>
    <row r="66" spans="1:18" ht="13.5" x14ac:dyDescent="0.4">
      <c r="A66" s="86" t="s">
        <v>75</v>
      </c>
      <c r="B66" s="87">
        <v>12739</v>
      </c>
      <c r="C66" s="87">
        <v>11624</v>
      </c>
      <c r="D66" s="87">
        <v>9209</v>
      </c>
      <c r="E66" s="87">
        <v>9250</v>
      </c>
      <c r="F66" s="87">
        <v>107233</v>
      </c>
      <c r="G66" s="87">
        <v>400692</v>
      </c>
      <c r="H66" s="87">
        <v>240122</v>
      </c>
      <c r="I66" s="87">
        <v>312327</v>
      </c>
      <c r="J66" s="87">
        <v>1695</v>
      </c>
      <c r="K66" s="87">
        <v>921</v>
      </c>
      <c r="L66" s="87">
        <v>47952</v>
      </c>
      <c r="M66" s="87">
        <v>29558</v>
      </c>
      <c r="N66" s="87">
        <v>84716</v>
      </c>
      <c r="O66" s="87">
        <v>30638</v>
      </c>
      <c r="P66" s="87">
        <v>503666</v>
      </c>
      <c r="Q66" s="87">
        <v>795010</v>
      </c>
    </row>
    <row r="67" spans="1:18" ht="13.5" x14ac:dyDescent="0.4">
      <c r="A67" s="86" t="s">
        <v>76</v>
      </c>
      <c r="B67" s="87">
        <v>12573</v>
      </c>
      <c r="C67" s="87">
        <v>10710</v>
      </c>
      <c r="D67" s="87">
        <v>8679</v>
      </c>
      <c r="E67" s="87">
        <v>8798</v>
      </c>
      <c r="F67" s="87">
        <v>129419</v>
      </c>
      <c r="G67" s="87">
        <v>439007</v>
      </c>
      <c r="H67" s="87">
        <v>246420</v>
      </c>
      <c r="I67" s="87">
        <v>313131</v>
      </c>
      <c r="J67" s="87">
        <v>1390</v>
      </c>
      <c r="K67" s="87">
        <v>627</v>
      </c>
      <c r="L67" s="87">
        <v>54507</v>
      </c>
      <c r="M67" s="87">
        <v>31630</v>
      </c>
      <c r="N67" s="87">
        <v>66076</v>
      </c>
      <c r="O67" s="87">
        <v>31874</v>
      </c>
      <c r="P67" s="87">
        <v>519064</v>
      </c>
      <c r="Q67" s="87">
        <v>835777</v>
      </c>
    </row>
    <row r="68" spans="1:18" ht="13.5" x14ac:dyDescent="0.4">
      <c r="A68" s="86" t="s">
        <v>77</v>
      </c>
      <c r="B68" s="87">
        <v>19633</v>
      </c>
      <c r="C68" s="87">
        <v>51021</v>
      </c>
      <c r="D68" s="87">
        <v>16602</v>
      </c>
      <c r="E68" s="87">
        <v>19374</v>
      </c>
      <c r="F68" s="87">
        <v>92270</v>
      </c>
      <c r="G68" s="87">
        <v>417951</v>
      </c>
      <c r="H68" s="87">
        <v>252358</v>
      </c>
      <c r="I68" s="87">
        <v>279247</v>
      </c>
      <c r="J68" s="87">
        <v>1050</v>
      </c>
      <c r="K68" s="87">
        <v>504</v>
      </c>
      <c r="L68" s="87">
        <v>48835</v>
      </c>
      <c r="M68" s="87">
        <v>32135</v>
      </c>
      <c r="N68" s="87">
        <f>P68-(L68+J68+H68+F68+D68+B68)</f>
        <v>71713</v>
      </c>
      <c r="O68" s="87">
        <f t="shared" ref="O68:O73" si="4">Q68-(C68+E68+G68+I68+K68+M68)</f>
        <v>6196</v>
      </c>
      <c r="P68" s="87">
        <v>502461</v>
      </c>
      <c r="Q68" s="87">
        <v>806428</v>
      </c>
    </row>
    <row r="69" spans="1:18" ht="13.5" x14ac:dyDescent="0.4">
      <c r="A69" s="86" t="s">
        <v>78</v>
      </c>
      <c r="B69" s="87">
        <v>20062.400000000001</v>
      </c>
      <c r="C69" s="87">
        <v>18844.530999999999</v>
      </c>
      <c r="D69" s="87">
        <v>12913</v>
      </c>
      <c r="E69" s="87">
        <v>14023</v>
      </c>
      <c r="F69" s="87">
        <v>85520</v>
      </c>
      <c r="G69" s="87">
        <v>455021.80599999998</v>
      </c>
      <c r="H69" s="87">
        <v>313962</v>
      </c>
      <c r="I69" s="87">
        <v>297669.815</v>
      </c>
      <c r="J69" s="87">
        <v>1086.5</v>
      </c>
      <c r="K69" s="87">
        <v>610.5</v>
      </c>
      <c r="L69" s="87">
        <v>35777</v>
      </c>
      <c r="M69" s="87">
        <v>23555.5</v>
      </c>
      <c r="N69" s="87">
        <f>P69-(L69+J69+H69+F69+D69+B69)</f>
        <v>83750.400000000023</v>
      </c>
      <c r="O69" s="87">
        <f t="shared" si="4"/>
        <v>43311.427000000025</v>
      </c>
      <c r="P69" s="87">
        <v>553071.30000000005</v>
      </c>
      <c r="Q69" s="87">
        <v>853036.57900000003</v>
      </c>
    </row>
    <row r="70" spans="1:18" ht="13.5" x14ac:dyDescent="0.4">
      <c r="A70" s="86" t="s">
        <v>79</v>
      </c>
      <c r="B70" s="87">
        <v>25659</v>
      </c>
      <c r="C70" s="87">
        <v>15088</v>
      </c>
      <c r="D70" s="87">
        <v>11612</v>
      </c>
      <c r="E70" s="87">
        <v>16499</v>
      </c>
      <c r="F70" s="87">
        <v>77384</v>
      </c>
      <c r="G70" s="87">
        <v>464285</v>
      </c>
      <c r="H70" s="87">
        <v>286541</v>
      </c>
      <c r="I70" s="87">
        <v>288715</v>
      </c>
      <c r="J70" s="87">
        <v>3024</v>
      </c>
      <c r="K70" s="87">
        <v>1651</v>
      </c>
      <c r="L70" s="87">
        <v>30369</v>
      </c>
      <c r="M70" s="87">
        <v>20794</v>
      </c>
      <c r="N70" s="87">
        <f>P70-(L70+J70+H70+F70+D70+B70)</f>
        <v>61312</v>
      </c>
      <c r="O70" s="87">
        <f t="shared" si="4"/>
        <v>41030</v>
      </c>
      <c r="P70" s="87">
        <v>495901</v>
      </c>
      <c r="Q70" s="87">
        <v>848062</v>
      </c>
    </row>
    <row r="71" spans="1:18" ht="13.5" x14ac:dyDescent="0.4">
      <c r="A71" s="86" t="s">
        <v>80</v>
      </c>
      <c r="B71" s="87">
        <v>25005</v>
      </c>
      <c r="C71" s="87">
        <v>22469</v>
      </c>
      <c r="D71" s="87">
        <v>12279</v>
      </c>
      <c r="E71" s="87">
        <v>15057</v>
      </c>
      <c r="F71" s="87">
        <v>66721</v>
      </c>
      <c r="G71" s="87">
        <v>407801</v>
      </c>
      <c r="H71" s="87">
        <v>314001</v>
      </c>
      <c r="I71" s="87">
        <v>321054</v>
      </c>
      <c r="J71" s="87">
        <v>2984</v>
      </c>
      <c r="K71" s="87">
        <v>2465</v>
      </c>
      <c r="L71" s="87">
        <v>33421</v>
      </c>
      <c r="M71" s="87">
        <v>22337</v>
      </c>
      <c r="N71" s="87">
        <f>P71-(L71+J71+H71+F71+D71+B71)</f>
        <v>54995</v>
      </c>
      <c r="O71" s="87">
        <f t="shared" si="4"/>
        <v>33687</v>
      </c>
      <c r="P71" s="87">
        <v>509406</v>
      </c>
      <c r="Q71" s="87">
        <v>824870</v>
      </c>
    </row>
    <row r="72" spans="1:18" ht="13.5" x14ac:dyDescent="0.4">
      <c r="A72" s="86" t="s">
        <v>81</v>
      </c>
      <c r="B72" s="87">
        <v>18678</v>
      </c>
      <c r="C72" s="87">
        <v>15580</v>
      </c>
      <c r="D72" s="87">
        <v>9213</v>
      </c>
      <c r="E72" s="87">
        <v>10874</v>
      </c>
      <c r="F72" s="87">
        <v>57627</v>
      </c>
      <c r="G72" s="87">
        <v>355412</v>
      </c>
      <c r="H72" s="87">
        <v>324129</v>
      </c>
      <c r="I72" s="87">
        <v>326466</v>
      </c>
      <c r="J72" s="87">
        <v>1801</v>
      </c>
      <c r="K72" s="87">
        <v>1123</v>
      </c>
      <c r="L72" s="87">
        <v>36495</v>
      </c>
      <c r="M72" s="87">
        <v>21974</v>
      </c>
      <c r="N72" s="87">
        <f>P72-(L72+J72+H72+F72+D72+B72)</f>
        <v>67660</v>
      </c>
      <c r="O72" s="87">
        <f t="shared" si="4"/>
        <v>40264</v>
      </c>
      <c r="P72" s="87">
        <v>515603</v>
      </c>
      <c r="Q72" s="87">
        <v>771693</v>
      </c>
    </row>
    <row r="73" spans="1:18" ht="13.5" x14ac:dyDescent="0.4">
      <c r="A73" s="86" t="s">
        <v>82</v>
      </c>
      <c r="B73" s="87">
        <v>12909</v>
      </c>
      <c r="C73" s="87">
        <v>9391</v>
      </c>
      <c r="D73" s="87">
        <v>12926</v>
      </c>
      <c r="E73" s="87">
        <v>15303</v>
      </c>
      <c r="F73" s="87">
        <v>56473</v>
      </c>
      <c r="G73" s="87">
        <v>361851</v>
      </c>
      <c r="H73" s="87">
        <v>316602</v>
      </c>
      <c r="I73" s="87">
        <v>362486</v>
      </c>
      <c r="J73" s="87">
        <v>1621</v>
      </c>
      <c r="K73" s="87">
        <v>923</v>
      </c>
      <c r="L73" s="87">
        <v>39500</v>
      </c>
      <c r="M73" s="87">
        <v>24703</v>
      </c>
      <c r="N73" s="87">
        <v>57164</v>
      </c>
      <c r="O73" s="87">
        <f t="shared" si="4"/>
        <v>37312</v>
      </c>
      <c r="P73" s="87">
        <v>497195</v>
      </c>
      <c r="Q73" s="87">
        <v>811969</v>
      </c>
    </row>
    <row r="74" spans="1:18" ht="15" customHeight="1" x14ac:dyDescent="0.4">
      <c r="A74" s="94" t="s">
        <v>99</v>
      </c>
    </row>
    <row r="75" spans="1:18" ht="15" customHeight="1" x14ac:dyDescent="0.4">
      <c r="B75" s="95"/>
      <c r="C75" s="95"/>
      <c r="D75" s="95"/>
      <c r="E75" s="95"/>
      <c r="N75" s="93"/>
      <c r="O75" s="93"/>
    </row>
    <row r="76" spans="1:18" ht="15" customHeight="1" x14ac:dyDescent="0.4">
      <c r="N76" s="93"/>
      <c r="P76" s="93"/>
      <c r="Q76" s="95"/>
      <c r="R76" s="95"/>
    </row>
    <row r="77" spans="1:18" ht="15" customHeight="1" x14ac:dyDescent="0.4">
      <c r="F77" s="93"/>
      <c r="P77" s="93"/>
    </row>
    <row r="78" spans="1:18" ht="15" customHeight="1" x14ac:dyDescent="0.4">
      <c r="O78" s="93"/>
      <c r="P78" s="93"/>
      <c r="R78" s="93"/>
    </row>
    <row r="79" spans="1:18" ht="15" customHeight="1" x14ac:dyDescent="0.4">
      <c r="R79" s="93"/>
    </row>
  </sheetData>
  <mergeCells count="24">
    <mergeCell ref="L52:M52"/>
    <mergeCell ref="N52:O52"/>
    <mergeCell ref="P52:Q52"/>
    <mergeCell ref="B75:C75"/>
    <mergeCell ref="D75:E75"/>
    <mergeCell ref="Q76:R76"/>
    <mergeCell ref="H28:I28"/>
    <mergeCell ref="J28:K28"/>
    <mergeCell ref="L28:M28"/>
    <mergeCell ref="N28:O28"/>
    <mergeCell ref="A52:A53"/>
    <mergeCell ref="B52:C52"/>
    <mergeCell ref="D52:E52"/>
    <mergeCell ref="F52:G52"/>
    <mergeCell ref="H52:I52"/>
    <mergeCell ref="J52:K52"/>
    <mergeCell ref="A4:A5"/>
    <mergeCell ref="B4:C4"/>
    <mergeCell ref="D4:E4"/>
    <mergeCell ref="F4:G4"/>
    <mergeCell ref="A28:A29"/>
    <mergeCell ref="B28:C28"/>
    <mergeCell ref="D28:E28"/>
    <mergeCell ref="F28:G28"/>
  </mergeCells>
  <phoneticPr fontId="3"/>
  <pageMargins left="0.59055118110236227" right="0.19685039370078741" top="0.78740157480314965" bottom="0.78740157480314965" header="0.39370078740157483" footer="0.39370078740157483"/>
  <pageSetup paperSize="9" scale="71" orientation="portrait" r:id="rId1"/>
  <headerFooter alignWithMargins="0">
    <oddHeader>&amp;R6.水　産　業</oddHeader>
    <oddFooter>&amp;C-44-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F-1.2</vt:lpstr>
      <vt:lpstr>F-3 </vt:lpstr>
      <vt:lpstr>'F-3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2021-06-29T04:30:32Z</dcterms:modified>
</cp:coreProperties>
</file>