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firstSheet="1" activeTab="9"/>
  </bookViews>
  <sheets>
    <sheet name="D-1" sheetId="2" r:id="rId1"/>
    <sheet name="D-2" sheetId="3" r:id="rId2"/>
    <sheet name="D-3" sheetId="4" r:id="rId3"/>
    <sheet name="D-4" sheetId="5" r:id="rId4"/>
    <sheet name="D-5" sheetId="6" r:id="rId5"/>
    <sheet name="D-6" sheetId="7" r:id="rId6"/>
    <sheet name="D-7" sheetId="8" r:id="rId7"/>
    <sheet name="D-8" sheetId="9" r:id="rId8"/>
    <sheet name="D-9" sheetId="10" r:id="rId9"/>
    <sheet name="D-10" sheetId="11" r:id="rId10"/>
  </sheets>
  <externalReferences>
    <externalReference r:id="rId11"/>
    <externalReference r:id="rId12"/>
    <externalReference r:id="rId13"/>
    <externalReference r:id="rId14"/>
  </externalReferences>
  <definedNames>
    <definedName name="_xlnm.Print_Area" localSheetId="9">'D-10'!$A$1:$P$87</definedName>
    <definedName name="_xlnm.Print_Area" localSheetId="4">'D-5'!$A$1:$Z$23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85" i="11" l="1"/>
  <c r="J85" i="11"/>
  <c r="H85" i="11"/>
  <c r="H83" i="11" s="1"/>
  <c r="F85" i="11"/>
  <c r="F83" i="11" s="1"/>
  <c r="P83" i="11"/>
  <c r="O83" i="11"/>
  <c r="N83" i="11"/>
  <c r="M83" i="11"/>
  <c r="L83" i="11"/>
  <c r="K83" i="11"/>
  <c r="I83" i="11"/>
  <c r="J83" i="11" s="1"/>
  <c r="G83" i="11"/>
  <c r="E83" i="11"/>
  <c r="D83" i="11"/>
  <c r="P81" i="11"/>
  <c r="J81" i="11"/>
  <c r="H81" i="11"/>
  <c r="H79" i="11" s="1"/>
  <c r="F81" i="11"/>
  <c r="P79" i="11"/>
  <c r="O79" i="11"/>
  <c r="N79" i="11"/>
  <c r="M79" i="11"/>
  <c r="L79" i="11"/>
  <c r="K79" i="11"/>
  <c r="J79" i="11"/>
  <c r="I79" i="11"/>
  <c r="G79" i="11"/>
  <c r="F79" i="11"/>
  <c r="E79" i="11"/>
  <c r="D79" i="11"/>
  <c r="P77" i="11"/>
  <c r="J77" i="11"/>
  <c r="H77" i="11"/>
  <c r="F77" i="11"/>
  <c r="F75" i="11" s="1"/>
  <c r="P75" i="11"/>
  <c r="O75" i="11"/>
  <c r="N75" i="11"/>
  <c r="M75" i="11"/>
  <c r="L75" i="11"/>
  <c r="K75" i="11"/>
  <c r="I75" i="11"/>
  <c r="J75" i="11" s="1"/>
  <c r="H75" i="11"/>
  <c r="G75" i="11"/>
  <c r="E75" i="11"/>
  <c r="D75" i="11"/>
  <c r="P73" i="11"/>
  <c r="J73" i="11"/>
  <c r="H73" i="11"/>
  <c r="F73" i="11"/>
  <c r="P71" i="11"/>
  <c r="O71" i="11"/>
  <c r="N71" i="11"/>
  <c r="M71" i="11"/>
  <c r="L71" i="11"/>
  <c r="K71" i="11"/>
  <c r="I71" i="11"/>
  <c r="H71" i="11"/>
  <c r="G71" i="11"/>
  <c r="F71" i="11"/>
  <c r="E71" i="11"/>
  <c r="D71" i="11"/>
  <c r="J71" i="11" s="1"/>
  <c r="P69" i="11"/>
  <c r="J69" i="11"/>
  <c r="H69" i="11"/>
  <c r="F69" i="11"/>
  <c r="F67" i="11" s="1"/>
  <c r="P67" i="11"/>
  <c r="O67" i="11"/>
  <c r="N67" i="11"/>
  <c r="M67" i="11"/>
  <c r="L67" i="11"/>
  <c r="K67" i="11"/>
  <c r="I67" i="11"/>
  <c r="J67" i="11" s="1"/>
  <c r="H67" i="11"/>
  <c r="G67" i="11"/>
  <c r="E67" i="11"/>
  <c r="D67" i="11"/>
  <c r="P65" i="11"/>
  <c r="J65" i="11"/>
  <c r="H65" i="11"/>
  <c r="H63" i="11" s="1"/>
  <c r="F65" i="11"/>
  <c r="P63" i="11"/>
  <c r="O63" i="11"/>
  <c r="N63" i="11"/>
  <c r="M63" i="11"/>
  <c r="L63" i="11"/>
  <c r="K63" i="11"/>
  <c r="J63" i="11"/>
  <c r="I63" i="11"/>
  <c r="G63" i="11"/>
  <c r="F63" i="11"/>
  <c r="E63" i="11"/>
  <c r="D63" i="11"/>
  <c r="P61" i="11"/>
  <c r="J61" i="11"/>
  <c r="H61" i="11"/>
  <c r="H59" i="11" s="1"/>
  <c r="F61" i="11"/>
  <c r="F59" i="11" s="1"/>
  <c r="P59" i="11"/>
  <c r="O59" i="11"/>
  <c r="N59" i="11"/>
  <c r="M59" i="11"/>
  <c r="L59" i="11"/>
  <c r="K59" i="11"/>
  <c r="I59" i="11"/>
  <c r="J59" i="11" s="1"/>
  <c r="G59" i="11"/>
  <c r="E59" i="11"/>
  <c r="D59" i="11"/>
  <c r="P57" i="11"/>
  <c r="P55" i="11" s="1"/>
  <c r="J57" i="11"/>
  <c r="H57" i="11"/>
  <c r="F57" i="11"/>
  <c r="O55" i="11"/>
  <c r="N55" i="11"/>
  <c r="M55" i="11"/>
  <c r="L55" i="11"/>
  <c r="K55" i="11"/>
  <c r="I55" i="11"/>
  <c r="H55" i="11"/>
  <c r="G55" i="11"/>
  <c r="F55" i="11"/>
  <c r="E55" i="11"/>
  <c r="D55" i="11"/>
  <c r="J55" i="11" s="1"/>
  <c r="J53" i="11"/>
  <c r="H53" i="11"/>
  <c r="H51" i="11" s="1"/>
  <c r="F53" i="11"/>
  <c r="P51" i="11"/>
  <c r="O51" i="11"/>
  <c r="N51" i="11"/>
  <c r="I51" i="11"/>
  <c r="J51" i="11" s="1"/>
  <c r="G51" i="11"/>
  <c r="F51" i="11"/>
  <c r="E51" i="11"/>
  <c r="D51" i="11"/>
  <c r="J49" i="11"/>
  <c r="H49" i="11"/>
  <c r="F49" i="11"/>
  <c r="P47" i="11"/>
  <c r="O47" i="11"/>
  <c r="N47" i="11"/>
  <c r="J47" i="11"/>
  <c r="I47" i="11"/>
  <c r="H47" i="11"/>
  <c r="G47" i="11"/>
  <c r="F47" i="11"/>
  <c r="D47" i="11"/>
  <c r="J45" i="11"/>
  <c r="H45" i="11"/>
  <c r="F45" i="11"/>
  <c r="P43" i="11"/>
  <c r="O43" i="11"/>
  <c r="N43" i="11"/>
  <c r="J43" i="11"/>
  <c r="I43" i="11"/>
  <c r="H43" i="11"/>
  <c r="G43" i="11"/>
  <c r="F43" i="11"/>
  <c r="D43" i="11"/>
  <c r="J41" i="11"/>
  <c r="H41" i="11"/>
  <c r="F41" i="11"/>
  <c r="P39" i="11"/>
  <c r="O39" i="11"/>
  <c r="N39" i="11"/>
  <c r="J39" i="11"/>
  <c r="I39" i="11"/>
  <c r="G39" i="11"/>
  <c r="F39" i="11"/>
  <c r="E39" i="11"/>
  <c r="D39" i="11"/>
  <c r="H39" i="11" s="1"/>
  <c r="J37" i="11"/>
  <c r="H37" i="11"/>
  <c r="F37" i="11"/>
  <c r="J35" i="11"/>
  <c r="H35" i="11"/>
  <c r="F35" i="11"/>
  <c r="J33" i="11"/>
  <c r="H33" i="11"/>
  <c r="F33" i="11"/>
  <c r="J31" i="11"/>
  <c r="H31" i="11"/>
  <c r="F31" i="11"/>
  <c r="J29" i="11"/>
  <c r="H29" i="11"/>
  <c r="F29" i="11"/>
  <c r="J27" i="11"/>
  <c r="H27" i="11"/>
  <c r="F27" i="11"/>
  <c r="H24" i="11"/>
  <c r="P22" i="11"/>
  <c r="O22" i="11"/>
  <c r="N22" i="11"/>
  <c r="M22" i="11"/>
  <c r="L22" i="11"/>
  <c r="K22" i="11"/>
  <c r="J22" i="11"/>
  <c r="I22" i="11"/>
  <c r="G22" i="11"/>
  <c r="F22" i="11"/>
  <c r="E22" i="11"/>
  <c r="D22" i="11"/>
  <c r="H22" i="11" s="1"/>
  <c r="H21" i="11"/>
  <c r="D21" i="11"/>
  <c r="F21" i="11" s="1"/>
  <c r="H20" i="11"/>
  <c r="D20" i="11"/>
  <c r="F20" i="11" s="1"/>
  <c r="H19" i="11"/>
  <c r="D19" i="11"/>
  <c r="F19" i="11" s="1"/>
  <c r="H18" i="11"/>
  <c r="D18" i="11"/>
  <c r="F18" i="11" s="1"/>
  <c r="P17" i="11"/>
  <c r="O17" i="11"/>
  <c r="N17" i="11"/>
  <c r="M17" i="11"/>
  <c r="L17" i="11"/>
  <c r="K17" i="11"/>
  <c r="I17" i="11"/>
  <c r="G17" i="11"/>
  <c r="E17" i="11"/>
  <c r="P12" i="11"/>
  <c r="O12" i="11"/>
  <c r="N12" i="11"/>
  <c r="M12" i="11"/>
  <c r="L12" i="11"/>
  <c r="K12" i="11"/>
  <c r="J12" i="11"/>
  <c r="I12" i="11"/>
  <c r="H12" i="11"/>
  <c r="G12" i="11"/>
  <c r="F12" i="11"/>
  <c r="E12" i="11"/>
  <c r="D12" i="11"/>
  <c r="O11" i="11"/>
  <c r="N11" i="11"/>
  <c r="M11" i="11"/>
  <c r="L11" i="11"/>
  <c r="K11" i="11"/>
  <c r="I11" i="11"/>
  <c r="G11" i="11"/>
  <c r="E11" i="11"/>
  <c r="D11" i="11"/>
  <c r="H11" i="11" s="1"/>
  <c r="O10" i="11"/>
  <c r="N10" i="11"/>
  <c r="M10" i="11"/>
  <c r="L10" i="11"/>
  <c r="K10" i="11"/>
  <c r="I10" i="11"/>
  <c r="G10" i="11"/>
  <c r="E10" i="11"/>
  <c r="D10" i="11"/>
  <c r="J10" i="11" s="1"/>
  <c r="O9" i="11"/>
  <c r="N9" i="11"/>
  <c r="M9" i="11"/>
  <c r="L9" i="11"/>
  <c r="L7" i="11" s="1"/>
  <c r="K9" i="11"/>
  <c r="I9" i="11"/>
  <c r="G9" i="11"/>
  <c r="E9" i="11"/>
  <c r="D9" i="11"/>
  <c r="H9" i="11" s="1"/>
  <c r="O8" i="11"/>
  <c r="O7" i="11" s="1"/>
  <c r="N8" i="11"/>
  <c r="P8" i="11" s="1"/>
  <c r="M8" i="11"/>
  <c r="L8" i="11"/>
  <c r="K8" i="11"/>
  <c r="I8" i="11"/>
  <c r="G8" i="11"/>
  <c r="E8" i="11"/>
  <c r="N7" i="11"/>
  <c r="P7" i="11" s="1"/>
  <c r="K7" i="11"/>
  <c r="I7" i="11"/>
  <c r="G7" i="11"/>
  <c r="E7" i="11"/>
  <c r="L114" i="10"/>
  <c r="L113" i="10"/>
  <c r="L112" i="10"/>
  <c r="L111" i="10"/>
  <c r="K110" i="10"/>
  <c r="J110" i="10"/>
  <c r="I110" i="10"/>
  <c r="H110" i="10"/>
  <c r="G110" i="10"/>
  <c r="F110" i="10"/>
  <c r="E110" i="10"/>
  <c r="L110" i="10" s="1"/>
  <c r="D110" i="10"/>
  <c r="C110" i="10"/>
  <c r="L109" i="10"/>
  <c r="L108" i="10"/>
  <c r="L107" i="10"/>
  <c r="L106" i="10"/>
  <c r="K105" i="10"/>
  <c r="J105" i="10"/>
  <c r="I105" i="10"/>
  <c r="H105" i="10"/>
  <c r="G105" i="10"/>
  <c r="F105" i="10"/>
  <c r="E105" i="10"/>
  <c r="L105" i="10" s="1"/>
  <c r="D105" i="10"/>
  <c r="C105" i="10"/>
  <c r="L104" i="10"/>
  <c r="L103" i="10"/>
  <c r="L102" i="10"/>
  <c r="L101" i="10"/>
  <c r="K100" i="10"/>
  <c r="J100" i="10"/>
  <c r="I100" i="10"/>
  <c r="H100" i="10"/>
  <c r="G100" i="10"/>
  <c r="F100" i="10"/>
  <c r="E100" i="10"/>
  <c r="L100" i="10" s="1"/>
  <c r="D100" i="10"/>
  <c r="C100" i="10"/>
  <c r="L99" i="10"/>
  <c r="L98" i="10"/>
  <c r="L97" i="10"/>
  <c r="L96" i="10"/>
  <c r="K95" i="10"/>
  <c r="J95" i="10"/>
  <c r="I95" i="10"/>
  <c r="H95" i="10"/>
  <c r="G95" i="10"/>
  <c r="F95" i="10"/>
  <c r="L95" i="10" s="1"/>
  <c r="E95" i="10"/>
  <c r="D95" i="10"/>
  <c r="C95" i="10"/>
  <c r="L94" i="10"/>
  <c r="L93" i="10"/>
  <c r="L92" i="10"/>
  <c r="L91" i="10"/>
  <c r="K90" i="10"/>
  <c r="J90" i="10"/>
  <c r="I90" i="10"/>
  <c r="H90" i="10"/>
  <c r="G90" i="10"/>
  <c r="F90" i="10"/>
  <c r="E90" i="10"/>
  <c r="L90" i="10" s="1"/>
  <c r="D90" i="10"/>
  <c r="C90" i="10"/>
  <c r="L89" i="10"/>
  <c r="L88" i="10"/>
  <c r="L87" i="10"/>
  <c r="L86" i="10"/>
  <c r="K85" i="10"/>
  <c r="J85" i="10"/>
  <c r="I85" i="10"/>
  <c r="H85" i="10"/>
  <c r="G85" i="10"/>
  <c r="F85" i="10"/>
  <c r="L85" i="10" s="1"/>
  <c r="E85" i="10"/>
  <c r="D85" i="10"/>
  <c r="C85" i="10"/>
  <c r="K80" i="10"/>
  <c r="J80" i="10"/>
  <c r="I80" i="10"/>
  <c r="H80" i="10"/>
  <c r="G80" i="10"/>
  <c r="F80" i="10"/>
  <c r="E80" i="10"/>
  <c r="L80" i="10" s="1"/>
  <c r="D80" i="10"/>
  <c r="C80" i="10"/>
  <c r="K75" i="10"/>
  <c r="J75" i="10"/>
  <c r="I75" i="10"/>
  <c r="H75" i="10"/>
  <c r="G75" i="10"/>
  <c r="F75" i="10"/>
  <c r="E75" i="10"/>
  <c r="L75" i="10" s="1"/>
  <c r="D75" i="10"/>
  <c r="C75" i="10"/>
  <c r="L74" i="10"/>
  <c r="L73" i="10"/>
  <c r="L72" i="10"/>
  <c r="L71" i="10"/>
  <c r="K70" i="10"/>
  <c r="J70" i="10"/>
  <c r="I70" i="10"/>
  <c r="H70" i="10"/>
  <c r="G70" i="10"/>
  <c r="F70" i="10"/>
  <c r="E70" i="10"/>
  <c r="L70" i="10" s="1"/>
  <c r="D70" i="10"/>
  <c r="C70" i="10"/>
  <c r="L69" i="10"/>
  <c r="L68" i="10"/>
  <c r="L67" i="10"/>
  <c r="L66" i="10"/>
  <c r="J65" i="10"/>
  <c r="I65" i="10"/>
  <c r="H65" i="10"/>
  <c r="G65" i="10"/>
  <c r="F65" i="10"/>
  <c r="E65" i="10"/>
  <c r="D65" i="10"/>
  <c r="C65" i="10"/>
  <c r="L64" i="10"/>
  <c r="L63" i="10"/>
  <c r="L62" i="10"/>
  <c r="L61" i="10"/>
  <c r="J60" i="10"/>
  <c r="I60" i="10"/>
  <c r="H60" i="10"/>
  <c r="G60" i="10"/>
  <c r="F60" i="10"/>
  <c r="E60" i="10"/>
  <c r="D60" i="10"/>
  <c r="C60" i="10"/>
  <c r="L59" i="10"/>
  <c r="L58" i="10"/>
  <c r="L57" i="10"/>
  <c r="L56" i="10"/>
  <c r="J55" i="10"/>
  <c r="I55" i="10"/>
  <c r="H55" i="10"/>
  <c r="G55" i="10"/>
  <c r="F55" i="10"/>
  <c r="E55" i="10"/>
  <c r="D55" i="10"/>
  <c r="C55" i="10"/>
  <c r="L50" i="10"/>
  <c r="K50" i="10"/>
  <c r="J50" i="10"/>
  <c r="I50" i="10"/>
  <c r="H50" i="10"/>
  <c r="G50" i="10"/>
  <c r="F50" i="10"/>
  <c r="E50" i="10"/>
  <c r="D50" i="10"/>
  <c r="C50" i="10"/>
  <c r="L43" i="10"/>
  <c r="K43" i="10"/>
  <c r="J43" i="10"/>
  <c r="I43" i="10"/>
  <c r="H43" i="10"/>
  <c r="G43" i="10"/>
  <c r="F43" i="10"/>
  <c r="E43" i="10"/>
  <c r="D43" i="10"/>
  <c r="C43" i="10"/>
  <c r="L38" i="10"/>
  <c r="K38" i="10"/>
  <c r="J38" i="10"/>
  <c r="I38" i="10"/>
  <c r="H38" i="10"/>
  <c r="G38" i="10"/>
  <c r="F38" i="10"/>
  <c r="E38" i="10"/>
  <c r="D38" i="10"/>
  <c r="C38" i="10"/>
  <c r="L33" i="10"/>
  <c r="K33" i="10"/>
  <c r="J33" i="10"/>
  <c r="I33" i="10"/>
  <c r="H33" i="10"/>
  <c r="G33" i="10"/>
  <c r="F33" i="10"/>
  <c r="E33" i="10"/>
  <c r="D33" i="10"/>
  <c r="C33" i="10"/>
  <c r="L28" i="10"/>
  <c r="K28" i="10"/>
  <c r="J28" i="10"/>
  <c r="I28" i="10"/>
  <c r="H28" i="10"/>
  <c r="G28" i="10"/>
  <c r="F28" i="10"/>
  <c r="E28" i="10"/>
  <c r="D28" i="10"/>
  <c r="C28" i="10"/>
  <c r="L23" i="10"/>
  <c r="K23" i="10"/>
  <c r="J23" i="10"/>
  <c r="I23" i="10"/>
  <c r="H23" i="10"/>
  <c r="G23" i="10"/>
  <c r="F23" i="10"/>
  <c r="E23" i="10"/>
  <c r="D23" i="10"/>
  <c r="C23" i="10"/>
  <c r="L18" i="10"/>
  <c r="K18" i="10"/>
  <c r="J18" i="10"/>
  <c r="I18" i="10"/>
  <c r="H18" i="10"/>
  <c r="G18" i="10"/>
  <c r="F18" i="10"/>
  <c r="E18" i="10"/>
  <c r="D18" i="10"/>
  <c r="C18" i="10"/>
  <c r="L13" i="10"/>
  <c r="K13" i="10"/>
  <c r="J13" i="10"/>
  <c r="I13" i="10"/>
  <c r="H13" i="10"/>
  <c r="G13" i="10"/>
  <c r="F13" i="10"/>
  <c r="E13" i="10"/>
  <c r="D13" i="10"/>
  <c r="C13" i="10"/>
  <c r="L8" i="10"/>
  <c r="K8" i="10"/>
  <c r="J8" i="10"/>
  <c r="I8" i="10"/>
  <c r="H8" i="10"/>
  <c r="G8" i="10"/>
  <c r="F8" i="10"/>
  <c r="E8" i="10"/>
  <c r="D8" i="10"/>
  <c r="C8" i="10"/>
  <c r="L104" i="9"/>
  <c r="K104" i="9"/>
  <c r="J104" i="9"/>
  <c r="I104" i="9"/>
  <c r="H104" i="9"/>
  <c r="G104" i="9"/>
  <c r="F104" i="9"/>
  <c r="E104" i="9"/>
  <c r="D104" i="9"/>
  <c r="C104" i="9"/>
  <c r="L99" i="9"/>
  <c r="K99" i="9"/>
  <c r="J99" i="9"/>
  <c r="I99" i="9"/>
  <c r="H99" i="9"/>
  <c r="G99" i="9"/>
  <c r="F99" i="9"/>
  <c r="E99" i="9"/>
  <c r="D99" i="9"/>
  <c r="C99" i="9"/>
  <c r="L94" i="9"/>
  <c r="K94" i="9"/>
  <c r="J94" i="9"/>
  <c r="I94" i="9"/>
  <c r="H94" i="9"/>
  <c r="G94" i="9"/>
  <c r="F94" i="9"/>
  <c r="E94" i="9"/>
  <c r="D94" i="9"/>
  <c r="C94" i="9"/>
  <c r="L89" i="9"/>
  <c r="K89" i="9"/>
  <c r="J89" i="9"/>
  <c r="I89" i="9"/>
  <c r="H89" i="9"/>
  <c r="G89" i="9"/>
  <c r="F89" i="9"/>
  <c r="E89" i="9"/>
  <c r="D89" i="9"/>
  <c r="C89" i="9"/>
  <c r="L84" i="9"/>
  <c r="K84" i="9"/>
  <c r="J84" i="9"/>
  <c r="I84" i="9"/>
  <c r="H84" i="9"/>
  <c r="G84" i="9"/>
  <c r="F84" i="9"/>
  <c r="E84" i="9"/>
  <c r="D84" i="9"/>
  <c r="C84" i="9"/>
  <c r="L79" i="9"/>
  <c r="K79" i="9"/>
  <c r="J79" i="9"/>
  <c r="I79" i="9"/>
  <c r="H79" i="9"/>
  <c r="G79" i="9"/>
  <c r="F79" i="9"/>
  <c r="E79" i="9"/>
  <c r="D79" i="9"/>
  <c r="C79" i="9"/>
  <c r="L74" i="9"/>
  <c r="K74" i="9"/>
  <c r="J74" i="9"/>
  <c r="I74" i="9"/>
  <c r="H74" i="9"/>
  <c r="G74" i="9"/>
  <c r="F74" i="9"/>
  <c r="E74" i="9"/>
  <c r="D74" i="9"/>
  <c r="C74" i="9"/>
  <c r="L69" i="9"/>
  <c r="K69" i="9"/>
  <c r="J69" i="9"/>
  <c r="I69" i="9"/>
  <c r="H69" i="9"/>
  <c r="G69" i="9"/>
  <c r="F69" i="9"/>
  <c r="E69" i="9"/>
  <c r="D69" i="9"/>
  <c r="C69" i="9"/>
  <c r="L64" i="9"/>
  <c r="K64" i="9"/>
  <c r="J64" i="9"/>
  <c r="I64" i="9"/>
  <c r="H64" i="9"/>
  <c r="G64" i="9"/>
  <c r="F64" i="9"/>
  <c r="E64" i="9"/>
  <c r="D64" i="9"/>
  <c r="C64" i="9"/>
  <c r="L49" i="9"/>
  <c r="K49" i="9"/>
  <c r="J49" i="9"/>
  <c r="I49" i="9"/>
  <c r="H49" i="9"/>
  <c r="G49" i="9"/>
  <c r="F49" i="9"/>
  <c r="E49" i="9"/>
  <c r="D49" i="9"/>
  <c r="C49" i="9"/>
  <c r="L41" i="9"/>
  <c r="K41" i="9"/>
  <c r="J41" i="9"/>
  <c r="I41" i="9"/>
  <c r="H41" i="9"/>
  <c r="G41" i="9"/>
  <c r="F41" i="9"/>
  <c r="E41" i="9"/>
  <c r="D41" i="9"/>
  <c r="C41" i="9"/>
  <c r="L36" i="9"/>
  <c r="K36" i="9"/>
  <c r="J36" i="9"/>
  <c r="I36" i="9"/>
  <c r="H36" i="9"/>
  <c r="G36" i="9"/>
  <c r="F36" i="9"/>
  <c r="E36" i="9"/>
  <c r="D36" i="9"/>
  <c r="C36" i="9"/>
  <c r="L31" i="9"/>
  <c r="K31" i="9"/>
  <c r="J31" i="9"/>
  <c r="I31" i="9"/>
  <c r="H31" i="9"/>
  <c r="G31" i="9"/>
  <c r="F31" i="9"/>
  <c r="E31" i="9"/>
  <c r="D31" i="9"/>
  <c r="C31" i="9"/>
  <c r="L26" i="9"/>
  <c r="K26" i="9"/>
  <c r="J26" i="9"/>
  <c r="I26" i="9"/>
  <c r="H26" i="9"/>
  <c r="G26" i="9"/>
  <c r="F26" i="9"/>
  <c r="E26" i="9"/>
  <c r="D26" i="9"/>
  <c r="C26" i="9"/>
  <c r="L21" i="9"/>
  <c r="K21" i="9"/>
  <c r="J21" i="9"/>
  <c r="I21" i="9"/>
  <c r="H21" i="9"/>
  <c r="G21" i="9"/>
  <c r="F21" i="9"/>
  <c r="E21" i="9"/>
  <c r="D21" i="9"/>
  <c r="C21" i="9"/>
  <c r="L16" i="9"/>
  <c r="K16" i="9"/>
  <c r="J16" i="9"/>
  <c r="I16" i="9"/>
  <c r="H16" i="9"/>
  <c r="G16" i="9"/>
  <c r="F16" i="9"/>
  <c r="E16" i="9"/>
  <c r="D16" i="9"/>
  <c r="C16" i="9"/>
  <c r="L11" i="9"/>
  <c r="K11" i="9"/>
  <c r="J11" i="9"/>
  <c r="I11" i="9"/>
  <c r="H11" i="9"/>
  <c r="G11" i="9"/>
  <c r="F11" i="9"/>
  <c r="E11" i="9"/>
  <c r="D11" i="9"/>
  <c r="C11" i="9"/>
  <c r="L6" i="9"/>
  <c r="K6" i="9"/>
  <c r="J6" i="9"/>
  <c r="I6" i="9"/>
  <c r="H6" i="9"/>
  <c r="G6" i="9"/>
  <c r="F6" i="9"/>
  <c r="E6" i="9"/>
  <c r="D6" i="9"/>
  <c r="C6" i="9"/>
  <c r="O46" i="8"/>
  <c r="M46" i="8"/>
  <c r="L46" i="8"/>
  <c r="K46" i="8"/>
  <c r="J46" i="8"/>
  <c r="I46" i="8"/>
  <c r="H46" i="8"/>
  <c r="G46" i="8"/>
  <c r="F46" i="8"/>
  <c r="E46" i="8"/>
  <c r="O45" i="8"/>
  <c r="M45" i="8"/>
  <c r="L45" i="8"/>
  <c r="K45" i="8"/>
  <c r="J45" i="8"/>
  <c r="I45" i="8"/>
  <c r="H45" i="8"/>
  <c r="G45" i="8"/>
  <c r="F45" i="8"/>
  <c r="E45" i="8"/>
  <c r="O36" i="8"/>
  <c r="M36" i="8"/>
  <c r="L36" i="8"/>
  <c r="K36" i="8"/>
  <c r="J36" i="8"/>
  <c r="I36" i="8"/>
  <c r="H36" i="8"/>
  <c r="G36" i="8"/>
  <c r="F36" i="8"/>
  <c r="E36" i="8"/>
  <c r="O35" i="8"/>
  <c r="M35" i="8"/>
  <c r="L35" i="8"/>
  <c r="K35" i="8"/>
  <c r="J35" i="8"/>
  <c r="I35" i="8"/>
  <c r="H35" i="8"/>
  <c r="G35" i="8"/>
  <c r="F35" i="8"/>
  <c r="E35" i="8"/>
  <c r="O26" i="8"/>
  <c r="M26" i="8"/>
  <c r="K26" i="8"/>
  <c r="J26" i="8"/>
  <c r="I26" i="8"/>
  <c r="H26" i="8"/>
  <c r="G26" i="8"/>
  <c r="F26" i="8"/>
  <c r="E26" i="8"/>
  <c r="O25" i="8"/>
  <c r="M25" i="8"/>
  <c r="L25" i="8"/>
  <c r="K25" i="8"/>
  <c r="J25" i="8"/>
  <c r="I25" i="8"/>
  <c r="H25" i="8"/>
  <c r="G25" i="8"/>
  <c r="F25" i="8"/>
  <c r="E25" i="8"/>
  <c r="E14" i="8"/>
  <c r="E6" i="8" s="1"/>
  <c r="E12" i="8"/>
  <c r="E10" i="8"/>
  <c r="E8" i="8"/>
  <c r="O6" i="8"/>
  <c r="N6" i="8"/>
  <c r="M6" i="8"/>
  <c r="L6" i="8"/>
  <c r="K6" i="8"/>
  <c r="J6" i="8"/>
  <c r="I6" i="8"/>
  <c r="H6" i="8"/>
  <c r="G6" i="8"/>
  <c r="F6" i="8"/>
  <c r="O5" i="8"/>
  <c r="N5" i="8"/>
  <c r="M5" i="8"/>
  <c r="L5" i="8"/>
  <c r="K5" i="8"/>
  <c r="J5" i="8"/>
  <c r="I5" i="8"/>
  <c r="H5" i="8"/>
  <c r="G5" i="8"/>
  <c r="F5" i="8"/>
  <c r="E5" i="8"/>
  <c r="L50" i="7"/>
  <c r="K50" i="7"/>
  <c r="E50" i="7"/>
  <c r="L49" i="7"/>
  <c r="K49" i="7"/>
  <c r="E49" i="7"/>
  <c r="L39" i="7"/>
  <c r="K39" i="7"/>
  <c r="E39" i="7"/>
  <c r="L38" i="7"/>
  <c r="K38" i="7"/>
  <c r="E38" i="7"/>
  <c r="L28" i="7"/>
  <c r="K28" i="7"/>
  <c r="E28" i="7"/>
  <c r="L27" i="7"/>
  <c r="K27" i="7"/>
  <c r="E27" i="7"/>
  <c r="M17" i="7"/>
  <c r="L17" i="7"/>
  <c r="K17" i="7"/>
  <c r="J17" i="7"/>
  <c r="I17" i="7"/>
  <c r="H17" i="7"/>
  <c r="G17" i="7"/>
  <c r="F17" i="7"/>
  <c r="E17" i="7"/>
  <c r="M16" i="7"/>
  <c r="L16" i="7"/>
  <c r="K16" i="7"/>
  <c r="J16" i="7"/>
  <c r="I16" i="7"/>
  <c r="H16" i="7"/>
  <c r="G16" i="7"/>
  <c r="F16" i="7"/>
  <c r="E16" i="7"/>
  <c r="E15" i="7"/>
  <c r="E14" i="7"/>
  <c r="E13" i="7"/>
  <c r="E12" i="7"/>
  <c r="E11" i="7"/>
  <c r="E10" i="7"/>
  <c r="E9" i="7"/>
  <c r="E8" i="7"/>
  <c r="E6" i="7" s="1"/>
  <c r="M7" i="7"/>
  <c r="L7" i="7"/>
  <c r="K7" i="7"/>
  <c r="J7" i="7"/>
  <c r="I7" i="7"/>
  <c r="H7" i="7"/>
  <c r="G7" i="7"/>
  <c r="F7" i="7"/>
  <c r="E7" i="7"/>
  <c r="M6" i="7"/>
  <c r="L6" i="7"/>
  <c r="K6" i="7"/>
  <c r="J6" i="7"/>
  <c r="I6" i="7"/>
  <c r="H6" i="7"/>
  <c r="G6" i="7"/>
  <c r="F6" i="7"/>
  <c r="U22" i="6"/>
  <c r="V22" i="6" s="1"/>
  <c r="O22" i="6"/>
  <c r="P22" i="6" s="1"/>
  <c r="I22" i="6"/>
  <c r="C22" i="6"/>
  <c r="D22" i="6" s="1"/>
  <c r="U21" i="6"/>
  <c r="V21" i="6" s="1"/>
  <c r="O21" i="6"/>
  <c r="P21" i="6" s="1"/>
  <c r="I21" i="6"/>
  <c r="C21" i="6"/>
  <c r="D21" i="6" s="1"/>
  <c r="U20" i="6"/>
  <c r="V20" i="6" s="1"/>
  <c r="O20" i="6"/>
  <c r="P20" i="6" s="1"/>
  <c r="I20" i="6"/>
  <c r="C20" i="6"/>
  <c r="D20" i="6" s="1"/>
  <c r="U19" i="6"/>
  <c r="V19" i="6" s="1"/>
  <c r="O19" i="6"/>
  <c r="P19" i="6" s="1"/>
  <c r="I19" i="6"/>
  <c r="C19" i="6"/>
  <c r="D19" i="6" s="1"/>
  <c r="U18" i="6"/>
  <c r="V18" i="6" s="1"/>
  <c r="O18" i="6"/>
  <c r="P18" i="6" s="1"/>
  <c r="I18" i="6"/>
  <c r="C18" i="6"/>
  <c r="D18" i="6" s="1"/>
  <c r="U17" i="6"/>
  <c r="V17" i="6" s="1"/>
  <c r="O17" i="6"/>
  <c r="P17" i="6" s="1"/>
  <c r="I17" i="6"/>
  <c r="C17" i="6"/>
  <c r="D17" i="6" s="1"/>
  <c r="U16" i="6"/>
  <c r="V16" i="6" s="1"/>
  <c r="O16" i="6"/>
  <c r="P16" i="6" s="1"/>
  <c r="I16" i="6"/>
  <c r="C16" i="6"/>
  <c r="D16" i="6" s="1"/>
  <c r="U15" i="6"/>
  <c r="V15" i="6" s="1"/>
  <c r="O15" i="6"/>
  <c r="P15" i="6" s="1"/>
  <c r="I15" i="6"/>
  <c r="C15" i="6"/>
  <c r="D15" i="6" s="1"/>
  <c r="U14" i="6"/>
  <c r="V14" i="6" s="1"/>
  <c r="O14" i="6"/>
  <c r="P14" i="6" s="1"/>
  <c r="I14" i="6"/>
  <c r="C14" i="6"/>
  <c r="D14" i="6" s="1"/>
  <c r="U13" i="6"/>
  <c r="V13" i="6" s="1"/>
  <c r="O13" i="6"/>
  <c r="P13" i="6" s="1"/>
  <c r="I13" i="6"/>
  <c r="C13" i="6"/>
  <c r="D13" i="6" s="1"/>
  <c r="U12" i="6"/>
  <c r="V12" i="6" s="1"/>
  <c r="O12" i="6"/>
  <c r="P12" i="6" s="1"/>
  <c r="I12" i="6"/>
  <c r="C12" i="6"/>
  <c r="D12" i="6" s="1"/>
  <c r="U11" i="6"/>
  <c r="V11" i="6" s="1"/>
  <c r="O11" i="6"/>
  <c r="P11" i="6" s="1"/>
  <c r="I11" i="6"/>
  <c r="C11" i="6"/>
  <c r="D11" i="6" s="1"/>
  <c r="U10" i="6"/>
  <c r="V10" i="6" s="1"/>
  <c r="O10" i="6"/>
  <c r="P10" i="6" s="1"/>
  <c r="I10" i="6"/>
  <c r="C10" i="6"/>
  <c r="D10" i="6" s="1"/>
  <c r="U9" i="6"/>
  <c r="V9" i="6" s="1"/>
  <c r="O9" i="6"/>
  <c r="P9" i="6" s="1"/>
  <c r="I9" i="6"/>
  <c r="C9" i="6"/>
  <c r="D9" i="6" s="1"/>
  <c r="U8" i="6"/>
  <c r="V8" i="6" s="1"/>
  <c r="O8" i="6"/>
  <c r="P8" i="6" s="1"/>
  <c r="I8" i="6"/>
  <c r="C8" i="6"/>
  <c r="D8" i="6" s="1"/>
  <c r="U7" i="6"/>
  <c r="V7" i="6" s="1"/>
  <c r="V6" i="6" s="1"/>
  <c r="O7" i="6"/>
  <c r="P7" i="6" s="1"/>
  <c r="P6" i="6" s="1"/>
  <c r="I7" i="6"/>
  <c r="C7" i="6"/>
  <c r="D7" i="6" s="1"/>
  <c r="D6" i="6" s="1"/>
  <c r="Z6" i="6"/>
  <c r="Y6" i="6"/>
  <c r="X6" i="6"/>
  <c r="W6" i="6"/>
  <c r="U6" i="6"/>
  <c r="T6" i="6"/>
  <c r="S6" i="6"/>
  <c r="R6" i="6"/>
  <c r="Q6" i="6"/>
  <c r="O6" i="6"/>
  <c r="N6" i="6"/>
  <c r="M6" i="6"/>
  <c r="L6" i="6"/>
  <c r="K6" i="6"/>
  <c r="I6" i="6" s="1"/>
  <c r="H6" i="6"/>
  <c r="G6" i="6"/>
  <c r="F6" i="6"/>
  <c r="E6" i="6"/>
  <c r="C6" i="6"/>
  <c r="M31" i="5"/>
  <c r="I31" i="5"/>
  <c r="E31" i="5"/>
  <c r="D30" i="5"/>
  <c r="P31" i="5" s="1"/>
  <c r="D29" i="5"/>
  <c r="D28" i="5"/>
  <c r="D27" i="5"/>
  <c r="D26" i="5"/>
  <c r="P24" i="5"/>
  <c r="P25" i="5" s="1"/>
  <c r="O24" i="5"/>
  <c r="N24" i="5"/>
  <c r="N25" i="5" s="1"/>
  <c r="M24" i="5"/>
  <c r="M25" i="5" s="1"/>
  <c r="L24" i="5"/>
  <c r="L25" i="5" s="1"/>
  <c r="K24" i="5"/>
  <c r="J24" i="5"/>
  <c r="J25" i="5" s="1"/>
  <c r="I24" i="5"/>
  <c r="I25" i="5" s="1"/>
  <c r="H24" i="5"/>
  <c r="H25" i="5" s="1"/>
  <c r="G24" i="5"/>
  <c r="F24" i="5"/>
  <c r="F25" i="5" s="1"/>
  <c r="E24" i="5"/>
  <c r="E25" i="5" s="1"/>
  <c r="D24" i="5"/>
  <c r="O25" i="5" s="1"/>
  <c r="D23" i="5"/>
  <c r="D22" i="5"/>
  <c r="D21" i="5"/>
  <c r="D20" i="5"/>
  <c r="P18" i="5"/>
  <c r="O18" i="5"/>
  <c r="N18" i="5"/>
  <c r="M18" i="5"/>
  <c r="L18" i="5"/>
  <c r="K18" i="5"/>
  <c r="J18" i="5"/>
  <c r="I18" i="5"/>
  <c r="H18" i="5"/>
  <c r="G18" i="5"/>
  <c r="F18" i="5"/>
  <c r="D18" i="5" s="1"/>
  <c r="E18" i="5"/>
  <c r="D17" i="5"/>
  <c r="D16" i="5"/>
  <c r="D15" i="5"/>
  <c r="D14" i="5"/>
  <c r="P12" i="5"/>
  <c r="P13" i="5" s="1"/>
  <c r="O12" i="5"/>
  <c r="N12" i="5"/>
  <c r="N13" i="5" s="1"/>
  <c r="M12" i="5"/>
  <c r="M13" i="5" s="1"/>
  <c r="L12" i="5"/>
  <c r="L13" i="5" s="1"/>
  <c r="K12" i="5"/>
  <c r="J12" i="5"/>
  <c r="J13" i="5" s="1"/>
  <c r="I12" i="5"/>
  <c r="I13" i="5" s="1"/>
  <c r="H12" i="5"/>
  <c r="H13" i="5" s="1"/>
  <c r="G12" i="5"/>
  <c r="F12" i="5"/>
  <c r="F13" i="5" s="1"/>
  <c r="E12" i="5"/>
  <c r="E13" i="5" s="1"/>
  <c r="D12" i="5"/>
  <c r="G13" i="5" s="1"/>
  <c r="D11" i="5"/>
  <c r="D10" i="5"/>
  <c r="D9" i="5"/>
  <c r="D8" i="5"/>
  <c r="D6" i="5" s="1"/>
  <c r="P6" i="5"/>
  <c r="O6" i="5"/>
  <c r="O7" i="5" s="1"/>
  <c r="N6" i="5"/>
  <c r="M6" i="5"/>
  <c r="L6" i="5"/>
  <c r="K6" i="5"/>
  <c r="K7" i="5" s="1"/>
  <c r="J6" i="5"/>
  <c r="I6" i="5"/>
  <c r="H6" i="5"/>
  <c r="H7" i="5" s="1"/>
  <c r="G6" i="5"/>
  <c r="G7" i="5" s="1"/>
  <c r="F6" i="5"/>
  <c r="F7" i="5" s="1"/>
  <c r="E6" i="5"/>
  <c r="R83" i="4"/>
  <c r="Q83" i="4"/>
  <c r="P83" i="4"/>
  <c r="O83" i="4"/>
  <c r="N83" i="4"/>
  <c r="M83" i="4"/>
  <c r="L83" i="4"/>
  <c r="K83" i="4"/>
  <c r="J83" i="4"/>
  <c r="I83" i="4"/>
  <c r="H83" i="4"/>
  <c r="G83" i="4"/>
  <c r="E83" i="4" s="1"/>
  <c r="F83" i="4"/>
  <c r="R80" i="4"/>
  <c r="Q80" i="4"/>
  <c r="P80" i="4"/>
  <c r="O80" i="4"/>
  <c r="N80" i="4"/>
  <c r="M80" i="4"/>
  <c r="L80" i="4"/>
  <c r="K80" i="4"/>
  <c r="J80" i="4"/>
  <c r="I80" i="4"/>
  <c r="H80" i="4"/>
  <c r="G80" i="4"/>
  <c r="F80" i="4"/>
  <c r="E80" i="4"/>
  <c r="R77" i="4"/>
  <c r="Q77" i="4"/>
  <c r="P77" i="4"/>
  <c r="O77" i="4"/>
  <c r="N77" i="4"/>
  <c r="M77" i="4"/>
  <c r="L77" i="4"/>
  <c r="K77" i="4"/>
  <c r="J77" i="4"/>
  <c r="I77" i="4"/>
  <c r="H77" i="4"/>
  <c r="G77" i="4"/>
  <c r="E77" i="4" s="1"/>
  <c r="F77" i="4"/>
  <c r="R74" i="4"/>
  <c r="Q74" i="4"/>
  <c r="P74" i="4"/>
  <c r="O74" i="4"/>
  <c r="N74" i="4"/>
  <c r="M74" i="4"/>
  <c r="L74" i="4"/>
  <c r="K74" i="4"/>
  <c r="J74" i="4"/>
  <c r="I74" i="4"/>
  <c r="H74" i="4"/>
  <c r="G74" i="4"/>
  <c r="F74" i="4"/>
  <c r="E74" i="4"/>
  <c r="R70" i="4"/>
  <c r="R73" i="4" s="1"/>
  <c r="Q70" i="4"/>
  <c r="Q73" i="4" s="1"/>
  <c r="P70" i="4"/>
  <c r="P73" i="4" s="1"/>
  <c r="O70" i="4"/>
  <c r="N70" i="4"/>
  <c r="N73" i="4" s="1"/>
  <c r="M70" i="4"/>
  <c r="M73" i="4" s="1"/>
  <c r="L70" i="4"/>
  <c r="L73" i="4" s="1"/>
  <c r="K70" i="4"/>
  <c r="J70" i="4"/>
  <c r="J73" i="4" s="1"/>
  <c r="I70" i="4"/>
  <c r="I73" i="4" s="1"/>
  <c r="H70" i="4"/>
  <c r="H73" i="4" s="1"/>
  <c r="G70" i="4"/>
  <c r="F70" i="4"/>
  <c r="F73" i="4" s="1"/>
  <c r="E73" i="4" s="1"/>
  <c r="E70" i="4"/>
  <c r="K73" i="4" s="1"/>
  <c r="E69" i="4"/>
  <c r="E68" i="4"/>
  <c r="R67" i="4"/>
  <c r="Q67" i="4"/>
  <c r="P67" i="4"/>
  <c r="O67" i="4"/>
  <c r="N67" i="4"/>
  <c r="M67" i="4"/>
  <c r="L67" i="4"/>
  <c r="K67" i="4"/>
  <c r="J67" i="4"/>
  <c r="I67" i="4"/>
  <c r="H67" i="4"/>
  <c r="G67" i="4"/>
  <c r="F67" i="4"/>
  <c r="E67" i="4"/>
  <c r="E66" i="4"/>
  <c r="E65" i="4"/>
  <c r="R64" i="4"/>
  <c r="Q64" i="4"/>
  <c r="P64" i="4"/>
  <c r="O64" i="4"/>
  <c r="N64" i="4"/>
  <c r="M64" i="4"/>
  <c r="L64" i="4"/>
  <c r="K64" i="4"/>
  <c r="J64" i="4"/>
  <c r="I64" i="4"/>
  <c r="H64" i="4"/>
  <c r="G64" i="4"/>
  <c r="F64" i="4"/>
  <c r="E64" i="4"/>
  <c r="E63" i="4"/>
  <c r="E62" i="4"/>
  <c r="R61" i="4"/>
  <c r="Q61" i="4"/>
  <c r="P61" i="4"/>
  <c r="O61" i="4"/>
  <c r="N61" i="4"/>
  <c r="M61" i="4"/>
  <c r="L61" i="4"/>
  <c r="K61" i="4"/>
  <c r="J61" i="4"/>
  <c r="I61" i="4"/>
  <c r="E61" i="4" s="1"/>
  <c r="H61" i="4"/>
  <c r="G61" i="4"/>
  <c r="F61" i="4"/>
  <c r="E60" i="4"/>
  <c r="E59" i="4"/>
  <c r="R58" i="4"/>
  <c r="Q58" i="4"/>
  <c r="P58" i="4"/>
  <c r="O58" i="4"/>
  <c r="N58" i="4"/>
  <c r="M58" i="4"/>
  <c r="L58" i="4"/>
  <c r="K58" i="4"/>
  <c r="J58" i="4"/>
  <c r="I58" i="4"/>
  <c r="H58" i="4"/>
  <c r="G58" i="4"/>
  <c r="F58" i="4"/>
  <c r="E58" i="4"/>
  <c r="R56" i="4"/>
  <c r="Q56" i="4"/>
  <c r="P56" i="4"/>
  <c r="O56" i="4"/>
  <c r="N56" i="4"/>
  <c r="M56" i="4"/>
  <c r="E56" i="4" s="1"/>
  <c r="L56" i="4"/>
  <c r="K56" i="4"/>
  <c r="J56" i="4"/>
  <c r="I56" i="4"/>
  <c r="H56" i="4"/>
  <c r="G56" i="4"/>
  <c r="F56" i="4"/>
  <c r="R55" i="4"/>
  <c r="Q55" i="4"/>
  <c r="P55" i="4"/>
  <c r="O55" i="4"/>
  <c r="O54" i="4" s="1"/>
  <c r="N55" i="4"/>
  <c r="M55" i="4"/>
  <c r="L55" i="4"/>
  <c r="K55" i="4"/>
  <c r="K54" i="4" s="1"/>
  <c r="J55" i="4"/>
  <c r="I55" i="4"/>
  <c r="H55" i="4"/>
  <c r="G55" i="4"/>
  <c r="E55" i="4" s="1"/>
  <c r="F55" i="4"/>
  <c r="R54" i="4"/>
  <c r="Q54" i="4"/>
  <c r="P54" i="4"/>
  <c r="N54" i="4"/>
  <c r="M54" i="4"/>
  <c r="L54" i="4"/>
  <c r="J54" i="4"/>
  <c r="I54" i="4"/>
  <c r="H54" i="4"/>
  <c r="F54" i="4"/>
  <c r="E53" i="4"/>
  <c r="E52" i="4"/>
  <c r="R51" i="4"/>
  <c r="Q51" i="4"/>
  <c r="P51" i="4"/>
  <c r="O51" i="4"/>
  <c r="N51" i="4"/>
  <c r="M51" i="4"/>
  <c r="E51" i="4" s="1"/>
  <c r="L51" i="4"/>
  <c r="K51" i="4"/>
  <c r="J51" i="4"/>
  <c r="I51" i="4"/>
  <c r="H51" i="4"/>
  <c r="G51" i="4"/>
  <c r="F51" i="4"/>
  <c r="E50" i="4"/>
  <c r="E49" i="4"/>
  <c r="R48" i="4"/>
  <c r="Q48" i="4"/>
  <c r="P48" i="4"/>
  <c r="O48" i="4"/>
  <c r="N48" i="4"/>
  <c r="M48" i="4"/>
  <c r="L48" i="4"/>
  <c r="K48" i="4"/>
  <c r="J48" i="4"/>
  <c r="I48" i="4"/>
  <c r="H48" i="4"/>
  <c r="G48" i="4"/>
  <c r="F48" i="4"/>
  <c r="E48" i="4"/>
  <c r="E47" i="4"/>
  <c r="E46" i="4"/>
  <c r="R45" i="4"/>
  <c r="Q45" i="4"/>
  <c r="P45" i="4"/>
  <c r="O45" i="4"/>
  <c r="N45" i="4"/>
  <c r="M45" i="4"/>
  <c r="L45" i="4"/>
  <c r="K45" i="4"/>
  <c r="J45" i="4"/>
  <c r="I45" i="4"/>
  <c r="H45" i="4"/>
  <c r="G45" i="4"/>
  <c r="F45" i="4"/>
  <c r="E45" i="4"/>
  <c r="E44" i="4"/>
  <c r="E43" i="4"/>
  <c r="R42" i="4"/>
  <c r="Q42" i="4"/>
  <c r="P42" i="4"/>
  <c r="O42" i="4"/>
  <c r="N42" i="4"/>
  <c r="M42" i="4"/>
  <c r="L42" i="4"/>
  <c r="K42" i="4"/>
  <c r="J42" i="4"/>
  <c r="I42" i="4"/>
  <c r="H42" i="4"/>
  <c r="G42" i="4"/>
  <c r="F42" i="4"/>
  <c r="E42" i="4"/>
  <c r="R40" i="4"/>
  <c r="Q40" i="4"/>
  <c r="P40" i="4"/>
  <c r="O40" i="4"/>
  <c r="N40" i="4"/>
  <c r="M40" i="4"/>
  <c r="L40" i="4"/>
  <c r="K40" i="4"/>
  <c r="J40" i="4"/>
  <c r="I40" i="4"/>
  <c r="H40" i="4"/>
  <c r="G40" i="4"/>
  <c r="F40" i="4"/>
  <c r="E40" i="4"/>
  <c r="R39" i="4"/>
  <c r="Q39" i="4"/>
  <c r="P39" i="4"/>
  <c r="O39" i="4"/>
  <c r="O38" i="4" s="1"/>
  <c r="N39" i="4"/>
  <c r="M39" i="4"/>
  <c r="L39" i="4"/>
  <c r="K39" i="4"/>
  <c r="K38" i="4" s="1"/>
  <c r="J39" i="4"/>
  <c r="I39" i="4"/>
  <c r="H39" i="4"/>
  <c r="G39" i="4"/>
  <c r="E39" i="4" s="1"/>
  <c r="F39" i="4"/>
  <c r="R38" i="4"/>
  <c r="Q38" i="4"/>
  <c r="P38" i="4"/>
  <c r="N38" i="4"/>
  <c r="M38" i="4"/>
  <c r="L38" i="4"/>
  <c r="J38" i="4"/>
  <c r="I38" i="4"/>
  <c r="H38" i="4"/>
  <c r="F38" i="4"/>
  <c r="R24" i="4"/>
  <c r="Q24" i="4"/>
  <c r="P24" i="4"/>
  <c r="O24" i="4"/>
  <c r="N24" i="4"/>
  <c r="M24" i="4"/>
  <c r="L24" i="4"/>
  <c r="K24" i="4"/>
  <c r="J24" i="4"/>
  <c r="I24" i="4"/>
  <c r="H24" i="4"/>
  <c r="G24" i="4"/>
  <c r="F24" i="4"/>
  <c r="E24" i="4"/>
  <c r="R23" i="4"/>
  <c r="Q23" i="4"/>
  <c r="P23" i="4"/>
  <c r="O23" i="4"/>
  <c r="N23" i="4"/>
  <c r="M23" i="4"/>
  <c r="L23" i="4"/>
  <c r="K23" i="4"/>
  <c r="J23" i="4"/>
  <c r="I23" i="4"/>
  <c r="H23" i="4"/>
  <c r="G23" i="4"/>
  <c r="E23" i="4" s="1"/>
  <c r="F23" i="4"/>
  <c r="R22" i="4"/>
  <c r="Q22" i="4"/>
  <c r="P22" i="4"/>
  <c r="O22" i="4"/>
  <c r="N22" i="4"/>
  <c r="M22" i="4"/>
  <c r="L22" i="4"/>
  <c r="K22" i="4"/>
  <c r="J22" i="4"/>
  <c r="I22" i="4"/>
  <c r="H22" i="4"/>
  <c r="G22" i="4"/>
  <c r="F22" i="4"/>
  <c r="E21" i="4"/>
  <c r="E20" i="4"/>
  <c r="R19" i="4"/>
  <c r="Q19" i="4"/>
  <c r="P19" i="4"/>
  <c r="O19" i="4"/>
  <c r="N19" i="4"/>
  <c r="M19" i="4"/>
  <c r="L19" i="4"/>
  <c r="K19" i="4"/>
  <c r="J19" i="4"/>
  <c r="I19" i="4"/>
  <c r="H19" i="4"/>
  <c r="G19" i="4"/>
  <c r="F19" i="4"/>
  <c r="E19" i="4"/>
  <c r="E18" i="4"/>
  <c r="E17" i="4"/>
  <c r="R16" i="4"/>
  <c r="Q16" i="4"/>
  <c r="P16" i="4"/>
  <c r="O16" i="4"/>
  <c r="N16" i="4"/>
  <c r="M16" i="4"/>
  <c r="L16" i="4"/>
  <c r="K16" i="4"/>
  <c r="J16" i="4"/>
  <c r="I16" i="4"/>
  <c r="H16" i="4"/>
  <c r="G16" i="4"/>
  <c r="F16" i="4"/>
  <c r="E16" i="4"/>
  <c r="E15" i="4"/>
  <c r="E14" i="4"/>
  <c r="R13" i="4"/>
  <c r="Q13" i="4"/>
  <c r="P13" i="4"/>
  <c r="O13" i="4"/>
  <c r="N13" i="4"/>
  <c r="M13" i="4"/>
  <c r="L13" i="4"/>
  <c r="K13" i="4"/>
  <c r="J13" i="4"/>
  <c r="I13" i="4"/>
  <c r="H13" i="4"/>
  <c r="G13" i="4"/>
  <c r="F13" i="4"/>
  <c r="E13" i="4"/>
  <c r="E12" i="4"/>
  <c r="E11" i="4"/>
  <c r="R10" i="4"/>
  <c r="Q10" i="4"/>
  <c r="P10" i="4"/>
  <c r="O10" i="4"/>
  <c r="N10" i="4"/>
  <c r="M10" i="4"/>
  <c r="L10" i="4"/>
  <c r="K10" i="4"/>
  <c r="J10" i="4"/>
  <c r="I10" i="4"/>
  <c r="H10" i="4"/>
  <c r="G10" i="4"/>
  <c r="F10" i="4"/>
  <c r="E10" i="4"/>
  <c r="R8" i="4"/>
  <c r="Q8" i="4"/>
  <c r="P8" i="4"/>
  <c r="O8" i="4"/>
  <c r="N8" i="4"/>
  <c r="M8" i="4"/>
  <c r="L8" i="4"/>
  <c r="K8" i="4"/>
  <c r="J8" i="4"/>
  <c r="I8" i="4"/>
  <c r="H8" i="4"/>
  <c r="G8" i="4"/>
  <c r="F8" i="4"/>
  <c r="E8" i="4"/>
  <c r="R7" i="4"/>
  <c r="Q7" i="4"/>
  <c r="P7" i="4"/>
  <c r="O7" i="4"/>
  <c r="N7" i="4"/>
  <c r="M7" i="4"/>
  <c r="L7" i="4"/>
  <c r="K7" i="4"/>
  <c r="J7" i="4"/>
  <c r="I7" i="4"/>
  <c r="H7" i="4"/>
  <c r="G7" i="4"/>
  <c r="F7" i="4"/>
  <c r="E7" i="4"/>
  <c r="R6" i="4"/>
  <c r="Q6" i="4"/>
  <c r="P6" i="4"/>
  <c r="O6" i="4"/>
  <c r="N6" i="4"/>
  <c r="M6" i="4"/>
  <c r="L6" i="4"/>
  <c r="K6" i="4"/>
  <c r="J6" i="4"/>
  <c r="I6" i="4"/>
  <c r="H6" i="4"/>
  <c r="G6" i="4"/>
  <c r="F6" i="4"/>
  <c r="S83" i="3"/>
  <c r="R83" i="3"/>
  <c r="Q83" i="3"/>
  <c r="P83" i="3"/>
  <c r="O83" i="3"/>
  <c r="N83" i="3"/>
  <c r="M83" i="3"/>
  <c r="L83" i="3"/>
  <c r="K83" i="3"/>
  <c r="J83" i="3"/>
  <c r="I83" i="3"/>
  <c r="H83" i="3"/>
  <c r="G83" i="3"/>
  <c r="E83" i="3" s="1"/>
  <c r="F83" i="3"/>
  <c r="S80" i="3"/>
  <c r="R80" i="3"/>
  <c r="Q80" i="3"/>
  <c r="P80" i="3"/>
  <c r="O80" i="3"/>
  <c r="N80" i="3"/>
  <c r="M80" i="3"/>
  <c r="L80" i="3"/>
  <c r="K80" i="3"/>
  <c r="J80" i="3"/>
  <c r="I80" i="3"/>
  <c r="H80" i="3"/>
  <c r="G80" i="3"/>
  <c r="F80" i="3"/>
  <c r="E80" i="3" s="1"/>
  <c r="S77" i="3"/>
  <c r="R77" i="3"/>
  <c r="Q77" i="3"/>
  <c r="P77" i="3"/>
  <c r="O77" i="3"/>
  <c r="N77" i="3"/>
  <c r="M77" i="3"/>
  <c r="L77" i="3"/>
  <c r="K77" i="3"/>
  <c r="J77" i="3"/>
  <c r="I77" i="3"/>
  <c r="H77" i="3"/>
  <c r="G77" i="3"/>
  <c r="F77" i="3"/>
  <c r="E77" i="3" s="1"/>
  <c r="S74" i="3"/>
  <c r="R74" i="3"/>
  <c r="Q74" i="3"/>
  <c r="P74" i="3"/>
  <c r="O74" i="3"/>
  <c r="N74" i="3"/>
  <c r="M74" i="3"/>
  <c r="L74" i="3"/>
  <c r="K74" i="3"/>
  <c r="J74" i="3"/>
  <c r="I74" i="3"/>
  <c r="H74" i="3"/>
  <c r="G74" i="3"/>
  <c r="F74" i="3"/>
  <c r="E74" i="3"/>
  <c r="E73" i="3"/>
  <c r="E72" i="3"/>
  <c r="S70" i="3"/>
  <c r="S71" i="3" s="1"/>
  <c r="R70" i="3"/>
  <c r="Q70" i="3"/>
  <c r="Q71" i="3" s="1"/>
  <c r="P70" i="3"/>
  <c r="P71" i="3" s="1"/>
  <c r="O70" i="3"/>
  <c r="O71" i="3" s="1"/>
  <c r="N70" i="3"/>
  <c r="M70" i="3"/>
  <c r="M71" i="3" s="1"/>
  <c r="L70" i="3"/>
  <c r="L71" i="3" s="1"/>
  <c r="K70" i="3"/>
  <c r="K71" i="3" s="1"/>
  <c r="J70" i="3"/>
  <c r="I70" i="3"/>
  <c r="I71" i="3" s="1"/>
  <c r="H70" i="3"/>
  <c r="H71" i="3" s="1"/>
  <c r="G70" i="3"/>
  <c r="G71" i="3" s="1"/>
  <c r="F70" i="3"/>
  <c r="E70" i="3"/>
  <c r="E71" i="3" s="1"/>
  <c r="E69" i="3"/>
  <c r="E68" i="3"/>
  <c r="S67" i="3"/>
  <c r="R67" i="3"/>
  <c r="Q67" i="3"/>
  <c r="P67" i="3"/>
  <c r="O67" i="3"/>
  <c r="N67" i="3"/>
  <c r="M67" i="3"/>
  <c r="L67" i="3"/>
  <c r="K67" i="3"/>
  <c r="J67" i="3"/>
  <c r="I67" i="3"/>
  <c r="H67" i="3"/>
  <c r="G67" i="3"/>
  <c r="F67" i="3"/>
  <c r="E67" i="3" s="1"/>
  <c r="E66" i="3"/>
  <c r="E65" i="3"/>
  <c r="S64" i="3"/>
  <c r="R64" i="3"/>
  <c r="Q64" i="3"/>
  <c r="P64" i="3"/>
  <c r="O64" i="3"/>
  <c r="N64" i="3"/>
  <c r="M64" i="3"/>
  <c r="L64" i="3"/>
  <c r="K64" i="3"/>
  <c r="J64" i="3"/>
  <c r="I64" i="3"/>
  <c r="H64" i="3"/>
  <c r="G64" i="3"/>
  <c r="F64" i="3"/>
  <c r="E64" i="3" s="1"/>
  <c r="E63" i="3"/>
  <c r="E62" i="3"/>
  <c r="E56" i="3" s="1"/>
  <c r="E54" i="3" s="1"/>
  <c r="E55" i="3" s="1"/>
  <c r="S61" i="3"/>
  <c r="R61" i="3"/>
  <c r="Q61" i="3"/>
  <c r="P61" i="3"/>
  <c r="O61" i="3"/>
  <c r="N61" i="3"/>
  <c r="M61" i="3"/>
  <c r="L61" i="3"/>
  <c r="K61" i="3"/>
  <c r="J61" i="3"/>
  <c r="I61" i="3"/>
  <c r="H61" i="3"/>
  <c r="G61" i="3"/>
  <c r="E61" i="3" s="1"/>
  <c r="F61" i="3"/>
  <c r="E60" i="3"/>
  <c r="E57" i="3" s="1"/>
  <c r="E59" i="3"/>
  <c r="S58" i="3"/>
  <c r="R58" i="3"/>
  <c r="Q58" i="3"/>
  <c r="P58" i="3"/>
  <c r="O58" i="3"/>
  <c r="N58" i="3"/>
  <c r="M58" i="3"/>
  <c r="L58" i="3"/>
  <c r="K58" i="3"/>
  <c r="J58" i="3"/>
  <c r="I58" i="3"/>
  <c r="H58" i="3"/>
  <c r="G58" i="3"/>
  <c r="F58" i="3"/>
  <c r="E58" i="3"/>
  <c r="S57" i="3"/>
  <c r="R57" i="3"/>
  <c r="Q57" i="3"/>
  <c r="P57" i="3"/>
  <c r="P54" i="3" s="1"/>
  <c r="O57" i="3"/>
  <c r="N57" i="3"/>
  <c r="M57" i="3"/>
  <c r="L57" i="3"/>
  <c r="L54" i="3" s="1"/>
  <c r="K57" i="3"/>
  <c r="J57" i="3"/>
  <c r="I57" i="3"/>
  <c r="H57" i="3"/>
  <c r="H54" i="3" s="1"/>
  <c r="G57" i="3"/>
  <c r="F57" i="3"/>
  <c r="S56" i="3"/>
  <c r="S54" i="3" s="1"/>
  <c r="R56" i="3"/>
  <c r="R54" i="3" s="1"/>
  <c r="Q56" i="3"/>
  <c r="P56" i="3"/>
  <c r="O56" i="3"/>
  <c r="O54" i="3" s="1"/>
  <c r="N56" i="3"/>
  <c r="N54" i="3" s="1"/>
  <c r="M56" i="3"/>
  <c r="L56" i="3"/>
  <c r="K56" i="3"/>
  <c r="K54" i="3" s="1"/>
  <c r="J56" i="3"/>
  <c r="J54" i="3" s="1"/>
  <c r="I56" i="3"/>
  <c r="H56" i="3"/>
  <c r="G56" i="3"/>
  <c r="G54" i="3" s="1"/>
  <c r="F56" i="3"/>
  <c r="F54" i="3" s="1"/>
  <c r="Q54" i="3"/>
  <c r="Q55" i="3" s="1"/>
  <c r="M54" i="3"/>
  <c r="I54" i="3"/>
  <c r="E53" i="3"/>
  <c r="E52" i="3"/>
  <c r="S51" i="3"/>
  <c r="R51" i="3"/>
  <c r="Q51" i="3"/>
  <c r="P51" i="3"/>
  <c r="O51" i="3"/>
  <c r="N51" i="3"/>
  <c r="M51" i="3"/>
  <c r="L51" i="3"/>
  <c r="K51" i="3"/>
  <c r="J51" i="3"/>
  <c r="I51" i="3"/>
  <c r="H51" i="3"/>
  <c r="G51" i="3"/>
  <c r="F51" i="3"/>
  <c r="E51" i="3" s="1"/>
  <c r="E50" i="3"/>
  <c r="E49" i="3"/>
  <c r="S48" i="3"/>
  <c r="R48" i="3"/>
  <c r="Q48" i="3"/>
  <c r="P48" i="3"/>
  <c r="O48" i="3"/>
  <c r="N48" i="3"/>
  <c r="M48" i="3"/>
  <c r="L48" i="3"/>
  <c r="K48" i="3"/>
  <c r="J48" i="3"/>
  <c r="I48" i="3"/>
  <c r="H48" i="3"/>
  <c r="G48" i="3"/>
  <c r="F48" i="3"/>
  <c r="E48" i="3" s="1"/>
  <c r="E47" i="3"/>
  <c r="E46" i="3"/>
  <c r="S45" i="3"/>
  <c r="R45" i="3"/>
  <c r="Q45" i="3"/>
  <c r="P45" i="3"/>
  <c r="O45" i="3"/>
  <c r="N45" i="3"/>
  <c r="M45" i="3"/>
  <c r="L45" i="3"/>
  <c r="K45" i="3"/>
  <c r="J45" i="3"/>
  <c r="I45" i="3"/>
  <c r="H45" i="3"/>
  <c r="G45" i="3"/>
  <c r="F45" i="3"/>
  <c r="E45" i="3" s="1"/>
  <c r="E44" i="3"/>
  <c r="E41" i="3" s="1"/>
  <c r="E43" i="3"/>
  <c r="E40" i="3" s="1"/>
  <c r="E38" i="3" s="1"/>
  <c r="E39" i="3" s="1"/>
  <c r="S42" i="3"/>
  <c r="R42" i="3"/>
  <c r="Q42" i="3"/>
  <c r="P42" i="3"/>
  <c r="O42" i="3"/>
  <c r="N42" i="3"/>
  <c r="M42" i="3"/>
  <c r="L42" i="3"/>
  <c r="K42" i="3"/>
  <c r="J42" i="3"/>
  <c r="I42" i="3"/>
  <c r="H42" i="3"/>
  <c r="G42" i="3"/>
  <c r="F42" i="3"/>
  <c r="E42" i="3"/>
  <c r="S41" i="3"/>
  <c r="R41" i="3"/>
  <c r="Q41" i="3"/>
  <c r="P41" i="3"/>
  <c r="P38" i="3" s="1"/>
  <c r="O41" i="3"/>
  <c r="N41" i="3"/>
  <c r="M41" i="3"/>
  <c r="L41" i="3"/>
  <c r="L38" i="3" s="1"/>
  <c r="K41" i="3"/>
  <c r="J41" i="3"/>
  <c r="I41" i="3"/>
  <c r="H41" i="3"/>
  <c r="H38" i="3" s="1"/>
  <c r="G41" i="3"/>
  <c r="F41" i="3"/>
  <c r="S40" i="3"/>
  <c r="S38" i="3" s="1"/>
  <c r="R40" i="3"/>
  <c r="R38" i="3" s="1"/>
  <c r="Q40" i="3"/>
  <c r="P40" i="3"/>
  <c r="O40" i="3"/>
  <c r="O38" i="3" s="1"/>
  <c r="N40" i="3"/>
  <c r="N38" i="3" s="1"/>
  <c r="M40" i="3"/>
  <c r="L40" i="3"/>
  <c r="K40" i="3"/>
  <c r="K38" i="3" s="1"/>
  <c r="J40" i="3"/>
  <c r="J38" i="3" s="1"/>
  <c r="I40" i="3"/>
  <c r="H40" i="3"/>
  <c r="G40" i="3"/>
  <c r="G38" i="3" s="1"/>
  <c r="F40" i="3"/>
  <c r="F38" i="3" s="1"/>
  <c r="Q38" i="3"/>
  <c r="Q39" i="3" s="1"/>
  <c r="M38" i="3"/>
  <c r="I38" i="3"/>
  <c r="E21" i="3"/>
  <c r="E20" i="3"/>
  <c r="S19" i="3"/>
  <c r="R19" i="3"/>
  <c r="R6" i="3" s="1"/>
  <c r="Q19" i="3"/>
  <c r="P19" i="3"/>
  <c r="O19" i="3"/>
  <c r="N19" i="3"/>
  <c r="N6" i="3" s="1"/>
  <c r="M19" i="3"/>
  <c r="L19" i="3"/>
  <c r="K19" i="3"/>
  <c r="J19" i="3"/>
  <c r="J6" i="3" s="1"/>
  <c r="I19" i="3"/>
  <c r="H19" i="3"/>
  <c r="G19" i="3"/>
  <c r="F19" i="3"/>
  <c r="F6" i="3" s="1"/>
  <c r="E19" i="3"/>
  <c r="E18" i="3"/>
  <c r="E17" i="3"/>
  <c r="S16" i="3"/>
  <c r="R16" i="3"/>
  <c r="Q16" i="3"/>
  <c r="P16" i="3"/>
  <c r="O16" i="3"/>
  <c r="N16" i="3"/>
  <c r="M16" i="3"/>
  <c r="L16" i="3"/>
  <c r="K16" i="3"/>
  <c r="J16" i="3"/>
  <c r="I16" i="3"/>
  <c r="H16" i="3"/>
  <c r="G16" i="3"/>
  <c r="F16" i="3"/>
  <c r="E16" i="3"/>
  <c r="E15" i="3"/>
  <c r="E14" i="3"/>
  <c r="E13" i="3" s="1"/>
  <c r="E6" i="3" s="1"/>
  <c r="E7" i="3" s="1"/>
  <c r="S13" i="3"/>
  <c r="S6" i="3" s="1"/>
  <c r="S7" i="3" s="1"/>
  <c r="R13" i="3"/>
  <c r="Q13" i="3"/>
  <c r="P13" i="3"/>
  <c r="P6" i="3" s="1"/>
  <c r="O13" i="3"/>
  <c r="O6" i="3" s="1"/>
  <c r="O7" i="3" s="1"/>
  <c r="N13" i="3"/>
  <c r="M13" i="3"/>
  <c r="L13" i="3"/>
  <c r="L6" i="3" s="1"/>
  <c r="L7" i="3" s="1"/>
  <c r="K13" i="3"/>
  <c r="K6" i="3" s="1"/>
  <c r="K7" i="3" s="1"/>
  <c r="J13" i="3"/>
  <c r="I13" i="3"/>
  <c r="H13" i="3"/>
  <c r="H6" i="3" s="1"/>
  <c r="H7" i="3" s="1"/>
  <c r="G13" i="3"/>
  <c r="G6" i="3" s="1"/>
  <c r="G7" i="3" s="1"/>
  <c r="F13" i="3"/>
  <c r="E12" i="3"/>
  <c r="E9" i="3" s="1"/>
  <c r="E11" i="3"/>
  <c r="E8" i="3" s="1"/>
  <c r="S10" i="3"/>
  <c r="R10" i="3"/>
  <c r="Q10" i="3"/>
  <c r="P10" i="3"/>
  <c r="O10" i="3"/>
  <c r="N10" i="3"/>
  <c r="M10" i="3"/>
  <c r="L10" i="3"/>
  <c r="K10" i="3"/>
  <c r="J10" i="3"/>
  <c r="I10" i="3"/>
  <c r="H10" i="3"/>
  <c r="G10" i="3"/>
  <c r="F10" i="3"/>
  <c r="E10" i="3"/>
  <c r="S9" i="3"/>
  <c r="R9" i="3"/>
  <c r="Q9" i="3"/>
  <c r="P9" i="3"/>
  <c r="O9" i="3"/>
  <c r="N9" i="3"/>
  <c r="M9" i="3"/>
  <c r="L9" i="3"/>
  <c r="K9" i="3"/>
  <c r="J9" i="3"/>
  <c r="I9" i="3"/>
  <c r="H9" i="3"/>
  <c r="G9" i="3"/>
  <c r="F9" i="3"/>
  <c r="S8" i="3"/>
  <c r="R8" i="3"/>
  <c r="Q8" i="3"/>
  <c r="P8" i="3"/>
  <c r="O8" i="3"/>
  <c r="N8" i="3"/>
  <c r="M8" i="3"/>
  <c r="L8" i="3"/>
  <c r="K8" i="3"/>
  <c r="J8" i="3"/>
  <c r="I8" i="3"/>
  <c r="H8" i="3"/>
  <c r="G8" i="3"/>
  <c r="F8" i="3"/>
  <c r="Q6" i="3"/>
  <c r="Q7" i="3" s="1"/>
  <c r="M6" i="3"/>
  <c r="M7" i="3" s="1"/>
  <c r="I6" i="3"/>
  <c r="I7" i="3" s="1"/>
  <c r="E41" i="2"/>
  <c r="E40" i="2"/>
  <c r="C40" i="2" s="1"/>
  <c r="E39" i="2"/>
  <c r="C39" i="2" s="1"/>
  <c r="E38" i="2"/>
  <c r="C38" i="2" s="1"/>
  <c r="E37" i="2"/>
  <c r="C37" i="2" s="1"/>
  <c r="H36" i="2"/>
  <c r="G36" i="2"/>
  <c r="F36" i="2"/>
  <c r="E36" i="2" s="1"/>
  <c r="D36" i="2"/>
  <c r="E35" i="2"/>
  <c r="C35" i="2" s="1"/>
  <c r="E34" i="2"/>
  <c r="C34" i="2" s="1"/>
  <c r="E33" i="2"/>
  <c r="C33" i="2" s="1"/>
  <c r="E32" i="2"/>
  <c r="C32" i="2" s="1"/>
  <c r="H31" i="2"/>
  <c r="G31" i="2"/>
  <c r="F31" i="2"/>
  <c r="D31" i="2"/>
  <c r="C30" i="2"/>
  <c r="C29" i="2"/>
  <c r="C28" i="2"/>
  <c r="C27" i="2"/>
  <c r="C26" i="2" s="1"/>
  <c r="H26" i="2"/>
  <c r="G26" i="2"/>
  <c r="F26" i="2"/>
  <c r="E26" i="2"/>
  <c r="D26" i="2"/>
  <c r="C25" i="2"/>
  <c r="C24" i="2"/>
  <c r="C23" i="2"/>
  <c r="C22" i="2"/>
  <c r="H21" i="2"/>
  <c r="G21" i="2"/>
  <c r="F21" i="2"/>
  <c r="E21" i="2"/>
  <c r="D21" i="2"/>
  <c r="C21" i="2"/>
  <c r="E20" i="2"/>
  <c r="C20" i="2" s="1"/>
  <c r="E19" i="2"/>
  <c r="C19" i="2"/>
  <c r="E18" i="2"/>
  <c r="C18" i="2" s="1"/>
  <c r="E17" i="2"/>
  <c r="C17" i="2"/>
  <c r="G16" i="2"/>
  <c r="F16" i="2"/>
  <c r="D16" i="2"/>
  <c r="E15" i="2"/>
  <c r="C15" i="2"/>
  <c r="E14" i="2"/>
  <c r="C14" i="2" s="1"/>
  <c r="E13" i="2"/>
  <c r="C13" i="2"/>
  <c r="E12" i="2"/>
  <c r="C12" i="2" s="1"/>
  <c r="G11" i="2"/>
  <c r="F11" i="2"/>
  <c r="E11" i="2"/>
  <c r="D11" i="2"/>
  <c r="E10" i="2"/>
  <c r="C10" i="2"/>
  <c r="E9" i="2"/>
  <c r="C9" i="2" s="1"/>
  <c r="E8" i="2"/>
  <c r="E6" i="2" s="1"/>
  <c r="C8" i="2"/>
  <c r="E7" i="2"/>
  <c r="C7" i="2" s="1"/>
  <c r="G6" i="2"/>
  <c r="F6" i="2"/>
  <c r="D6" i="2"/>
  <c r="F8" i="11" l="1"/>
  <c r="H17" i="11"/>
  <c r="H10" i="11"/>
  <c r="D17" i="11"/>
  <c r="F17" i="11" s="1"/>
  <c r="J18" i="11"/>
  <c r="J19" i="11"/>
  <c r="J20" i="11"/>
  <c r="J21" i="11"/>
  <c r="F9" i="11"/>
  <c r="J9" i="11"/>
  <c r="F10" i="11"/>
  <c r="F11" i="11"/>
  <c r="J11" i="11"/>
  <c r="D8" i="11"/>
  <c r="D7" i="11" s="1"/>
  <c r="F7" i="11" s="1"/>
  <c r="J7" i="6"/>
  <c r="J8" i="6"/>
  <c r="J9" i="6"/>
  <c r="J10" i="6"/>
  <c r="J11" i="6"/>
  <c r="J12" i="6"/>
  <c r="J13" i="6"/>
  <c r="J14" i="6"/>
  <c r="J15" i="6"/>
  <c r="J16" i="6"/>
  <c r="J17" i="6"/>
  <c r="J18" i="6"/>
  <c r="J19" i="6"/>
  <c r="J20" i="6"/>
  <c r="J21" i="6"/>
  <c r="J22" i="6"/>
  <c r="L7" i="5"/>
  <c r="P7" i="5"/>
  <c r="G19" i="5"/>
  <c r="K19" i="5"/>
  <c r="O19" i="5"/>
  <c r="I7" i="5"/>
  <c r="M7" i="5"/>
  <c r="E7" i="5"/>
  <c r="H19" i="5"/>
  <c r="L19" i="5"/>
  <c r="P19" i="5"/>
  <c r="E19" i="5"/>
  <c r="M19" i="5"/>
  <c r="I19" i="5"/>
  <c r="J19" i="5"/>
  <c r="N19" i="5"/>
  <c r="J7" i="5"/>
  <c r="N7" i="5"/>
  <c r="K13" i="5"/>
  <c r="D13" i="5" s="1"/>
  <c r="O13" i="5"/>
  <c r="G25" i="5"/>
  <c r="D25" i="5" s="1"/>
  <c r="K25" i="5"/>
  <c r="F19" i="5"/>
  <c r="F31" i="5"/>
  <c r="D31" i="5" s="1"/>
  <c r="J31" i="5"/>
  <c r="N31" i="5"/>
  <c r="G31" i="5"/>
  <c r="K31" i="5"/>
  <c r="O31" i="5"/>
  <c r="H31" i="5"/>
  <c r="L31" i="5"/>
  <c r="N25" i="4"/>
  <c r="N9" i="4"/>
  <c r="H9" i="4"/>
  <c r="I9" i="4"/>
  <c r="M9" i="4"/>
  <c r="L25" i="4"/>
  <c r="P25" i="4"/>
  <c r="E6" i="4"/>
  <c r="R9" i="4" s="1"/>
  <c r="E22" i="4"/>
  <c r="Q25" i="4" s="1"/>
  <c r="G73" i="4"/>
  <c r="O73" i="4"/>
  <c r="G38" i="4"/>
  <c r="G54" i="4"/>
  <c r="F39" i="3"/>
  <c r="J39" i="3"/>
  <c r="N39" i="3"/>
  <c r="R39" i="3"/>
  <c r="H39" i="3"/>
  <c r="L39" i="3"/>
  <c r="P39" i="3"/>
  <c r="F55" i="3"/>
  <c r="J55" i="3"/>
  <c r="N55" i="3"/>
  <c r="R55" i="3"/>
  <c r="H55" i="3"/>
  <c r="L55" i="3"/>
  <c r="P55" i="3"/>
  <c r="P7" i="3"/>
  <c r="F7" i="3"/>
  <c r="R7" i="3"/>
  <c r="G39" i="3"/>
  <c r="O39" i="3"/>
  <c r="G55" i="3"/>
  <c r="S55" i="3"/>
  <c r="J7" i="3"/>
  <c r="N7" i="3"/>
  <c r="I39" i="3"/>
  <c r="K39" i="3"/>
  <c r="S39" i="3"/>
  <c r="I55" i="3"/>
  <c r="K55" i="3"/>
  <c r="O55" i="3"/>
  <c r="M39" i="3"/>
  <c r="M55" i="3"/>
  <c r="J71" i="3"/>
  <c r="F71" i="3"/>
  <c r="N71" i="3"/>
  <c r="R71" i="3"/>
  <c r="C11" i="2"/>
  <c r="C16" i="2"/>
  <c r="C6" i="2"/>
  <c r="C36" i="2"/>
  <c r="E16" i="2"/>
  <c r="E31" i="2"/>
  <c r="H8" i="11" l="1"/>
  <c r="H7" i="11"/>
  <c r="J7" i="11"/>
  <c r="J17" i="11"/>
  <c r="J8" i="11"/>
  <c r="J6" i="6"/>
  <c r="D19" i="5"/>
  <c r="D7" i="5"/>
  <c r="J25" i="4"/>
  <c r="E54" i="4"/>
  <c r="G57" i="4"/>
  <c r="G25" i="4"/>
  <c r="O25" i="4"/>
  <c r="K25" i="4"/>
  <c r="H25" i="4"/>
  <c r="M25" i="4"/>
  <c r="P9" i="4"/>
  <c r="F25" i="4"/>
  <c r="E38" i="4"/>
  <c r="G41" i="4"/>
  <c r="K9" i="4"/>
  <c r="O9" i="4"/>
  <c r="G9" i="4"/>
  <c r="Q9" i="4"/>
  <c r="J9" i="4"/>
  <c r="L9" i="4"/>
  <c r="I25" i="4"/>
  <c r="R25" i="4"/>
  <c r="F9" i="4"/>
  <c r="R41" i="4" l="1"/>
  <c r="I41" i="4"/>
  <c r="F41" i="4"/>
  <c r="O41" i="4"/>
  <c r="N41" i="4"/>
  <c r="P41" i="4"/>
  <c r="L41" i="4"/>
  <c r="H41" i="4"/>
  <c r="J41" i="4"/>
  <c r="Q41" i="4"/>
  <c r="M41" i="4"/>
  <c r="K41" i="4"/>
  <c r="E25" i="4"/>
  <c r="J57" i="4"/>
  <c r="F57" i="4"/>
  <c r="P57" i="4"/>
  <c r="R57" i="4"/>
  <c r="L57" i="4"/>
  <c r="H57" i="4"/>
  <c r="K57" i="4"/>
  <c r="Q57" i="4"/>
  <c r="O57" i="4"/>
  <c r="M57" i="4"/>
  <c r="I57" i="4"/>
  <c r="N57" i="4"/>
  <c r="E9" i="4"/>
  <c r="E57" i="4" l="1"/>
  <c r="E41" i="4"/>
</calcChain>
</file>

<file path=xl/sharedStrings.xml><?xml version="1.0" encoding="utf-8"?>
<sst xmlns="http://schemas.openxmlformats.org/spreadsheetml/2006/main" count="993" uniqueCount="250">
  <si>
    <t>D-1．専兼業別農家数</t>
    <rPh sb="4" eb="5">
      <t>アツム</t>
    </rPh>
    <rPh sb="5" eb="7">
      <t>ケンギョウ</t>
    </rPh>
    <rPh sb="7" eb="8">
      <t>ベツ</t>
    </rPh>
    <rPh sb="8" eb="10">
      <t>ノウカ</t>
    </rPh>
    <rPh sb="10" eb="11">
      <t>カズ</t>
    </rPh>
    <phoneticPr fontId="4"/>
  </si>
  <si>
    <t>各年2月1日現在</t>
    <rPh sb="0" eb="1">
      <t>カク</t>
    </rPh>
    <phoneticPr fontId="4"/>
  </si>
  <si>
    <t>単位：戸</t>
    <rPh sb="0" eb="2">
      <t>タンイ</t>
    </rPh>
    <rPh sb="3" eb="4">
      <t>コ</t>
    </rPh>
    <phoneticPr fontId="4"/>
  </si>
  <si>
    <t>年次</t>
    <rPh sb="0" eb="2">
      <t>ネンジ</t>
    </rPh>
    <phoneticPr fontId="4"/>
  </si>
  <si>
    <t>総農家数</t>
    <rPh sb="0" eb="1">
      <t>ソウ</t>
    </rPh>
    <rPh sb="1" eb="3">
      <t>ノウカ</t>
    </rPh>
    <rPh sb="3" eb="4">
      <t>スウ</t>
    </rPh>
    <phoneticPr fontId="4"/>
  </si>
  <si>
    <t>専業農家数</t>
    <rPh sb="0" eb="2">
      <t>センギョウ</t>
    </rPh>
    <rPh sb="2" eb="4">
      <t>ノウカ</t>
    </rPh>
    <rPh sb="4" eb="5">
      <t>スウ</t>
    </rPh>
    <phoneticPr fontId="10"/>
  </si>
  <si>
    <t>兼業農家数</t>
    <phoneticPr fontId="4"/>
  </si>
  <si>
    <t>自給的農家数</t>
    <rPh sb="0" eb="3">
      <t>ジキュウテキ</t>
    </rPh>
    <rPh sb="3" eb="5">
      <t>ノウカ</t>
    </rPh>
    <rPh sb="5" eb="6">
      <t>スウ</t>
    </rPh>
    <phoneticPr fontId="10"/>
  </si>
  <si>
    <t>総数</t>
    <rPh sb="0" eb="2">
      <t>ソウスウ</t>
    </rPh>
    <phoneticPr fontId="4"/>
  </si>
  <si>
    <t>第1種</t>
    <rPh sb="0" eb="1">
      <t>ダイ</t>
    </rPh>
    <rPh sb="2" eb="3">
      <t>シュ</t>
    </rPh>
    <phoneticPr fontId="10"/>
  </si>
  <si>
    <t>第2種</t>
    <rPh sb="0" eb="1">
      <t>ダイ</t>
    </rPh>
    <rPh sb="2" eb="3">
      <t>シュ</t>
    </rPh>
    <phoneticPr fontId="10"/>
  </si>
  <si>
    <t>昭和60年</t>
    <rPh sb="0" eb="2">
      <t>ショウワ</t>
    </rPh>
    <rPh sb="4" eb="5">
      <t>ネン</t>
    </rPh>
    <phoneticPr fontId="4"/>
  </si>
  <si>
    <t>三国町</t>
  </si>
  <si>
    <t>丸岡町</t>
    <phoneticPr fontId="4"/>
  </si>
  <si>
    <t>春江町</t>
    <phoneticPr fontId="4"/>
  </si>
  <si>
    <t>坂井町</t>
    <phoneticPr fontId="4"/>
  </si>
  <si>
    <t>平成 2年</t>
    <rPh sb="0" eb="2">
      <t>ヘイセイ</t>
    </rPh>
    <rPh sb="4" eb="5">
      <t>ネン</t>
    </rPh>
    <phoneticPr fontId="4"/>
  </si>
  <si>
    <t>平成 7年</t>
    <rPh sb="0" eb="2">
      <t>ヘイセイ</t>
    </rPh>
    <rPh sb="4" eb="5">
      <t>ネン</t>
    </rPh>
    <phoneticPr fontId="4"/>
  </si>
  <si>
    <t>平成12年</t>
    <rPh sb="0" eb="2">
      <t>ヘイセイ</t>
    </rPh>
    <rPh sb="4" eb="5">
      <t>ネン</t>
    </rPh>
    <phoneticPr fontId="4"/>
  </si>
  <si>
    <t>平成17年</t>
    <rPh sb="0" eb="2">
      <t>ヘイセイ</t>
    </rPh>
    <rPh sb="4" eb="5">
      <t>ネン</t>
    </rPh>
    <phoneticPr fontId="4"/>
  </si>
  <si>
    <t>平成22年</t>
    <rPh sb="0" eb="2">
      <t>ヘイセイ</t>
    </rPh>
    <rPh sb="4" eb="5">
      <t>ネン</t>
    </rPh>
    <phoneticPr fontId="4"/>
  </si>
  <si>
    <t>平成27年</t>
    <rPh sb="0" eb="2">
      <t>ヘイセイ</t>
    </rPh>
    <rPh sb="4" eb="5">
      <t>ネン</t>
    </rPh>
    <phoneticPr fontId="4"/>
  </si>
  <si>
    <t>令和2年</t>
    <rPh sb="0" eb="2">
      <t>レイワ</t>
    </rPh>
    <rPh sb="3" eb="4">
      <t>ネン</t>
    </rPh>
    <phoneticPr fontId="4"/>
  </si>
  <si>
    <t>総農家1,676＝販売農家1,311+自給的農家365</t>
    <rPh sb="0" eb="1">
      <t>ソウ</t>
    </rPh>
    <rPh sb="1" eb="3">
      <t>ノウカ</t>
    </rPh>
    <rPh sb="9" eb="11">
      <t>ハンバイ</t>
    </rPh>
    <rPh sb="11" eb="13">
      <t>ノウカ</t>
    </rPh>
    <rPh sb="19" eb="22">
      <t>ジキュウテキ</t>
    </rPh>
    <rPh sb="22" eb="24">
      <t>ノウカ</t>
    </rPh>
    <phoneticPr fontId="4"/>
  </si>
  <si>
    <t>※令和2年の数値は速報値</t>
    <rPh sb="1" eb="3">
      <t>レイワ</t>
    </rPh>
    <rPh sb="4" eb="5">
      <t>ネン</t>
    </rPh>
    <rPh sb="6" eb="8">
      <t>スウチ</t>
    </rPh>
    <rPh sb="9" eb="12">
      <t>ソクホウチ</t>
    </rPh>
    <phoneticPr fontId="4"/>
  </si>
  <si>
    <t>資料：農林水産省 「農林業センサス」</t>
    <rPh sb="0" eb="2">
      <t>シリョウ</t>
    </rPh>
    <rPh sb="3" eb="5">
      <t>ノウリン</t>
    </rPh>
    <rPh sb="5" eb="8">
      <t>スイサンショウ</t>
    </rPh>
    <rPh sb="10" eb="13">
      <t>ノウリンギョウ</t>
    </rPh>
    <phoneticPr fontId="4"/>
  </si>
  <si>
    <t>D-2．農家世帯員人口（販売農家）</t>
    <rPh sb="4" eb="6">
      <t>ノウカ</t>
    </rPh>
    <rPh sb="6" eb="9">
      <t>セタイイン</t>
    </rPh>
    <rPh sb="12" eb="14">
      <t>ハンバイ</t>
    </rPh>
    <rPh sb="14" eb="16">
      <t>ノウカ</t>
    </rPh>
    <phoneticPr fontId="12"/>
  </si>
  <si>
    <t>各年2月1日現在</t>
    <rPh sb="0" eb="2">
      <t>カクネン</t>
    </rPh>
    <rPh sb="3" eb="4">
      <t>ガツ</t>
    </rPh>
    <rPh sb="5" eb="6">
      <t>ニチ</t>
    </rPh>
    <phoneticPr fontId="8"/>
  </si>
  <si>
    <t>年次</t>
    <rPh sb="0" eb="1">
      <t>ネン</t>
    </rPh>
    <rPh sb="1" eb="2">
      <t>ツギ</t>
    </rPh>
    <phoneticPr fontId="12"/>
  </si>
  <si>
    <t>区分</t>
    <rPh sb="0" eb="2">
      <t>クブン</t>
    </rPh>
    <phoneticPr fontId="8"/>
  </si>
  <si>
    <t>人　　口　　　（人）</t>
    <rPh sb="0" eb="1">
      <t>ヒト</t>
    </rPh>
    <rPh sb="3" eb="4">
      <t>クチ</t>
    </rPh>
    <rPh sb="8" eb="9">
      <t>ヒト</t>
    </rPh>
    <phoneticPr fontId="8"/>
  </si>
  <si>
    <t>総数</t>
    <rPh sb="0" eb="2">
      <t>ソウスウ</t>
    </rPh>
    <phoneticPr fontId="12"/>
  </si>
  <si>
    <t>14歳以下</t>
    <rPh sb="2" eb="3">
      <t>サイ</t>
    </rPh>
    <rPh sb="3" eb="5">
      <t>イカ</t>
    </rPh>
    <phoneticPr fontId="8"/>
  </si>
  <si>
    <t>15～19</t>
  </si>
  <si>
    <t>20～24</t>
  </si>
  <si>
    <t>25～29</t>
  </si>
  <si>
    <t>30～34</t>
  </si>
  <si>
    <t>35～39</t>
  </si>
  <si>
    <t>40～44</t>
  </si>
  <si>
    <t>45～49</t>
  </si>
  <si>
    <t>50～54</t>
  </si>
  <si>
    <t>55～59</t>
  </si>
  <si>
    <t>60～64</t>
  </si>
  <si>
    <t>65～69</t>
  </si>
  <si>
    <t>70～74</t>
  </si>
  <si>
    <t>75歳以上</t>
    <rPh sb="2" eb="3">
      <t>サイ</t>
    </rPh>
    <rPh sb="3" eb="5">
      <t>イジョウ</t>
    </rPh>
    <phoneticPr fontId="8"/>
  </si>
  <si>
    <t>平成12年</t>
    <rPh sb="0" eb="2">
      <t>ヘイセイ</t>
    </rPh>
    <rPh sb="4" eb="5">
      <t>ネン</t>
    </rPh>
    <phoneticPr fontId="8"/>
  </si>
  <si>
    <t>割合</t>
    <rPh sb="0" eb="2">
      <t>ワリアイ</t>
    </rPh>
    <phoneticPr fontId="8"/>
  </si>
  <si>
    <t>男</t>
    <rPh sb="0" eb="1">
      <t>オトコ</t>
    </rPh>
    <phoneticPr fontId="12"/>
  </si>
  <si>
    <t>女</t>
    <rPh sb="0" eb="1">
      <t>オンナ</t>
    </rPh>
    <phoneticPr fontId="12"/>
  </si>
  <si>
    <t>三国町</t>
    <rPh sb="0" eb="3">
      <t>ミクニチョウ</t>
    </rPh>
    <phoneticPr fontId="8"/>
  </si>
  <si>
    <t>丸岡町</t>
    <rPh sb="0" eb="2">
      <t>マルオカ</t>
    </rPh>
    <rPh sb="2" eb="3">
      <t>チョウ</t>
    </rPh>
    <phoneticPr fontId="8"/>
  </si>
  <si>
    <t>春江町</t>
    <rPh sb="0" eb="3">
      <t>ハルエチョウ</t>
    </rPh>
    <phoneticPr fontId="8"/>
  </si>
  <si>
    <t>坂井町</t>
    <rPh sb="0" eb="2">
      <t>サカイ</t>
    </rPh>
    <rPh sb="2" eb="3">
      <t>チョウ</t>
    </rPh>
    <phoneticPr fontId="8"/>
  </si>
  <si>
    <t>平成17年</t>
    <rPh sb="0" eb="2">
      <t>ヘイセイ</t>
    </rPh>
    <rPh sb="4" eb="5">
      <t>ネン</t>
    </rPh>
    <phoneticPr fontId="8"/>
  </si>
  <si>
    <t>平成22年</t>
    <rPh sb="0" eb="2">
      <t>ヘイセイ</t>
    </rPh>
    <rPh sb="4" eb="5">
      <t>ネン</t>
    </rPh>
    <phoneticPr fontId="8"/>
  </si>
  <si>
    <t>平成27年</t>
    <rPh sb="0" eb="2">
      <t>ヘイセイ</t>
    </rPh>
    <rPh sb="4" eb="5">
      <t>ネン</t>
    </rPh>
    <phoneticPr fontId="8"/>
  </si>
  <si>
    <t>令和 2年</t>
    <rPh sb="0" eb="2">
      <t>レイワ</t>
    </rPh>
    <rPh sb="4" eb="5">
      <t>ネン</t>
    </rPh>
    <phoneticPr fontId="8"/>
  </si>
  <si>
    <t>資料：農林水産省 「農林業センサス」</t>
    <rPh sb="0" eb="2">
      <t>シリョウ</t>
    </rPh>
    <rPh sb="3" eb="5">
      <t>ノウリン</t>
    </rPh>
    <rPh sb="5" eb="8">
      <t>スイサンショウ</t>
    </rPh>
    <rPh sb="10" eb="13">
      <t>ノウリンギョウ</t>
    </rPh>
    <phoneticPr fontId="9"/>
  </si>
  <si>
    <t>D-3．農業就業人口（販売農家）</t>
    <rPh sb="4" eb="6">
      <t>ノウギョウ</t>
    </rPh>
    <rPh sb="6" eb="8">
      <t>シュウギョウ</t>
    </rPh>
    <rPh sb="8" eb="10">
      <t>ジンコウ</t>
    </rPh>
    <rPh sb="11" eb="13">
      <t>ハンバイ</t>
    </rPh>
    <rPh sb="13" eb="15">
      <t>ノウカ</t>
    </rPh>
    <phoneticPr fontId="12"/>
  </si>
  <si>
    <t>各年2月1日現在</t>
    <rPh sb="0" eb="2">
      <t>カクネン</t>
    </rPh>
    <rPh sb="3" eb="4">
      <t>ツキ</t>
    </rPh>
    <rPh sb="5" eb="6">
      <t>ニチ</t>
    </rPh>
    <phoneticPr fontId="8"/>
  </si>
  <si>
    <t>人　　口　　（人）</t>
    <rPh sb="0" eb="1">
      <t>ヒト</t>
    </rPh>
    <rPh sb="3" eb="4">
      <t>クチ</t>
    </rPh>
    <rPh sb="7" eb="8">
      <t>ヒト</t>
    </rPh>
    <phoneticPr fontId="8"/>
  </si>
  <si>
    <t>D-4．経営耕地面積規模別経営体数</t>
    <rPh sb="4" eb="6">
      <t>ケイエイ</t>
    </rPh>
    <rPh sb="6" eb="8">
      <t>コウチ</t>
    </rPh>
    <rPh sb="8" eb="10">
      <t>メンセキ</t>
    </rPh>
    <rPh sb="10" eb="13">
      <t>キボベツ</t>
    </rPh>
    <rPh sb="13" eb="15">
      <t>ケイエイ</t>
    </rPh>
    <rPh sb="15" eb="16">
      <t>タイ</t>
    </rPh>
    <rPh sb="16" eb="17">
      <t>スウ</t>
    </rPh>
    <phoneticPr fontId="12"/>
  </si>
  <si>
    <t>単位：経営体</t>
    <rPh sb="3" eb="6">
      <t>ケイエイタイ</t>
    </rPh>
    <phoneticPr fontId="8"/>
  </si>
  <si>
    <t>年次</t>
    <rPh sb="0" eb="2">
      <t>ネンジ</t>
    </rPh>
    <phoneticPr fontId="8"/>
  </si>
  <si>
    <t>耕　　地　　面　　積</t>
    <rPh sb="0" eb="1">
      <t>コウ</t>
    </rPh>
    <rPh sb="3" eb="4">
      <t>チ</t>
    </rPh>
    <rPh sb="6" eb="7">
      <t>メン</t>
    </rPh>
    <rPh sb="9" eb="10">
      <t>セキ</t>
    </rPh>
    <phoneticPr fontId="8"/>
  </si>
  <si>
    <t>0.3ha未満</t>
    <rPh sb="5" eb="7">
      <t>ミマン</t>
    </rPh>
    <phoneticPr fontId="8"/>
  </si>
  <si>
    <t>0.3～0.5</t>
    <phoneticPr fontId="12"/>
  </si>
  <si>
    <t>0.5～1.0</t>
    <phoneticPr fontId="12"/>
  </si>
  <si>
    <t>1.0～1.5</t>
    <phoneticPr fontId="12"/>
  </si>
  <si>
    <t>1.5～2.0</t>
    <phoneticPr fontId="12"/>
  </si>
  <si>
    <t>2.0～3.0</t>
    <phoneticPr fontId="12"/>
  </si>
  <si>
    <t>3.0～5.0</t>
    <phoneticPr fontId="12"/>
  </si>
  <si>
    <t>5.0～10.0</t>
    <phoneticPr fontId="12"/>
  </si>
  <si>
    <t>10.0～20.0</t>
    <phoneticPr fontId="12"/>
  </si>
  <si>
    <t>20.0～30.0</t>
    <phoneticPr fontId="12"/>
  </si>
  <si>
    <t>30.0～50.0</t>
    <phoneticPr fontId="12"/>
  </si>
  <si>
    <t>50ha以上</t>
    <rPh sb="4" eb="6">
      <t>イジョウ</t>
    </rPh>
    <phoneticPr fontId="8"/>
  </si>
  <si>
    <t>(割合)</t>
    <rPh sb="1" eb="3">
      <t>ワリアイ</t>
    </rPh>
    <phoneticPr fontId="8"/>
  </si>
  <si>
    <t>令和2年</t>
    <rPh sb="0" eb="2">
      <t>レイワ</t>
    </rPh>
    <rPh sb="3" eb="4">
      <t>ネン</t>
    </rPh>
    <phoneticPr fontId="8"/>
  </si>
  <si>
    <t>※令和2年の数値は速報値</t>
    <rPh sb="1" eb="3">
      <t>レイワ</t>
    </rPh>
    <rPh sb="4" eb="5">
      <t>ネン</t>
    </rPh>
    <rPh sb="6" eb="8">
      <t>スウチ</t>
    </rPh>
    <rPh sb="9" eb="12">
      <t>ソクホウチ</t>
    </rPh>
    <phoneticPr fontId="8"/>
  </si>
  <si>
    <t>D-5．所有耕地規模別経営体数</t>
    <rPh sb="4" eb="6">
      <t>ショユウ</t>
    </rPh>
    <rPh sb="6" eb="8">
      <t>コウチ</t>
    </rPh>
    <rPh sb="8" eb="10">
      <t>キボ</t>
    </rPh>
    <rPh sb="10" eb="11">
      <t>ベツ</t>
    </rPh>
    <rPh sb="11" eb="13">
      <t>ケイエイ</t>
    </rPh>
    <rPh sb="13" eb="14">
      <t>タイ</t>
    </rPh>
    <rPh sb="14" eb="15">
      <t>スウ</t>
    </rPh>
    <phoneticPr fontId="12"/>
  </si>
  <si>
    <t>各年2月1日現在</t>
    <rPh sb="0" eb="1">
      <t>カク</t>
    </rPh>
    <rPh sb="1" eb="2">
      <t>ネン</t>
    </rPh>
    <rPh sb="3" eb="4">
      <t>ガツ</t>
    </rPh>
    <rPh sb="5" eb="6">
      <t>ニチ</t>
    </rPh>
    <phoneticPr fontId="12"/>
  </si>
  <si>
    <t>単位：経営体</t>
    <rPh sb="0" eb="2">
      <t>タンイ</t>
    </rPh>
    <rPh sb="3" eb="6">
      <t>ケイエイタイ</t>
    </rPh>
    <phoneticPr fontId="12"/>
  </si>
  <si>
    <t>平成12年</t>
    <rPh sb="0" eb="2">
      <t>ヘイセイ</t>
    </rPh>
    <rPh sb="4" eb="5">
      <t>ネン</t>
    </rPh>
    <phoneticPr fontId="12"/>
  </si>
  <si>
    <t>平成17年</t>
    <rPh sb="0" eb="2">
      <t>ヘイセイ</t>
    </rPh>
    <rPh sb="4" eb="5">
      <t>ネン</t>
    </rPh>
    <phoneticPr fontId="12"/>
  </si>
  <si>
    <t>平成22年</t>
    <rPh sb="0" eb="2">
      <t>ヘイセイ</t>
    </rPh>
    <rPh sb="4" eb="5">
      <t>ネン</t>
    </rPh>
    <phoneticPr fontId="12"/>
  </si>
  <si>
    <t>平成27年</t>
    <rPh sb="0" eb="2">
      <t>ヘイセイ</t>
    </rPh>
    <rPh sb="4" eb="5">
      <t>ネン</t>
    </rPh>
    <phoneticPr fontId="12"/>
  </si>
  <si>
    <t>　</t>
    <phoneticPr fontId="12"/>
  </si>
  <si>
    <t>割合(%)</t>
    <rPh sb="0" eb="2">
      <t>ワリアイ</t>
    </rPh>
    <phoneticPr fontId="8"/>
  </si>
  <si>
    <t>所有耕地なし</t>
    <rPh sb="0" eb="2">
      <t>ショユウ</t>
    </rPh>
    <rPh sb="2" eb="4">
      <t>コウチ</t>
    </rPh>
    <phoneticPr fontId="12"/>
  </si>
  <si>
    <t>0.1ha未満</t>
    <rPh sb="5" eb="7">
      <t>ミマン</t>
    </rPh>
    <phoneticPr fontId="8"/>
  </si>
  <si>
    <t>0.1～0.3</t>
    <phoneticPr fontId="12"/>
  </si>
  <si>
    <t>2.0～2.5</t>
    <phoneticPr fontId="12"/>
  </si>
  <si>
    <t>2.5～3.0</t>
    <phoneticPr fontId="12"/>
  </si>
  <si>
    <t>3.0～4.0</t>
    <phoneticPr fontId="12"/>
  </si>
  <si>
    <t>4.0～5.0</t>
    <phoneticPr fontId="12"/>
  </si>
  <si>
    <t>5.0～7.5</t>
    <phoneticPr fontId="12"/>
  </si>
  <si>
    <t>7.5～10.0</t>
    <phoneticPr fontId="12"/>
  </si>
  <si>
    <t>10.0～15.0</t>
    <phoneticPr fontId="12"/>
  </si>
  <si>
    <t>15.0～20.0</t>
    <phoneticPr fontId="12"/>
  </si>
  <si>
    <t>20ha以上</t>
    <rPh sb="4" eb="6">
      <t>イジョウ</t>
    </rPh>
    <phoneticPr fontId="8"/>
  </si>
  <si>
    <t>資料：農林水産省 「農林業センサス」</t>
    <rPh sb="0" eb="2">
      <t>シリョウ</t>
    </rPh>
    <rPh sb="3" eb="5">
      <t>ノウリン</t>
    </rPh>
    <rPh sb="5" eb="8">
      <t>スイサンショウ</t>
    </rPh>
    <phoneticPr fontId="12"/>
  </si>
  <si>
    <t>D-6．農機具所有経営体数、所有台数</t>
    <rPh sb="4" eb="7">
      <t>ノウキグ</t>
    </rPh>
    <rPh sb="7" eb="9">
      <t>ショユウ</t>
    </rPh>
    <rPh sb="9" eb="12">
      <t>ケイエイタイ</t>
    </rPh>
    <rPh sb="12" eb="13">
      <t>カズ</t>
    </rPh>
    <rPh sb="14" eb="16">
      <t>ショユウ</t>
    </rPh>
    <rPh sb="16" eb="18">
      <t>ダイスウ</t>
    </rPh>
    <phoneticPr fontId="12"/>
  </si>
  <si>
    <r>
      <t>各</t>
    </r>
    <r>
      <rPr>
        <sz val="11"/>
        <color theme="1"/>
        <rFont val="游ゴシック"/>
        <family val="2"/>
        <scheme val="minor"/>
      </rPr>
      <t>年2月1日現在</t>
    </r>
    <rPh sb="0" eb="1">
      <t>カク</t>
    </rPh>
    <rPh sb="1" eb="2">
      <t>ネン</t>
    </rPh>
    <rPh sb="3" eb="4">
      <t>ガツ</t>
    </rPh>
    <rPh sb="5" eb="6">
      <t>ニチ</t>
    </rPh>
    <phoneticPr fontId="8"/>
  </si>
  <si>
    <t>単位：台</t>
    <rPh sb="0" eb="2">
      <t>タンイ</t>
    </rPh>
    <rPh sb="3" eb="4">
      <t>ダイ</t>
    </rPh>
    <phoneticPr fontId="8"/>
  </si>
  <si>
    <t>乗　　用　　型　　ト　　ラ　　ク　　タ　　ー</t>
    <rPh sb="0" eb="1">
      <t>ジョウ</t>
    </rPh>
    <rPh sb="3" eb="4">
      <t>ヨウ</t>
    </rPh>
    <rPh sb="6" eb="7">
      <t>ガタ</t>
    </rPh>
    <phoneticPr fontId="8"/>
  </si>
  <si>
    <t>動力防除機</t>
    <rPh sb="0" eb="2">
      <t>ドウリョク</t>
    </rPh>
    <rPh sb="2" eb="5">
      <t>ボウジョキ</t>
    </rPh>
    <phoneticPr fontId="8"/>
  </si>
  <si>
    <t>乗用型
スピード
スプレイヤー</t>
    <rPh sb="0" eb="2">
      <t>ジョウヨウ</t>
    </rPh>
    <rPh sb="2" eb="3">
      <t>ガタ</t>
    </rPh>
    <phoneticPr fontId="8"/>
  </si>
  <si>
    <t>動力田植機</t>
  </si>
  <si>
    <t>自脱型
コンバイン</t>
    <phoneticPr fontId="8"/>
  </si>
  <si>
    <t>普通型
コンバイン</t>
    <rPh sb="0" eb="2">
      <t>フツウ</t>
    </rPh>
    <phoneticPr fontId="8"/>
  </si>
  <si>
    <t>総　計</t>
    <rPh sb="0" eb="1">
      <t>ソウ</t>
    </rPh>
    <phoneticPr fontId="8"/>
  </si>
  <si>
    <t>１５馬力未満</t>
    <phoneticPr fontId="8"/>
  </si>
  <si>
    <t>１５～３０馬力</t>
    <rPh sb="5" eb="7">
      <t>バリキ</t>
    </rPh>
    <phoneticPr fontId="8"/>
  </si>
  <si>
    <t>30馬力以上</t>
    <rPh sb="2" eb="4">
      <t>バリキ</t>
    </rPh>
    <rPh sb="4" eb="6">
      <t>イジョウ</t>
    </rPh>
    <phoneticPr fontId="8"/>
  </si>
  <si>
    <t>農家数</t>
    <rPh sb="0" eb="2">
      <t>ノウカ</t>
    </rPh>
    <rPh sb="2" eb="3">
      <t>スウ</t>
    </rPh>
    <phoneticPr fontId="8"/>
  </si>
  <si>
    <t>台　数</t>
    <phoneticPr fontId="8"/>
  </si>
  <si>
    <t>丸岡町</t>
  </si>
  <si>
    <t>春江町</t>
  </si>
  <si>
    <t>坂井町</t>
  </si>
  <si>
    <t>経営体数</t>
    <rPh sb="0" eb="3">
      <t>ケイエイタイ</t>
    </rPh>
    <phoneticPr fontId="8"/>
  </si>
  <si>
    <t>トラクター</t>
    <phoneticPr fontId="8"/>
  </si>
  <si>
    <t>動力田植機</t>
    <phoneticPr fontId="8"/>
  </si>
  <si>
    <t>コンバイン</t>
    <phoneticPr fontId="8"/>
  </si>
  <si>
    <t>※平成22年調査から調査項目変更</t>
    <rPh sb="1" eb="3">
      <t>ヘイセイ</t>
    </rPh>
    <rPh sb="5" eb="6">
      <t>トシ</t>
    </rPh>
    <rPh sb="6" eb="8">
      <t>チョウサ</t>
    </rPh>
    <rPh sb="10" eb="12">
      <t>チョウサ</t>
    </rPh>
    <rPh sb="12" eb="14">
      <t>コウモク</t>
    </rPh>
    <rPh sb="14" eb="16">
      <t>ヘンコウ</t>
    </rPh>
    <phoneticPr fontId="8"/>
  </si>
  <si>
    <t>資料：農林水産省 「農林業センサス」</t>
    <rPh sb="0" eb="2">
      <t>シリョウ</t>
    </rPh>
    <rPh sb="3" eb="8">
      <t>ノウリンスイサンショウ</t>
    </rPh>
    <rPh sb="10" eb="13">
      <t>ノウリンギョウ</t>
    </rPh>
    <phoneticPr fontId="8"/>
  </si>
  <si>
    <t>D-7．販売目的の作物の類別作付農家数、面積</t>
    <rPh sb="4" eb="6">
      <t>ハンバイ</t>
    </rPh>
    <rPh sb="6" eb="8">
      <t>モクテキ</t>
    </rPh>
    <rPh sb="9" eb="11">
      <t>サクモツ</t>
    </rPh>
    <rPh sb="12" eb="14">
      <t>ルイベツ</t>
    </rPh>
    <rPh sb="14" eb="15">
      <t>サク</t>
    </rPh>
    <rPh sb="15" eb="16">
      <t>ヅ</t>
    </rPh>
    <rPh sb="16" eb="18">
      <t>ノウカ</t>
    </rPh>
    <rPh sb="18" eb="19">
      <t>スウ</t>
    </rPh>
    <rPh sb="20" eb="22">
      <t>メンセキ</t>
    </rPh>
    <phoneticPr fontId="12"/>
  </si>
  <si>
    <r>
      <t>各年2月</t>
    </r>
    <r>
      <rPr>
        <sz val="11"/>
        <color theme="1"/>
        <rFont val="游ゴシック"/>
        <family val="2"/>
        <scheme val="minor"/>
      </rPr>
      <t>1</t>
    </r>
    <r>
      <rPr>
        <sz val="11"/>
        <rFont val="ＭＳ Ｐゴシック"/>
        <family val="3"/>
        <charset val="128"/>
      </rPr>
      <t>日現在</t>
    </r>
    <rPh sb="0" eb="2">
      <t>カクネン</t>
    </rPh>
    <rPh sb="3" eb="4">
      <t>ガツ</t>
    </rPh>
    <rPh sb="5" eb="6">
      <t>ニチ</t>
    </rPh>
    <phoneticPr fontId="8"/>
  </si>
  <si>
    <t xml:space="preserve">単位：a </t>
    <rPh sb="0" eb="2">
      <t>タンイ</t>
    </rPh>
    <phoneticPr fontId="8"/>
  </si>
  <si>
    <t>実数</t>
    <rPh sb="0" eb="1">
      <t>ジツ</t>
    </rPh>
    <rPh sb="1" eb="2">
      <t>スウ</t>
    </rPh>
    <phoneticPr fontId="8"/>
  </si>
  <si>
    <t>稲</t>
    <rPh sb="0" eb="1">
      <t>イネ</t>
    </rPh>
    <phoneticPr fontId="12"/>
  </si>
  <si>
    <t>麦類</t>
    <rPh sb="0" eb="1">
      <t>ムギ</t>
    </rPh>
    <rPh sb="1" eb="2">
      <t>ルイ</t>
    </rPh>
    <phoneticPr fontId="12"/>
  </si>
  <si>
    <t>雑穀</t>
    <rPh sb="0" eb="2">
      <t>ザッコク</t>
    </rPh>
    <phoneticPr fontId="12"/>
  </si>
  <si>
    <t>いも類</t>
    <rPh sb="2" eb="3">
      <t>ルイ</t>
    </rPh>
    <phoneticPr fontId="12"/>
  </si>
  <si>
    <t>豆類</t>
    <rPh sb="0" eb="2">
      <t>マメルイ</t>
    </rPh>
    <phoneticPr fontId="12"/>
  </si>
  <si>
    <t>工芸農作物</t>
    <rPh sb="0" eb="2">
      <t>コウゲイ</t>
    </rPh>
    <rPh sb="2" eb="5">
      <t>ノウサクブツ</t>
    </rPh>
    <phoneticPr fontId="12"/>
  </si>
  <si>
    <t>野菜類</t>
    <rPh sb="0" eb="2">
      <t>ヤサイ</t>
    </rPh>
    <rPh sb="2" eb="3">
      <t>ルイ</t>
    </rPh>
    <phoneticPr fontId="12"/>
  </si>
  <si>
    <t>花き類・
花木</t>
    <rPh sb="0" eb="1">
      <t>ハナ</t>
    </rPh>
    <rPh sb="2" eb="3">
      <t>ルイ</t>
    </rPh>
    <rPh sb="5" eb="6">
      <t>ハナ</t>
    </rPh>
    <rPh sb="6" eb="7">
      <t>キ</t>
    </rPh>
    <phoneticPr fontId="12"/>
  </si>
  <si>
    <t>種苗・
苗木類</t>
    <rPh sb="0" eb="2">
      <t>シュビョウ</t>
    </rPh>
    <rPh sb="4" eb="6">
      <t>ナエギ</t>
    </rPh>
    <rPh sb="6" eb="7">
      <t>ルイ</t>
    </rPh>
    <phoneticPr fontId="12"/>
  </si>
  <si>
    <t>その他の
作物</t>
    <rPh sb="2" eb="3">
      <t>タ</t>
    </rPh>
    <rPh sb="5" eb="7">
      <t>サクモツ</t>
    </rPh>
    <phoneticPr fontId="12"/>
  </si>
  <si>
    <t>農家数</t>
    <rPh sb="0" eb="2">
      <t>ノウカ</t>
    </rPh>
    <rPh sb="2" eb="3">
      <t>スウ</t>
    </rPh>
    <phoneticPr fontId="12"/>
  </si>
  <si>
    <t>面積</t>
    <rPh sb="0" eb="2">
      <t>メンセキ</t>
    </rPh>
    <phoneticPr fontId="12"/>
  </si>
  <si>
    <t>三国町</t>
    <rPh sb="0" eb="2">
      <t>ミクニ</t>
    </rPh>
    <rPh sb="2" eb="3">
      <t>チョウ</t>
    </rPh>
    <phoneticPr fontId="8"/>
  </si>
  <si>
    <t>丸岡町</t>
    <rPh sb="0" eb="3">
      <t>マルオカチョウ</t>
    </rPh>
    <phoneticPr fontId="8"/>
  </si>
  <si>
    <t>-</t>
    <phoneticPr fontId="8"/>
  </si>
  <si>
    <t>-</t>
  </si>
  <si>
    <t>資料：農林水産省 「農林業センサス」</t>
    <rPh sb="0" eb="2">
      <t>シリョウ</t>
    </rPh>
    <rPh sb="3" eb="5">
      <t>ノウリン</t>
    </rPh>
    <rPh sb="5" eb="8">
      <t>スイサンショウ</t>
    </rPh>
    <phoneticPr fontId="8"/>
  </si>
  <si>
    <t>D-8．家畜・家きん飼養農家数、頭羽数</t>
    <rPh sb="4" eb="6">
      <t>カチク</t>
    </rPh>
    <rPh sb="7" eb="8">
      <t>カ</t>
    </rPh>
    <rPh sb="10" eb="12">
      <t>シヨウ</t>
    </rPh>
    <rPh sb="12" eb="14">
      <t>ノウカ</t>
    </rPh>
    <rPh sb="14" eb="15">
      <t>カズ</t>
    </rPh>
    <rPh sb="16" eb="17">
      <t>トウ</t>
    </rPh>
    <rPh sb="17" eb="18">
      <t>ハ</t>
    </rPh>
    <rPh sb="18" eb="19">
      <t>スウ</t>
    </rPh>
    <phoneticPr fontId="12"/>
  </si>
  <si>
    <r>
      <t>各年3月</t>
    </r>
    <r>
      <rPr>
        <sz val="11"/>
        <color theme="1"/>
        <rFont val="游ゴシック"/>
        <family val="2"/>
        <scheme val="minor"/>
      </rPr>
      <t>31</t>
    </r>
    <r>
      <rPr>
        <sz val="11"/>
        <rFont val="ＭＳ Ｐゴシック"/>
        <family val="3"/>
        <charset val="128"/>
      </rPr>
      <t>日現在</t>
    </r>
    <rPh sb="0" eb="2">
      <t>カクトシ</t>
    </rPh>
    <rPh sb="3" eb="4">
      <t>ガツ</t>
    </rPh>
    <rPh sb="6" eb="7">
      <t>ニチ</t>
    </rPh>
    <phoneticPr fontId="12"/>
  </si>
  <si>
    <t>年次</t>
    <rPh sb="0" eb="2">
      <t>ネンジ</t>
    </rPh>
    <phoneticPr fontId="12"/>
  </si>
  <si>
    <t>乳用牛</t>
    <rPh sb="0" eb="1">
      <t>チチ</t>
    </rPh>
    <rPh sb="1" eb="2">
      <t>ヨウ</t>
    </rPh>
    <rPh sb="2" eb="3">
      <t>ギュウ</t>
    </rPh>
    <phoneticPr fontId="12"/>
  </si>
  <si>
    <t>肉用牛</t>
    <rPh sb="0" eb="1">
      <t>ニク</t>
    </rPh>
    <rPh sb="1" eb="2">
      <t>ヨウ</t>
    </rPh>
    <rPh sb="2" eb="3">
      <t>ウシ</t>
    </rPh>
    <phoneticPr fontId="12"/>
  </si>
  <si>
    <t>豚</t>
    <rPh sb="0" eb="1">
      <t>ブタ</t>
    </rPh>
    <phoneticPr fontId="12"/>
  </si>
  <si>
    <t>採卵鶏</t>
    <rPh sb="0" eb="2">
      <t>サイラン</t>
    </rPh>
    <rPh sb="2" eb="3">
      <t>ニワトリ</t>
    </rPh>
    <phoneticPr fontId="12"/>
  </si>
  <si>
    <t>ブロイラー</t>
    <phoneticPr fontId="12"/>
  </si>
  <si>
    <t>飼養戸数</t>
    <rPh sb="0" eb="2">
      <t>シヨウ</t>
    </rPh>
    <rPh sb="2" eb="4">
      <t>コスウ</t>
    </rPh>
    <phoneticPr fontId="12"/>
  </si>
  <si>
    <t>飼養頭数</t>
    <rPh sb="0" eb="2">
      <t>シヨウ</t>
    </rPh>
    <rPh sb="2" eb="4">
      <t>トウスウ</t>
    </rPh>
    <phoneticPr fontId="12"/>
  </si>
  <si>
    <t>平成10年</t>
    <rPh sb="0" eb="2">
      <t>ヘイセイ</t>
    </rPh>
    <rPh sb="4" eb="5">
      <t>ネン</t>
    </rPh>
    <phoneticPr fontId="12"/>
  </si>
  <si>
    <t>三国町</t>
    <rPh sb="0" eb="3">
      <t>ミクニチョウ</t>
    </rPh>
    <phoneticPr fontId="12"/>
  </si>
  <si>
    <t>丸岡町</t>
    <rPh sb="0" eb="3">
      <t>マルオカチョウ</t>
    </rPh>
    <phoneticPr fontId="12"/>
  </si>
  <si>
    <t>春江町</t>
    <rPh sb="0" eb="3">
      <t>ハルエチョウ</t>
    </rPh>
    <phoneticPr fontId="12"/>
  </si>
  <si>
    <t>坂井町</t>
    <rPh sb="0" eb="2">
      <t>サカイ</t>
    </rPh>
    <rPh sb="2" eb="3">
      <t>チョウ</t>
    </rPh>
    <phoneticPr fontId="12"/>
  </si>
  <si>
    <t>平成11年</t>
    <rPh sb="0" eb="2">
      <t>ヘイセイ</t>
    </rPh>
    <rPh sb="4" eb="5">
      <t>ネン</t>
    </rPh>
    <phoneticPr fontId="12"/>
  </si>
  <si>
    <t>平成13年</t>
    <rPh sb="0" eb="2">
      <t>ヘイセイ</t>
    </rPh>
    <rPh sb="4" eb="5">
      <t>ネン</t>
    </rPh>
    <phoneticPr fontId="12"/>
  </si>
  <si>
    <t>平成14年</t>
    <rPh sb="0" eb="2">
      <t>ヘイセイ</t>
    </rPh>
    <rPh sb="4" eb="5">
      <t>ネン</t>
    </rPh>
    <phoneticPr fontId="12"/>
  </si>
  <si>
    <t>平成15年</t>
    <rPh sb="0" eb="2">
      <t>ヘイセイ</t>
    </rPh>
    <rPh sb="4" eb="5">
      <t>ネン</t>
    </rPh>
    <phoneticPr fontId="12"/>
  </si>
  <si>
    <t>平成16年</t>
    <rPh sb="0" eb="2">
      <t>ヘイセイ</t>
    </rPh>
    <rPh sb="4" eb="5">
      <t>ネン</t>
    </rPh>
    <phoneticPr fontId="12"/>
  </si>
  <si>
    <t>平成18年</t>
    <rPh sb="0" eb="2">
      <t>ヘイセイ</t>
    </rPh>
    <rPh sb="4" eb="5">
      <t>ネン</t>
    </rPh>
    <phoneticPr fontId="12"/>
  </si>
  <si>
    <t>平成19年</t>
    <rPh sb="0" eb="2">
      <t>ヘイセイ</t>
    </rPh>
    <rPh sb="4" eb="5">
      <t>ネン</t>
    </rPh>
    <phoneticPr fontId="12"/>
  </si>
  <si>
    <t>平成20年</t>
    <rPh sb="0" eb="2">
      <t>ヘイセイ</t>
    </rPh>
    <rPh sb="4" eb="5">
      <t>ネン</t>
    </rPh>
    <phoneticPr fontId="12"/>
  </si>
  <si>
    <t>平成21年</t>
    <rPh sb="0" eb="2">
      <t>ヘイセイ</t>
    </rPh>
    <rPh sb="4" eb="5">
      <t>ネン</t>
    </rPh>
    <phoneticPr fontId="12"/>
  </si>
  <si>
    <t>平成23年</t>
    <rPh sb="0" eb="2">
      <t>ヘイセイ</t>
    </rPh>
    <rPh sb="4" eb="5">
      <t>ネン</t>
    </rPh>
    <phoneticPr fontId="12"/>
  </si>
  <si>
    <t>平成24年</t>
    <rPh sb="0" eb="2">
      <t>ヘイセイ</t>
    </rPh>
    <rPh sb="4" eb="5">
      <t>ネン</t>
    </rPh>
    <phoneticPr fontId="12"/>
  </si>
  <si>
    <t>平成25年</t>
    <rPh sb="0" eb="2">
      <t>ヘイセイ</t>
    </rPh>
    <rPh sb="4" eb="5">
      <t>ネン</t>
    </rPh>
    <phoneticPr fontId="12"/>
  </si>
  <si>
    <t>平成26年</t>
    <rPh sb="0" eb="2">
      <t>ヘイセイ</t>
    </rPh>
    <rPh sb="4" eb="5">
      <t>ネン</t>
    </rPh>
    <phoneticPr fontId="12"/>
  </si>
  <si>
    <t>平成28年</t>
    <rPh sb="0" eb="2">
      <t>ヘイセイ</t>
    </rPh>
    <rPh sb="4" eb="5">
      <t>ネン</t>
    </rPh>
    <phoneticPr fontId="12"/>
  </si>
  <si>
    <t>平成29年</t>
    <rPh sb="0" eb="2">
      <t>ヘイセイ</t>
    </rPh>
    <rPh sb="4" eb="5">
      <t>ネン</t>
    </rPh>
    <phoneticPr fontId="12"/>
  </si>
  <si>
    <t>平成30年</t>
    <rPh sb="0" eb="2">
      <t>ヘイセイ</t>
    </rPh>
    <rPh sb="4" eb="5">
      <t>ネン</t>
    </rPh>
    <phoneticPr fontId="12"/>
  </si>
  <si>
    <t>平成31年</t>
    <rPh sb="0" eb="2">
      <t>ヘイセイ</t>
    </rPh>
    <rPh sb="4" eb="5">
      <t>ネン</t>
    </rPh>
    <phoneticPr fontId="12"/>
  </si>
  <si>
    <t>令和 2年</t>
    <rPh sb="0" eb="2">
      <t>レイワ</t>
    </rPh>
    <rPh sb="4" eb="5">
      <t>ネン</t>
    </rPh>
    <phoneticPr fontId="12"/>
  </si>
  <si>
    <t>資料：農業振興課</t>
    <phoneticPr fontId="12"/>
  </si>
  <si>
    <t>D-9．農地転用実績</t>
    <rPh sb="4" eb="6">
      <t>ノウチ</t>
    </rPh>
    <rPh sb="6" eb="8">
      <t>テンヨウ</t>
    </rPh>
    <rPh sb="8" eb="10">
      <t>ジッセキ</t>
    </rPh>
    <phoneticPr fontId="12"/>
  </si>
  <si>
    <t>単位：ha</t>
    <rPh sb="0" eb="2">
      <t>タンイ</t>
    </rPh>
    <phoneticPr fontId="12"/>
  </si>
  <si>
    <t>年次</t>
    <rPh sb="1" eb="2">
      <t>ツギ</t>
    </rPh>
    <phoneticPr fontId="12"/>
  </si>
  <si>
    <t>法第4条・5条の許可</t>
    <rPh sb="0" eb="1">
      <t>ホウ</t>
    </rPh>
    <rPh sb="1" eb="2">
      <t>ダイ</t>
    </rPh>
    <rPh sb="3" eb="4">
      <t>ジョウ</t>
    </rPh>
    <rPh sb="6" eb="7">
      <t>ジョウ</t>
    </rPh>
    <rPh sb="8" eb="10">
      <t>キョカ</t>
    </rPh>
    <phoneticPr fontId="12"/>
  </si>
  <si>
    <t>法第4条・5条の届出</t>
    <rPh sb="0" eb="1">
      <t>ホウ</t>
    </rPh>
    <rPh sb="1" eb="2">
      <t>ダイ</t>
    </rPh>
    <rPh sb="3" eb="4">
      <t>ジョウ</t>
    </rPh>
    <rPh sb="6" eb="7">
      <t>ジョウ</t>
    </rPh>
    <rPh sb="8" eb="10">
      <t>トドケデ</t>
    </rPh>
    <phoneticPr fontId="12"/>
  </si>
  <si>
    <t>法第4条・5条以外の転用面積</t>
    <rPh sb="0" eb="1">
      <t>ホウ</t>
    </rPh>
    <rPh sb="1" eb="2">
      <t>ダイ</t>
    </rPh>
    <rPh sb="3" eb="4">
      <t>ジョウ</t>
    </rPh>
    <rPh sb="6" eb="7">
      <t>ジョウ</t>
    </rPh>
    <rPh sb="7" eb="9">
      <t>イガイ</t>
    </rPh>
    <rPh sb="10" eb="12">
      <t>テンヨウ</t>
    </rPh>
    <rPh sb="12" eb="14">
      <t>メンセキ</t>
    </rPh>
    <phoneticPr fontId="12"/>
  </si>
  <si>
    <t>農地転用
面積の
合計</t>
    <rPh sb="0" eb="2">
      <t>ノウチ</t>
    </rPh>
    <rPh sb="2" eb="4">
      <t>テンヨウ</t>
    </rPh>
    <rPh sb="5" eb="7">
      <t>メンセキ</t>
    </rPh>
    <rPh sb="9" eb="11">
      <t>ゴウケイ</t>
    </rPh>
    <phoneticPr fontId="12"/>
  </si>
  <si>
    <t>件数</t>
    <rPh sb="0" eb="2">
      <t>ケンスウ</t>
    </rPh>
    <phoneticPr fontId="12"/>
  </si>
  <si>
    <t>4条</t>
    <rPh sb="1" eb="2">
      <t>ジョウ</t>
    </rPh>
    <phoneticPr fontId="12"/>
  </si>
  <si>
    <t>5条</t>
    <rPh sb="1" eb="2">
      <t>ジョウ</t>
    </rPh>
    <phoneticPr fontId="12"/>
  </si>
  <si>
    <t>田</t>
    <rPh sb="0" eb="1">
      <t>タ</t>
    </rPh>
    <phoneticPr fontId="12"/>
  </si>
  <si>
    <t>畑</t>
    <rPh sb="0" eb="1">
      <t>ハタケ</t>
    </rPh>
    <phoneticPr fontId="12"/>
  </si>
  <si>
    <t>平成10年</t>
    <rPh sb="0" eb="2">
      <t>ヘイセイ</t>
    </rPh>
    <phoneticPr fontId="12"/>
  </si>
  <si>
    <t>平成11年</t>
    <rPh sb="0" eb="2">
      <t>ヘイセイ</t>
    </rPh>
    <phoneticPr fontId="12"/>
  </si>
  <si>
    <t>平成12年</t>
    <rPh sb="0" eb="2">
      <t>ヘイセイ</t>
    </rPh>
    <phoneticPr fontId="12"/>
  </si>
  <si>
    <t>平成13年</t>
    <rPh sb="0" eb="2">
      <t>ヘイセイ</t>
    </rPh>
    <phoneticPr fontId="12"/>
  </si>
  <si>
    <t>平成14年</t>
    <rPh sb="0" eb="2">
      <t>ヘイセイ</t>
    </rPh>
    <phoneticPr fontId="12"/>
  </si>
  <si>
    <t>平成15年</t>
    <rPh sb="0" eb="2">
      <t>ヘイセイ</t>
    </rPh>
    <phoneticPr fontId="12"/>
  </si>
  <si>
    <t>平成16年</t>
    <rPh sb="0" eb="2">
      <t>ヘイセイ</t>
    </rPh>
    <phoneticPr fontId="12"/>
  </si>
  <si>
    <t>平成17年</t>
    <rPh sb="0" eb="2">
      <t>ヘイセイ</t>
    </rPh>
    <phoneticPr fontId="12"/>
  </si>
  <si>
    <t>平成18年</t>
    <rPh sb="0" eb="2">
      <t>ヘイセイ</t>
    </rPh>
    <phoneticPr fontId="12"/>
  </si>
  <si>
    <t>平成19年</t>
    <rPh sb="0" eb="2">
      <t>ヘイセイ</t>
    </rPh>
    <phoneticPr fontId="12"/>
  </si>
  <si>
    <t>平成20年</t>
    <rPh sb="0" eb="2">
      <t>ヘイセイ</t>
    </rPh>
    <phoneticPr fontId="12"/>
  </si>
  <si>
    <t>平成21年</t>
    <rPh sb="0" eb="2">
      <t>ヘイセイ</t>
    </rPh>
    <phoneticPr fontId="12"/>
  </si>
  <si>
    <t>-</t>
    <phoneticPr fontId="12"/>
  </si>
  <si>
    <t>平成22年</t>
    <rPh sb="0" eb="2">
      <t>ヘイセイ</t>
    </rPh>
    <phoneticPr fontId="12"/>
  </si>
  <si>
    <t>平成23年</t>
    <rPh sb="0" eb="2">
      <t>ヘイセイ</t>
    </rPh>
    <phoneticPr fontId="12"/>
  </si>
  <si>
    <t>平成24年</t>
    <rPh sb="0" eb="2">
      <t>ヘイセイ</t>
    </rPh>
    <phoneticPr fontId="12"/>
  </si>
  <si>
    <t>平成25年</t>
    <rPh sb="0" eb="2">
      <t>ヘイセイ</t>
    </rPh>
    <phoneticPr fontId="12"/>
  </si>
  <si>
    <t>平成26年</t>
    <rPh sb="0" eb="2">
      <t>ヘイセイ</t>
    </rPh>
    <phoneticPr fontId="12"/>
  </si>
  <si>
    <t>令和2年</t>
    <rPh sb="0" eb="2">
      <t>レイワ</t>
    </rPh>
    <rPh sb="3" eb="4">
      <t>ネン</t>
    </rPh>
    <phoneticPr fontId="12"/>
  </si>
  <si>
    <t>資料：農業委員会事務局</t>
    <phoneticPr fontId="12"/>
  </si>
  <si>
    <t>D-10．農道の状況</t>
    <rPh sb="5" eb="7">
      <t>ノウドウ</t>
    </rPh>
    <rPh sb="8" eb="10">
      <t>ジョウキョウ</t>
    </rPh>
    <phoneticPr fontId="8"/>
  </si>
  <si>
    <t>各年8月1日現在</t>
    <rPh sb="0" eb="1">
      <t>オノオノ</t>
    </rPh>
    <rPh sb="1" eb="2">
      <t>ネン</t>
    </rPh>
    <rPh sb="3" eb="4">
      <t>ツキ</t>
    </rPh>
    <rPh sb="5" eb="6">
      <t>ニチ</t>
    </rPh>
    <rPh sb="6" eb="8">
      <t>ゲンザイ</t>
    </rPh>
    <phoneticPr fontId="8"/>
  </si>
  <si>
    <t>計</t>
    <phoneticPr fontId="8"/>
  </si>
  <si>
    <t>幅          員</t>
    <phoneticPr fontId="8"/>
  </si>
  <si>
    <t>ト ン ネ ル 部</t>
    <phoneticPr fontId="8"/>
  </si>
  <si>
    <t>橋     梁     部</t>
    <phoneticPr fontId="8"/>
  </si>
  <si>
    <t>年次</t>
    <rPh sb="0" eb="1">
      <t>ネン</t>
    </rPh>
    <rPh sb="1" eb="2">
      <t>ジ</t>
    </rPh>
    <phoneticPr fontId="8"/>
  </si>
  <si>
    <t>総延長</t>
    <rPh sb="0" eb="1">
      <t>ソウ</t>
    </rPh>
    <rPh sb="1" eb="3">
      <t>エンチョウ</t>
    </rPh>
    <phoneticPr fontId="8"/>
  </si>
  <si>
    <t>舗装延長</t>
    <phoneticPr fontId="8"/>
  </si>
  <si>
    <t>舗装率</t>
    <phoneticPr fontId="8"/>
  </si>
  <si>
    <t>1.8～4.0m</t>
    <phoneticPr fontId="8"/>
  </si>
  <si>
    <t>割合</t>
    <phoneticPr fontId="8"/>
  </si>
  <si>
    <t>4.0ｍ以上</t>
    <phoneticPr fontId="8"/>
  </si>
  <si>
    <t>総延長</t>
    <phoneticPr fontId="8"/>
  </si>
  <si>
    <t>箇所数</t>
    <rPh sb="0" eb="2">
      <t>カショ</t>
    </rPh>
    <phoneticPr fontId="8"/>
  </si>
  <si>
    <t>平　均</t>
    <phoneticPr fontId="8"/>
  </si>
  <si>
    <t>（ｍ）</t>
  </si>
  <si>
    <t>（％）</t>
  </si>
  <si>
    <t>県管理</t>
    <rPh sb="0" eb="1">
      <t>ケン</t>
    </rPh>
    <rPh sb="1" eb="3">
      <t>カンリ</t>
    </rPh>
    <phoneticPr fontId="8"/>
  </si>
  <si>
    <t>町管理</t>
    <rPh sb="0" eb="1">
      <t>チョウ</t>
    </rPh>
    <rPh sb="1" eb="3">
      <t>カンリ</t>
    </rPh>
    <phoneticPr fontId="8"/>
  </si>
  <si>
    <t>土地改良</t>
    <rPh sb="0" eb="2">
      <t>トチ</t>
    </rPh>
    <rPh sb="2" eb="4">
      <t>カイリョウ</t>
    </rPh>
    <phoneticPr fontId="8"/>
  </si>
  <si>
    <t>平成18年</t>
    <rPh sb="0" eb="2">
      <t>ヘイセイ</t>
    </rPh>
    <rPh sb="4" eb="5">
      <t>ネン</t>
    </rPh>
    <phoneticPr fontId="8"/>
  </si>
  <si>
    <t>市管理</t>
    <rPh sb="0" eb="1">
      <t>シ</t>
    </rPh>
    <rPh sb="1" eb="3">
      <t>カンリ</t>
    </rPh>
    <phoneticPr fontId="8"/>
  </si>
  <si>
    <t>平成19年</t>
    <rPh sb="0" eb="2">
      <t>ヘイセイ</t>
    </rPh>
    <rPh sb="4" eb="5">
      <t>ネン</t>
    </rPh>
    <phoneticPr fontId="8"/>
  </si>
  <si>
    <t>平成20年</t>
    <rPh sb="0" eb="2">
      <t>ヘイセイ</t>
    </rPh>
    <rPh sb="4" eb="5">
      <t>ネン</t>
    </rPh>
    <phoneticPr fontId="8"/>
  </si>
  <si>
    <t>平成21年</t>
    <rPh sb="0" eb="2">
      <t>ヘイセイ</t>
    </rPh>
    <rPh sb="4" eb="5">
      <t>ネン</t>
    </rPh>
    <phoneticPr fontId="8"/>
  </si>
  <si>
    <t>平成23年</t>
    <rPh sb="0" eb="2">
      <t>ヘイセイ</t>
    </rPh>
    <rPh sb="4" eb="5">
      <t>ネン</t>
    </rPh>
    <phoneticPr fontId="8"/>
  </si>
  <si>
    <t>平成24年</t>
    <rPh sb="0" eb="2">
      <t>ヘイセイ</t>
    </rPh>
    <rPh sb="4" eb="5">
      <t>ネン</t>
    </rPh>
    <phoneticPr fontId="8"/>
  </si>
  <si>
    <t>市管理</t>
  </si>
  <si>
    <t>平成25年</t>
    <rPh sb="0" eb="2">
      <t>ヘイセイ</t>
    </rPh>
    <rPh sb="4" eb="5">
      <t>ネン</t>
    </rPh>
    <phoneticPr fontId="8"/>
  </si>
  <si>
    <t>平成26年</t>
    <rPh sb="0" eb="2">
      <t>ヘイセイ</t>
    </rPh>
    <rPh sb="4" eb="5">
      <t>ネン</t>
    </rPh>
    <phoneticPr fontId="8"/>
  </si>
  <si>
    <t>平成28年</t>
    <rPh sb="0" eb="2">
      <t>ヘイセイ</t>
    </rPh>
    <rPh sb="4" eb="5">
      <t>ネン</t>
    </rPh>
    <phoneticPr fontId="8"/>
  </si>
  <si>
    <t>平成29年</t>
    <rPh sb="0" eb="2">
      <t>ヘイセイ</t>
    </rPh>
    <rPh sb="4" eb="5">
      <t>ネン</t>
    </rPh>
    <phoneticPr fontId="8"/>
  </si>
  <si>
    <t>平成30年</t>
    <rPh sb="0" eb="2">
      <t>ヘイセイ</t>
    </rPh>
    <rPh sb="4" eb="5">
      <t>ネン</t>
    </rPh>
    <phoneticPr fontId="8"/>
  </si>
  <si>
    <t>令和元年</t>
    <rPh sb="0" eb="2">
      <t>レイワ</t>
    </rPh>
    <rPh sb="2" eb="3">
      <t>ガン</t>
    </rPh>
    <rPh sb="3" eb="4">
      <t>ネン</t>
    </rPh>
    <phoneticPr fontId="8"/>
  </si>
  <si>
    <t>資料：農業振興課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</si>
</sst>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76" formatCode="###,###,##0;&quot;-&quot;##,###,##0"/>
    <numFmt numFmtId="177" formatCode="#,##0_ "/>
    <numFmt numFmtId="178" formatCode="#,##0;&quot;△ &quot;#,##0"/>
    <numFmt numFmtId="179" formatCode="&quot;(&quot;0.0&quot;)&quot;;&quot;△ &quot;0.0"/>
    <numFmt numFmtId="180" formatCode="&quot;(&quot;0.0&quot;)&quot;;&quot;△ &quot;0.0&quot;)&quot;"/>
    <numFmt numFmtId="181" formatCode="0.0_ "/>
    <numFmt numFmtId="182" formatCode="&quot;(&quot;#,##0.0\);\(\$#,##0\)\&amp;&quot;)&quot;"/>
    <numFmt numFmtId="183" formatCode="#,##0.0;&quot;△ &quot;#,##0.0"/>
    <numFmt numFmtId="184" formatCode="_ * #,##0.0_ ;_ * \-#,##0.0_ ;_ * &quot;-&quot;?_ ;_ @_ "/>
    <numFmt numFmtId="185" formatCode="#,##0.00;&quot;△ &quot;#,##0.00"/>
    <numFmt numFmtId="186" formatCode="0.0;&quot;△ &quot;0.0"/>
    <numFmt numFmtId="187" formatCode="#\ ##0"/>
    <numFmt numFmtId="188" formatCode="#\ ##0;\-#\ ##0;##\-"/>
  </numFmts>
  <fonts count="19">
    <font>
      <sz val="11"/>
      <color theme="1"/>
      <name val="游ゴシック"/>
      <family val="2"/>
      <scheme val="minor"/>
    </font>
    <font>
      <sz val="10"/>
      <name val="ＭＳ 明朝"/>
      <family val="1"/>
      <charset val="128"/>
    </font>
    <font>
      <sz val="20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6"/>
      <name val="ＭＳ 明朝"/>
      <family val="1"/>
      <charset val="128"/>
    </font>
    <font>
      <sz val="15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明朝"/>
      <family val="1"/>
      <charset val="128"/>
    </font>
    <font>
      <b/>
      <sz val="9"/>
      <name val="ＭＳ Ｐゴシック"/>
      <family val="3"/>
      <charset val="128"/>
    </font>
    <font>
      <sz val="18"/>
      <name val="ＭＳ ゴシック"/>
      <family val="3"/>
      <charset val="128"/>
    </font>
    <font>
      <sz val="8"/>
      <name val="ＭＳ Ｐゴシック"/>
      <family val="3"/>
      <charset val="128"/>
    </font>
    <font>
      <sz val="7"/>
      <name val="ＭＳ Ｐゴシック"/>
      <family val="3"/>
      <charset val="128"/>
    </font>
    <font>
      <sz val="10.45"/>
      <color indexed="8"/>
      <name val="ＭＳ Ｐ明朝"/>
      <family val="1"/>
      <charset val="128"/>
    </font>
    <font>
      <sz val="9"/>
      <color indexed="8"/>
      <name val="ＭＳ Ｐゴシック"/>
      <family val="3"/>
      <charset val="128"/>
    </font>
    <font>
      <sz val="11"/>
      <name val="明朝"/>
      <family val="1"/>
      <charset val="128"/>
    </font>
    <font>
      <b/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 diagonalDown="1">
      <left style="thin">
        <color indexed="64"/>
      </left>
      <right style="hair">
        <color indexed="64"/>
      </right>
      <top style="thin">
        <color indexed="64"/>
      </top>
      <bottom/>
      <diagonal style="thin">
        <color indexed="64"/>
      </diagonal>
    </border>
    <border diagonalDown="1">
      <left style="hair">
        <color indexed="64"/>
      </left>
      <right style="hair">
        <color indexed="64"/>
      </right>
      <top style="thin">
        <color indexed="64"/>
      </top>
      <bottom/>
      <diagonal style="thin">
        <color indexed="64"/>
      </diagonal>
    </border>
    <border diagonalDown="1">
      <left style="hair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Down="1"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Down="1"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 diagonalDown="1"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 style="thin">
        <color indexed="64"/>
      </diagonal>
    </border>
    <border diagonalDown="1"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 style="thin">
        <color indexed="64"/>
      </diagonal>
    </border>
    <border diagonalDown="1"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1" fillId="0" borderId="0"/>
    <xf numFmtId="0" fontId="7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15" fillId="0" borderId="0"/>
    <xf numFmtId="0" fontId="7" fillId="0" borderId="0"/>
    <xf numFmtId="38" fontId="7" fillId="0" borderId="0" applyFont="0" applyFill="0" applyBorder="0" applyAlignment="0" applyProtection="0"/>
    <xf numFmtId="0" fontId="17" fillId="0" borderId="0"/>
  </cellStyleXfs>
  <cellXfs count="627">
    <xf numFmtId="0" fontId="0" fillId="0" borderId="0" xfId="0"/>
    <xf numFmtId="0" fontId="2" fillId="0" borderId="0" xfId="1" applyFont="1" applyFill="1" applyAlignment="1" applyProtection="1">
      <alignment vertical="center"/>
      <protection locked="0"/>
    </xf>
    <xf numFmtId="0" fontId="2" fillId="0" borderId="0" xfId="1" applyFont="1" applyFill="1" applyAlignment="1" applyProtection="1">
      <alignment horizontal="center" vertical="center"/>
      <protection locked="0"/>
    </xf>
    <xf numFmtId="176" fontId="5" fillId="0" borderId="0" xfId="1" applyNumberFormat="1" applyFont="1" applyFill="1" applyAlignment="1">
      <alignment horizontal="left" vertical="center"/>
    </xf>
    <xf numFmtId="0" fontId="6" fillId="0" borderId="0" xfId="1" applyFont="1" applyFill="1"/>
    <xf numFmtId="0" fontId="7" fillId="0" borderId="0" xfId="1" quotePrefix="1" applyFont="1" applyFill="1" applyAlignment="1">
      <alignment horizontal="left" vertical="center"/>
    </xf>
    <xf numFmtId="176" fontId="8" fillId="0" borderId="0" xfId="1" applyNumberFormat="1" applyFont="1" applyFill="1" applyBorder="1" applyAlignment="1">
      <alignment horizontal="right"/>
    </xf>
    <xf numFmtId="176" fontId="6" fillId="0" borderId="0" xfId="1" applyNumberFormat="1" applyFont="1" applyFill="1" applyAlignment="1">
      <alignment horizontal="right"/>
    </xf>
    <xf numFmtId="0" fontId="9" fillId="0" borderId="0" xfId="1" applyFont="1" applyFill="1" applyAlignment="1">
      <alignment horizontal="right"/>
    </xf>
    <xf numFmtId="0" fontId="6" fillId="0" borderId="0" xfId="1" applyFont="1" applyFill="1" applyAlignment="1">
      <alignment horizontal="distributed" vertical="center"/>
    </xf>
    <xf numFmtId="0" fontId="6" fillId="0" borderId="1" xfId="1" applyFont="1" applyFill="1" applyBorder="1" applyAlignment="1">
      <alignment horizontal="distributed" vertical="center" justifyLastLine="1"/>
    </xf>
    <xf numFmtId="0" fontId="6" fillId="0" borderId="1" xfId="1" applyFont="1" applyFill="1" applyBorder="1" applyAlignment="1">
      <alignment horizontal="distributed" vertical="center" justifyLastLine="1" shrinkToFit="1"/>
    </xf>
    <xf numFmtId="0" fontId="6" fillId="0" borderId="2" xfId="1" applyFont="1" applyFill="1" applyBorder="1" applyAlignment="1">
      <alignment horizontal="distributed" vertical="center" justifyLastLine="1"/>
    </xf>
    <xf numFmtId="0" fontId="6" fillId="0" borderId="1" xfId="1" applyFont="1" applyFill="1" applyBorder="1" applyAlignment="1">
      <alignment horizontal="center" vertical="center" shrinkToFit="1"/>
    </xf>
    <xf numFmtId="0" fontId="6" fillId="0" borderId="3" xfId="1" applyFont="1" applyFill="1" applyBorder="1" applyAlignment="1">
      <alignment horizontal="distributed" vertical="center" justifyLastLine="1"/>
    </xf>
    <xf numFmtId="0" fontId="6" fillId="0" borderId="3" xfId="1" applyFont="1" applyFill="1" applyBorder="1" applyAlignment="1">
      <alignment horizontal="distributed" vertical="center" justifyLastLine="1" shrinkToFit="1"/>
    </xf>
    <xf numFmtId="0" fontId="6" fillId="0" borderId="3" xfId="1" applyFont="1" applyFill="1" applyBorder="1" applyAlignment="1">
      <alignment horizontal="distributed" vertical="center" justifyLastLine="1"/>
    </xf>
    <xf numFmtId="0" fontId="6" fillId="0" borderId="4" xfId="1" applyFont="1" applyFill="1" applyBorder="1" applyAlignment="1">
      <alignment horizontal="distributed" vertical="center" justifyLastLine="1"/>
    </xf>
    <xf numFmtId="0" fontId="6" fillId="0" borderId="5" xfId="1" applyFont="1" applyFill="1" applyBorder="1" applyAlignment="1">
      <alignment horizontal="distributed" vertical="center" justifyLastLine="1"/>
    </xf>
    <xf numFmtId="0" fontId="6" fillId="0" borderId="3" xfId="1" applyFont="1" applyFill="1" applyBorder="1" applyAlignment="1">
      <alignment horizontal="center" vertical="center" shrinkToFit="1"/>
    </xf>
    <xf numFmtId="177" fontId="11" fillId="0" borderId="0" xfId="1" applyNumberFormat="1" applyFont="1" applyFill="1"/>
    <xf numFmtId="177" fontId="11" fillId="0" borderId="1" xfId="1" applyNumberFormat="1" applyFont="1" applyFill="1" applyBorder="1" applyAlignment="1">
      <alignment horizontal="center" vertical="center"/>
    </xf>
    <xf numFmtId="178" fontId="11" fillId="0" borderId="1" xfId="1" quotePrefix="1" applyNumberFormat="1" applyFont="1" applyFill="1" applyBorder="1" applyAlignment="1">
      <alignment vertical="center"/>
    </xf>
    <xf numFmtId="178" fontId="11" fillId="0" borderId="6" xfId="1" quotePrefix="1" applyNumberFormat="1" applyFont="1" applyFill="1" applyBorder="1" applyAlignment="1">
      <alignment vertical="center"/>
    </xf>
    <xf numFmtId="178" fontId="11" fillId="0" borderId="7" xfId="1" quotePrefix="1" applyNumberFormat="1" applyFont="1" applyFill="1" applyBorder="1" applyAlignment="1">
      <alignment vertical="center"/>
    </xf>
    <xf numFmtId="178" fontId="11" fillId="0" borderId="8" xfId="1" quotePrefix="1" applyNumberFormat="1" applyFont="1" applyFill="1" applyBorder="1" applyAlignment="1">
      <alignment horizontal="center" vertical="center"/>
    </xf>
    <xf numFmtId="177" fontId="9" fillId="0" borderId="0" xfId="1" applyNumberFormat="1" applyFont="1" applyFill="1"/>
    <xf numFmtId="177" fontId="9" fillId="0" borderId="9" xfId="1" applyNumberFormat="1" applyFont="1" applyFill="1" applyBorder="1" applyAlignment="1">
      <alignment horizontal="right" vertical="center"/>
    </xf>
    <xf numFmtId="178" fontId="9" fillId="0" borderId="9" xfId="1" quotePrefix="1" applyNumberFormat="1" applyFont="1" applyFill="1" applyBorder="1" applyAlignment="1">
      <alignment vertical="center"/>
    </xf>
    <xf numFmtId="178" fontId="9" fillId="0" borderId="10" xfId="1" quotePrefix="1" applyNumberFormat="1" applyFont="1" applyFill="1" applyBorder="1" applyAlignment="1">
      <alignment vertical="center"/>
    </xf>
    <xf numFmtId="178" fontId="9" fillId="0" borderId="11" xfId="1" quotePrefix="1" applyNumberFormat="1" applyFont="1" applyFill="1" applyBorder="1" applyAlignment="1">
      <alignment vertical="center"/>
    </xf>
    <xf numFmtId="178" fontId="11" fillId="0" borderId="12" xfId="1" quotePrefix="1" applyNumberFormat="1" applyFont="1" applyFill="1" applyBorder="1" applyAlignment="1">
      <alignment horizontal="center" vertical="center"/>
    </xf>
    <xf numFmtId="177" fontId="9" fillId="0" borderId="3" xfId="1" applyNumberFormat="1" applyFont="1" applyFill="1" applyBorder="1" applyAlignment="1">
      <alignment horizontal="right" vertical="center"/>
    </xf>
    <xf numFmtId="178" fontId="9" fillId="0" borderId="3" xfId="1" quotePrefix="1" applyNumberFormat="1" applyFont="1" applyFill="1" applyBorder="1" applyAlignment="1">
      <alignment vertical="center"/>
    </xf>
    <xf numFmtId="178" fontId="9" fillId="0" borderId="13" xfId="1" quotePrefix="1" applyNumberFormat="1" applyFont="1" applyFill="1" applyBorder="1" applyAlignment="1">
      <alignment vertical="center"/>
    </xf>
    <xf numFmtId="178" fontId="9" fillId="0" borderId="14" xfId="1" quotePrefix="1" applyNumberFormat="1" applyFont="1" applyFill="1" applyBorder="1" applyAlignment="1">
      <alignment vertical="center"/>
    </xf>
    <xf numFmtId="178" fontId="11" fillId="0" borderId="15" xfId="1" quotePrefix="1" applyNumberFormat="1" applyFont="1" applyFill="1" applyBorder="1" applyAlignment="1">
      <alignment horizontal="center" vertical="center"/>
    </xf>
    <xf numFmtId="177" fontId="11" fillId="0" borderId="2" xfId="1" applyNumberFormat="1" applyFont="1" applyFill="1" applyBorder="1" applyAlignment="1">
      <alignment horizontal="center" vertical="center"/>
    </xf>
    <xf numFmtId="178" fontId="11" fillId="0" borderId="2" xfId="1" quotePrefix="1" applyNumberFormat="1" applyFont="1" applyFill="1" applyBorder="1" applyAlignment="1">
      <alignment vertical="center"/>
    </xf>
    <xf numFmtId="178" fontId="11" fillId="0" borderId="4" xfId="1" quotePrefix="1" applyNumberFormat="1" applyFont="1" applyFill="1" applyBorder="1" applyAlignment="1">
      <alignment vertical="center"/>
    </xf>
    <xf numFmtId="178" fontId="11" fillId="0" borderId="5" xfId="1" quotePrefix="1" applyNumberFormat="1" applyFont="1" applyFill="1" applyBorder="1" applyAlignment="1">
      <alignment vertical="center"/>
    </xf>
    <xf numFmtId="0" fontId="9" fillId="0" borderId="0" xfId="1" applyFont="1" applyFill="1" applyBorder="1" applyAlignment="1">
      <alignment vertical="center"/>
    </xf>
    <xf numFmtId="178" fontId="11" fillId="0" borderId="0" xfId="1" quotePrefix="1" applyNumberFormat="1" applyFont="1" applyFill="1" applyBorder="1" applyAlignment="1">
      <alignment vertical="center"/>
    </xf>
    <xf numFmtId="0" fontId="9" fillId="0" borderId="0" xfId="1" applyFont="1" applyFill="1" applyAlignment="1">
      <alignment horizontal="right" vertical="center"/>
    </xf>
    <xf numFmtId="0" fontId="6" fillId="0" borderId="0" xfId="1" applyFont="1" applyFill="1" applyAlignment="1">
      <alignment horizontal="center"/>
    </xf>
    <xf numFmtId="0" fontId="2" fillId="0" borderId="0" xfId="2" applyFont="1" applyFill="1" applyAlignment="1" applyProtection="1">
      <alignment vertical="center"/>
      <protection locked="0"/>
    </xf>
    <xf numFmtId="0" fontId="7" fillId="0" borderId="0" xfId="2" applyFont="1" applyFill="1" applyAlignment="1">
      <alignment vertical="center" shrinkToFit="1"/>
    </xf>
    <xf numFmtId="0" fontId="7" fillId="0" borderId="0" xfId="2" applyFont="1" applyFill="1" applyAlignment="1">
      <alignment horizontal="center" vertical="center" shrinkToFit="1"/>
    </xf>
    <xf numFmtId="178" fontId="7" fillId="0" borderId="0" xfId="2" applyNumberFormat="1" applyFont="1" applyFill="1" applyAlignment="1">
      <alignment vertical="center" shrinkToFit="1"/>
    </xf>
    <xf numFmtId="0" fontId="7" fillId="0" borderId="0" xfId="2" applyFont="1" applyFill="1" applyAlignment="1">
      <alignment vertical="center"/>
    </xf>
    <xf numFmtId="0" fontId="9" fillId="0" borderId="2" xfId="2" applyFont="1" applyFill="1" applyBorder="1" applyAlignment="1">
      <alignment horizontal="distributed" vertical="center" justifyLastLine="1" shrinkToFit="1"/>
    </xf>
    <xf numFmtId="0" fontId="9" fillId="0" borderId="2" xfId="2" applyFont="1" applyFill="1" applyBorder="1" applyAlignment="1">
      <alignment horizontal="center" vertical="center" shrinkToFit="1"/>
    </xf>
    <xf numFmtId="178" fontId="7" fillId="0" borderId="6" xfId="2" applyNumberFormat="1" applyFont="1" applyFill="1" applyBorder="1" applyAlignment="1">
      <alignment horizontal="center" vertical="center" shrinkToFit="1"/>
    </xf>
    <xf numFmtId="178" fontId="7" fillId="0" borderId="16" xfId="2" applyNumberFormat="1" applyFont="1" applyFill="1" applyBorder="1" applyAlignment="1">
      <alignment horizontal="center" vertical="center" shrinkToFit="1"/>
    </xf>
    <xf numFmtId="178" fontId="7" fillId="0" borderId="17" xfId="2" applyNumberFormat="1" applyFont="1" applyFill="1" applyBorder="1" applyAlignment="1">
      <alignment horizontal="center" vertical="center" shrinkToFit="1"/>
    </xf>
    <xf numFmtId="178" fontId="9" fillId="0" borderId="3" xfId="2" applyNumberFormat="1" applyFont="1" applyFill="1" applyBorder="1" applyAlignment="1">
      <alignment horizontal="center" vertical="center" shrinkToFit="1"/>
    </xf>
    <xf numFmtId="178" fontId="9" fillId="0" borderId="18" xfId="2" applyNumberFormat="1" applyFont="1" applyFill="1" applyBorder="1" applyAlignment="1">
      <alignment horizontal="center" vertical="center" shrinkToFit="1"/>
    </xf>
    <xf numFmtId="178" fontId="9" fillId="0" borderId="19" xfId="2" applyNumberFormat="1" applyFont="1" applyFill="1" applyBorder="1" applyAlignment="1">
      <alignment horizontal="center" vertical="center" shrinkToFit="1"/>
    </xf>
    <xf numFmtId="178" fontId="9" fillId="0" borderId="5" xfId="2" applyNumberFormat="1" applyFont="1" applyFill="1" applyBorder="1" applyAlignment="1">
      <alignment horizontal="center" vertical="center" shrinkToFit="1"/>
    </xf>
    <xf numFmtId="0" fontId="11" fillId="0" borderId="6" xfId="2" applyFont="1" applyFill="1" applyBorder="1" applyAlignment="1">
      <alignment horizontal="center" vertical="center"/>
    </xf>
    <xf numFmtId="0" fontId="11" fillId="0" borderId="20" xfId="2" applyFont="1" applyFill="1" applyBorder="1" applyAlignment="1">
      <alignment horizontal="center" vertical="center"/>
    </xf>
    <xf numFmtId="0" fontId="9" fillId="0" borderId="21" xfId="2" applyFont="1" applyFill="1" applyBorder="1" applyAlignment="1">
      <alignment horizontal="center" vertical="center" shrinkToFit="1"/>
    </xf>
    <xf numFmtId="178" fontId="9" fillId="0" borderId="21" xfId="2" applyNumberFormat="1" applyFont="1" applyFill="1" applyBorder="1" applyAlignment="1">
      <alignment vertical="center" shrinkToFit="1"/>
    </xf>
    <xf numFmtId="178" fontId="9" fillId="0" borderId="22" xfId="2" applyNumberFormat="1" applyFont="1" applyFill="1" applyBorder="1" applyAlignment="1">
      <alignment vertical="center" shrinkToFit="1"/>
    </xf>
    <xf numFmtId="178" fontId="9" fillId="0" borderId="23" xfId="2" applyNumberFormat="1" applyFont="1" applyFill="1" applyBorder="1" applyAlignment="1">
      <alignment vertical="center" shrinkToFit="1"/>
    </xf>
    <xf numFmtId="178" fontId="9" fillId="0" borderId="24" xfId="2" applyNumberFormat="1" applyFont="1" applyFill="1" applyBorder="1" applyAlignment="1">
      <alignment vertical="center" shrinkToFit="1"/>
    </xf>
    <xf numFmtId="0" fontId="9" fillId="0" borderId="10" xfId="2" applyFont="1" applyFill="1" applyBorder="1" applyAlignment="1">
      <alignment vertical="center" shrinkToFit="1"/>
    </xf>
    <xf numFmtId="0" fontId="9" fillId="0" borderId="25" xfId="2" applyFont="1" applyFill="1" applyBorder="1" applyAlignment="1">
      <alignment vertical="center" shrinkToFit="1"/>
    </xf>
    <xf numFmtId="0" fontId="9" fillId="0" borderId="26" xfId="2" applyFont="1" applyFill="1" applyBorder="1" applyAlignment="1">
      <alignment horizontal="center" vertical="center" shrinkToFit="1"/>
    </xf>
    <xf numFmtId="179" fontId="13" fillId="0" borderId="26" xfId="2" applyNumberFormat="1" applyFont="1" applyFill="1" applyBorder="1" applyAlignment="1">
      <alignment vertical="center" shrinkToFit="1"/>
    </xf>
    <xf numFmtId="179" fontId="13" fillId="0" borderId="27" xfId="2" applyNumberFormat="1" applyFont="1" applyFill="1" applyBorder="1" applyAlignment="1">
      <alignment vertical="center" shrinkToFit="1"/>
    </xf>
    <xf numFmtId="179" fontId="13" fillId="0" borderId="28" xfId="2" applyNumberFormat="1" applyFont="1" applyFill="1" applyBorder="1" applyAlignment="1">
      <alignment vertical="center" shrinkToFit="1"/>
    </xf>
    <xf numFmtId="179" fontId="13" fillId="0" borderId="29" xfId="2" applyNumberFormat="1" applyFont="1" applyFill="1" applyBorder="1" applyAlignment="1">
      <alignment vertical="center" shrinkToFit="1"/>
    </xf>
    <xf numFmtId="0" fontId="9" fillId="0" borderId="0" xfId="2" applyFont="1" applyFill="1" applyBorder="1" applyAlignment="1">
      <alignment vertical="center" shrinkToFit="1"/>
    </xf>
    <xf numFmtId="0" fontId="9" fillId="0" borderId="30" xfId="2" applyFont="1" applyFill="1" applyBorder="1" applyAlignment="1">
      <alignment horizontal="center" vertical="center" shrinkToFit="1"/>
    </xf>
    <xf numFmtId="178" fontId="9" fillId="0" borderId="30" xfId="2" applyNumberFormat="1" applyFont="1" applyFill="1" applyBorder="1" applyAlignment="1">
      <alignment vertical="center" shrinkToFit="1"/>
    </xf>
    <xf numFmtId="178" fontId="9" fillId="0" borderId="31" xfId="2" applyNumberFormat="1" applyFont="1" applyFill="1" applyBorder="1" applyAlignment="1">
      <alignment vertical="center" shrinkToFit="1"/>
    </xf>
    <xf numFmtId="178" fontId="9" fillId="0" borderId="32" xfId="2" applyNumberFormat="1" applyFont="1" applyFill="1" applyBorder="1" applyAlignment="1">
      <alignment vertical="center" shrinkToFit="1"/>
    </xf>
    <xf numFmtId="178" fontId="9" fillId="0" borderId="33" xfId="2" applyNumberFormat="1" applyFont="1" applyFill="1" applyBorder="1" applyAlignment="1">
      <alignment vertical="center" shrinkToFit="1"/>
    </xf>
    <xf numFmtId="0" fontId="9" fillId="0" borderId="6" xfId="2" applyFont="1" applyFill="1" applyBorder="1" applyAlignment="1">
      <alignment vertical="center" shrinkToFit="1"/>
    </xf>
    <xf numFmtId="178" fontId="13" fillId="0" borderId="21" xfId="2" applyNumberFormat="1" applyFont="1" applyFill="1" applyBorder="1" applyAlignment="1">
      <alignment vertical="center" shrinkToFit="1"/>
    </xf>
    <xf numFmtId="178" fontId="13" fillId="0" borderId="22" xfId="2" applyNumberFormat="1" applyFont="1" applyFill="1" applyBorder="1" applyAlignment="1">
      <alignment vertical="center" shrinkToFit="1"/>
    </xf>
    <xf numFmtId="178" fontId="13" fillId="0" borderId="23" xfId="2" applyNumberFormat="1" applyFont="1" applyFill="1" applyBorder="1" applyAlignment="1">
      <alignment vertical="center" shrinkToFit="1"/>
    </xf>
    <xf numFmtId="178" fontId="13" fillId="0" borderId="24" xfId="2" applyNumberFormat="1" applyFont="1" applyFill="1" applyBorder="1" applyAlignment="1">
      <alignment vertical="center" shrinkToFit="1"/>
    </xf>
    <xf numFmtId="178" fontId="13" fillId="0" borderId="30" xfId="2" applyNumberFormat="1" applyFont="1" applyFill="1" applyBorder="1" applyAlignment="1">
      <alignment vertical="center" shrinkToFit="1"/>
    </xf>
    <xf numFmtId="178" fontId="13" fillId="0" borderId="31" xfId="2" applyNumberFormat="1" applyFont="1" applyFill="1" applyBorder="1" applyAlignment="1">
      <alignment vertical="center" shrinkToFit="1"/>
    </xf>
    <xf numFmtId="178" fontId="13" fillId="0" borderId="32" xfId="2" applyNumberFormat="1" applyFont="1" applyFill="1" applyBorder="1" applyAlignment="1">
      <alignment vertical="center" shrinkToFit="1"/>
    </xf>
    <xf numFmtId="178" fontId="13" fillId="0" borderId="33" xfId="2" applyNumberFormat="1" applyFont="1" applyFill="1" applyBorder="1" applyAlignment="1">
      <alignment vertical="center" shrinkToFit="1"/>
    </xf>
    <xf numFmtId="0" fontId="9" fillId="0" borderId="13" xfId="2" applyFont="1" applyFill="1" applyBorder="1" applyAlignment="1">
      <alignment vertical="center" shrinkToFit="1"/>
    </xf>
    <xf numFmtId="178" fontId="13" fillId="0" borderId="26" xfId="2" applyNumberFormat="1" applyFont="1" applyFill="1" applyBorder="1" applyAlignment="1">
      <alignment vertical="center" shrinkToFit="1"/>
    </xf>
    <xf numFmtId="178" fontId="13" fillId="0" borderId="27" xfId="2" applyNumberFormat="1" applyFont="1" applyFill="1" applyBorder="1" applyAlignment="1">
      <alignment vertical="center" shrinkToFit="1"/>
    </xf>
    <xf numFmtId="178" fontId="13" fillId="0" borderId="28" xfId="2" applyNumberFormat="1" applyFont="1" applyFill="1" applyBorder="1" applyAlignment="1">
      <alignment vertical="center" shrinkToFit="1"/>
    </xf>
    <xf numFmtId="178" fontId="13" fillId="0" borderId="29" xfId="2" applyNumberFormat="1" applyFont="1" applyFill="1" applyBorder="1" applyAlignment="1">
      <alignment vertical="center" shrinkToFit="1"/>
    </xf>
    <xf numFmtId="0" fontId="9" fillId="0" borderId="34" xfId="2" applyFont="1" applyFill="1" applyBorder="1" applyAlignment="1">
      <alignment vertical="center" shrinkToFit="1"/>
    </xf>
    <xf numFmtId="178" fontId="9" fillId="0" borderId="26" xfId="2" applyNumberFormat="1" applyFont="1" applyFill="1" applyBorder="1" applyAlignment="1">
      <alignment vertical="center" shrinkToFit="1"/>
    </xf>
    <xf numFmtId="178" fontId="9" fillId="0" borderId="27" xfId="2" applyNumberFormat="1" applyFont="1" applyFill="1" applyBorder="1" applyAlignment="1">
      <alignment vertical="center" shrinkToFit="1"/>
    </xf>
    <xf numFmtId="178" fontId="9" fillId="0" borderId="28" xfId="2" applyNumberFormat="1" applyFont="1" applyFill="1" applyBorder="1" applyAlignment="1">
      <alignment vertical="center" shrinkToFit="1"/>
    </xf>
    <xf numFmtId="178" fontId="9" fillId="0" borderId="29" xfId="2" applyNumberFormat="1" applyFont="1" applyFill="1" applyBorder="1" applyAlignment="1">
      <alignment vertical="center" shrinkToFit="1"/>
    </xf>
    <xf numFmtId="0" fontId="9" fillId="0" borderId="0" xfId="2" applyFont="1" applyFill="1" applyAlignment="1">
      <alignment horizontal="left" vertical="center"/>
    </xf>
    <xf numFmtId="178" fontId="9" fillId="0" borderId="0" xfId="2" applyNumberFormat="1" applyFont="1" applyFill="1" applyAlignment="1">
      <alignment horizontal="right" vertical="center"/>
    </xf>
    <xf numFmtId="0" fontId="7" fillId="0" borderId="6" xfId="2" applyFont="1" applyFill="1" applyBorder="1" applyAlignment="1">
      <alignment horizontal="center" vertical="center" shrinkToFit="1"/>
    </xf>
    <xf numFmtId="0" fontId="7" fillId="0" borderId="35" xfId="2" applyFont="1" applyFill="1" applyBorder="1" applyAlignment="1">
      <alignment horizontal="center" vertical="center" shrinkToFit="1"/>
    </xf>
    <xf numFmtId="0" fontId="7" fillId="0" borderId="20" xfId="2" applyFont="1" applyFill="1" applyBorder="1" applyAlignment="1">
      <alignment horizontal="center" vertical="center" shrinkToFit="1"/>
    </xf>
    <xf numFmtId="0" fontId="9" fillId="0" borderId="0" xfId="2" applyFont="1" applyFill="1" applyAlignment="1">
      <alignment vertical="center" shrinkToFit="1"/>
    </xf>
    <xf numFmtId="178" fontId="11" fillId="0" borderId="21" xfId="2" applyNumberFormat="1" applyFont="1" applyFill="1" applyBorder="1" applyAlignment="1">
      <alignment vertical="center" shrinkToFit="1"/>
    </xf>
    <xf numFmtId="178" fontId="11" fillId="0" borderId="23" xfId="2" applyNumberFormat="1" applyFont="1" applyFill="1" applyBorder="1" applyAlignment="1">
      <alignment vertical="center" shrinkToFit="1"/>
    </xf>
    <xf numFmtId="178" fontId="11" fillId="0" borderId="24" xfId="2" applyNumberFormat="1" applyFont="1" applyFill="1" applyBorder="1" applyAlignment="1">
      <alignment vertical="center" shrinkToFit="1"/>
    </xf>
    <xf numFmtId="180" fontId="13" fillId="0" borderId="26" xfId="2" applyNumberFormat="1" applyFont="1" applyFill="1" applyBorder="1" applyAlignment="1">
      <alignment vertical="center" shrinkToFit="1"/>
    </xf>
    <xf numFmtId="180" fontId="13" fillId="0" borderId="28" xfId="2" applyNumberFormat="1" applyFont="1" applyFill="1" applyBorder="1" applyAlignment="1">
      <alignment vertical="center" shrinkToFit="1"/>
    </xf>
    <xf numFmtId="180" fontId="13" fillId="0" borderId="29" xfId="2" applyNumberFormat="1" applyFont="1" applyFill="1" applyBorder="1" applyAlignment="1">
      <alignment vertical="center" shrinkToFit="1"/>
    </xf>
    <xf numFmtId="0" fontId="9" fillId="0" borderId="0" xfId="2" applyFont="1" applyFill="1" applyAlignment="1">
      <alignment horizontal="right" vertical="center"/>
    </xf>
    <xf numFmtId="0" fontId="9" fillId="0" borderId="0" xfId="2" applyFont="1">
      <alignment vertical="center"/>
    </xf>
    <xf numFmtId="0" fontId="7" fillId="0" borderId="0" xfId="2" applyFont="1">
      <alignment vertical="center"/>
    </xf>
    <xf numFmtId="0" fontId="9" fillId="0" borderId="0" xfId="2" applyFont="1" applyAlignment="1">
      <alignment horizontal="right"/>
    </xf>
    <xf numFmtId="0" fontId="9" fillId="0" borderId="6" xfId="2" applyFont="1" applyFill="1" applyBorder="1" applyAlignment="1">
      <alignment horizontal="distributed" vertical="center" justifyLastLine="1" shrinkToFit="1"/>
    </xf>
    <xf numFmtId="0" fontId="9" fillId="0" borderId="20" xfId="2" applyFont="1" applyFill="1" applyBorder="1" applyAlignment="1">
      <alignment horizontal="distributed" vertical="center" justifyLastLine="1" shrinkToFit="1"/>
    </xf>
    <xf numFmtId="0" fontId="9" fillId="0" borderId="6" xfId="2" applyFont="1" applyBorder="1" applyAlignment="1">
      <alignment horizontal="center" vertical="center"/>
    </xf>
    <xf numFmtId="0" fontId="9" fillId="0" borderId="35" xfId="2" applyFont="1" applyBorder="1" applyAlignment="1">
      <alignment horizontal="center" vertical="center"/>
    </xf>
    <xf numFmtId="0" fontId="9" fillId="0" borderId="20" xfId="2" applyFont="1" applyBorder="1" applyAlignment="1">
      <alignment horizontal="center" vertical="center"/>
    </xf>
    <xf numFmtId="0" fontId="9" fillId="0" borderId="13" xfId="2" applyFont="1" applyFill="1" applyBorder="1" applyAlignment="1">
      <alignment horizontal="distributed" vertical="center" justifyLastLine="1" shrinkToFit="1"/>
    </xf>
    <xf numFmtId="0" fontId="9" fillId="0" borderId="36" xfId="2" applyFont="1" applyFill="1" applyBorder="1" applyAlignment="1">
      <alignment horizontal="distributed" vertical="center" justifyLastLine="1" shrinkToFit="1"/>
    </xf>
    <xf numFmtId="0" fontId="11" fillId="0" borderId="3" xfId="2" applyFont="1" applyFill="1" applyBorder="1" applyAlignment="1">
      <alignment horizontal="center" vertical="center" shrinkToFit="1"/>
    </xf>
    <xf numFmtId="0" fontId="9" fillId="0" borderId="18" xfId="2" applyFont="1" applyFill="1" applyBorder="1" applyAlignment="1">
      <alignment horizontal="center" vertical="center" shrinkToFit="1"/>
    </xf>
    <xf numFmtId="0" fontId="9" fillId="0" borderId="19" xfId="2" applyFont="1" applyFill="1" applyBorder="1" applyAlignment="1">
      <alignment horizontal="center" vertical="center" shrinkToFit="1"/>
    </xf>
    <xf numFmtId="0" fontId="9" fillId="0" borderId="5" xfId="2" applyFont="1" applyFill="1" applyBorder="1" applyAlignment="1">
      <alignment horizontal="center" vertical="center" shrinkToFit="1"/>
    </xf>
    <xf numFmtId="38" fontId="11" fillId="0" borderId="1" xfId="3" applyFont="1" applyFill="1" applyBorder="1" applyAlignment="1">
      <alignment vertical="center" shrinkToFit="1"/>
    </xf>
    <xf numFmtId="38" fontId="11" fillId="0" borderId="37" xfId="3" applyFont="1" applyFill="1" applyBorder="1" applyAlignment="1">
      <alignment vertical="center" shrinkToFit="1"/>
    </xf>
    <xf numFmtId="38" fontId="11" fillId="0" borderId="38" xfId="3" applyFont="1" applyFill="1" applyBorder="1" applyAlignment="1">
      <alignment vertical="center" shrinkToFit="1"/>
    </xf>
    <xf numFmtId="38" fontId="11" fillId="0" borderId="7" xfId="3" applyFont="1" applyFill="1" applyBorder="1" applyAlignment="1">
      <alignment vertical="center" shrinkToFit="1"/>
    </xf>
    <xf numFmtId="0" fontId="11" fillId="0" borderId="10" xfId="2" applyFont="1" applyFill="1" applyBorder="1" applyAlignment="1">
      <alignment vertical="center" shrinkToFit="1"/>
    </xf>
    <xf numFmtId="181" fontId="13" fillId="0" borderId="39" xfId="2" applyNumberFormat="1" applyFont="1" applyFill="1" applyBorder="1" applyAlignment="1">
      <alignment horizontal="distributed" vertical="center" justifyLastLine="1" shrinkToFit="1"/>
    </xf>
    <xf numFmtId="182" fontId="13" fillId="0" borderId="40" xfId="3" applyNumberFormat="1" applyFont="1" applyFill="1" applyBorder="1" applyAlignment="1">
      <alignment horizontal="right" vertical="center" shrinkToFit="1"/>
    </xf>
    <xf numFmtId="182" fontId="13" fillId="0" borderId="41" xfId="2" applyNumberFormat="1" applyFont="1" applyFill="1" applyBorder="1" applyAlignment="1">
      <alignment vertical="center" shrinkToFit="1"/>
    </xf>
    <xf numFmtId="182" fontId="13" fillId="0" borderId="42" xfId="2" applyNumberFormat="1" applyFont="1" applyFill="1" applyBorder="1" applyAlignment="1">
      <alignment vertical="center" shrinkToFit="1"/>
    </xf>
    <xf numFmtId="182" fontId="13" fillId="0" borderId="43" xfId="2" applyNumberFormat="1" applyFont="1" applyFill="1" applyBorder="1" applyAlignment="1">
      <alignment vertical="center" shrinkToFit="1"/>
    </xf>
    <xf numFmtId="0" fontId="9" fillId="0" borderId="10" xfId="2" applyFont="1" applyBorder="1">
      <alignment vertical="center"/>
    </xf>
    <xf numFmtId="0" fontId="9" fillId="0" borderId="43" xfId="2" applyFont="1" applyFill="1" applyBorder="1" applyAlignment="1">
      <alignment horizontal="right" vertical="center" justifyLastLine="1" shrinkToFit="1"/>
    </xf>
    <xf numFmtId="38" fontId="9" fillId="0" borderId="40" xfId="3" applyFont="1" applyFill="1" applyBorder="1" applyAlignment="1">
      <alignment vertical="center" shrinkToFit="1"/>
    </xf>
    <xf numFmtId="38" fontId="9" fillId="0" borderId="41" xfId="3" applyFont="1" applyFill="1" applyBorder="1" applyAlignment="1">
      <alignment vertical="center" shrinkToFit="1"/>
    </xf>
    <xf numFmtId="38" fontId="9" fillId="0" borderId="42" xfId="3" applyFont="1" applyFill="1" applyBorder="1" applyAlignment="1">
      <alignment vertical="center" shrinkToFit="1"/>
    </xf>
    <xf numFmtId="38" fontId="9" fillId="0" borderId="43" xfId="3" applyFont="1" applyFill="1" applyBorder="1" applyAlignment="1">
      <alignment vertical="center" shrinkToFit="1"/>
    </xf>
    <xf numFmtId="0" fontId="9" fillId="0" borderId="33" xfId="2" applyFont="1" applyFill="1" applyBorder="1" applyAlignment="1">
      <alignment horizontal="right" vertical="center" justifyLastLine="1" shrinkToFit="1"/>
    </xf>
    <xf numFmtId="38" fontId="9" fillId="0" borderId="31" xfId="3" applyFont="1" applyFill="1" applyBorder="1" applyAlignment="1">
      <alignment vertical="center" shrinkToFit="1"/>
    </xf>
    <xf numFmtId="38" fontId="9" fillId="0" borderId="32" xfId="3" applyFont="1" applyFill="1" applyBorder="1" applyAlignment="1">
      <alignment vertical="center" shrinkToFit="1"/>
    </xf>
    <xf numFmtId="38" fontId="9" fillId="0" borderId="33" xfId="3" applyFont="1" applyFill="1" applyBorder="1" applyAlignment="1">
      <alignment vertical="center" shrinkToFit="1"/>
    </xf>
    <xf numFmtId="0" fontId="9" fillId="0" borderId="13" xfId="2" applyFont="1" applyBorder="1">
      <alignment vertical="center"/>
    </xf>
    <xf numFmtId="0" fontId="9" fillId="0" borderId="29" xfId="2" applyFont="1" applyFill="1" applyBorder="1" applyAlignment="1">
      <alignment horizontal="right" vertical="center" justifyLastLine="1" shrinkToFit="1"/>
    </xf>
    <xf numFmtId="38" fontId="9" fillId="0" borderId="27" xfId="3" applyFont="1" applyFill="1" applyBorder="1" applyAlignment="1">
      <alignment vertical="center" shrinkToFit="1"/>
    </xf>
    <xf numFmtId="38" fontId="9" fillId="0" borderId="28" xfId="3" applyFont="1" applyFill="1" applyBorder="1" applyAlignment="1">
      <alignment vertical="center" shrinkToFit="1"/>
    </xf>
    <xf numFmtId="38" fontId="9" fillId="0" borderId="29" xfId="3" applyFont="1" applyFill="1" applyBorder="1" applyAlignment="1">
      <alignment vertical="center" shrinkToFit="1"/>
    </xf>
    <xf numFmtId="38" fontId="9" fillId="0" borderId="30" xfId="3" applyFont="1" applyFill="1" applyBorder="1" applyAlignment="1">
      <alignment vertical="center" shrinkToFit="1"/>
    </xf>
    <xf numFmtId="38" fontId="9" fillId="0" borderId="26" xfId="3" applyFont="1" applyFill="1" applyBorder="1" applyAlignment="1">
      <alignment vertical="center" shrinkToFit="1"/>
    </xf>
    <xf numFmtId="0" fontId="11" fillId="0" borderId="6" xfId="2" applyFont="1" applyFill="1" applyBorder="1" applyAlignment="1">
      <alignment horizontal="left" vertical="center"/>
    </xf>
    <xf numFmtId="0" fontId="11" fillId="0" borderId="20" xfId="2" applyFont="1" applyFill="1" applyBorder="1" applyAlignment="1">
      <alignment horizontal="center" vertical="center"/>
    </xf>
    <xf numFmtId="181" fontId="13" fillId="0" borderId="25" xfId="2" applyNumberFormat="1" applyFont="1" applyFill="1" applyBorder="1" applyAlignment="1">
      <alignment horizontal="distributed" vertical="center" justifyLastLine="1" shrinkToFit="1"/>
    </xf>
    <xf numFmtId="182" fontId="13" fillId="0" borderId="9" xfId="3" applyNumberFormat="1" applyFont="1" applyFill="1" applyBorder="1" applyAlignment="1">
      <alignment horizontal="right" vertical="center" shrinkToFit="1"/>
    </xf>
    <xf numFmtId="182" fontId="13" fillId="0" borderId="44" xfId="2" applyNumberFormat="1" applyFont="1" applyFill="1" applyBorder="1" applyAlignment="1">
      <alignment vertical="center" shrinkToFit="1"/>
    </xf>
    <xf numFmtId="182" fontId="13" fillId="0" borderId="45" xfId="2" applyNumberFormat="1" applyFont="1" applyFill="1" applyBorder="1" applyAlignment="1">
      <alignment vertical="center" shrinkToFit="1"/>
    </xf>
    <xf numFmtId="182" fontId="13" fillId="0" borderId="11" xfId="2" applyNumberFormat="1" applyFont="1" applyFill="1" applyBorder="1" applyAlignment="1">
      <alignment vertical="center" shrinkToFit="1"/>
    </xf>
    <xf numFmtId="0" fontId="11" fillId="0" borderId="13" xfId="2" applyFont="1" applyFill="1" applyBorder="1" applyAlignment="1">
      <alignment vertical="center" shrinkToFit="1"/>
    </xf>
    <xf numFmtId="181" fontId="13" fillId="0" borderId="36" xfId="2" applyNumberFormat="1" applyFont="1" applyFill="1" applyBorder="1" applyAlignment="1">
      <alignment horizontal="distributed" vertical="center" justifyLastLine="1" shrinkToFit="1"/>
    </xf>
    <xf numFmtId="182" fontId="13" fillId="0" borderId="3" xfId="3" applyNumberFormat="1" applyFont="1" applyFill="1" applyBorder="1" applyAlignment="1">
      <alignment horizontal="right" vertical="center" shrinkToFit="1"/>
    </xf>
    <xf numFmtId="182" fontId="13" fillId="0" borderId="46" xfId="2" applyNumberFormat="1" applyFont="1" applyFill="1" applyBorder="1" applyAlignment="1">
      <alignment vertical="center" shrinkToFit="1"/>
    </xf>
    <xf numFmtId="182" fontId="13" fillId="0" borderId="47" xfId="2" applyNumberFormat="1" applyFont="1" applyFill="1" applyBorder="1" applyAlignment="1">
      <alignment vertical="center" shrinkToFit="1"/>
    </xf>
    <xf numFmtId="182" fontId="13" fillId="0" borderId="14" xfId="2" applyNumberFormat="1" applyFont="1" applyFill="1" applyBorder="1" applyAlignment="1">
      <alignment vertical="center" shrinkToFit="1"/>
    </xf>
    <xf numFmtId="0" fontId="9" fillId="0" borderId="0" xfId="2" applyFont="1" applyFill="1" applyBorder="1" applyAlignment="1">
      <alignment vertical="center"/>
    </xf>
    <xf numFmtId="181" fontId="9" fillId="0" borderId="0" xfId="2" applyNumberFormat="1" applyFont="1" applyFill="1" applyAlignment="1">
      <alignment vertical="center" shrinkToFit="1"/>
    </xf>
    <xf numFmtId="0" fontId="7" fillId="0" borderId="0" xfId="2" quotePrefix="1" applyFont="1" applyFill="1" applyAlignment="1">
      <alignment vertical="center"/>
    </xf>
    <xf numFmtId="0" fontId="11" fillId="0" borderId="2" xfId="2" applyFont="1" applyFill="1" applyBorder="1" applyAlignment="1">
      <alignment horizontal="center" vertical="center" shrinkToFit="1"/>
    </xf>
    <xf numFmtId="0" fontId="11" fillId="0" borderId="4" xfId="2" applyFont="1" applyFill="1" applyBorder="1" applyAlignment="1">
      <alignment horizontal="center" vertical="center" shrinkToFit="1"/>
    </xf>
    <xf numFmtId="0" fontId="11" fillId="0" borderId="16" xfId="2" applyFont="1" applyFill="1" applyBorder="1" applyAlignment="1">
      <alignment horizontal="center" vertical="center" shrinkToFit="1"/>
    </xf>
    <xf numFmtId="0" fontId="11" fillId="0" borderId="17" xfId="2" applyFont="1" applyFill="1" applyBorder="1" applyAlignment="1">
      <alignment horizontal="center" vertical="center" shrinkToFit="1"/>
    </xf>
    <xf numFmtId="0" fontId="11" fillId="0" borderId="18" xfId="2" applyFont="1" applyFill="1" applyBorder="1" applyAlignment="1">
      <alignment horizontal="distributed" vertical="center" justifyLastLine="1" shrinkToFit="1"/>
    </xf>
    <xf numFmtId="181" fontId="9" fillId="0" borderId="16" xfId="2" applyNumberFormat="1" applyFont="1" applyFill="1" applyBorder="1" applyAlignment="1">
      <alignment horizontal="distributed" vertical="center" justifyLastLine="1" shrinkToFit="1"/>
    </xf>
    <xf numFmtId="0" fontId="9" fillId="0" borderId="37" xfId="2" applyFont="1" applyFill="1" applyBorder="1" applyAlignment="1">
      <alignment horizontal="center" vertical="center" justifyLastLine="1" shrinkToFit="1"/>
    </xf>
    <xf numFmtId="0" fontId="9" fillId="0" borderId="38" xfId="2" applyFont="1" applyFill="1" applyBorder="1" applyAlignment="1">
      <alignment horizontal="center" vertical="center" justifyLastLine="1" shrinkToFit="1"/>
    </xf>
    <xf numFmtId="0" fontId="9" fillId="0" borderId="7" xfId="2" applyFont="1" applyFill="1" applyBorder="1" applyAlignment="1">
      <alignment horizontal="center" vertical="center" justifyLastLine="1" shrinkToFit="1"/>
    </xf>
    <xf numFmtId="181" fontId="9" fillId="0" borderId="5" xfId="2" applyNumberFormat="1" applyFont="1" applyFill="1" applyBorder="1" applyAlignment="1">
      <alignment horizontal="distributed" vertical="center" justifyLastLine="1" shrinkToFit="1"/>
    </xf>
    <xf numFmtId="0" fontId="9" fillId="0" borderId="2" xfId="2" applyFont="1" applyFill="1" applyBorder="1" applyAlignment="1">
      <alignment horizontal="distributed" vertical="center" justifyLastLine="1" shrinkToFit="1"/>
    </xf>
    <xf numFmtId="38" fontId="11" fillId="0" borderId="18" xfId="3" applyFont="1" applyFill="1" applyBorder="1" applyAlignment="1">
      <alignment vertical="center" shrinkToFit="1"/>
    </xf>
    <xf numFmtId="179" fontId="9" fillId="0" borderId="16" xfId="3" applyNumberFormat="1" applyFont="1" applyFill="1" applyBorder="1" applyAlignment="1">
      <alignment vertical="center" shrinkToFit="1"/>
    </xf>
    <xf numFmtId="38" fontId="9" fillId="0" borderId="18" xfId="3" applyFont="1" applyFill="1" applyBorder="1" applyAlignment="1">
      <alignment vertical="center" shrinkToFit="1"/>
    </xf>
    <xf numFmtId="38" fontId="9" fillId="0" borderId="19" xfId="3" applyFont="1" applyFill="1" applyBorder="1" applyAlignment="1">
      <alignment vertical="center" shrinkToFit="1"/>
    </xf>
    <xf numFmtId="38" fontId="9" fillId="0" borderId="5" xfId="3" applyFont="1" applyFill="1" applyBorder="1" applyAlignment="1">
      <alignment vertical="center" shrinkToFit="1"/>
    </xf>
    <xf numFmtId="179" fontId="9" fillId="0" borderId="5" xfId="3" applyNumberFormat="1" applyFont="1" applyFill="1" applyBorder="1" applyAlignment="1">
      <alignment vertical="center" shrinkToFit="1"/>
    </xf>
    <xf numFmtId="38" fontId="11" fillId="0" borderId="41" xfId="3" applyFont="1" applyFill="1" applyBorder="1" applyAlignment="1">
      <alignment vertical="center" shrinkToFit="1"/>
    </xf>
    <xf numFmtId="179" fontId="9" fillId="0" borderId="48" xfId="2" applyNumberFormat="1" applyFont="1" applyFill="1" applyBorder="1" applyAlignment="1">
      <alignment vertical="center" shrinkToFit="1"/>
    </xf>
    <xf numFmtId="178" fontId="9" fillId="0" borderId="22" xfId="4" applyNumberFormat="1" applyFont="1" applyBorder="1" applyAlignment="1">
      <alignment horizontal="right" vertical="center" shrinkToFit="1"/>
    </xf>
    <xf numFmtId="178" fontId="9" fillId="0" borderId="23" xfId="4" applyNumberFormat="1" applyFont="1" applyBorder="1" applyAlignment="1">
      <alignment horizontal="right" vertical="center" shrinkToFit="1"/>
    </xf>
    <xf numFmtId="178" fontId="9" fillId="0" borderId="24" xfId="4" applyNumberFormat="1" applyFont="1" applyBorder="1" applyAlignment="1">
      <alignment horizontal="right" vertical="center" shrinkToFit="1"/>
    </xf>
    <xf numFmtId="179" fontId="9" fillId="0" borderId="43" xfId="2" applyNumberFormat="1" applyFont="1" applyFill="1" applyBorder="1" applyAlignment="1">
      <alignment vertical="center" shrinkToFit="1"/>
    </xf>
    <xf numFmtId="0" fontId="9" fillId="0" borderId="40" xfId="2" applyFont="1" applyFill="1" applyBorder="1" applyAlignment="1">
      <alignment horizontal="center" vertical="center" shrinkToFit="1"/>
    </xf>
    <xf numFmtId="178" fontId="9" fillId="0" borderId="31" xfId="4" applyNumberFormat="1" applyFont="1" applyBorder="1" applyAlignment="1">
      <alignment horizontal="right" vertical="center" shrinkToFit="1"/>
    </xf>
    <xf numFmtId="178" fontId="9" fillId="0" borderId="32" xfId="4" applyNumberFormat="1" applyFont="1" applyBorder="1" applyAlignment="1">
      <alignment horizontal="right" vertical="center" shrinkToFit="1"/>
    </xf>
    <xf numFmtId="178" fontId="9" fillId="0" borderId="33" xfId="4" applyNumberFormat="1" applyFont="1" applyBorder="1" applyAlignment="1">
      <alignment horizontal="right" vertical="center" shrinkToFit="1"/>
    </xf>
    <xf numFmtId="179" fontId="9" fillId="0" borderId="49" xfId="2" applyNumberFormat="1" applyFont="1" applyFill="1" applyBorder="1" applyAlignment="1">
      <alignment vertical="center" shrinkToFit="1"/>
    </xf>
    <xf numFmtId="179" fontId="9" fillId="0" borderId="33" xfId="2" applyNumberFormat="1" applyFont="1" applyFill="1" applyBorder="1" applyAlignment="1">
      <alignment vertical="center" shrinkToFit="1"/>
    </xf>
    <xf numFmtId="178" fontId="9" fillId="0" borderId="32" xfId="4" applyNumberFormat="1" applyFont="1" applyBorder="1" applyAlignment="1">
      <alignment horizontal="right" vertical="center"/>
    </xf>
    <xf numFmtId="178" fontId="9" fillId="0" borderId="33" xfId="4" applyNumberFormat="1" applyFont="1" applyBorder="1" applyAlignment="1">
      <alignment horizontal="right" vertical="center"/>
    </xf>
    <xf numFmtId="178" fontId="9" fillId="0" borderId="31" xfId="4" applyNumberFormat="1" applyFont="1" applyBorder="1" applyAlignment="1">
      <alignment horizontal="right" vertical="center"/>
    </xf>
    <xf numFmtId="38" fontId="11" fillId="0" borderId="27" xfId="3" applyFont="1" applyFill="1" applyBorder="1" applyAlignment="1">
      <alignment vertical="center" shrinkToFit="1"/>
    </xf>
    <xf numFmtId="179" fontId="9" fillId="0" borderId="29" xfId="2" applyNumberFormat="1" applyFont="1" applyFill="1" applyBorder="1" applyAlignment="1">
      <alignment vertical="center" shrinkToFit="1"/>
    </xf>
    <xf numFmtId="178" fontId="9" fillId="0" borderId="27" xfId="4" applyNumberFormat="1" applyFont="1" applyBorder="1" applyAlignment="1">
      <alignment horizontal="right" vertical="center"/>
    </xf>
    <xf numFmtId="178" fontId="9" fillId="0" borderId="28" xfId="4" applyNumberFormat="1" applyFont="1" applyBorder="1" applyAlignment="1">
      <alignment horizontal="right" vertical="center"/>
    </xf>
    <xf numFmtId="178" fontId="9" fillId="0" borderId="29" xfId="4" applyNumberFormat="1" applyFont="1" applyBorder="1" applyAlignment="1">
      <alignment horizontal="right" vertical="center"/>
    </xf>
    <xf numFmtId="0" fontId="7" fillId="0" borderId="0" xfId="2" applyFont="1" applyFill="1" applyBorder="1" applyAlignment="1">
      <alignment vertical="center"/>
    </xf>
    <xf numFmtId="0" fontId="9" fillId="0" borderId="0" xfId="2" applyFont="1" applyFill="1" applyAlignment="1">
      <alignment horizontal="right"/>
    </xf>
    <xf numFmtId="0" fontId="9" fillId="0" borderId="2" xfId="2" applyFont="1" applyBorder="1" applyAlignment="1">
      <alignment horizontal="distributed" vertical="center" justifyLastLine="1"/>
    </xf>
    <xf numFmtId="0" fontId="9" fillId="0" borderId="2" xfId="2" applyFont="1" applyBorder="1" applyAlignment="1">
      <alignment horizontal="distributed" vertical="center" justifyLastLine="1" shrinkToFit="1"/>
    </xf>
    <xf numFmtId="0" fontId="9" fillId="0" borderId="35" xfId="2" applyNumberFormat="1" applyFont="1" applyFill="1" applyBorder="1" applyAlignment="1">
      <alignment horizontal="center" vertical="center"/>
    </xf>
    <xf numFmtId="0" fontId="9" fillId="0" borderId="16" xfId="2" applyNumberFormat="1" applyFont="1" applyFill="1" applyBorder="1" applyAlignment="1">
      <alignment horizontal="center" vertical="center"/>
    </xf>
    <xf numFmtId="0" fontId="9" fillId="0" borderId="6" xfId="2" applyNumberFormat="1" applyFont="1" applyFill="1" applyBorder="1" applyAlignment="1">
      <alignment horizontal="center" vertical="center" shrinkToFit="1"/>
    </xf>
    <xf numFmtId="0" fontId="14" fillId="0" borderId="6" xfId="2" applyNumberFormat="1" applyFont="1" applyFill="1" applyBorder="1" applyAlignment="1">
      <alignment horizontal="center" vertical="center" wrapText="1" shrinkToFit="1"/>
    </xf>
    <xf numFmtId="0" fontId="9" fillId="0" borderId="1" xfId="2" applyNumberFormat="1" applyFont="1" applyFill="1" applyBorder="1" applyAlignment="1">
      <alignment horizontal="center" vertical="center" shrinkToFit="1"/>
    </xf>
    <xf numFmtId="0" fontId="13" fillId="0" borderId="1" xfId="2" applyNumberFormat="1" applyFont="1" applyFill="1" applyBorder="1" applyAlignment="1">
      <alignment horizontal="center" vertical="center" wrapText="1" shrinkToFit="1"/>
    </xf>
    <xf numFmtId="0" fontId="9" fillId="0" borderId="3" xfId="2" applyNumberFormat="1" applyFont="1" applyFill="1" applyBorder="1" applyAlignment="1">
      <alignment horizontal="center" vertical="center"/>
    </xf>
    <xf numFmtId="0" fontId="9" fillId="0" borderId="18" xfId="2" applyNumberFormat="1" applyFont="1" applyFill="1" applyBorder="1" applyAlignment="1">
      <alignment horizontal="center" vertical="center" shrinkToFit="1"/>
    </xf>
    <xf numFmtId="0" fontId="9" fillId="0" borderId="19" xfId="2" applyNumberFormat="1" applyFont="1" applyFill="1" applyBorder="1" applyAlignment="1">
      <alignment horizontal="center" vertical="center" shrinkToFit="1"/>
    </xf>
    <xf numFmtId="0" fontId="9" fillId="0" borderId="5" xfId="2" applyNumberFormat="1" applyFont="1" applyFill="1" applyBorder="1" applyAlignment="1">
      <alignment horizontal="center" vertical="center" shrinkToFit="1"/>
    </xf>
    <xf numFmtId="0" fontId="9" fillId="0" borderId="13" xfId="2" applyNumberFormat="1" applyFont="1" applyFill="1" applyBorder="1" applyAlignment="1">
      <alignment horizontal="center" vertical="center" shrinkToFit="1"/>
    </xf>
    <xf numFmtId="0" fontId="14" fillId="0" borderId="13" xfId="2" applyNumberFormat="1" applyFont="1" applyFill="1" applyBorder="1" applyAlignment="1">
      <alignment horizontal="center" vertical="center" shrinkToFit="1"/>
    </xf>
    <xf numFmtId="0" fontId="9" fillId="0" borderId="3" xfId="2" applyNumberFormat="1" applyFont="1" applyFill="1" applyBorder="1" applyAlignment="1">
      <alignment horizontal="center" vertical="center" shrinkToFit="1"/>
    </xf>
    <xf numFmtId="0" fontId="13" fillId="0" borderId="3" xfId="2" applyNumberFormat="1" applyFont="1" applyFill="1" applyBorder="1" applyAlignment="1">
      <alignment horizontal="center" vertical="center" shrinkToFit="1"/>
    </xf>
    <xf numFmtId="0" fontId="11" fillId="0" borderId="6" xfId="2" applyFont="1" applyBorder="1" applyAlignment="1">
      <alignment horizontal="center" vertical="center"/>
    </xf>
    <xf numFmtId="0" fontId="11" fillId="0" borderId="20" xfId="2" applyFont="1" applyBorder="1" applyAlignment="1">
      <alignment horizontal="center" vertical="center"/>
    </xf>
    <xf numFmtId="0" fontId="9" fillId="0" borderId="21" xfId="2" applyNumberFormat="1" applyFont="1" applyFill="1" applyBorder="1" applyAlignment="1">
      <alignment horizontal="center" vertical="center" shrinkToFit="1"/>
    </xf>
    <xf numFmtId="178" fontId="11" fillId="0" borderId="50" xfId="2" applyNumberFormat="1" applyFont="1" applyFill="1" applyBorder="1" applyAlignment="1">
      <alignment vertical="center"/>
    </xf>
    <xf numFmtId="178" fontId="11" fillId="0" borderId="22" xfId="5" applyNumberFormat="1" applyFont="1" applyFill="1" applyBorder="1" applyAlignment="1">
      <alignment vertical="center"/>
    </xf>
    <xf numFmtId="178" fontId="11" fillId="0" borderId="23" xfId="5" applyNumberFormat="1" applyFont="1" applyFill="1" applyBorder="1" applyAlignment="1">
      <alignment vertical="center"/>
    </xf>
    <xf numFmtId="178" fontId="11" fillId="0" borderId="24" xfId="5" applyNumberFormat="1" applyFont="1" applyFill="1" applyBorder="1" applyAlignment="1">
      <alignment vertical="center"/>
    </xf>
    <xf numFmtId="178" fontId="11" fillId="0" borderId="21" xfId="5" applyNumberFormat="1" applyFont="1" applyFill="1" applyBorder="1" applyAlignment="1">
      <alignment vertical="center"/>
    </xf>
    <xf numFmtId="0" fontId="9" fillId="0" borderId="25" xfId="2" applyFont="1" applyBorder="1" applyAlignment="1">
      <alignment horizontal="center" vertical="center"/>
    </xf>
    <xf numFmtId="0" fontId="9" fillId="0" borderId="26" xfId="2" applyNumberFormat="1" applyFont="1" applyFill="1" applyBorder="1" applyAlignment="1">
      <alignment horizontal="center" vertical="center" shrinkToFit="1"/>
    </xf>
    <xf numFmtId="178" fontId="11" fillId="0" borderId="51" xfId="2" applyNumberFormat="1" applyFont="1" applyFill="1" applyBorder="1" applyAlignment="1">
      <alignment vertical="center"/>
    </xf>
    <xf numFmtId="178" fontId="11" fillId="0" borderId="27" xfId="5" applyNumberFormat="1" applyFont="1" applyFill="1" applyBorder="1" applyAlignment="1">
      <alignment vertical="center"/>
    </xf>
    <xf numFmtId="178" fontId="11" fillId="0" borderId="28" xfId="5" applyNumberFormat="1" applyFont="1" applyFill="1" applyBorder="1" applyAlignment="1">
      <alignment vertical="center"/>
    </xf>
    <xf numFmtId="178" fontId="11" fillId="0" borderId="29" xfId="5" applyNumberFormat="1" applyFont="1" applyFill="1" applyBorder="1" applyAlignment="1">
      <alignment vertical="center"/>
    </xf>
    <xf numFmtId="178" fontId="11" fillId="0" borderId="26" xfId="5" applyNumberFormat="1" applyFont="1" applyFill="1" applyBorder="1" applyAlignment="1">
      <alignment vertical="center"/>
    </xf>
    <xf numFmtId="49" fontId="9" fillId="0" borderId="1" xfId="6" applyNumberFormat="1" applyFont="1" applyBorder="1" applyAlignment="1">
      <alignment horizontal="center" vertical="center" shrinkToFit="1"/>
    </xf>
    <xf numFmtId="178" fontId="9" fillId="0" borderId="50" xfId="2" applyNumberFormat="1" applyFont="1" applyFill="1" applyBorder="1" applyAlignment="1">
      <alignment vertical="center"/>
    </xf>
    <xf numFmtId="178" fontId="9" fillId="0" borderId="22" xfId="5" applyNumberFormat="1" applyFont="1" applyFill="1" applyBorder="1" applyAlignment="1">
      <alignment vertical="center"/>
    </xf>
    <xf numFmtId="178" fontId="9" fillId="0" borderId="23" xfId="5" applyNumberFormat="1" applyFont="1" applyFill="1" applyBorder="1" applyAlignment="1">
      <alignment vertical="center"/>
    </xf>
    <xf numFmtId="178" fontId="9" fillId="0" borderId="24" xfId="5" applyNumberFormat="1" applyFont="1" applyFill="1" applyBorder="1" applyAlignment="1">
      <alignment vertical="center"/>
    </xf>
    <xf numFmtId="178" fontId="9" fillId="0" borderId="21" xfId="5" applyNumberFormat="1" applyFont="1" applyFill="1" applyBorder="1" applyAlignment="1">
      <alignment vertical="center"/>
    </xf>
    <xf numFmtId="49" fontId="9" fillId="0" borderId="3" xfId="6" applyNumberFormat="1" applyFont="1" applyBorder="1" applyAlignment="1">
      <alignment horizontal="center" vertical="center" shrinkToFit="1"/>
    </xf>
    <xf numFmtId="178" fontId="9" fillId="0" borderId="51" xfId="2" applyNumberFormat="1" applyFont="1" applyFill="1" applyBorder="1" applyAlignment="1">
      <alignment vertical="center"/>
    </xf>
    <xf numFmtId="178" fontId="9" fillId="0" borderId="27" xfId="5" applyNumberFormat="1" applyFont="1" applyFill="1" applyBorder="1" applyAlignment="1">
      <alignment vertical="center"/>
    </xf>
    <xf numFmtId="178" fontId="9" fillId="0" borderId="28" xfId="5" applyNumberFormat="1" applyFont="1" applyFill="1" applyBorder="1" applyAlignment="1">
      <alignment vertical="center"/>
    </xf>
    <xf numFmtId="178" fontId="9" fillId="0" borderId="29" xfId="5" applyNumberFormat="1" applyFont="1" applyFill="1" applyBorder="1" applyAlignment="1">
      <alignment vertical="center"/>
    </xf>
    <xf numFmtId="178" fontId="9" fillId="0" borderId="26" xfId="5" applyNumberFormat="1" applyFont="1" applyFill="1" applyBorder="1" applyAlignment="1">
      <alignment vertical="center"/>
    </xf>
    <xf numFmtId="49" fontId="9" fillId="0" borderId="9" xfId="6" applyNumberFormat="1" applyFont="1" applyBorder="1" applyAlignment="1">
      <alignment horizontal="center" vertical="center" shrinkToFit="1"/>
    </xf>
    <xf numFmtId="0" fontId="9" fillId="0" borderId="3" xfId="2" applyFont="1" applyFill="1" applyBorder="1" applyAlignment="1">
      <alignment vertical="center" shrinkToFit="1"/>
    </xf>
    <xf numFmtId="0" fontId="9" fillId="0" borderId="9" xfId="2" applyNumberFormat="1" applyFont="1" applyFill="1" applyBorder="1" applyAlignment="1">
      <alignment horizontal="center" vertical="center" shrinkToFit="1"/>
    </xf>
    <xf numFmtId="178" fontId="9" fillId="0" borderId="25" xfId="2" applyNumberFormat="1" applyFont="1" applyFill="1" applyBorder="1" applyAlignment="1">
      <alignment horizontal="center" vertical="center"/>
    </xf>
    <xf numFmtId="178" fontId="9" fillId="0" borderId="52" xfId="5" applyNumberFormat="1" applyFont="1" applyFill="1" applyBorder="1" applyAlignment="1">
      <alignment vertical="center"/>
    </xf>
    <xf numFmtId="178" fontId="9" fillId="0" borderId="53" xfId="5" applyNumberFormat="1" applyFont="1" applyFill="1" applyBorder="1" applyAlignment="1">
      <alignment vertical="center"/>
    </xf>
    <xf numFmtId="178" fontId="9" fillId="0" borderId="54" xfId="5" applyNumberFormat="1" applyFont="1" applyFill="1" applyBorder="1" applyAlignment="1">
      <alignment vertical="center"/>
    </xf>
    <xf numFmtId="178" fontId="9" fillId="0" borderId="55" xfId="5" applyNumberFormat="1" applyFont="1" applyFill="1" applyBorder="1" applyAlignment="1">
      <alignment vertical="center"/>
    </xf>
    <xf numFmtId="178" fontId="9" fillId="0" borderId="9" xfId="5" applyNumberFormat="1" applyFont="1" applyFill="1" applyBorder="1" applyAlignment="1">
      <alignment vertical="center" shrinkToFit="1"/>
    </xf>
    <xf numFmtId="178" fontId="9" fillId="0" borderId="4" xfId="5" applyNumberFormat="1" applyFont="1" applyFill="1" applyBorder="1" applyAlignment="1">
      <alignment horizontal="center" vertical="center"/>
    </xf>
    <xf numFmtId="178" fontId="9" fillId="0" borderId="17" xfId="5" applyNumberFormat="1" applyFont="1" applyFill="1" applyBorder="1" applyAlignment="1">
      <alignment horizontal="center" vertical="center"/>
    </xf>
    <xf numFmtId="0" fontId="11" fillId="0" borderId="10" xfId="2" applyFont="1" applyBorder="1" applyAlignment="1">
      <alignment horizontal="center" vertical="center"/>
    </xf>
    <xf numFmtId="0" fontId="11" fillId="0" borderId="25" xfId="2" applyFont="1" applyBorder="1" applyAlignment="1">
      <alignment horizontal="center" vertical="center"/>
    </xf>
    <xf numFmtId="178" fontId="11" fillId="0" borderId="56" xfId="5" applyNumberFormat="1" applyFont="1" applyFill="1" applyBorder="1" applyAlignment="1">
      <alignment vertical="center"/>
    </xf>
    <xf numFmtId="178" fontId="11" fillId="0" borderId="57" xfId="5" applyNumberFormat="1" applyFont="1" applyFill="1" applyBorder="1" applyAlignment="1">
      <alignment vertical="center"/>
    </xf>
    <xf numFmtId="178" fontId="11" fillId="0" borderId="58" xfId="5" applyNumberFormat="1" applyFont="1" applyFill="1" applyBorder="1" applyAlignment="1">
      <alignment vertical="center"/>
    </xf>
    <xf numFmtId="178" fontId="11" fillId="0" borderId="59" xfId="5" applyNumberFormat="1" applyFont="1" applyFill="1" applyBorder="1" applyAlignment="1">
      <alignment vertical="center"/>
    </xf>
    <xf numFmtId="178" fontId="11" fillId="0" borderId="60" xfId="5" applyNumberFormat="1" applyFont="1" applyFill="1" applyBorder="1" applyAlignment="1">
      <alignment horizontal="right" vertical="center"/>
    </xf>
    <xf numFmtId="178" fontId="11" fillId="0" borderId="50" xfId="5" applyNumberFormat="1" applyFont="1" applyFill="1" applyBorder="1" applyAlignment="1">
      <alignment horizontal="right" vertical="center"/>
    </xf>
    <xf numFmtId="178" fontId="11" fillId="0" borderId="61" xfId="5" applyNumberFormat="1" applyFont="1" applyFill="1" applyBorder="1" applyAlignment="1">
      <alignment vertical="center"/>
    </xf>
    <xf numFmtId="178" fontId="11" fillId="0" borderId="62" xfId="5" applyNumberFormat="1" applyFont="1" applyFill="1" applyBorder="1" applyAlignment="1">
      <alignment vertical="center"/>
    </xf>
    <xf numFmtId="178" fontId="11" fillId="0" borderId="63" xfId="5" applyNumberFormat="1" applyFont="1" applyFill="1" applyBorder="1" applyAlignment="1">
      <alignment vertical="center"/>
    </xf>
    <xf numFmtId="178" fontId="11" fillId="0" borderId="64" xfId="5" applyNumberFormat="1" applyFont="1" applyFill="1" applyBorder="1" applyAlignment="1">
      <alignment vertical="center"/>
    </xf>
    <xf numFmtId="178" fontId="11" fillId="0" borderId="65" xfId="5" applyNumberFormat="1" applyFont="1" applyFill="1" applyBorder="1" applyAlignment="1">
      <alignment horizontal="right" vertical="center"/>
    </xf>
    <xf numFmtId="178" fontId="11" fillId="0" borderId="51" xfId="5" applyNumberFormat="1" applyFont="1" applyFill="1" applyBorder="1" applyAlignment="1">
      <alignment horizontal="right" vertical="center"/>
    </xf>
    <xf numFmtId="0" fontId="9" fillId="0" borderId="9" xfId="2" applyFont="1" applyFill="1" applyBorder="1" applyAlignment="1">
      <alignment vertical="center" shrinkToFit="1"/>
    </xf>
    <xf numFmtId="178" fontId="9" fillId="0" borderId="56" xfId="5" applyNumberFormat="1" applyFont="1" applyFill="1" applyBorder="1" applyAlignment="1">
      <alignment vertical="center"/>
    </xf>
    <xf numFmtId="178" fontId="9" fillId="0" borderId="57" xfId="5" applyNumberFormat="1" applyFont="1" applyFill="1" applyBorder="1" applyAlignment="1">
      <alignment vertical="center"/>
    </xf>
    <xf numFmtId="178" fontId="9" fillId="0" borderId="58" xfId="5" applyNumberFormat="1" applyFont="1" applyFill="1" applyBorder="1" applyAlignment="1">
      <alignment vertical="center"/>
    </xf>
    <xf numFmtId="178" fontId="9" fillId="0" borderId="59" xfId="5" applyNumberFormat="1" applyFont="1" applyFill="1" applyBorder="1" applyAlignment="1">
      <alignment vertical="center"/>
    </xf>
    <xf numFmtId="178" fontId="9" fillId="0" borderId="60" xfId="5" applyNumberFormat="1" applyFont="1" applyFill="1" applyBorder="1" applyAlignment="1">
      <alignment horizontal="right" vertical="center"/>
    </xf>
    <xf numFmtId="178" fontId="9" fillId="0" borderId="50" xfId="5" applyNumberFormat="1" applyFont="1" applyFill="1" applyBorder="1" applyAlignment="1">
      <alignment horizontal="right" vertical="center"/>
    </xf>
    <xf numFmtId="178" fontId="9" fillId="0" borderId="61" xfId="5" applyNumberFormat="1" applyFont="1" applyFill="1" applyBorder="1" applyAlignment="1">
      <alignment vertical="center"/>
    </xf>
    <xf numFmtId="178" fontId="9" fillId="0" borderId="62" xfId="5" applyNumberFormat="1" applyFont="1" applyFill="1" applyBorder="1" applyAlignment="1">
      <alignment vertical="center"/>
    </xf>
    <xf numFmtId="178" fontId="9" fillId="0" borderId="63" xfId="5" applyNumberFormat="1" applyFont="1" applyFill="1" applyBorder="1" applyAlignment="1">
      <alignment vertical="center"/>
    </xf>
    <xf numFmtId="178" fontId="9" fillId="0" borderId="64" xfId="5" applyNumberFormat="1" applyFont="1" applyFill="1" applyBorder="1" applyAlignment="1">
      <alignment vertical="center"/>
    </xf>
    <xf numFmtId="178" fontId="9" fillId="0" borderId="65" xfId="5" applyNumberFormat="1" applyFont="1" applyFill="1" applyBorder="1" applyAlignment="1">
      <alignment horizontal="right" vertical="center"/>
    </xf>
    <xf numFmtId="178" fontId="9" fillId="0" borderId="51" xfId="5" applyNumberFormat="1" applyFont="1" applyFill="1" applyBorder="1" applyAlignment="1">
      <alignment horizontal="right" vertical="center"/>
    </xf>
    <xf numFmtId="0" fontId="9" fillId="0" borderId="0" xfId="2" applyFont="1" applyFill="1" applyAlignment="1">
      <alignment vertical="center"/>
    </xf>
    <xf numFmtId="38" fontId="9" fillId="0" borderId="0" xfId="3" applyFont="1">
      <alignment vertical="center"/>
    </xf>
    <xf numFmtId="38" fontId="9" fillId="0" borderId="0" xfId="3" applyFont="1" applyAlignment="1">
      <alignment horizontal="center" vertical="center"/>
    </xf>
    <xf numFmtId="38" fontId="7" fillId="0" borderId="0" xfId="3" applyFont="1">
      <alignment vertical="center"/>
    </xf>
    <xf numFmtId="38" fontId="9" fillId="0" borderId="0" xfId="3" applyFont="1" applyAlignment="1">
      <alignment horizontal="right"/>
    </xf>
    <xf numFmtId="0" fontId="9" fillId="0" borderId="18" xfId="3" applyNumberFormat="1" applyFont="1" applyBorder="1" applyAlignment="1">
      <alignment horizontal="distributed" vertical="center" justifyLastLine="1"/>
    </xf>
    <xf numFmtId="0" fontId="9" fillId="0" borderId="66" xfId="3" applyNumberFormat="1" applyFont="1" applyBorder="1" applyAlignment="1">
      <alignment horizontal="distributed" vertical="center" justifyLastLine="1"/>
    </xf>
    <xf numFmtId="0" fontId="9" fillId="0" borderId="2" xfId="3" applyNumberFormat="1" applyFont="1" applyBorder="1" applyAlignment="1">
      <alignment horizontal="distributed" vertical="center" justifyLastLine="1"/>
    </xf>
    <xf numFmtId="0" fontId="9" fillId="0" borderId="1" xfId="3" applyNumberFormat="1" applyFont="1" applyBorder="1" applyAlignment="1">
      <alignment horizontal="distributed" vertical="center" justifyLastLine="1" shrinkToFit="1"/>
    </xf>
    <xf numFmtId="0" fontId="9" fillId="0" borderId="37" xfId="3" applyNumberFormat="1" applyFont="1" applyBorder="1" applyAlignment="1">
      <alignment horizontal="distributed" vertical="center" justifyLastLine="1" shrinkToFit="1"/>
    </xf>
    <xf numFmtId="0" fontId="9" fillId="0" borderId="38" xfId="3" applyNumberFormat="1" applyFont="1" applyBorder="1" applyAlignment="1">
      <alignment horizontal="distributed" vertical="center" justifyLastLine="1" shrinkToFit="1"/>
    </xf>
    <xf numFmtId="38" fontId="9" fillId="0" borderId="38" xfId="3" applyFont="1" applyBorder="1" applyAlignment="1">
      <alignment horizontal="center" vertical="center" shrinkToFit="1"/>
    </xf>
    <xf numFmtId="38" fontId="9" fillId="0" borderId="38" xfId="3" applyFont="1" applyBorder="1" applyAlignment="1">
      <alignment horizontal="center" vertical="center" wrapText="1" shrinkToFit="1"/>
    </xf>
    <xf numFmtId="38" fontId="13" fillId="0" borderId="5" xfId="3" applyFont="1" applyBorder="1" applyAlignment="1">
      <alignment horizontal="center" vertical="center" wrapText="1" shrinkToFit="1"/>
    </xf>
    <xf numFmtId="38" fontId="11" fillId="0" borderId="6" xfId="3" applyFont="1" applyBorder="1" applyAlignment="1">
      <alignment horizontal="center" vertical="center"/>
    </xf>
    <xf numFmtId="38" fontId="11" fillId="0" borderId="20" xfId="3" applyFont="1" applyBorder="1" applyAlignment="1">
      <alignment horizontal="center" vertical="center"/>
    </xf>
    <xf numFmtId="38" fontId="9" fillId="0" borderId="21" xfId="3" applyFont="1" applyBorder="1" applyAlignment="1">
      <alignment horizontal="center" vertical="center"/>
    </xf>
    <xf numFmtId="38" fontId="11" fillId="0" borderId="21" xfId="3" applyFont="1" applyBorder="1">
      <alignment vertical="center"/>
    </xf>
    <xf numFmtId="38" fontId="11" fillId="0" borderId="22" xfId="3" applyFont="1" applyBorder="1">
      <alignment vertical="center"/>
    </xf>
    <xf numFmtId="38" fontId="11" fillId="0" borderId="23" xfId="3" applyFont="1" applyBorder="1">
      <alignment vertical="center"/>
    </xf>
    <xf numFmtId="38" fontId="11" fillId="0" borderId="24" xfId="3" applyFont="1" applyBorder="1">
      <alignment vertical="center"/>
    </xf>
    <xf numFmtId="38" fontId="9" fillId="0" borderId="10" xfId="3" applyFont="1" applyBorder="1">
      <alignment vertical="center"/>
    </xf>
    <xf numFmtId="38" fontId="9" fillId="0" borderId="34" xfId="3" applyFont="1" applyBorder="1">
      <alignment vertical="center"/>
    </xf>
    <xf numFmtId="38" fontId="9" fillId="0" borderId="26" xfId="3" applyFont="1" applyBorder="1" applyAlignment="1">
      <alignment horizontal="center" vertical="center"/>
    </xf>
    <xf numFmtId="38" fontId="11" fillId="0" borderId="26" xfId="3" applyFont="1" applyBorder="1">
      <alignment vertical="center"/>
    </xf>
    <xf numFmtId="38" fontId="11" fillId="0" borderId="27" xfId="3" applyFont="1" applyBorder="1">
      <alignment vertical="center"/>
    </xf>
    <xf numFmtId="38" fontId="11" fillId="0" borderId="28" xfId="3" applyFont="1" applyBorder="1">
      <alignment vertical="center"/>
    </xf>
    <xf numFmtId="38" fontId="11" fillId="0" borderId="29" xfId="3" applyFont="1" applyBorder="1">
      <alignment vertical="center"/>
    </xf>
    <xf numFmtId="38" fontId="9" fillId="0" borderId="9" xfId="3" applyFont="1" applyBorder="1">
      <alignment vertical="center"/>
    </xf>
    <xf numFmtId="38" fontId="9" fillId="0" borderId="35" xfId="3" applyFont="1" applyBorder="1" applyAlignment="1">
      <alignment horizontal="right" vertical="center"/>
    </xf>
    <xf numFmtId="38" fontId="9" fillId="0" borderId="21" xfId="3" applyFont="1" applyBorder="1">
      <alignment vertical="center"/>
    </xf>
    <xf numFmtId="38" fontId="9" fillId="0" borderId="22" xfId="3" applyFont="1" applyBorder="1">
      <alignment vertical="center"/>
    </xf>
    <xf numFmtId="38" fontId="9" fillId="0" borderId="23" xfId="3" applyFont="1" applyBorder="1">
      <alignment vertical="center"/>
    </xf>
    <xf numFmtId="38" fontId="9" fillId="0" borderId="24" xfId="3" applyFont="1" applyBorder="1">
      <alignment vertical="center"/>
    </xf>
    <xf numFmtId="38" fontId="9" fillId="0" borderId="26" xfId="3" applyFont="1" applyBorder="1">
      <alignment vertical="center"/>
    </xf>
    <xf numFmtId="38" fontId="9" fillId="0" borderId="27" xfId="3" applyFont="1" applyBorder="1">
      <alignment vertical="center"/>
    </xf>
    <xf numFmtId="38" fontId="9" fillId="0" borderId="28" xfId="3" applyFont="1" applyBorder="1">
      <alignment vertical="center"/>
    </xf>
    <xf numFmtId="38" fontId="9" fillId="0" borderId="29" xfId="3" applyFont="1" applyBorder="1">
      <alignment vertical="center"/>
    </xf>
    <xf numFmtId="38" fontId="9" fillId="0" borderId="6" xfId="3" applyFont="1" applyBorder="1" applyAlignment="1">
      <alignment horizontal="right" vertical="center"/>
    </xf>
    <xf numFmtId="38" fontId="9" fillId="0" borderId="13" xfId="3" applyFont="1" applyBorder="1">
      <alignment vertical="center"/>
    </xf>
    <xf numFmtId="38" fontId="9" fillId="0" borderId="10" xfId="3" applyFont="1" applyBorder="1" applyAlignment="1">
      <alignment horizontal="right" vertical="center"/>
    </xf>
    <xf numFmtId="38" fontId="9" fillId="0" borderId="40" xfId="3" applyFont="1" applyBorder="1" applyAlignment="1">
      <alignment horizontal="center" vertical="center"/>
    </xf>
    <xf numFmtId="38" fontId="9" fillId="0" borderId="40" xfId="3" applyFont="1" applyBorder="1">
      <alignment vertical="center"/>
    </xf>
    <xf numFmtId="38" fontId="9" fillId="0" borderId="41" xfId="3" applyFont="1" applyBorder="1">
      <alignment vertical="center"/>
    </xf>
    <xf numFmtId="38" fontId="9" fillId="0" borderId="42" xfId="3" applyFont="1" applyBorder="1">
      <alignment vertical="center"/>
    </xf>
    <xf numFmtId="38" fontId="9" fillId="0" borderId="43" xfId="3" applyFont="1" applyBorder="1">
      <alignment vertical="center"/>
    </xf>
    <xf numFmtId="38" fontId="9" fillId="0" borderId="3" xfId="3" applyFont="1" applyBorder="1">
      <alignment vertical="center"/>
    </xf>
    <xf numFmtId="38" fontId="9" fillId="0" borderId="21" xfId="3" applyFont="1" applyBorder="1" applyAlignment="1">
      <alignment horizontal="center" vertical="center" shrinkToFit="1"/>
    </xf>
    <xf numFmtId="38" fontId="9" fillId="0" borderId="40" xfId="3" applyFont="1" applyBorder="1" applyAlignment="1">
      <alignment horizontal="center" vertical="center" shrinkToFit="1"/>
    </xf>
    <xf numFmtId="38" fontId="9" fillId="0" borderId="50" xfId="3" applyFont="1" applyBorder="1" applyAlignment="1">
      <alignment horizontal="center" vertical="center" shrinkToFit="1"/>
    </xf>
    <xf numFmtId="38" fontId="11" fillId="0" borderId="23" xfId="3" applyFont="1" applyBorder="1" applyAlignment="1">
      <alignment horizontal="right" vertical="center"/>
    </xf>
    <xf numFmtId="38" fontId="9" fillId="0" borderId="36" xfId="3" applyFont="1" applyBorder="1">
      <alignment vertical="center"/>
    </xf>
    <xf numFmtId="38" fontId="9" fillId="0" borderId="51" xfId="3" applyFont="1" applyBorder="1" applyAlignment="1">
      <alignment horizontal="center" vertical="center"/>
    </xf>
    <xf numFmtId="38" fontId="11" fillId="0" borderId="28" xfId="3" applyFont="1" applyBorder="1" applyAlignment="1">
      <alignment horizontal="right" vertical="center"/>
    </xf>
    <xf numFmtId="38" fontId="9" fillId="0" borderId="23" xfId="3" applyFont="1" applyBorder="1" applyAlignment="1">
      <alignment horizontal="right" vertical="center"/>
    </xf>
    <xf numFmtId="38" fontId="9" fillId="0" borderId="28" xfId="3" applyFont="1" applyBorder="1" applyAlignment="1">
      <alignment horizontal="right" vertical="center"/>
    </xf>
    <xf numFmtId="38" fontId="9" fillId="0" borderId="42" xfId="3" applyFont="1" applyBorder="1" applyAlignment="1">
      <alignment horizontal="right" vertical="center"/>
    </xf>
    <xf numFmtId="38" fontId="9" fillId="0" borderId="47" xfId="3" applyFont="1" applyBorder="1" applyAlignment="1">
      <alignment horizontal="right" vertical="center"/>
    </xf>
    <xf numFmtId="0" fontId="9" fillId="0" borderId="1" xfId="2" applyFont="1" applyFill="1" applyBorder="1" applyAlignment="1">
      <alignment horizontal="distributed" vertical="center" justifyLastLine="1" shrinkToFit="1"/>
    </xf>
    <xf numFmtId="0" fontId="9" fillId="0" borderId="16" xfId="2" applyFont="1" applyFill="1" applyBorder="1" applyAlignment="1">
      <alignment horizontal="distributed" vertical="center" justifyLastLine="1"/>
    </xf>
    <xf numFmtId="0" fontId="9" fillId="0" borderId="4" xfId="2" applyFont="1" applyFill="1" applyBorder="1" applyAlignment="1">
      <alignment horizontal="distributed" vertical="center" justifyLastLine="1"/>
    </xf>
    <xf numFmtId="0" fontId="9" fillId="0" borderId="17" xfId="2" applyFont="1" applyFill="1" applyBorder="1" applyAlignment="1">
      <alignment horizontal="distributed" vertical="center" justifyLastLine="1"/>
    </xf>
    <xf numFmtId="0" fontId="9" fillId="0" borderId="3" xfId="2" applyFont="1" applyFill="1" applyBorder="1" applyAlignment="1">
      <alignment horizontal="distributed" vertical="center" justifyLastLine="1" shrinkToFit="1"/>
    </xf>
    <xf numFmtId="0" fontId="9" fillId="0" borderId="67" xfId="2" applyFont="1" applyFill="1" applyBorder="1" applyAlignment="1">
      <alignment horizontal="distributed" vertical="center" justifyLastLine="1" shrinkToFit="1"/>
    </xf>
    <xf numFmtId="0" fontId="9" fillId="0" borderId="68" xfId="2" applyFont="1" applyFill="1" applyBorder="1" applyAlignment="1">
      <alignment horizontal="distributed" vertical="center" justifyLastLine="1" shrinkToFit="1"/>
    </xf>
    <xf numFmtId="0" fontId="9" fillId="0" borderId="37" xfId="2" applyFont="1" applyFill="1" applyBorder="1" applyAlignment="1">
      <alignment horizontal="distributed" vertical="center" justifyLastLine="1" shrinkToFit="1"/>
    </xf>
    <xf numFmtId="0" fontId="9" fillId="0" borderId="7" xfId="2" applyFont="1" applyFill="1" applyBorder="1" applyAlignment="1">
      <alignment horizontal="distributed" vertical="center" justifyLastLine="1" shrinkToFit="1"/>
    </xf>
    <xf numFmtId="177" fontId="9" fillId="0" borderId="0" xfId="2" applyNumberFormat="1" applyFont="1" applyFill="1" applyAlignment="1">
      <alignment vertical="center" shrinkToFit="1"/>
    </xf>
    <xf numFmtId="177" fontId="11" fillId="0" borderId="1" xfId="2" applyNumberFormat="1" applyFont="1" applyFill="1" applyBorder="1" applyAlignment="1">
      <alignment horizontal="center" vertical="center"/>
    </xf>
    <xf numFmtId="178" fontId="11" fillId="0" borderId="67" xfId="3" applyNumberFormat="1" applyFont="1" applyFill="1" applyBorder="1" applyAlignment="1">
      <alignment vertical="center" shrinkToFit="1"/>
    </xf>
    <xf numFmtId="178" fontId="11" fillId="0" borderId="7" xfId="3" applyNumberFormat="1" applyFont="1" applyFill="1" applyBorder="1" applyAlignment="1">
      <alignment vertical="center" shrinkToFit="1"/>
    </xf>
    <xf numFmtId="178" fontId="11" fillId="0" borderId="37" xfId="3" applyNumberFormat="1" applyFont="1" applyFill="1" applyBorder="1" applyAlignment="1">
      <alignment vertical="center" shrinkToFit="1"/>
    </xf>
    <xf numFmtId="177" fontId="9" fillId="0" borderId="9" xfId="2" applyNumberFormat="1" applyFont="1" applyFill="1" applyBorder="1" applyAlignment="1">
      <alignment horizontal="right" vertical="center"/>
    </xf>
    <xf numFmtId="178" fontId="9" fillId="0" borderId="69" xfId="3" applyNumberFormat="1" applyFont="1" applyFill="1" applyBorder="1" applyAlignment="1">
      <alignment vertical="center" shrinkToFit="1"/>
    </xf>
    <xf numFmtId="178" fontId="9" fillId="0" borderId="11" xfId="3" applyNumberFormat="1" applyFont="1" applyFill="1" applyBorder="1" applyAlignment="1">
      <alignment vertical="center" shrinkToFit="1"/>
    </xf>
    <xf numFmtId="178" fontId="9" fillId="0" borderId="44" xfId="3" applyNumberFormat="1" applyFont="1" applyFill="1" applyBorder="1" applyAlignment="1">
      <alignment vertical="center" shrinkToFit="1"/>
    </xf>
    <xf numFmtId="177" fontId="9" fillId="0" borderId="3" xfId="2" applyNumberFormat="1" applyFont="1" applyFill="1" applyBorder="1" applyAlignment="1">
      <alignment horizontal="right" vertical="center"/>
    </xf>
    <xf numFmtId="178" fontId="9" fillId="0" borderId="70" xfId="3" applyNumberFormat="1" applyFont="1" applyFill="1" applyBorder="1" applyAlignment="1">
      <alignment vertical="center" shrinkToFit="1"/>
    </xf>
    <xf numFmtId="178" fontId="9" fillId="0" borderId="14" xfId="3" applyNumberFormat="1" applyFont="1" applyFill="1" applyBorder="1" applyAlignment="1">
      <alignment vertical="center" shrinkToFit="1"/>
    </xf>
    <xf numFmtId="178" fontId="9" fillId="0" borderId="46" xfId="3" applyNumberFormat="1" applyFont="1" applyFill="1" applyBorder="1" applyAlignment="1">
      <alignment vertical="center" shrinkToFit="1"/>
    </xf>
    <xf numFmtId="177" fontId="11" fillId="0" borderId="0" xfId="2" applyNumberFormat="1" applyFont="1" applyFill="1" applyAlignment="1">
      <alignment vertical="center" shrinkToFit="1"/>
    </xf>
    <xf numFmtId="177" fontId="11" fillId="0" borderId="2" xfId="2" applyNumberFormat="1" applyFont="1" applyFill="1" applyBorder="1" applyAlignment="1">
      <alignment horizontal="center" vertical="center"/>
    </xf>
    <xf numFmtId="178" fontId="11" fillId="0" borderId="71" xfId="3" applyNumberFormat="1" applyFont="1" applyFill="1" applyBorder="1" applyAlignment="1">
      <alignment vertical="center" shrinkToFit="1"/>
    </xf>
    <xf numFmtId="178" fontId="11" fillId="0" borderId="5" xfId="3" applyNumberFormat="1" applyFont="1" applyFill="1" applyBorder="1" applyAlignment="1">
      <alignment vertical="center" shrinkToFit="1"/>
    </xf>
    <xf numFmtId="178" fontId="11" fillId="0" borderId="18" xfId="3" applyNumberFormat="1" applyFont="1" applyFill="1" applyBorder="1" applyAlignment="1">
      <alignment vertical="center" shrinkToFit="1"/>
    </xf>
    <xf numFmtId="0" fontId="9" fillId="0" borderId="3" xfId="2" applyFont="1" applyFill="1" applyBorder="1" applyAlignment="1">
      <alignment horizontal="right" vertical="center" shrinkToFit="1"/>
    </xf>
    <xf numFmtId="0" fontId="7" fillId="0" borderId="0" xfId="2" applyFont="1" applyFill="1" applyBorder="1" applyAlignment="1">
      <alignment vertical="center" shrinkToFit="1"/>
    </xf>
    <xf numFmtId="0" fontId="7" fillId="0" borderId="0" xfId="2" applyFont="1" applyFill="1" applyBorder="1" applyAlignment="1">
      <alignment horizontal="center" vertical="center" shrinkToFit="1"/>
    </xf>
    <xf numFmtId="0" fontId="7" fillId="0" borderId="0" xfId="2" applyFont="1" applyFill="1" applyBorder="1" applyAlignment="1">
      <alignment vertical="center" textRotation="255" shrinkToFit="1"/>
    </xf>
    <xf numFmtId="0" fontId="6" fillId="0" borderId="0" xfId="2" applyFont="1" applyFill="1" applyBorder="1" applyAlignment="1">
      <alignment vertical="center" textRotation="255" shrinkToFit="1"/>
    </xf>
    <xf numFmtId="183" fontId="7" fillId="0" borderId="0" xfId="2" applyNumberFormat="1" applyFont="1" applyFill="1" applyAlignment="1">
      <alignment vertical="center" shrinkToFit="1"/>
    </xf>
    <xf numFmtId="183" fontId="9" fillId="0" borderId="0" xfId="2" applyNumberFormat="1" applyFont="1" applyFill="1" applyAlignment="1">
      <alignment horizontal="right" shrinkToFit="1"/>
    </xf>
    <xf numFmtId="0" fontId="9" fillId="0" borderId="2" xfId="2" applyFont="1" applyFill="1" applyBorder="1" applyAlignment="1">
      <alignment horizontal="distributed" vertical="center" justifyLastLine="1"/>
    </xf>
    <xf numFmtId="183" fontId="9" fillId="0" borderId="1" xfId="2" applyNumberFormat="1" applyFont="1" applyFill="1" applyBorder="1" applyAlignment="1">
      <alignment vertical="center" wrapText="1"/>
    </xf>
    <xf numFmtId="183" fontId="9" fillId="0" borderId="1" xfId="2" applyNumberFormat="1" applyFont="1" applyFill="1" applyBorder="1" applyAlignment="1">
      <alignment horizontal="distributed" vertical="center" wrapText="1"/>
    </xf>
    <xf numFmtId="0" fontId="9" fillId="0" borderId="9" xfId="2" applyFont="1" applyFill="1" applyBorder="1" applyAlignment="1">
      <alignment horizontal="distributed" vertical="center" justifyLastLine="1" shrinkToFit="1"/>
    </xf>
    <xf numFmtId="178" fontId="9" fillId="0" borderId="16" xfId="2" applyNumberFormat="1" applyFont="1" applyFill="1" applyBorder="1" applyAlignment="1">
      <alignment horizontal="distributed" vertical="center" justifyLastLine="1"/>
    </xf>
    <xf numFmtId="183" fontId="9" fillId="0" borderId="9" xfId="2" applyNumberFormat="1" applyFont="1" applyFill="1" applyBorder="1" applyAlignment="1">
      <alignment vertical="center" wrapText="1"/>
    </xf>
    <xf numFmtId="183" fontId="9" fillId="0" borderId="9" xfId="2" applyNumberFormat="1" applyFont="1" applyFill="1" applyBorder="1" applyAlignment="1">
      <alignment horizontal="distributed" vertical="center" wrapText="1"/>
    </xf>
    <xf numFmtId="178" fontId="9" fillId="0" borderId="20" xfId="2" applyNumberFormat="1" applyFont="1" applyFill="1" applyBorder="1" applyAlignment="1">
      <alignment horizontal="distributed" vertical="center" justifyLastLine="1" shrinkToFit="1"/>
    </xf>
    <xf numFmtId="178" fontId="9" fillId="0" borderId="1" xfId="2" applyNumberFormat="1" applyFont="1" applyFill="1" applyBorder="1" applyAlignment="1">
      <alignment horizontal="distributed" vertical="center" justifyLastLine="1" shrinkToFit="1"/>
    </xf>
    <xf numFmtId="183" fontId="9" fillId="0" borderId="4" xfId="2" applyNumberFormat="1" applyFont="1" applyFill="1" applyBorder="1" applyAlignment="1">
      <alignment horizontal="distributed" vertical="center" justifyLastLine="1"/>
    </xf>
    <xf numFmtId="183" fontId="9" fillId="0" borderId="17" xfId="2" applyNumberFormat="1" applyFont="1" applyFill="1" applyBorder="1" applyAlignment="1">
      <alignment horizontal="distributed" vertical="center" justifyLastLine="1"/>
    </xf>
    <xf numFmtId="178" fontId="9" fillId="0" borderId="18" xfId="2" applyNumberFormat="1" applyFont="1" applyFill="1" applyBorder="1" applyAlignment="1">
      <alignment horizontal="distributed" vertical="center" justifyLastLine="1" shrinkToFit="1"/>
    </xf>
    <xf numFmtId="183" fontId="9" fillId="0" borderId="5" xfId="2" applyNumberFormat="1" applyFont="1" applyFill="1" applyBorder="1" applyAlignment="1">
      <alignment horizontal="distributed" vertical="center" justifyLastLine="1" shrinkToFit="1"/>
    </xf>
    <xf numFmtId="178" fontId="9" fillId="0" borderId="25" xfId="2" applyNumberFormat="1" applyFont="1" applyFill="1" applyBorder="1" applyAlignment="1">
      <alignment horizontal="distributed" vertical="center" justifyLastLine="1" shrinkToFit="1"/>
    </xf>
    <xf numFmtId="178" fontId="9" fillId="0" borderId="9" xfId="2" applyNumberFormat="1" applyFont="1" applyFill="1" applyBorder="1" applyAlignment="1">
      <alignment horizontal="distributed" vertical="center" justifyLastLine="1" shrinkToFit="1"/>
    </xf>
    <xf numFmtId="183" fontId="9" fillId="0" borderId="37" xfId="2" applyNumberFormat="1" applyFont="1" applyFill="1" applyBorder="1" applyAlignment="1">
      <alignment horizontal="distributed" vertical="center" justifyLastLine="1" shrinkToFit="1"/>
    </xf>
    <xf numFmtId="183" fontId="9" fillId="0" borderId="7" xfId="2" applyNumberFormat="1" applyFont="1" applyFill="1" applyBorder="1" applyAlignment="1">
      <alignment horizontal="distributed" vertical="center" justifyLastLine="1" shrinkToFit="1"/>
    </xf>
    <xf numFmtId="178" fontId="9" fillId="0" borderId="37" xfId="2" applyNumberFormat="1" applyFont="1" applyFill="1" applyBorder="1" applyAlignment="1">
      <alignment horizontal="distributed" vertical="center" justifyLastLine="1" shrinkToFit="1"/>
    </xf>
    <xf numFmtId="183" fontId="9" fillId="0" borderId="7" xfId="2" applyNumberFormat="1" applyFont="1" applyFill="1" applyBorder="1" applyAlignment="1">
      <alignment horizontal="distributed" vertical="center" justifyLastLine="1" shrinkToFit="1"/>
    </xf>
    <xf numFmtId="183" fontId="9" fillId="0" borderId="3" xfId="2" applyNumberFormat="1" applyFont="1" applyFill="1" applyBorder="1" applyAlignment="1">
      <alignment horizontal="distributed" vertical="center" wrapText="1"/>
    </xf>
    <xf numFmtId="177" fontId="11" fillId="0" borderId="6" xfId="2" applyNumberFormat="1" applyFont="1" applyFill="1" applyBorder="1" applyAlignment="1">
      <alignment horizontal="center" vertical="center" shrinkToFit="1"/>
    </xf>
    <xf numFmtId="178" fontId="11" fillId="0" borderId="1" xfId="3" applyNumberFormat="1" applyFont="1" applyFill="1" applyBorder="1" applyAlignment="1">
      <alignment vertical="center" shrinkToFit="1"/>
    </xf>
    <xf numFmtId="183" fontId="11" fillId="0" borderId="37" xfId="3" applyNumberFormat="1" applyFont="1" applyFill="1" applyBorder="1" applyAlignment="1">
      <alignment vertical="center" shrinkToFit="1"/>
    </xf>
    <xf numFmtId="183" fontId="11" fillId="0" borderId="7" xfId="3" applyNumberFormat="1" applyFont="1" applyFill="1" applyBorder="1" applyAlignment="1">
      <alignment vertical="center" shrinkToFit="1"/>
    </xf>
    <xf numFmtId="183" fontId="11" fillId="0" borderId="1" xfId="3" applyNumberFormat="1" applyFont="1" applyFill="1" applyBorder="1" applyAlignment="1">
      <alignment vertical="center" shrinkToFit="1"/>
    </xf>
    <xf numFmtId="177" fontId="9" fillId="0" borderId="10" xfId="2" applyNumberFormat="1" applyFont="1" applyFill="1" applyBorder="1" applyAlignment="1">
      <alignment horizontal="right" vertical="center" shrinkToFit="1"/>
    </xf>
    <xf numFmtId="178" fontId="9" fillId="0" borderId="9" xfId="3" applyNumberFormat="1" applyFont="1" applyFill="1" applyBorder="1" applyAlignment="1">
      <alignment vertical="center" shrinkToFit="1"/>
    </xf>
    <xf numFmtId="183" fontId="9" fillId="0" borderId="44" xfId="3" applyNumberFormat="1" applyFont="1" applyFill="1" applyBorder="1" applyAlignment="1">
      <alignment vertical="center" shrinkToFit="1"/>
    </xf>
    <xf numFmtId="183" fontId="9" fillId="0" borderId="11" xfId="3" applyNumberFormat="1" applyFont="1" applyFill="1" applyBorder="1" applyAlignment="1">
      <alignment vertical="center" shrinkToFit="1"/>
    </xf>
    <xf numFmtId="183" fontId="9" fillId="0" borderId="69" xfId="3" applyNumberFormat="1" applyFont="1" applyFill="1" applyBorder="1" applyAlignment="1">
      <alignment vertical="center" shrinkToFit="1"/>
    </xf>
    <xf numFmtId="183" fontId="9" fillId="0" borderId="72" xfId="3" applyNumberFormat="1" applyFont="1" applyFill="1" applyBorder="1" applyAlignment="1">
      <alignment vertical="center" shrinkToFit="1"/>
    </xf>
    <xf numFmtId="183" fontId="9" fillId="0" borderId="9" xfId="3" applyNumberFormat="1" applyFont="1" applyFill="1" applyBorder="1" applyAlignment="1">
      <alignment vertical="center" shrinkToFit="1"/>
    </xf>
    <xf numFmtId="177" fontId="9" fillId="0" borderId="13" xfId="2" applyNumberFormat="1" applyFont="1" applyFill="1" applyBorder="1" applyAlignment="1">
      <alignment horizontal="right" vertical="center" shrinkToFit="1"/>
    </xf>
    <xf numFmtId="178" fontId="9" fillId="0" borderId="3" xfId="3" applyNumberFormat="1" applyFont="1" applyFill="1" applyBorder="1" applyAlignment="1">
      <alignment vertical="center" shrinkToFit="1"/>
    </xf>
    <xf numFmtId="183" fontId="9" fillId="0" borderId="46" xfId="3" applyNumberFormat="1" applyFont="1" applyFill="1" applyBorder="1" applyAlignment="1">
      <alignment vertical="center" shrinkToFit="1"/>
    </xf>
    <xf numFmtId="183" fontId="9" fillId="0" borderId="14" xfId="3" applyNumberFormat="1" applyFont="1" applyFill="1" applyBorder="1" applyAlignment="1">
      <alignment vertical="center" shrinkToFit="1"/>
    </xf>
    <xf numFmtId="183" fontId="9" fillId="0" borderId="70" xfId="3" applyNumberFormat="1" applyFont="1" applyFill="1" applyBorder="1" applyAlignment="1">
      <alignment vertical="center" shrinkToFit="1"/>
    </xf>
    <xf numFmtId="183" fontId="9" fillId="0" borderId="73" xfId="3" applyNumberFormat="1" applyFont="1" applyFill="1" applyBorder="1" applyAlignment="1">
      <alignment vertical="center" shrinkToFit="1"/>
    </xf>
    <xf numFmtId="183" fontId="9" fillId="0" borderId="3" xfId="3" applyNumberFormat="1" applyFont="1" applyFill="1" applyBorder="1" applyAlignment="1">
      <alignment vertical="center" shrinkToFit="1"/>
    </xf>
    <xf numFmtId="49" fontId="9" fillId="0" borderId="10" xfId="2" applyNumberFormat="1" applyFont="1" applyBorder="1" applyAlignment="1">
      <alignment horizontal="right" shrinkToFit="1"/>
    </xf>
    <xf numFmtId="178" fontId="9" fillId="0" borderId="9" xfId="2" applyNumberFormat="1" applyFont="1" applyBorder="1">
      <alignment vertical="center"/>
    </xf>
    <xf numFmtId="183" fontId="9" fillId="0" borderId="44" xfId="2" applyNumberFormat="1" applyFont="1" applyBorder="1">
      <alignment vertical="center"/>
    </xf>
    <xf numFmtId="183" fontId="9" fillId="0" borderId="11" xfId="2" applyNumberFormat="1" applyFont="1" applyBorder="1">
      <alignment vertical="center"/>
    </xf>
    <xf numFmtId="178" fontId="9" fillId="0" borderId="44" xfId="2" applyNumberFormat="1" applyFont="1" applyBorder="1">
      <alignment vertical="center"/>
    </xf>
    <xf numFmtId="183" fontId="9" fillId="0" borderId="9" xfId="2" applyNumberFormat="1" applyFont="1" applyBorder="1">
      <alignment vertical="center"/>
    </xf>
    <xf numFmtId="184" fontId="9" fillId="0" borderId="0" xfId="2" applyNumberFormat="1" applyFont="1" applyBorder="1">
      <alignment vertical="center"/>
    </xf>
    <xf numFmtId="49" fontId="9" fillId="0" borderId="13" xfId="2" applyNumberFormat="1" applyFont="1" applyBorder="1" applyAlignment="1">
      <alignment horizontal="right" shrinkToFit="1"/>
    </xf>
    <xf numFmtId="178" fontId="9" fillId="0" borderId="3" xfId="2" applyNumberFormat="1" applyFont="1" applyBorder="1">
      <alignment vertical="center"/>
    </xf>
    <xf numFmtId="183" fontId="9" fillId="0" borderId="46" xfId="2" applyNumberFormat="1" applyFont="1" applyBorder="1">
      <alignment vertical="center"/>
    </xf>
    <xf numFmtId="183" fontId="9" fillId="0" borderId="14" xfId="2" applyNumberFormat="1" applyFont="1" applyBorder="1">
      <alignment vertical="center"/>
    </xf>
    <xf numFmtId="178" fontId="9" fillId="0" borderId="46" xfId="2" applyNumberFormat="1" applyFont="1" applyBorder="1">
      <alignment vertical="center"/>
    </xf>
    <xf numFmtId="183" fontId="9" fillId="0" borderId="3" xfId="2" applyNumberFormat="1" applyFont="1" applyBorder="1">
      <alignment vertical="center"/>
    </xf>
    <xf numFmtId="49" fontId="9" fillId="0" borderId="9" xfId="2" applyNumberFormat="1" applyFont="1" applyBorder="1" applyAlignment="1">
      <alignment horizontal="right" shrinkToFit="1"/>
    </xf>
    <xf numFmtId="178" fontId="16" fillId="0" borderId="9" xfId="7" applyNumberFormat="1" applyFont="1" applyBorder="1" applyAlignment="1">
      <alignment horizontal="right" vertical="center"/>
    </xf>
    <xf numFmtId="183" fontId="16" fillId="0" borderId="44" xfId="7" applyNumberFormat="1" applyFont="1" applyBorder="1" applyAlignment="1">
      <alignment horizontal="right" vertical="center"/>
    </xf>
    <xf numFmtId="183" fontId="16" fillId="0" borderId="11" xfId="7" applyNumberFormat="1" applyFont="1" applyBorder="1" applyAlignment="1">
      <alignment horizontal="right" vertical="center"/>
    </xf>
    <xf numFmtId="178" fontId="16" fillId="0" borderId="44" xfId="7" applyNumberFormat="1" applyFont="1" applyBorder="1" applyAlignment="1">
      <alignment horizontal="right" vertical="center"/>
    </xf>
    <xf numFmtId="183" fontId="16" fillId="0" borderId="9" xfId="7" applyNumberFormat="1" applyFont="1" applyBorder="1" applyAlignment="1">
      <alignment horizontal="right" vertical="center"/>
    </xf>
    <xf numFmtId="49" fontId="9" fillId="0" borderId="3" xfId="2" applyNumberFormat="1" applyFont="1" applyBorder="1" applyAlignment="1">
      <alignment horizontal="right" shrinkToFit="1"/>
    </xf>
    <xf numFmtId="178" fontId="16" fillId="0" borderId="3" xfId="7" applyNumberFormat="1" applyFont="1" applyBorder="1" applyAlignment="1">
      <alignment horizontal="right" vertical="center"/>
    </xf>
    <xf numFmtId="183" fontId="16" fillId="0" borderId="46" xfId="7" applyNumberFormat="1" applyFont="1" applyBorder="1" applyAlignment="1">
      <alignment horizontal="right" vertical="center"/>
    </xf>
    <xf numFmtId="183" fontId="16" fillId="0" borderId="14" xfId="7" applyNumberFormat="1" applyFont="1" applyBorder="1" applyAlignment="1">
      <alignment horizontal="right" vertical="center"/>
    </xf>
    <xf numFmtId="178" fontId="16" fillId="0" borderId="46" xfId="7" applyNumberFormat="1" applyFont="1" applyBorder="1" applyAlignment="1">
      <alignment horizontal="right" vertical="center"/>
    </xf>
    <xf numFmtId="183" fontId="16" fillId="0" borderId="3" xfId="7" applyNumberFormat="1" applyFont="1" applyBorder="1" applyAlignment="1">
      <alignment horizontal="right" vertical="center"/>
    </xf>
    <xf numFmtId="178" fontId="9" fillId="0" borderId="44" xfId="3" applyNumberFormat="1" applyFont="1" applyFill="1" applyBorder="1" applyAlignment="1">
      <alignment horizontal="right" vertical="center" shrinkToFit="1"/>
    </xf>
    <xf numFmtId="183" fontId="9" fillId="0" borderId="11" xfId="3" applyNumberFormat="1" applyFont="1" applyFill="1" applyBorder="1" applyAlignment="1">
      <alignment horizontal="right" vertical="center" shrinkToFit="1"/>
    </xf>
    <xf numFmtId="183" fontId="9" fillId="0" borderId="0" xfId="3" applyNumberFormat="1" applyFont="1" applyFill="1" applyBorder="1" applyAlignment="1">
      <alignment vertical="center" shrinkToFit="1"/>
    </xf>
    <xf numFmtId="178" fontId="9" fillId="0" borderId="46" xfId="3" applyNumberFormat="1" applyFont="1" applyFill="1" applyBorder="1" applyAlignment="1">
      <alignment horizontal="right" vertical="center" shrinkToFit="1"/>
    </xf>
    <xf numFmtId="183" fontId="9" fillId="0" borderId="14" xfId="3" applyNumberFormat="1" applyFont="1" applyFill="1" applyBorder="1" applyAlignment="1">
      <alignment horizontal="right" vertical="center" shrinkToFit="1"/>
    </xf>
    <xf numFmtId="183" fontId="9" fillId="0" borderId="34" xfId="3" applyNumberFormat="1" applyFont="1" applyFill="1" applyBorder="1" applyAlignment="1">
      <alignment vertical="center" shrinkToFit="1"/>
    </xf>
    <xf numFmtId="177" fontId="11" fillId="0" borderId="4" xfId="2" applyNumberFormat="1" applyFont="1" applyFill="1" applyBorder="1" applyAlignment="1">
      <alignment horizontal="center" vertical="center" shrinkToFit="1"/>
    </xf>
    <xf numFmtId="178" fontId="11" fillId="0" borderId="2" xfId="3" applyNumberFormat="1" applyFont="1" applyFill="1" applyBorder="1" applyAlignment="1">
      <alignment vertical="center" shrinkToFit="1"/>
    </xf>
    <xf numFmtId="183" fontId="11" fillId="0" borderId="18" xfId="3" applyNumberFormat="1" applyFont="1" applyFill="1" applyBorder="1" applyAlignment="1">
      <alignment vertical="center" shrinkToFit="1"/>
    </xf>
    <xf numFmtId="183" fontId="11" fillId="0" borderId="5" xfId="3" applyNumberFormat="1" applyFont="1" applyFill="1" applyBorder="1" applyAlignment="1">
      <alignment vertical="center" shrinkToFit="1"/>
    </xf>
    <xf numFmtId="183" fontId="11" fillId="0" borderId="2" xfId="3" applyNumberFormat="1" applyFont="1" applyFill="1" applyBorder="1" applyAlignment="1">
      <alignment vertical="center" shrinkToFit="1"/>
    </xf>
    <xf numFmtId="185" fontId="9" fillId="0" borderId="11" xfId="3" applyNumberFormat="1" applyFont="1" applyFill="1" applyBorder="1" applyAlignment="1">
      <alignment vertical="center" shrinkToFit="1"/>
    </xf>
    <xf numFmtId="183" fontId="9" fillId="0" borderId="0" xfId="3" applyNumberFormat="1" applyFont="1" applyFill="1" applyBorder="1" applyAlignment="1">
      <alignment horizontal="right" vertical="center" shrinkToFit="1"/>
    </xf>
    <xf numFmtId="183" fontId="9" fillId="0" borderId="9" xfId="3" applyNumberFormat="1" applyFont="1" applyFill="1" applyBorder="1" applyAlignment="1">
      <alignment horizontal="right" vertical="center" shrinkToFit="1"/>
    </xf>
    <xf numFmtId="185" fontId="9" fillId="0" borderId="11" xfId="3" applyNumberFormat="1" applyFont="1" applyFill="1" applyBorder="1" applyAlignment="1">
      <alignment horizontal="right" vertical="center" shrinkToFit="1"/>
    </xf>
    <xf numFmtId="185" fontId="9" fillId="0" borderId="14" xfId="3" applyNumberFormat="1" applyFont="1" applyFill="1" applyBorder="1" applyAlignment="1">
      <alignment vertical="center" shrinkToFit="1"/>
    </xf>
    <xf numFmtId="183" fontId="9" fillId="0" borderId="34" xfId="3" applyNumberFormat="1" applyFont="1" applyFill="1" applyBorder="1" applyAlignment="1">
      <alignment horizontal="right" vertical="center" shrinkToFit="1"/>
    </xf>
    <xf numFmtId="177" fontId="9" fillId="0" borderId="0" xfId="2" applyNumberFormat="1" applyFont="1" applyFill="1" applyAlignment="1">
      <alignment vertical="center"/>
    </xf>
    <xf numFmtId="185" fontId="11" fillId="0" borderId="7" xfId="3" applyNumberFormat="1" applyFont="1" applyFill="1" applyBorder="1" applyAlignment="1">
      <alignment vertical="center" shrinkToFit="1"/>
    </xf>
    <xf numFmtId="185" fontId="11" fillId="0" borderId="1" xfId="3" applyNumberFormat="1" applyFont="1" applyFill="1" applyBorder="1" applyAlignment="1">
      <alignment vertical="center" shrinkToFit="1"/>
    </xf>
    <xf numFmtId="185" fontId="9" fillId="0" borderId="72" xfId="3" applyNumberFormat="1" applyFont="1" applyFill="1" applyBorder="1" applyAlignment="1">
      <alignment vertical="center" shrinkToFit="1"/>
    </xf>
    <xf numFmtId="185" fontId="9" fillId="0" borderId="73" xfId="3" applyNumberFormat="1" applyFont="1" applyFill="1" applyBorder="1" applyAlignment="1">
      <alignment vertical="center" shrinkToFit="1"/>
    </xf>
    <xf numFmtId="183" fontId="11" fillId="0" borderId="6" xfId="3" applyNumberFormat="1" applyFont="1" applyFill="1" applyBorder="1" applyAlignment="1">
      <alignment vertical="center" shrinkToFit="1"/>
    </xf>
    <xf numFmtId="185" fontId="9" fillId="0" borderId="9" xfId="3" applyNumberFormat="1" applyFont="1" applyFill="1" applyBorder="1" applyAlignment="1">
      <alignment vertical="center" shrinkToFit="1"/>
    </xf>
    <xf numFmtId="185" fontId="9" fillId="0" borderId="3" xfId="3" applyNumberFormat="1" applyFont="1" applyFill="1" applyBorder="1" applyAlignment="1">
      <alignment vertical="center" shrinkToFit="1"/>
    </xf>
    <xf numFmtId="177" fontId="11" fillId="0" borderId="1" xfId="2" applyNumberFormat="1" applyFont="1" applyFill="1" applyBorder="1" applyAlignment="1">
      <alignment horizontal="center" vertical="center" shrinkToFit="1"/>
    </xf>
    <xf numFmtId="177" fontId="9" fillId="0" borderId="9" xfId="2" applyNumberFormat="1" applyFont="1" applyFill="1" applyBorder="1" applyAlignment="1">
      <alignment horizontal="right" vertical="center" shrinkToFit="1"/>
    </xf>
    <xf numFmtId="177" fontId="9" fillId="0" borderId="3" xfId="2" applyNumberFormat="1" applyFont="1" applyFill="1" applyBorder="1" applyAlignment="1">
      <alignment horizontal="right" vertical="center" shrinkToFit="1"/>
    </xf>
    <xf numFmtId="183" fontId="9" fillId="2" borderId="69" xfId="3" applyNumberFormat="1" applyFont="1" applyFill="1" applyBorder="1" applyAlignment="1">
      <alignment vertical="center" shrinkToFit="1"/>
    </xf>
    <xf numFmtId="183" fontId="9" fillId="0" borderId="0" xfId="2" applyNumberFormat="1" applyFont="1" applyFill="1" applyAlignment="1">
      <alignment horizontal="right" vertical="center"/>
    </xf>
    <xf numFmtId="178" fontId="7" fillId="0" borderId="0" xfId="2" applyNumberFormat="1" applyFont="1" applyFill="1" applyBorder="1" applyAlignment="1">
      <alignment vertical="center" shrinkToFit="1"/>
    </xf>
    <xf numFmtId="183" fontId="7" fillId="0" borderId="0" xfId="2" applyNumberFormat="1" applyFont="1" applyFill="1" applyBorder="1" applyAlignment="1">
      <alignment vertical="center" shrinkToFit="1"/>
    </xf>
    <xf numFmtId="178" fontId="7" fillId="0" borderId="0" xfId="2" applyNumberFormat="1" applyFont="1" applyFill="1" applyBorder="1" applyAlignment="1">
      <alignment horizontal="center" vertical="center" shrinkToFit="1"/>
    </xf>
    <xf numFmtId="183" fontId="7" fillId="0" borderId="0" xfId="2" applyNumberFormat="1" applyFont="1" applyFill="1" applyBorder="1" applyAlignment="1">
      <alignment horizontal="center" vertical="center" shrinkToFit="1"/>
    </xf>
    <xf numFmtId="178" fontId="7" fillId="0" borderId="0" xfId="2" applyNumberFormat="1" applyFont="1" applyFill="1" applyBorder="1" applyAlignment="1">
      <alignment vertical="center" textRotation="255" shrinkToFit="1"/>
    </xf>
    <xf numFmtId="183" fontId="7" fillId="0" borderId="0" xfId="2" applyNumberFormat="1" applyFont="1" applyFill="1" applyBorder="1" applyAlignment="1">
      <alignment vertical="center" textRotation="255" shrinkToFit="1"/>
    </xf>
    <xf numFmtId="178" fontId="6" fillId="0" borderId="0" xfId="2" applyNumberFormat="1" applyFont="1" applyFill="1" applyBorder="1" applyAlignment="1">
      <alignment vertical="center" textRotation="255" shrinkToFit="1"/>
    </xf>
    <xf numFmtId="183" fontId="6" fillId="0" borderId="0" xfId="2" applyNumberFormat="1" applyFont="1" applyFill="1" applyBorder="1" applyAlignment="1">
      <alignment vertical="center" textRotation="255" shrinkToFit="1"/>
    </xf>
    <xf numFmtId="0" fontId="2" fillId="0" borderId="0" xfId="8" applyFont="1" applyFill="1" applyAlignment="1">
      <alignment vertical="center"/>
    </xf>
    <xf numFmtId="0" fontId="9" fillId="0" borderId="0" xfId="8" applyFont="1" applyFill="1"/>
    <xf numFmtId="0" fontId="9" fillId="0" borderId="0" xfId="8" applyFont="1" applyFill="1" applyAlignment="1">
      <alignment vertical="center"/>
    </xf>
    <xf numFmtId="178" fontId="9" fillId="0" borderId="0" xfId="8" applyNumberFormat="1" applyFont="1" applyFill="1"/>
    <xf numFmtId="186" fontId="9" fillId="0" borderId="0" xfId="8" applyNumberFormat="1" applyFont="1" applyFill="1"/>
    <xf numFmtId="0" fontId="7" fillId="0" borderId="34" xfId="8" applyFill="1" applyBorder="1" applyAlignment="1">
      <alignment vertical="center"/>
    </xf>
    <xf numFmtId="0" fontId="9" fillId="0" borderId="0" xfId="8" applyFont="1" applyFill="1" applyBorder="1" applyAlignment="1">
      <alignment vertical="center"/>
    </xf>
    <xf numFmtId="178" fontId="9" fillId="0" borderId="0" xfId="8" applyNumberFormat="1" applyFont="1" applyFill="1" applyBorder="1" applyAlignment="1">
      <alignment vertical="center"/>
    </xf>
    <xf numFmtId="186" fontId="9" fillId="0" borderId="0" xfId="8" applyNumberFormat="1" applyFont="1" applyFill="1" applyBorder="1" applyAlignment="1">
      <alignment vertical="center"/>
    </xf>
    <xf numFmtId="0" fontId="9" fillId="0" borderId="6" xfId="8" applyFont="1" applyFill="1" applyBorder="1" applyAlignment="1">
      <alignment vertical="center"/>
    </xf>
    <xf numFmtId="0" fontId="9" fillId="0" borderId="20" xfId="8" applyFont="1" applyFill="1" applyBorder="1" applyAlignment="1">
      <alignment vertical="center"/>
    </xf>
    <xf numFmtId="178" fontId="9" fillId="0" borderId="6" xfId="8" applyNumberFormat="1" applyFont="1" applyFill="1" applyBorder="1" applyAlignment="1">
      <alignment horizontal="center" vertical="center"/>
    </xf>
    <xf numFmtId="178" fontId="9" fillId="0" borderId="35" xfId="8" applyNumberFormat="1" applyFont="1" applyFill="1" applyBorder="1" applyAlignment="1">
      <alignment horizontal="center" vertical="center"/>
    </xf>
    <xf numFmtId="178" fontId="9" fillId="0" borderId="20" xfId="8" applyNumberFormat="1" applyFont="1" applyFill="1" applyBorder="1" applyAlignment="1">
      <alignment horizontal="center" vertical="center"/>
    </xf>
    <xf numFmtId="0" fontId="9" fillId="0" borderId="4" xfId="8" applyFont="1" applyFill="1" applyBorder="1" applyAlignment="1">
      <alignment horizontal="center" vertical="center"/>
    </xf>
    <xf numFmtId="0" fontId="9" fillId="0" borderId="16" xfId="8" applyFont="1" applyFill="1" applyBorder="1" applyAlignment="1">
      <alignment horizontal="center" vertical="center"/>
    </xf>
    <xf numFmtId="0" fontId="9" fillId="0" borderId="17" xfId="8" applyFont="1" applyFill="1" applyBorder="1" applyAlignment="1">
      <alignment horizontal="center" vertical="center"/>
    </xf>
    <xf numFmtId="0" fontId="9" fillId="0" borderId="10" xfId="8" applyFont="1" applyFill="1" applyBorder="1" applyAlignment="1">
      <alignment horizontal="distributed" vertical="center" justifyLastLine="1"/>
    </xf>
    <xf numFmtId="0" fontId="9" fillId="0" borderId="25" xfId="8" applyFont="1" applyFill="1" applyBorder="1" applyAlignment="1">
      <alignment horizontal="distributed" vertical="center" justifyLastLine="1"/>
    </xf>
    <xf numFmtId="178" fontId="9" fillId="0" borderId="9" xfId="8" applyNumberFormat="1" applyFont="1" applyFill="1" applyBorder="1" applyAlignment="1">
      <alignment horizontal="center" vertical="center"/>
    </xf>
    <xf numFmtId="178" fontId="9" fillId="0" borderId="6" xfId="8" applyNumberFormat="1" applyFont="1" applyFill="1" applyBorder="1" applyAlignment="1">
      <alignment horizontal="center" vertical="center" shrinkToFit="1"/>
    </xf>
    <xf numFmtId="186" fontId="9" fillId="0" borderId="7" xfId="8" applyNumberFormat="1" applyFont="1" applyFill="1" applyBorder="1" applyAlignment="1">
      <alignment horizontal="center" vertical="center" shrinkToFit="1"/>
    </xf>
    <xf numFmtId="178" fontId="9" fillId="0" borderId="6" xfId="8" applyNumberFormat="1" applyFont="1" applyFill="1" applyBorder="1" applyAlignment="1">
      <alignment vertical="center" shrinkToFit="1"/>
    </xf>
    <xf numFmtId="186" fontId="9" fillId="0" borderId="68" xfId="8" applyNumberFormat="1" applyFont="1" applyFill="1" applyBorder="1" applyAlignment="1">
      <alignment horizontal="center" vertical="center" shrinkToFit="1"/>
    </xf>
    <xf numFmtId="178" fontId="9" fillId="0" borderId="37" xfId="8" applyNumberFormat="1" applyFont="1" applyFill="1" applyBorder="1" applyAlignment="1">
      <alignment vertical="center" shrinkToFit="1"/>
    </xf>
    <xf numFmtId="186" fontId="9" fillId="0" borderId="20" xfId="8" applyNumberFormat="1" applyFont="1" applyFill="1" applyBorder="1" applyAlignment="1">
      <alignment horizontal="center" vertical="center" shrinkToFit="1"/>
    </xf>
    <xf numFmtId="0" fontId="9" fillId="0" borderId="38" xfId="8" applyFont="1" applyFill="1" applyBorder="1" applyAlignment="1">
      <alignment horizontal="center" vertical="center" shrinkToFit="1"/>
    </xf>
    <xf numFmtId="0" fontId="9" fillId="0" borderId="20" xfId="8" applyFont="1" applyFill="1" applyBorder="1" applyAlignment="1">
      <alignment horizontal="center" vertical="center" shrinkToFit="1"/>
    </xf>
    <xf numFmtId="0" fontId="9" fillId="0" borderId="6" xfId="8" applyFont="1" applyFill="1" applyBorder="1" applyAlignment="1">
      <alignment horizontal="center" vertical="center" shrinkToFit="1"/>
    </xf>
    <xf numFmtId="0" fontId="9" fillId="0" borderId="13" xfId="8" applyFont="1" applyFill="1" applyBorder="1"/>
    <xf numFmtId="0" fontId="9" fillId="0" borderId="36" xfId="8" applyFont="1" applyFill="1" applyBorder="1" applyAlignment="1">
      <alignment vertical="center"/>
    </xf>
    <xf numFmtId="0" fontId="9" fillId="0" borderId="3" xfId="8" applyFont="1" applyFill="1" applyBorder="1" applyAlignment="1">
      <alignment horizontal="right"/>
    </xf>
    <xf numFmtId="0" fontId="9" fillId="0" borderId="13" xfId="8" applyFont="1" applyFill="1" applyBorder="1" applyAlignment="1">
      <alignment horizontal="right"/>
    </xf>
    <xf numFmtId="186" fontId="9" fillId="0" borderId="14" xfId="8" applyNumberFormat="1" applyFont="1" applyFill="1" applyBorder="1" applyAlignment="1">
      <alignment horizontal="right"/>
    </xf>
    <xf numFmtId="178" fontId="9" fillId="0" borderId="13" xfId="8" applyNumberFormat="1" applyFont="1" applyFill="1" applyBorder="1"/>
    <xf numFmtId="178" fontId="9" fillId="0" borderId="46" xfId="8" applyNumberFormat="1" applyFont="1" applyFill="1" applyBorder="1" applyAlignment="1">
      <alignment horizontal="right"/>
    </xf>
    <xf numFmtId="186" fontId="9" fillId="0" borderId="36" xfId="8" applyNumberFormat="1" applyFont="1" applyFill="1" applyBorder="1" applyAlignment="1">
      <alignment horizontal="right"/>
    </xf>
    <xf numFmtId="178" fontId="9" fillId="0" borderId="13" xfId="8" applyNumberFormat="1" applyFont="1" applyFill="1" applyBorder="1" applyAlignment="1">
      <alignment horizontal="right"/>
    </xf>
    <xf numFmtId="0" fontId="9" fillId="0" borderId="47" xfId="8" applyFont="1" applyFill="1" applyBorder="1" applyAlignment="1">
      <alignment horizontal="right"/>
    </xf>
    <xf numFmtId="0" fontId="9" fillId="0" borderId="36" xfId="8" applyFont="1" applyFill="1" applyBorder="1" applyAlignment="1">
      <alignment horizontal="right"/>
    </xf>
    <xf numFmtId="0" fontId="11" fillId="0" borderId="0" xfId="8" applyFont="1" applyFill="1" applyAlignment="1">
      <alignment vertical="center"/>
    </xf>
    <xf numFmtId="0" fontId="11" fillId="0" borderId="6" xfId="8" applyFont="1" applyFill="1" applyBorder="1" applyAlignment="1">
      <alignment horizontal="center" vertical="center"/>
    </xf>
    <xf numFmtId="0" fontId="11" fillId="0" borderId="20" xfId="8" applyFont="1" applyFill="1" applyBorder="1" applyAlignment="1">
      <alignment horizontal="center" vertical="center"/>
    </xf>
    <xf numFmtId="178" fontId="11" fillId="0" borderId="1" xfId="9" applyNumberFormat="1" applyFont="1" applyFill="1" applyBorder="1" applyAlignment="1">
      <alignment vertical="center"/>
    </xf>
    <xf numFmtId="178" fontId="11" fillId="0" borderId="6" xfId="9" applyNumberFormat="1" applyFont="1" applyFill="1" applyBorder="1" applyAlignment="1">
      <alignment vertical="center"/>
    </xf>
    <xf numFmtId="186" fontId="9" fillId="0" borderId="7" xfId="9" applyNumberFormat="1" applyFont="1" applyFill="1" applyBorder="1" applyAlignment="1">
      <alignment horizontal="right" vertical="center"/>
    </xf>
    <xf numFmtId="186" fontId="9" fillId="0" borderId="74" xfId="9" applyNumberFormat="1" applyFont="1" applyFill="1" applyBorder="1" applyAlignment="1">
      <alignment horizontal="right" vertical="center"/>
    </xf>
    <xf numFmtId="178" fontId="11" fillId="0" borderId="37" xfId="9" applyNumberFormat="1" applyFont="1" applyFill="1" applyBorder="1" applyAlignment="1">
      <alignment vertical="center"/>
    </xf>
    <xf numFmtId="186" fontId="9" fillId="0" borderId="75" xfId="9" applyNumberFormat="1" applyFont="1" applyFill="1" applyBorder="1" applyAlignment="1">
      <alignment horizontal="right" vertical="center"/>
    </xf>
    <xf numFmtId="178" fontId="11" fillId="0" borderId="6" xfId="8" applyNumberFormat="1" applyFont="1" applyFill="1" applyBorder="1" applyAlignment="1">
      <alignment vertical="center"/>
    </xf>
    <xf numFmtId="0" fontId="11" fillId="0" borderId="38" xfId="8" applyFont="1" applyFill="1" applyBorder="1" applyAlignment="1">
      <alignment vertical="center"/>
    </xf>
    <xf numFmtId="0" fontId="11" fillId="0" borderId="20" xfId="8" applyFont="1" applyFill="1" applyBorder="1" applyAlignment="1">
      <alignment vertical="center"/>
    </xf>
    <xf numFmtId="0" fontId="11" fillId="0" borderId="6" xfId="8" applyFont="1" applyFill="1" applyBorder="1" applyAlignment="1">
      <alignment vertical="center"/>
    </xf>
    <xf numFmtId="186" fontId="9" fillId="0" borderId="24" xfId="9" applyNumberFormat="1" applyFont="1" applyFill="1" applyBorder="1" applyAlignment="1">
      <alignment horizontal="right" vertical="center"/>
    </xf>
    <xf numFmtId="0" fontId="9" fillId="0" borderId="10" xfId="8" applyFont="1" applyFill="1" applyBorder="1" applyAlignment="1">
      <alignment vertical="center"/>
    </xf>
    <xf numFmtId="0" fontId="9" fillId="0" borderId="25" xfId="8" applyFont="1" applyFill="1" applyBorder="1" applyAlignment="1">
      <alignment horizontal="right" vertical="center"/>
    </xf>
    <xf numFmtId="178" fontId="9" fillId="0" borderId="9" xfId="8" applyNumberFormat="1" applyFont="1" applyFill="1" applyBorder="1" applyAlignment="1">
      <alignment vertical="center"/>
    </xf>
    <xf numFmtId="178" fontId="9" fillId="0" borderId="10" xfId="8" applyNumberFormat="1" applyFont="1" applyFill="1" applyBorder="1" applyAlignment="1">
      <alignment vertical="center"/>
    </xf>
    <xf numFmtId="186" fontId="9" fillId="0" borderId="11" xfId="9" applyNumberFormat="1" applyFont="1" applyFill="1" applyBorder="1" applyAlignment="1">
      <alignment horizontal="right" vertical="center"/>
    </xf>
    <xf numFmtId="178" fontId="9" fillId="0" borderId="44" xfId="8" applyNumberFormat="1" applyFont="1" applyFill="1" applyBorder="1" applyAlignment="1">
      <alignment vertical="center"/>
    </xf>
    <xf numFmtId="186" fontId="9" fillId="0" borderId="25" xfId="9" applyNumberFormat="1" applyFont="1" applyFill="1" applyBorder="1" applyAlignment="1">
      <alignment horizontal="right" vertical="center"/>
    </xf>
    <xf numFmtId="187" fontId="9" fillId="0" borderId="45" xfId="8" applyNumberFormat="1" applyFont="1" applyFill="1" applyBorder="1" applyAlignment="1">
      <alignment vertical="center"/>
    </xf>
    <xf numFmtId="187" fontId="9" fillId="0" borderId="25" xfId="8" applyNumberFormat="1" applyFont="1" applyFill="1" applyBorder="1" applyAlignment="1">
      <alignment vertical="center"/>
    </xf>
    <xf numFmtId="187" fontId="9" fillId="0" borderId="10" xfId="8" applyNumberFormat="1" applyFont="1" applyFill="1" applyBorder="1" applyAlignment="1">
      <alignment vertical="center"/>
    </xf>
    <xf numFmtId="178" fontId="9" fillId="0" borderId="40" xfId="8" applyNumberFormat="1" applyFont="1" applyFill="1" applyBorder="1" applyAlignment="1">
      <alignment vertical="center"/>
    </xf>
    <xf numFmtId="178" fontId="9" fillId="0" borderId="76" xfId="8" applyNumberFormat="1" applyFont="1" applyFill="1" applyBorder="1" applyAlignment="1">
      <alignment vertical="center"/>
    </xf>
    <xf numFmtId="186" fontId="9" fillId="0" borderId="43" xfId="9" applyNumberFormat="1" applyFont="1" applyFill="1" applyBorder="1" applyAlignment="1">
      <alignment horizontal="right" vertical="center"/>
    </xf>
    <xf numFmtId="178" fontId="9" fillId="0" borderId="41" xfId="8" applyNumberFormat="1" applyFont="1" applyFill="1" applyBorder="1" applyAlignment="1">
      <alignment vertical="center"/>
    </xf>
    <xf numFmtId="186" fontId="9" fillId="0" borderId="39" xfId="9" applyNumberFormat="1" applyFont="1" applyFill="1" applyBorder="1" applyAlignment="1">
      <alignment horizontal="right" vertical="center"/>
    </xf>
    <xf numFmtId="187" fontId="9" fillId="0" borderId="42" xfId="8" applyNumberFormat="1" applyFont="1" applyFill="1" applyBorder="1" applyAlignment="1">
      <alignment vertical="center"/>
    </xf>
    <xf numFmtId="187" fontId="9" fillId="0" borderId="39" xfId="8" applyNumberFormat="1" applyFont="1" applyFill="1" applyBorder="1" applyAlignment="1">
      <alignment vertical="center"/>
    </xf>
    <xf numFmtId="187" fontId="9" fillId="0" borderId="76" xfId="8" applyNumberFormat="1" applyFont="1" applyFill="1" applyBorder="1" applyAlignment="1">
      <alignment vertical="center"/>
    </xf>
    <xf numFmtId="0" fontId="9" fillId="0" borderId="44" xfId="8" applyFont="1" applyFill="1" applyBorder="1" applyAlignment="1">
      <alignment vertical="center"/>
    </xf>
    <xf numFmtId="0" fontId="9" fillId="0" borderId="74" xfId="8" applyFont="1" applyFill="1" applyBorder="1" applyAlignment="1">
      <alignment vertical="center"/>
    </xf>
    <xf numFmtId="178" fontId="9" fillId="0" borderId="77" xfId="9" applyNumberFormat="1" applyFont="1" applyFill="1" applyBorder="1" applyAlignment="1">
      <alignment horizontal="right" vertical="center"/>
    </xf>
    <xf numFmtId="178" fontId="9" fillId="0" borderId="78" xfId="9" applyNumberFormat="1" applyFont="1" applyFill="1" applyBorder="1" applyAlignment="1">
      <alignment horizontal="right" vertical="center"/>
    </xf>
    <xf numFmtId="178" fontId="9" fillId="0" borderId="79" xfId="9" applyNumberFormat="1" applyFont="1" applyFill="1" applyBorder="1" applyAlignment="1">
      <alignment horizontal="right" vertical="center"/>
    </xf>
    <xf numFmtId="187" fontId="9" fillId="0" borderId="80" xfId="9" applyNumberFormat="1" applyFont="1" applyFill="1" applyBorder="1" applyAlignment="1">
      <alignment horizontal="right" vertical="center"/>
    </xf>
    <xf numFmtId="187" fontId="9" fillId="0" borderId="75" xfId="9" applyNumberFormat="1" applyFont="1" applyFill="1" applyBorder="1" applyAlignment="1">
      <alignment horizontal="right" vertical="center"/>
    </xf>
    <xf numFmtId="187" fontId="9" fillId="0" borderId="78" xfId="9" applyNumberFormat="1" applyFont="1" applyFill="1" applyBorder="1" applyAlignment="1">
      <alignment horizontal="right" vertical="center"/>
    </xf>
    <xf numFmtId="187" fontId="9" fillId="0" borderId="25" xfId="9" applyNumberFormat="1" applyFont="1" applyFill="1" applyBorder="1" applyAlignment="1">
      <alignment horizontal="right" vertical="center"/>
    </xf>
    <xf numFmtId="0" fontId="9" fillId="0" borderId="11" xfId="8" applyFont="1" applyFill="1" applyBorder="1" applyAlignment="1">
      <alignment horizontal="right" vertical="center"/>
    </xf>
    <xf numFmtId="188" fontId="9" fillId="0" borderId="9" xfId="9" applyNumberFormat="1" applyFont="1" applyFill="1" applyBorder="1" applyAlignment="1">
      <alignment horizontal="right" vertical="center"/>
    </xf>
    <xf numFmtId="178" fontId="9" fillId="0" borderId="10" xfId="9" applyNumberFormat="1" applyFont="1" applyFill="1" applyBorder="1" applyAlignment="1">
      <alignment horizontal="right" vertical="center"/>
    </xf>
    <xf numFmtId="178" fontId="9" fillId="0" borderId="44" xfId="9" applyNumberFormat="1" applyFont="1" applyFill="1" applyBorder="1" applyAlignment="1">
      <alignment horizontal="right" vertical="center"/>
    </xf>
    <xf numFmtId="187" fontId="9" fillId="0" borderId="45" xfId="9" applyNumberFormat="1" applyFont="1" applyFill="1" applyBorder="1" applyAlignment="1">
      <alignment horizontal="right" vertical="center"/>
    </xf>
    <xf numFmtId="188" fontId="9" fillId="0" borderId="25" xfId="9" applyNumberFormat="1" applyFont="1" applyFill="1" applyBorder="1" applyAlignment="1">
      <alignment horizontal="right" vertical="center"/>
    </xf>
    <xf numFmtId="188" fontId="9" fillId="0" borderId="10" xfId="9" applyNumberFormat="1" applyFont="1" applyFill="1" applyBorder="1" applyAlignment="1">
      <alignment horizontal="right" vertical="center"/>
    </xf>
    <xf numFmtId="188" fontId="9" fillId="0" borderId="45" xfId="9" applyNumberFormat="1" applyFont="1" applyFill="1" applyBorder="1" applyAlignment="1">
      <alignment horizontal="right" vertical="center"/>
    </xf>
    <xf numFmtId="188" fontId="9" fillId="0" borderId="9" xfId="10" applyNumberFormat="1" applyFont="1" applyFill="1" applyBorder="1" applyAlignment="1">
      <alignment horizontal="right" vertical="center"/>
    </xf>
    <xf numFmtId="188" fontId="9" fillId="0" borderId="40" xfId="9" applyNumberFormat="1" applyFont="1" applyFill="1" applyBorder="1" applyAlignment="1">
      <alignment horizontal="right" vertical="center"/>
    </xf>
    <xf numFmtId="178" fontId="9" fillId="0" borderId="76" xfId="9" applyNumberFormat="1" applyFont="1" applyFill="1" applyBorder="1" applyAlignment="1">
      <alignment horizontal="right" vertical="center"/>
    </xf>
    <xf numFmtId="178" fontId="9" fillId="0" borderId="41" xfId="9" applyNumberFormat="1" applyFont="1" applyFill="1" applyBorder="1" applyAlignment="1">
      <alignment horizontal="right" vertical="center"/>
    </xf>
    <xf numFmtId="187" fontId="9" fillId="0" borderId="42" xfId="9" applyNumberFormat="1" applyFont="1" applyFill="1" applyBorder="1" applyAlignment="1">
      <alignment horizontal="right" vertical="center"/>
    </xf>
    <xf numFmtId="188" fontId="9" fillId="0" borderId="39" xfId="9" applyNumberFormat="1" applyFont="1" applyFill="1" applyBorder="1" applyAlignment="1">
      <alignment horizontal="right" vertical="center"/>
    </xf>
    <xf numFmtId="188" fontId="9" fillId="0" borderId="76" xfId="9" applyNumberFormat="1" applyFont="1" applyFill="1" applyBorder="1" applyAlignment="1">
      <alignment horizontal="right" vertical="center"/>
    </xf>
    <xf numFmtId="188" fontId="9" fillId="0" borderId="42" xfId="9" applyNumberFormat="1" applyFont="1" applyFill="1" applyBorder="1" applyAlignment="1">
      <alignment horizontal="right" vertical="center"/>
    </xf>
    <xf numFmtId="178" fontId="9" fillId="0" borderId="0" xfId="9" applyNumberFormat="1" applyFont="1" applyFill="1" applyBorder="1" applyAlignment="1">
      <alignment horizontal="right" vertical="center"/>
    </xf>
    <xf numFmtId="178" fontId="9" fillId="0" borderId="10" xfId="10" applyNumberFormat="1" applyFont="1" applyFill="1" applyBorder="1" applyAlignment="1">
      <alignment horizontal="right" vertical="center"/>
    </xf>
    <xf numFmtId="0" fontId="9" fillId="0" borderId="45" xfId="10" applyNumberFormat="1" applyFont="1" applyFill="1" applyBorder="1" applyAlignment="1">
      <alignment horizontal="right" vertical="center"/>
    </xf>
    <xf numFmtId="188" fontId="9" fillId="0" borderId="25" xfId="10" applyNumberFormat="1" applyFont="1" applyFill="1" applyBorder="1" applyAlignment="1">
      <alignment horizontal="right" vertical="center"/>
    </xf>
    <xf numFmtId="186" fontId="9" fillId="0" borderId="25" xfId="10" applyNumberFormat="1" applyFont="1" applyFill="1" applyBorder="1" applyAlignment="1">
      <alignment vertical="center"/>
    </xf>
    <xf numFmtId="0" fontId="9" fillId="0" borderId="74" xfId="8" applyFont="1" applyFill="1" applyBorder="1" applyAlignment="1">
      <alignment vertical="center" shrinkToFit="1"/>
    </xf>
    <xf numFmtId="0" fontId="9" fillId="0" borderId="46" xfId="8" applyFont="1" applyFill="1" applyBorder="1" applyAlignment="1">
      <alignment vertical="center"/>
    </xf>
    <xf numFmtId="0" fontId="9" fillId="0" borderId="14" xfId="8" applyFont="1" applyFill="1" applyBorder="1" applyAlignment="1">
      <alignment horizontal="right" vertical="center"/>
    </xf>
    <xf numFmtId="178" fontId="9" fillId="0" borderId="34" xfId="9" applyNumberFormat="1" applyFont="1" applyFill="1" applyBorder="1" applyAlignment="1">
      <alignment horizontal="right" vertical="center"/>
    </xf>
    <xf numFmtId="178" fontId="9" fillId="0" borderId="13" xfId="9" applyNumberFormat="1" applyFont="1" applyFill="1" applyBorder="1" applyAlignment="1">
      <alignment horizontal="right" vertical="center"/>
    </xf>
    <xf numFmtId="186" fontId="9" fillId="0" borderId="14" xfId="9" applyNumberFormat="1" applyFont="1" applyFill="1" applyBorder="1" applyAlignment="1">
      <alignment horizontal="right" vertical="center"/>
    </xf>
    <xf numFmtId="178" fontId="9" fillId="0" borderId="46" xfId="9" applyNumberFormat="1" applyFont="1" applyFill="1" applyBorder="1" applyAlignment="1">
      <alignment horizontal="right" vertical="center"/>
    </xf>
    <xf numFmtId="186" fontId="9" fillId="0" borderId="36" xfId="9" applyNumberFormat="1" applyFont="1" applyFill="1" applyBorder="1" applyAlignment="1">
      <alignment horizontal="right" vertical="center"/>
    </xf>
    <xf numFmtId="187" fontId="9" fillId="0" borderId="47" xfId="9" applyNumberFormat="1" applyFont="1" applyFill="1" applyBorder="1" applyAlignment="1">
      <alignment horizontal="right" vertical="center"/>
    </xf>
    <xf numFmtId="188" fontId="9" fillId="0" borderId="36" xfId="9" applyNumberFormat="1" applyFont="1" applyFill="1" applyBorder="1" applyAlignment="1">
      <alignment horizontal="right" vertical="center"/>
    </xf>
    <xf numFmtId="188" fontId="9" fillId="0" borderId="13" xfId="9" applyNumberFormat="1" applyFont="1" applyFill="1" applyBorder="1" applyAlignment="1">
      <alignment horizontal="right" vertical="center"/>
    </xf>
    <xf numFmtId="188" fontId="9" fillId="0" borderId="47" xfId="9" applyNumberFormat="1" applyFont="1" applyFill="1" applyBorder="1" applyAlignment="1">
      <alignment horizontal="right" vertical="center"/>
    </xf>
    <xf numFmtId="178" fontId="11" fillId="0" borderId="35" xfId="9" applyNumberFormat="1" applyFont="1" applyFill="1" applyBorder="1" applyAlignment="1">
      <alignment horizontal="right" vertical="center"/>
    </xf>
    <xf numFmtId="178" fontId="11" fillId="0" borderId="6" xfId="9" applyNumberFormat="1" applyFont="1" applyFill="1" applyBorder="1" applyAlignment="1">
      <alignment horizontal="right" vertical="center"/>
    </xf>
    <xf numFmtId="186" fontId="11" fillId="0" borderId="7" xfId="9" applyNumberFormat="1" applyFont="1" applyFill="1" applyBorder="1" applyAlignment="1">
      <alignment horizontal="right" vertical="center"/>
    </xf>
    <xf numFmtId="178" fontId="11" fillId="0" borderId="37" xfId="9" applyNumberFormat="1" applyFont="1" applyFill="1" applyBorder="1" applyAlignment="1">
      <alignment horizontal="right" vertical="center"/>
    </xf>
    <xf numFmtId="186" fontId="11" fillId="0" borderId="20" xfId="9" applyNumberFormat="1" applyFont="1" applyFill="1" applyBorder="1" applyAlignment="1">
      <alignment horizontal="right" vertical="center"/>
    </xf>
    <xf numFmtId="187" fontId="11" fillId="0" borderId="38" xfId="9" applyNumberFormat="1" applyFont="1" applyFill="1" applyBorder="1" applyAlignment="1">
      <alignment horizontal="right" vertical="center"/>
    </xf>
    <xf numFmtId="187" fontId="11" fillId="0" borderId="20" xfId="9" applyNumberFormat="1" applyFont="1" applyFill="1" applyBorder="1" applyAlignment="1">
      <alignment horizontal="right" vertical="center"/>
    </xf>
    <xf numFmtId="187" fontId="11" fillId="0" borderId="6" xfId="9" applyNumberFormat="1" applyFont="1" applyFill="1" applyBorder="1" applyAlignment="1">
      <alignment horizontal="right" vertical="center"/>
    </xf>
    <xf numFmtId="0" fontId="9" fillId="0" borderId="29" xfId="8" applyFont="1" applyFill="1" applyBorder="1" applyAlignment="1">
      <alignment vertical="center" shrinkToFit="1"/>
    </xf>
    <xf numFmtId="178" fontId="9" fillId="0" borderId="81" xfId="9" applyNumberFormat="1" applyFont="1" applyFill="1" applyBorder="1" applyAlignment="1">
      <alignment horizontal="right" vertical="center"/>
    </xf>
    <xf numFmtId="178" fontId="9" fillId="0" borderId="65" xfId="9" applyNumberFormat="1" applyFont="1" applyFill="1" applyBorder="1" applyAlignment="1">
      <alignment horizontal="right" vertical="center"/>
    </xf>
    <xf numFmtId="186" fontId="9" fillId="0" borderId="29" xfId="9" applyNumberFormat="1" applyFont="1" applyFill="1" applyBorder="1" applyAlignment="1">
      <alignment horizontal="right" vertical="center"/>
    </xf>
    <xf numFmtId="178" fontId="9" fillId="0" borderId="27" xfId="9" applyNumberFormat="1" applyFont="1" applyFill="1" applyBorder="1" applyAlignment="1">
      <alignment horizontal="right" vertical="center"/>
    </xf>
    <xf numFmtId="186" fontId="9" fillId="0" borderId="51" xfId="9" applyNumberFormat="1" applyFont="1" applyFill="1" applyBorder="1" applyAlignment="1">
      <alignment horizontal="right" vertical="center"/>
    </xf>
    <xf numFmtId="187" fontId="9" fillId="0" borderId="28" xfId="9" applyNumberFormat="1" applyFont="1" applyFill="1" applyBorder="1" applyAlignment="1">
      <alignment horizontal="right" vertical="center"/>
    </xf>
    <xf numFmtId="187" fontId="9" fillId="0" borderId="51" xfId="9" applyNumberFormat="1" applyFont="1" applyFill="1" applyBorder="1" applyAlignment="1">
      <alignment horizontal="right" vertical="center"/>
    </xf>
    <xf numFmtId="187" fontId="9" fillId="0" borderId="65" xfId="9" applyNumberFormat="1" applyFont="1" applyFill="1" applyBorder="1" applyAlignment="1">
      <alignment horizontal="right" vertical="center"/>
    </xf>
    <xf numFmtId="0" fontId="11" fillId="0" borderId="10" xfId="8" applyFont="1" applyFill="1" applyBorder="1" applyAlignment="1">
      <alignment horizontal="center" vertical="center"/>
    </xf>
    <xf numFmtId="0" fontId="11" fillId="0" borderId="25" xfId="8" applyFont="1" applyFill="1" applyBorder="1" applyAlignment="1">
      <alignment horizontal="center" vertical="center"/>
    </xf>
    <xf numFmtId="178" fontId="11" fillId="0" borderId="0" xfId="9" applyNumberFormat="1" applyFont="1" applyFill="1" applyBorder="1" applyAlignment="1">
      <alignment horizontal="right" vertical="center"/>
    </xf>
    <xf numFmtId="178" fontId="11" fillId="0" borderId="10" xfId="9" applyNumberFormat="1" applyFont="1" applyFill="1" applyBorder="1" applyAlignment="1">
      <alignment horizontal="right" vertical="center"/>
    </xf>
    <xf numFmtId="186" fontId="11" fillId="0" borderId="11" xfId="9" applyNumberFormat="1" applyFont="1" applyFill="1" applyBorder="1" applyAlignment="1">
      <alignment horizontal="right" vertical="center"/>
    </xf>
    <xf numFmtId="178" fontId="11" fillId="0" borderId="44" xfId="9" applyNumberFormat="1" applyFont="1" applyFill="1" applyBorder="1" applyAlignment="1">
      <alignment horizontal="right" vertical="center"/>
    </xf>
    <xf numFmtId="186" fontId="11" fillId="0" borderId="25" xfId="9" applyNumberFormat="1" applyFont="1" applyFill="1" applyBorder="1" applyAlignment="1">
      <alignment horizontal="right" vertical="center"/>
    </xf>
    <xf numFmtId="187" fontId="11" fillId="0" borderId="45" xfId="9" applyNumberFormat="1" applyFont="1" applyFill="1" applyBorder="1" applyAlignment="1">
      <alignment horizontal="right" vertical="center"/>
    </xf>
    <xf numFmtId="187" fontId="11" fillId="0" borderId="25" xfId="9" applyNumberFormat="1" applyFont="1" applyFill="1" applyBorder="1" applyAlignment="1">
      <alignment horizontal="right" vertical="center"/>
    </xf>
    <xf numFmtId="187" fontId="11" fillId="0" borderId="10" xfId="9" applyNumberFormat="1" applyFont="1" applyFill="1" applyBorder="1" applyAlignment="1">
      <alignment horizontal="right" vertical="center"/>
    </xf>
    <xf numFmtId="0" fontId="18" fillId="0" borderId="20" xfId="8" applyFont="1" applyBorder="1" applyAlignment="1">
      <alignment horizontal="center" vertical="center"/>
    </xf>
    <xf numFmtId="0" fontId="9" fillId="0" borderId="33" xfId="8" applyFont="1" applyFill="1" applyBorder="1" applyAlignment="1">
      <alignment vertical="center" shrinkToFit="1"/>
    </xf>
    <xf numFmtId="0" fontId="9" fillId="0" borderId="13" xfId="8" applyFont="1" applyFill="1" applyBorder="1" applyAlignment="1">
      <alignment vertical="center"/>
    </xf>
    <xf numFmtId="0" fontId="9" fillId="0" borderId="0" xfId="8" applyFont="1" applyFill="1" applyAlignment="1">
      <alignment horizontal="right" vertical="center"/>
    </xf>
  </cellXfs>
  <cellStyles count="11">
    <cellStyle name="桁区切り 2" xfId="3"/>
    <cellStyle name="桁区切り 3" xfId="9"/>
    <cellStyle name="標準" xfId="0" builtinId="0"/>
    <cellStyle name="標準 2" xfId="1"/>
    <cellStyle name="標準 3" xfId="2"/>
    <cellStyle name="標準 4" xfId="8"/>
    <cellStyle name="標準_12 一覧表（Excel)仕様" xfId="6"/>
    <cellStyle name="標準_hyoto" xfId="5"/>
    <cellStyle name="標準_p31～36　Ⅲ　市町村別実績一覧表（平成１２年）" xfId="7"/>
    <cellStyle name="標準_一覧表様式40100" xfId="4"/>
    <cellStyle name="標準_農道調査全国農業地域都道府県別一覧表（速報作成編集用）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8071832673943578E-2"/>
          <c:y val="6.8768039509080059E-2"/>
          <c:w val="0.88983050847457623"/>
          <c:h val="0.81375472017527783"/>
        </c:manualLayout>
      </c:layout>
      <c:lineChart>
        <c:grouping val="standard"/>
        <c:varyColors val="0"/>
        <c:ser>
          <c:idx val="0"/>
          <c:order val="0"/>
          <c:tx>
            <c:strRef>
              <c:f>[1]Sheet2!$B$1</c:f>
              <c:strCache>
                <c:ptCount val="1"/>
                <c:pt idx="0">
                  <c:v>専業農家数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[1]Sheet2!$A$2:$A$8</c:f>
              <c:strCache>
                <c:ptCount val="7"/>
                <c:pt idx="0">
                  <c:v>昭和60年</c:v>
                </c:pt>
                <c:pt idx="1">
                  <c:v>平成 2年</c:v>
                </c:pt>
                <c:pt idx="2">
                  <c:v>平成 7年</c:v>
                </c:pt>
                <c:pt idx="3">
                  <c:v>平成12年</c:v>
                </c:pt>
                <c:pt idx="4">
                  <c:v>平成17年</c:v>
                </c:pt>
                <c:pt idx="5">
                  <c:v>平成22年</c:v>
                </c:pt>
                <c:pt idx="6">
                  <c:v>平成27年</c:v>
                </c:pt>
              </c:strCache>
            </c:strRef>
          </c:cat>
          <c:val>
            <c:numRef>
              <c:f>[1]Sheet2!$B$2:$B$8</c:f>
              <c:numCache>
                <c:formatCode>General</c:formatCode>
                <c:ptCount val="7"/>
                <c:pt idx="0">
                  <c:v>249</c:v>
                </c:pt>
                <c:pt idx="1">
                  <c:v>247</c:v>
                </c:pt>
                <c:pt idx="2">
                  <c:v>212</c:v>
                </c:pt>
                <c:pt idx="3">
                  <c:v>232</c:v>
                </c:pt>
                <c:pt idx="4">
                  <c:v>261</c:v>
                </c:pt>
                <c:pt idx="5">
                  <c:v>172</c:v>
                </c:pt>
                <c:pt idx="6">
                  <c:v>277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455-414F-B43D-B2FB27A1656A}"/>
            </c:ext>
          </c:extLst>
        </c:ser>
        <c:ser>
          <c:idx val="1"/>
          <c:order val="1"/>
          <c:tx>
            <c:strRef>
              <c:f>[1]Sheet2!$C$1</c:f>
              <c:strCache>
                <c:ptCount val="1"/>
                <c:pt idx="0">
                  <c:v>兼業農家数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[1]Sheet2!$A$2:$A$8</c:f>
              <c:strCache>
                <c:ptCount val="7"/>
                <c:pt idx="0">
                  <c:v>昭和60年</c:v>
                </c:pt>
                <c:pt idx="1">
                  <c:v>平成 2年</c:v>
                </c:pt>
                <c:pt idx="2">
                  <c:v>平成 7年</c:v>
                </c:pt>
                <c:pt idx="3">
                  <c:v>平成12年</c:v>
                </c:pt>
                <c:pt idx="4">
                  <c:v>平成17年</c:v>
                </c:pt>
                <c:pt idx="5">
                  <c:v>平成22年</c:v>
                </c:pt>
                <c:pt idx="6">
                  <c:v>平成27年</c:v>
                </c:pt>
              </c:strCache>
            </c:strRef>
          </c:cat>
          <c:val>
            <c:numRef>
              <c:f>[1]Sheet2!$C$2:$C$8</c:f>
              <c:numCache>
                <c:formatCode>General</c:formatCode>
                <c:ptCount val="7"/>
                <c:pt idx="0">
                  <c:v>5527</c:v>
                </c:pt>
                <c:pt idx="1">
                  <c:v>5164</c:v>
                </c:pt>
                <c:pt idx="2">
                  <c:v>4860</c:v>
                </c:pt>
                <c:pt idx="3">
                  <c:v>3989</c:v>
                </c:pt>
                <c:pt idx="4">
                  <c:v>3276</c:v>
                </c:pt>
                <c:pt idx="5">
                  <c:v>2500</c:v>
                </c:pt>
                <c:pt idx="6">
                  <c:v>1765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455-414F-B43D-B2FB27A165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4642984"/>
        <c:axId val="1"/>
      </c:lineChart>
      <c:catAx>
        <c:axId val="37464298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74642984"/>
        <c:crosses val="autoZero"/>
        <c:crossBetween val="between"/>
        <c:majorUnit val="1000"/>
      </c:valAx>
      <c:spPr>
        <a:solidFill>
          <a:srgbClr val="FFFFCC"/>
        </a:solidFill>
        <a:ln w="12700">
          <a:solidFill>
            <a:srgbClr val="C0C0C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年代別農家世帯員人口の推移</a:t>
            </a:r>
          </a:p>
        </c:rich>
      </c:tx>
      <c:layout/>
      <c:overlay val="0"/>
      <c:spPr>
        <a:solidFill>
          <a:schemeClr val="bg1"/>
        </a:solidFill>
        <a:ln>
          <a:solidFill>
            <a:sysClr val="windowText" lastClr="000000"/>
          </a:solidFill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平成12年</c:v>
          </c:tx>
          <c:spPr>
            <a:solidFill>
              <a:srgbClr val="1F497D"/>
            </a:solidFill>
            <a:ln w="25400">
              <a:noFill/>
            </a:ln>
          </c:spPr>
          <c:invertIfNegative val="0"/>
          <c:cat>
            <c:strRef>
              <c:f>'[2]D-2'!$F$5:$S$5</c:f>
              <c:strCache>
                <c:ptCount val="14"/>
                <c:pt idx="0">
                  <c:v>14歳以下</c:v>
                </c:pt>
                <c:pt idx="1">
                  <c:v>15～19</c:v>
                </c:pt>
                <c:pt idx="2">
                  <c:v>20～24</c:v>
                </c:pt>
                <c:pt idx="3">
                  <c:v>25～29</c:v>
                </c:pt>
                <c:pt idx="4">
                  <c:v>30～34</c:v>
                </c:pt>
                <c:pt idx="5">
                  <c:v>35～39</c:v>
                </c:pt>
                <c:pt idx="6">
                  <c:v>40～44</c:v>
                </c:pt>
                <c:pt idx="7">
                  <c:v>45～49</c:v>
                </c:pt>
                <c:pt idx="8">
                  <c:v>50～54</c:v>
                </c:pt>
                <c:pt idx="9">
                  <c:v>55～59</c:v>
                </c:pt>
                <c:pt idx="10">
                  <c:v>60～64</c:v>
                </c:pt>
                <c:pt idx="11">
                  <c:v>65～69</c:v>
                </c:pt>
                <c:pt idx="12">
                  <c:v>70～74</c:v>
                </c:pt>
                <c:pt idx="13">
                  <c:v>75歳以上</c:v>
                </c:pt>
              </c:strCache>
            </c:strRef>
          </c:cat>
          <c:val>
            <c:numRef>
              <c:f>'[2]D-2'!$F$6:$S$6</c:f>
              <c:numCache>
                <c:formatCode>General</c:formatCode>
                <c:ptCount val="14"/>
                <c:pt idx="0">
                  <c:v>3204</c:v>
                </c:pt>
                <c:pt idx="1">
                  <c:v>1350</c:v>
                </c:pt>
                <c:pt idx="2">
                  <c:v>1254</c:v>
                </c:pt>
                <c:pt idx="3">
                  <c:v>1125</c:v>
                </c:pt>
                <c:pt idx="4">
                  <c:v>978</c:v>
                </c:pt>
                <c:pt idx="5">
                  <c:v>1205</c:v>
                </c:pt>
                <c:pt idx="6">
                  <c:v>1468</c:v>
                </c:pt>
                <c:pt idx="7">
                  <c:v>1482</c:v>
                </c:pt>
                <c:pt idx="8">
                  <c:v>1288</c:v>
                </c:pt>
                <c:pt idx="9">
                  <c:v>1177</c:v>
                </c:pt>
                <c:pt idx="10">
                  <c:v>1209</c:v>
                </c:pt>
                <c:pt idx="11">
                  <c:v>1522</c:v>
                </c:pt>
                <c:pt idx="12">
                  <c:v>1504</c:v>
                </c:pt>
                <c:pt idx="13">
                  <c:v>2192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AC-474C-90B9-9EFA2432B150}"/>
            </c:ext>
          </c:extLst>
        </c:ser>
        <c:ser>
          <c:idx val="1"/>
          <c:order val="1"/>
          <c:tx>
            <c:v>平成17年</c:v>
          </c:tx>
          <c:spPr>
            <a:solidFill>
              <a:srgbClr val="C0504D"/>
            </a:solidFill>
            <a:ln w="25400">
              <a:noFill/>
            </a:ln>
          </c:spPr>
          <c:invertIfNegative val="0"/>
          <c:cat>
            <c:strRef>
              <c:f>'D-2'!$F$5:$S$5</c:f>
              <c:strCache>
                <c:ptCount val="14"/>
                <c:pt idx="0">
                  <c:v>14歳以下</c:v>
                </c:pt>
                <c:pt idx="1">
                  <c:v>15～19</c:v>
                </c:pt>
                <c:pt idx="2">
                  <c:v>20～24</c:v>
                </c:pt>
                <c:pt idx="3">
                  <c:v>25～29</c:v>
                </c:pt>
                <c:pt idx="4">
                  <c:v>30～34</c:v>
                </c:pt>
                <c:pt idx="5">
                  <c:v>35～39</c:v>
                </c:pt>
                <c:pt idx="6">
                  <c:v>40～44</c:v>
                </c:pt>
                <c:pt idx="7">
                  <c:v>45～49</c:v>
                </c:pt>
                <c:pt idx="8">
                  <c:v>50～54</c:v>
                </c:pt>
                <c:pt idx="9">
                  <c:v>55～59</c:v>
                </c:pt>
                <c:pt idx="10">
                  <c:v>60～64</c:v>
                </c:pt>
                <c:pt idx="11">
                  <c:v>65～69</c:v>
                </c:pt>
                <c:pt idx="12">
                  <c:v>70～74</c:v>
                </c:pt>
                <c:pt idx="13">
                  <c:v>75歳以上</c:v>
                </c:pt>
              </c:strCache>
            </c:strRef>
          </c:cat>
          <c:val>
            <c:numRef>
              <c:f>'D-2'!$F$22:$S$22</c:f>
              <c:numCache>
                <c:formatCode>#,##0;"△ "#,##0</c:formatCode>
                <c:ptCount val="14"/>
                <c:pt idx="0">
                  <c:v>2173</c:v>
                </c:pt>
                <c:pt idx="1">
                  <c:v>1032</c:v>
                </c:pt>
                <c:pt idx="2">
                  <c:v>1014</c:v>
                </c:pt>
                <c:pt idx="3">
                  <c:v>868</c:v>
                </c:pt>
                <c:pt idx="4">
                  <c:v>873</c:v>
                </c:pt>
                <c:pt idx="5">
                  <c:v>793</c:v>
                </c:pt>
                <c:pt idx="6">
                  <c:v>1015</c:v>
                </c:pt>
                <c:pt idx="7">
                  <c:v>1189</c:v>
                </c:pt>
                <c:pt idx="8">
                  <c:v>1221</c:v>
                </c:pt>
                <c:pt idx="9">
                  <c:v>1126</c:v>
                </c:pt>
                <c:pt idx="10">
                  <c:v>1014</c:v>
                </c:pt>
                <c:pt idx="11">
                  <c:v>1041</c:v>
                </c:pt>
                <c:pt idx="12">
                  <c:v>1216</c:v>
                </c:pt>
                <c:pt idx="13">
                  <c:v>2340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6AC-474C-90B9-9EFA2432B150}"/>
            </c:ext>
          </c:extLst>
        </c:ser>
        <c:ser>
          <c:idx val="2"/>
          <c:order val="2"/>
          <c:tx>
            <c:v>平成22年</c:v>
          </c:tx>
          <c:spPr>
            <a:solidFill>
              <a:srgbClr val="9BBB59"/>
            </a:solidFill>
            <a:ln w="25400">
              <a:noFill/>
            </a:ln>
          </c:spPr>
          <c:invertIfNegative val="0"/>
          <c:cat>
            <c:strRef>
              <c:f>'D-2'!$F$5:$S$5</c:f>
              <c:strCache>
                <c:ptCount val="14"/>
                <c:pt idx="0">
                  <c:v>14歳以下</c:v>
                </c:pt>
                <c:pt idx="1">
                  <c:v>15～19</c:v>
                </c:pt>
                <c:pt idx="2">
                  <c:v>20～24</c:v>
                </c:pt>
                <c:pt idx="3">
                  <c:v>25～29</c:v>
                </c:pt>
                <c:pt idx="4">
                  <c:v>30～34</c:v>
                </c:pt>
                <c:pt idx="5">
                  <c:v>35～39</c:v>
                </c:pt>
                <c:pt idx="6">
                  <c:v>40～44</c:v>
                </c:pt>
                <c:pt idx="7">
                  <c:v>45～49</c:v>
                </c:pt>
                <c:pt idx="8">
                  <c:v>50～54</c:v>
                </c:pt>
                <c:pt idx="9">
                  <c:v>55～59</c:v>
                </c:pt>
                <c:pt idx="10">
                  <c:v>60～64</c:v>
                </c:pt>
                <c:pt idx="11">
                  <c:v>65～69</c:v>
                </c:pt>
                <c:pt idx="12">
                  <c:v>70～74</c:v>
                </c:pt>
                <c:pt idx="13">
                  <c:v>75歳以上</c:v>
                </c:pt>
              </c:strCache>
            </c:strRef>
          </c:cat>
          <c:val>
            <c:numRef>
              <c:f>'D-2'!$F$38:$S$38</c:f>
              <c:numCache>
                <c:formatCode>#,##0;"△ "#,##0</c:formatCode>
                <c:ptCount val="14"/>
                <c:pt idx="0">
                  <c:v>1518</c:v>
                </c:pt>
                <c:pt idx="1">
                  <c:v>590</c:v>
                </c:pt>
                <c:pt idx="2">
                  <c:v>700</c:v>
                </c:pt>
                <c:pt idx="3">
                  <c:v>623</c:v>
                </c:pt>
                <c:pt idx="4">
                  <c:v>575</c:v>
                </c:pt>
                <c:pt idx="5">
                  <c:v>658</c:v>
                </c:pt>
                <c:pt idx="6">
                  <c:v>633</c:v>
                </c:pt>
                <c:pt idx="7">
                  <c:v>745</c:v>
                </c:pt>
                <c:pt idx="8">
                  <c:v>844</c:v>
                </c:pt>
                <c:pt idx="9">
                  <c:v>927</c:v>
                </c:pt>
                <c:pt idx="10">
                  <c:v>901</c:v>
                </c:pt>
                <c:pt idx="11">
                  <c:v>806</c:v>
                </c:pt>
                <c:pt idx="12">
                  <c:v>779</c:v>
                </c:pt>
                <c:pt idx="13">
                  <c:v>1976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6AC-474C-90B9-9EFA2432B150}"/>
            </c:ext>
          </c:extLst>
        </c:ser>
        <c:ser>
          <c:idx val="3"/>
          <c:order val="3"/>
          <c:tx>
            <c:v>平成27年</c:v>
          </c:tx>
          <c:spPr>
            <a:solidFill>
              <a:srgbClr val="8064A2"/>
            </a:solidFill>
            <a:ln w="25400">
              <a:noFill/>
            </a:ln>
          </c:spPr>
          <c:invertIfNegative val="0"/>
          <c:cat>
            <c:strRef>
              <c:f>'D-2'!$F$5:$S$5</c:f>
              <c:strCache>
                <c:ptCount val="14"/>
                <c:pt idx="0">
                  <c:v>14歳以下</c:v>
                </c:pt>
                <c:pt idx="1">
                  <c:v>15～19</c:v>
                </c:pt>
                <c:pt idx="2">
                  <c:v>20～24</c:v>
                </c:pt>
                <c:pt idx="3">
                  <c:v>25～29</c:v>
                </c:pt>
                <c:pt idx="4">
                  <c:v>30～34</c:v>
                </c:pt>
                <c:pt idx="5">
                  <c:v>35～39</c:v>
                </c:pt>
                <c:pt idx="6">
                  <c:v>40～44</c:v>
                </c:pt>
                <c:pt idx="7">
                  <c:v>45～49</c:v>
                </c:pt>
                <c:pt idx="8">
                  <c:v>50～54</c:v>
                </c:pt>
                <c:pt idx="9">
                  <c:v>55～59</c:v>
                </c:pt>
                <c:pt idx="10">
                  <c:v>60～64</c:v>
                </c:pt>
                <c:pt idx="11">
                  <c:v>65～69</c:v>
                </c:pt>
                <c:pt idx="12">
                  <c:v>70～74</c:v>
                </c:pt>
                <c:pt idx="13">
                  <c:v>75歳以上</c:v>
                </c:pt>
              </c:strCache>
            </c:strRef>
          </c:cat>
          <c:val>
            <c:numRef>
              <c:f>'D-2'!$F$54:$S$54</c:f>
              <c:numCache>
                <c:formatCode>#,##0;"△ "#,##0</c:formatCode>
                <c:ptCount val="14"/>
                <c:pt idx="0">
                  <c:v>997</c:v>
                </c:pt>
                <c:pt idx="1">
                  <c:v>431</c:v>
                </c:pt>
                <c:pt idx="2">
                  <c:v>401</c:v>
                </c:pt>
                <c:pt idx="3">
                  <c:v>448</c:v>
                </c:pt>
                <c:pt idx="4">
                  <c:v>421</c:v>
                </c:pt>
                <c:pt idx="5">
                  <c:v>423</c:v>
                </c:pt>
                <c:pt idx="6">
                  <c:v>521</c:v>
                </c:pt>
                <c:pt idx="7">
                  <c:v>437</c:v>
                </c:pt>
                <c:pt idx="8">
                  <c:v>598</c:v>
                </c:pt>
                <c:pt idx="9">
                  <c:v>673</c:v>
                </c:pt>
                <c:pt idx="10">
                  <c:v>771</c:v>
                </c:pt>
                <c:pt idx="11">
                  <c:v>715</c:v>
                </c:pt>
                <c:pt idx="12">
                  <c:v>597</c:v>
                </c:pt>
                <c:pt idx="13">
                  <c:v>1547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6AC-474C-90B9-9EFA2432B1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70"/>
        <c:overlap val="-20"/>
        <c:axId val="374642000"/>
        <c:axId val="1"/>
      </c:barChart>
      <c:catAx>
        <c:axId val="374642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ysClr val="windowText" lastClr="000000"/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7464200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5896262967129111"/>
          <c:y val="0.10634951228111411"/>
          <c:w val="0.12191513097899798"/>
          <c:h val="0.27372272495788774"/>
        </c:manualLayout>
      </c:layout>
      <c:overlay val="0"/>
      <c:spPr>
        <a:solidFill>
          <a:sysClr val="window" lastClr="FFFFFF"/>
        </a:solidFill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CC"/>
    </a:solidFill>
    <a:ln w="12700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農業就業人口の推移</a:t>
            </a:r>
          </a:p>
        </c:rich>
      </c:tx>
      <c:layout/>
      <c:overlay val="0"/>
      <c:spPr>
        <a:solidFill>
          <a:schemeClr val="bg1"/>
        </a:solidFill>
        <a:ln>
          <a:solidFill>
            <a:sysClr val="windowText" lastClr="000000"/>
          </a:solidFill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平成12年</c:v>
          </c:tx>
          <c:spPr>
            <a:solidFill>
              <a:srgbClr val="1F497D"/>
            </a:solidFill>
            <a:ln w="25400">
              <a:noFill/>
            </a:ln>
          </c:spPr>
          <c:invertIfNegative val="0"/>
          <c:cat>
            <c:strRef>
              <c:f>'[3]D-3'!$F$5:$R$5</c:f>
              <c:strCache>
                <c:ptCount val="13"/>
                <c:pt idx="0">
                  <c:v>15～19</c:v>
                </c:pt>
                <c:pt idx="1">
                  <c:v>20～24</c:v>
                </c:pt>
                <c:pt idx="2">
                  <c:v>25～29</c:v>
                </c:pt>
                <c:pt idx="3">
                  <c:v>30～34</c:v>
                </c:pt>
                <c:pt idx="4">
                  <c:v>35～39</c:v>
                </c:pt>
                <c:pt idx="5">
                  <c:v>40～44</c:v>
                </c:pt>
                <c:pt idx="6">
                  <c:v>45～49</c:v>
                </c:pt>
                <c:pt idx="7">
                  <c:v>50～54</c:v>
                </c:pt>
                <c:pt idx="8">
                  <c:v>55～59</c:v>
                </c:pt>
                <c:pt idx="9">
                  <c:v>60～64</c:v>
                </c:pt>
                <c:pt idx="10">
                  <c:v>65～69</c:v>
                </c:pt>
                <c:pt idx="11">
                  <c:v>70～74</c:v>
                </c:pt>
                <c:pt idx="12">
                  <c:v>75歳以上</c:v>
                </c:pt>
              </c:strCache>
            </c:strRef>
          </c:cat>
          <c:val>
            <c:numRef>
              <c:f>'[3]D-3'!$F$6:$R$6</c:f>
              <c:numCache>
                <c:formatCode>General</c:formatCode>
                <c:ptCount val="13"/>
                <c:pt idx="0">
                  <c:v>460</c:v>
                </c:pt>
                <c:pt idx="1">
                  <c:v>626</c:v>
                </c:pt>
                <c:pt idx="2">
                  <c:v>710</c:v>
                </c:pt>
                <c:pt idx="3">
                  <c:v>676</c:v>
                </c:pt>
                <c:pt idx="4">
                  <c:v>945</c:v>
                </c:pt>
                <c:pt idx="5">
                  <c:v>1285</c:v>
                </c:pt>
                <c:pt idx="6">
                  <c:v>1388</c:v>
                </c:pt>
                <c:pt idx="7">
                  <c:v>1253</c:v>
                </c:pt>
                <c:pt idx="8">
                  <c:v>1147</c:v>
                </c:pt>
                <c:pt idx="9">
                  <c:v>1175</c:v>
                </c:pt>
                <c:pt idx="10">
                  <c:v>1472</c:v>
                </c:pt>
                <c:pt idx="11">
                  <c:v>1387</c:v>
                </c:pt>
                <c:pt idx="12">
                  <c:v>1335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E0-4AE9-B95F-0EE351BAF20E}"/>
            </c:ext>
          </c:extLst>
        </c:ser>
        <c:ser>
          <c:idx val="1"/>
          <c:order val="1"/>
          <c:tx>
            <c:v>平成17年</c:v>
          </c:tx>
          <c:spPr>
            <a:solidFill>
              <a:srgbClr val="C0504D"/>
            </a:solidFill>
            <a:ln w="25400">
              <a:noFill/>
            </a:ln>
          </c:spPr>
          <c:invertIfNegative val="0"/>
          <c:cat>
            <c:strRef>
              <c:f>'D-3'!$F$5:$R$5</c:f>
              <c:strCache>
                <c:ptCount val="13"/>
                <c:pt idx="0">
                  <c:v>15～19</c:v>
                </c:pt>
                <c:pt idx="1">
                  <c:v>20～24</c:v>
                </c:pt>
                <c:pt idx="2">
                  <c:v>25～29</c:v>
                </c:pt>
                <c:pt idx="3">
                  <c:v>30～34</c:v>
                </c:pt>
                <c:pt idx="4">
                  <c:v>35～39</c:v>
                </c:pt>
                <c:pt idx="5">
                  <c:v>40～44</c:v>
                </c:pt>
                <c:pt idx="6">
                  <c:v>45～49</c:v>
                </c:pt>
                <c:pt idx="7">
                  <c:v>50～54</c:v>
                </c:pt>
                <c:pt idx="8">
                  <c:v>55～59</c:v>
                </c:pt>
                <c:pt idx="9">
                  <c:v>60～64</c:v>
                </c:pt>
                <c:pt idx="10">
                  <c:v>65～69</c:v>
                </c:pt>
                <c:pt idx="11">
                  <c:v>70～74</c:v>
                </c:pt>
                <c:pt idx="12">
                  <c:v>75歳以上</c:v>
                </c:pt>
              </c:strCache>
            </c:strRef>
          </c:cat>
          <c:val>
            <c:numRef>
              <c:f>'D-3'!$F$22:$R$22</c:f>
              <c:numCache>
                <c:formatCode>#,##0;"△ "#,##0</c:formatCode>
                <c:ptCount val="13"/>
                <c:pt idx="0">
                  <c:v>371</c:v>
                </c:pt>
                <c:pt idx="1">
                  <c:v>489</c:v>
                </c:pt>
                <c:pt idx="2">
                  <c:v>494</c:v>
                </c:pt>
                <c:pt idx="3">
                  <c:v>564</c:v>
                </c:pt>
                <c:pt idx="4">
                  <c:v>572</c:v>
                </c:pt>
                <c:pt idx="5">
                  <c:v>822</c:v>
                </c:pt>
                <c:pt idx="6">
                  <c:v>1060</c:v>
                </c:pt>
                <c:pt idx="7">
                  <c:v>1147</c:v>
                </c:pt>
                <c:pt idx="8">
                  <c:v>1084</c:v>
                </c:pt>
                <c:pt idx="9">
                  <c:v>976</c:v>
                </c:pt>
                <c:pt idx="10">
                  <c:v>992</c:v>
                </c:pt>
                <c:pt idx="11">
                  <c:v>1142</c:v>
                </c:pt>
                <c:pt idx="12">
                  <c:v>1570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FE0-4AE9-B95F-0EE351BAF20E}"/>
            </c:ext>
          </c:extLst>
        </c:ser>
        <c:ser>
          <c:idx val="2"/>
          <c:order val="2"/>
          <c:tx>
            <c:v>平成22年</c:v>
          </c:tx>
          <c:spPr>
            <a:solidFill>
              <a:srgbClr val="9BBB59"/>
            </a:solidFill>
            <a:ln w="25400">
              <a:noFill/>
            </a:ln>
          </c:spPr>
          <c:invertIfNegative val="0"/>
          <c:cat>
            <c:strRef>
              <c:f>'D-3'!$F$5:$R$5</c:f>
              <c:strCache>
                <c:ptCount val="13"/>
                <c:pt idx="0">
                  <c:v>15～19</c:v>
                </c:pt>
                <c:pt idx="1">
                  <c:v>20～24</c:v>
                </c:pt>
                <c:pt idx="2">
                  <c:v>25～29</c:v>
                </c:pt>
                <c:pt idx="3">
                  <c:v>30～34</c:v>
                </c:pt>
                <c:pt idx="4">
                  <c:v>35～39</c:v>
                </c:pt>
                <c:pt idx="5">
                  <c:v>40～44</c:v>
                </c:pt>
                <c:pt idx="6">
                  <c:v>45～49</c:v>
                </c:pt>
                <c:pt idx="7">
                  <c:v>50～54</c:v>
                </c:pt>
                <c:pt idx="8">
                  <c:v>55～59</c:v>
                </c:pt>
                <c:pt idx="9">
                  <c:v>60～64</c:v>
                </c:pt>
                <c:pt idx="10">
                  <c:v>65～69</c:v>
                </c:pt>
                <c:pt idx="11">
                  <c:v>70～74</c:v>
                </c:pt>
                <c:pt idx="12">
                  <c:v>75歳以上</c:v>
                </c:pt>
              </c:strCache>
            </c:strRef>
          </c:cat>
          <c:val>
            <c:numRef>
              <c:f>'D-3'!$F$38:$R$38</c:f>
              <c:numCache>
                <c:formatCode>#,##0;"△ "#,##0</c:formatCode>
                <c:ptCount val="13"/>
                <c:pt idx="0">
                  <c:v>236</c:v>
                </c:pt>
                <c:pt idx="1">
                  <c:v>356</c:v>
                </c:pt>
                <c:pt idx="2">
                  <c:v>392</c:v>
                </c:pt>
                <c:pt idx="3">
                  <c:v>374</c:v>
                </c:pt>
                <c:pt idx="4">
                  <c:v>464</c:v>
                </c:pt>
                <c:pt idx="5">
                  <c:v>479</c:v>
                </c:pt>
                <c:pt idx="6">
                  <c:v>638</c:v>
                </c:pt>
                <c:pt idx="7">
                  <c:v>768</c:v>
                </c:pt>
                <c:pt idx="8">
                  <c:v>879</c:v>
                </c:pt>
                <c:pt idx="9">
                  <c:v>870</c:v>
                </c:pt>
                <c:pt idx="10">
                  <c:v>772</c:v>
                </c:pt>
                <c:pt idx="11">
                  <c:v>743</c:v>
                </c:pt>
                <c:pt idx="12">
                  <c:v>1432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FE0-4AE9-B95F-0EE351BAF20E}"/>
            </c:ext>
          </c:extLst>
        </c:ser>
        <c:ser>
          <c:idx val="3"/>
          <c:order val="3"/>
          <c:tx>
            <c:v>平成27年</c:v>
          </c:tx>
          <c:spPr>
            <a:solidFill>
              <a:srgbClr val="8064A2"/>
            </a:solidFill>
            <a:ln w="25400">
              <a:noFill/>
            </a:ln>
          </c:spPr>
          <c:invertIfNegative val="0"/>
          <c:cat>
            <c:strRef>
              <c:f>'D-3'!$F$5:$R$5</c:f>
              <c:strCache>
                <c:ptCount val="13"/>
                <c:pt idx="0">
                  <c:v>15～19</c:v>
                </c:pt>
                <c:pt idx="1">
                  <c:v>20～24</c:v>
                </c:pt>
                <c:pt idx="2">
                  <c:v>25～29</c:v>
                </c:pt>
                <c:pt idx="3">
                  <c:v>30～34</c:v>
                </c:pt>
                <c:pt idx="4">
                  <c:v>35～39</c:v>
                </c:pt>
                <c:pt idx="5">
                  <c:v>40～44</c:v>
                </c:pt>
                <c:pt idx="6">
                  <c:v>45～49</c:v>
                </c:pt>
                <c:pt idx="7">
                  <c:v>50～54</c:v>
                </c:pt>
                <c:pt idx="8">
                  <c:v>55～59</c:v>
                </c:pt>
                <c:pt idx="9">
                  <c:v>60～64</c:v>
                </c:pt>
                <c:pt idx="10">
                  <c:v>65～69</c:v>
                </c:pt>
                <c:pt idx="11">
                  <c:v>70～74</c:v>
                </c:pt>
                <c:pt idx="12">
                  <c:v>75歳以上</c:v>
                </c:pt>
              </c:strCache>
            </c:strRef>
          </c:cat>
          <c:val>
            <c:numRef>
              <c:f>'D-3'!$F$54:$R$54</c:f>
              <c:numCache>
                <c:formatCode>#,##0;"△ "#,##0</c:formatCode>
                <c:ptCount val="13"/>
                <c:pt idx="0">
                  <c:v>97</c:v>
                </c:pt>
                <c:pt idx="1">
                  <c:v>168</c:v>
                </c:pt>
                <c:pt idx="2">
                  <c:v>261</c:v>
                </c:pt>
                <c:pt idx="3">
                  <c:v>259</c:v>
                </c:pt>
                <c:pt idx="4">
                  <c:v>264</c:v>
                </c:pt>
                <c:pt idx="5">
                  <c:v>351</c:v>
                </c:pt>
                <c:pt idx="6">
                  <c:v>321</c:v>
                </c:pt>
                <c:pt idx="7">
                  <c:v>493</c:v>
                </c:pt>
                <c:pt idx="8">
                  <c:v>600</c:v>
                </c:pt>
                <c:pt idx="9">
                  <c:v>715</c:v>
                </c:pt>
                <c:pt idx="10">
                  <c:v>692</c:v>
                </c:pt>
                <c:pt idx="11">
                  <c:v>563</c:v>
                </c:pt>
                <c:pt idx="12">
                  <c:v>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FE0-4AE9-B95F-0EE351BAF2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30"/>
        <c:axId val="374641672"/>
        <c:axId val="1"/>
      </c:barChart>
      <c:catAx>
        <c:axId val="3746416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ysClr val="windowText" lastClr="000000"/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7464167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370347333154274"/>
          <c:y val="0.10334258795685221"/>
          <c:w val="0.12458926476201249"/>
          <c:h val="0.2605959370685601"/>
        </c:manualLayout>
      </c:layout>
      <c:overlay val="0"/>
      <c:spPr>
        <a:solidFill>
          <a:sysClr val="window" lastClr="FFFFFF"/>
        </a:solidFill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CC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5527247838897337E-2"/>
          <c:y val="0.20104438642297651"/>
          <c:w val="0.84330718957885276"/>
          <c:h val="0.77284595300261094"/>
        </c:manualLayout>
      </c:layout>
      <c:pieChart>
        <c:varyColors val="1"/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経営耕地面積規模別経営体数の推移</a:t>
            </a:r>
          </a:p>
        </c:rich>
      </c:tx>
      <c:layout/>
      <c:overlay val="0"/>
      <c:spPr>
        <a:solidFill>
          <a:schemeClr val="bg1"/>
        </a:solidFill>
        <a:ln>
          <a:solidFill>
            <a:sysClr val="windowText" lastClr="000000"/>
          </a:solidFill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平成12年</c:v>
          </c:tx>
          <c:spPr>
            <a:solidFill>
              <a:srgbClr val="4F81BD"/>
            </a:solidFill>
            <a:ln w="25400">
              <a:noFill/>
            </a:ln>
          </c:spPr>
          <c:invertIfNegative val="0"/>
          <c:cat>
            <c:strRef>
              <c:f>'D-4'!$E$5:$P$5</c:f>
              <c:strCache>
                <c:ptCount val="12"/>
                <c:pt idx="0">
                  <c:v>0.3ha未満</c:v>
                </c:pt>
                <c:pt idx="1">
                  <c:v>0.3～0.5</c:v>
                </c:pt>
                <c:pt idx="2">
                  <c:v>0.5～1.0</c:v>
                </c:pt>
                <c:pt idx="3">
                  <c:v>1.0～1.5</c:v>
                </c:pt>
                <c:pt idx="4">
                  <c:v>1.5～2.0</c:v>
                </c:pt>
                <c:pt idx="5">
                  <c:v>2.0～3.0</c:v>
                </c:pt>
                <c:pt idx="6">
                  <c:v>3.0～5.0</c:v>
                </c:pt>
                <c:pt idx="7">
                  <c:v>5.0～10.0</c:v>
                </c:pt>
                <c:pt idx="8">
                  <c:v>10.0～20.0</c:v>
                </c:pt>
                <c:pt idx="9">
                  <c:v>20.0～30.0</c:v>
                </c:pt>
                <c:pt idx="10">
                  <c:v>30.0～50.0</c:v>
                </c:pt>
                <c:pt idx="11">
                  <c:v>50ha以上</c:v>
                </c:pt>
              </c:strCache>
            </c:strRef>
          </c:cat>
          <c:val>
            <c:numRef>
              <c:f>'D-4'!$E$6:$P$6</c:f>
              <c:numCache>
                <c:formatCode>#,##0_);[Red]\(#,##0\)</c:formatCode>
                <c:ptCount val="12"/>
                <c:pt idx="0">
                  <c:v>445</c:v>
                </c:pt>
                <c:pt idx="1">
                  <c:v>442</c:v>
                </c:pt>
                <c:pt idx="2">
                  <c:v>1004</c:v>
                </c:pt>
                <c:pt idx="3">
                  <c:v>1102</c:v>
                </c:pt>
                <c:pt idx="4">
                  <c:v>841</c:v>
                </c:pt>
                <c:pt idx="5">
                  <c:v>628</c:v>
                </c:pt>
                <c:pt idx="6">
                  <c:v>145</c:v>
                </c:pt>
                <c:pt idx="7">
                  <c:v>43</c:v>
                </c:pt>
                <c:pt idx="8">
                  <c:v>9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A5-4E10-AF80-6E8BC56BF994}"/>
            </c:ext>
          </c:extLst>
        </c:ser>
        <c:ser>
          <c:idx val="1"/>
          <c:order val="1"/>
          <c:tx>
            <c:v>平成17年</c:v>
          </c:tx>
          <c:spPr>
            <a:solidFill>
              <a:srgbClr val="C0504D"/>
            </a:solidFill>
            <a:ln w="25400">
              <a:noFill/>
            </a:ln>
          </c:spPr>
          <c:invertIfNegative val="0"/>
          <c:cat>
            <c:strRef>
              <c:f>'D-4'!$E$5:$P$5</c:f>
              <c:strCache>
                <c:ptCount val="12"/>
                <c:pt idx="0">
                  <c:v>0.3ha未満</c:v>
                </c:pt>
                <c:pt idx="1">
                  <c:v>0.3～0.5</c:v>
                </c:pt>
                <c:pt idx="2">
                  <c:v>0.5～1.0</c:v>
                </c:pt>
                <c:pt idx="3">
                  <c:v>1.0～1.5</c:v>
                </c:pt>
                <c:pt idx="4">
                  <c:v>1.5～2.0</c:v>
                </c:pt>
                <c:pt idx="5">
                  <c:v>2.0～3.0</c:v>
                </c:pt>
                <c:pt idx="6">
                  <c:v>3.0～5.0</c:v>
                </c:pt>
                <c:pt idx="7">
                  <c:v>5.0～10.0</c:v>
                </c:pt>
                <c:pt idx="8">
                  <c:v>10.0～20.0</c:v>
                </c:pt>
                <c:pt idx="9">
                  <c:v>20.0～30.0</c:v>
                </c:pt>
                <c:pt idx="10">
                  <c:v>30.0～50.0</c:v>
                </c:pt>
                <c:pt idx="11">
                  <c:v>50ha以上</c:v>
                </c:pt>
              </c:strCache>
            </c:strRef>
          </c:cat>
          <c:val>
            <c:numRef>
              <c:f>'D-4'!$E$12:$P$12</c:f>
              <c:numCache>
                <c:formatCode>#,##0_);[Red]\(#,##0\)</c:formatCode>
                <c:ptCount val="12"/>
                <c:pt idx="0">
                  <c:v>105</c:v>
                </c:pt>
                <c:pt idx="1">
                  <c:v>390</c:v>
                </c:pt>
                <c:pt idx="2">
                  <c:v>912</c:v>
                </c:pt>
                <c:pt idx="3">
                  <c:v>880</c:v>
                </c:pt>
                <c:pt idx="4">
                  <c:v>606</c:v>
                </c:pt>
                <c:pt idx="5">
                  <c:v>497</c:v>
                </c:pt>
                <c:pt idx="6">
                  <c:v>151</c:v>
                </c:pt>
                <c:pt idx="7">
                  <c:v>72</c:v>
                </c:pt>
                <c:pt idx="8">
                  <c:v>33</c:v>
                </c:pt>
                <c:pt idx="9">
                  <c:v>13</c:v>
                </c:pt>
                <c:pt idx="10">
                  <c:v>6</c:v>
                </c:pt>
                <c:pt idx="1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CA5-4E10-AF80-6E8BC56BF994}"/>
            </c:ext>
          </c:extLst>
        </c:ser>
        <c:ser>
          <c:idx val="2"/>
          <c:order val="2"/>
          <c:tx>
            <c:v>平成22年</c:v>
          </c:tx>
          <c:spPr>
            <a:solidFill>
              <a:srgbClr val="9BBB59"/>
            </a:solidFill>
            <a:ln w="25400">
              <a:noFill/>
            </a:ln>
          </c:spPr>
          <c:invertIfNegative val="0"/>
          <c:cat>
            <c:strRef>
              <c:f>'D-4'!$E$5:$P$5</c:f>
              <c:strCache>
                <c:ptCount val="12"/>
                <c:pt idx="0">
                  <c:v>0.3ha未満</c:v>
                </c:pt>
                <c:pt idx="1">
                  <c:v>0.3～0.5</c:v>
                </c:pt>
                <c:pt idx="2">
                  <c:v>0.5～1.0</c:v>
                </c:pt>
                <c:pt idx="3">
                  <c:v>1.0～1.5</c:v>
                </c:pt>
                <c:pt idx="4">
                  <c:v>1.5～2.0</c:v>
                </c:pt>
                <c:pt idx="5">
                  <c:v>2.0～3.0</c:v>
                </c:pt>
                <c:pt idx="6">
                  <c:v>3.0～5.0</c:v>
                </c:pt>
                <c:pt idx="7">
                  <c:v>5.0～10.0</c:v>
                </c:pt>
                <c:pt idx="8">
                  <c:v>10.0～20.0</c:v>
                </c:pt>
                <c:pt idx="9">
                  <c:v>20.0～30.0</c:v>
                </c:pt>
                <c:pt idx="10">
                  <c:v>30.0～50.0</c:v>
                </c:pt>
                <c:pt idx="11">
                  <c:v>50ha以上</c:v>
                </c:pt>
              </c:strCache>
            </c:strRef>
          </c:cat>
          <c:val>
            <c:numRef>
              <c:f>'D-4'!$E$18:$P$18</c:f>
              <c:numCache>
                <c:formatCode>#,##0_);[Red]\(#,##0\)</c:formatCode>
                <c:ptCount val="12"/>
                <c:pt idx="0">
                  <c:v>41</c:v>
                </c:pt>
                <c:pt idx="1">
                  <c:v>288</c:v>
                </c:pt>
                <c:pt idx="2">
                  <c:v>635</c:v>
                </c:pt>
                <c:pt idx="3">
                  <c:v>666</c:v>
                </c:pt>
                <c:pt idx="4">
                  <c:v>480</c:v>
                </c:pt>
                <c:pt idx="5">
                  <c:v>407</c:v>
                </c:pt>
                <c:pt idx="6">
                  <c:v>122</c:v>
                </c:pt>
                <c:pt idx="7">
                  <c:v>73</c:v>
                </c:pt>
                <c:pt idx="8">
                  <c:v>46</c:v>
                </c:pt>
                <c:pt idx="9">
                  <c:v>22</c:v>
                </c:pt>
                <c:pt idx="10">
                  <c:v>11</c:v>
                </c:pt>
                <c:pt idx="11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CA5-4E10-AF80-6E8BC56BF994}"/>
            </c:ext>
          </c:extLst>
        </c:ser>
        <c:ser>
          <c:idx val="3"/>
          <c:order val="3"/>
          <c:tx>
            <c:v>平成27年</c:v>
          </c:tx>
          <c:spPr>
            <a:solidFill>
              <a:srgbClr val="8064A2"/>
            </a:solidFill>
            <a:ln w="25400">
              <a:noFill/>
            </a:ln>
          </c:spPr>
          <c:invertIfNegative val="0"/>
          <c:cat>
            <c:strRef>
              <c:f>'D-4'!$E$5:$P$5</c:f>
              <c:strCache>
                <c:ptCount val="12"/>
                <c:pt idx="0">
                  <c:v>0.3ha未満</c:v>
                </c:pt>
                <c:pt idx="1">
                  <c:v>0.3～0.5</c:v>
                </c:pt>
                <c:pt idx="2">
                  <c:v>0.5～1.0</c:v>
                </c:pt>
                <c:pt idx="3">
                  <c:v>1.0～1.5</c:v>
                </c:pt>
                <c:pt idx="4">
                  <c:v>1.5～2.0</c:v>
                </c:pt>
                <c:pt idx="5">
                  <c:v>2.0～3.0</c:v>
                </c:pt>
                <c:pt idx="6">
                  <c:v>3.0～5.0</c:v>
                </c:pt>
                <c:pt idx="7">
                  <c:v>5.0～10.0</c:v>
                </c:pt>
                <c:pt idx="8">
                  <c:v>10.0～20.0</c:v>
                </c:pt>
                <c:pt idx="9">
                  <c:v>20.0～30.0</c:v>
                </c:pt>
                <c:pt idx="10">
                  <c:v>30.0～50.0</c:v>
                </c:pt>
                <c:pt idx="11">
                  <c:v>50ha以上</c:v>
                </c:pt>
              </c:strCache>
            </c:strRef>
          </c:cat>
          <c:val>
            <c:numRef>
              <c:f>'D-4'!$E$24:$P$24</c:f>
              <c:numCache>
                <c:formatCode>#,##0_);[Red]\(#,##0\)</c:formatCode>
                <c:ptCount val="12"/>
                <c:pt idx="0">
                  <c:v>28</c:v>
                </c:pt>
                <c:pt idx="1">
                  <c:v>220</c:v>
                </c:pt>
                <c:pt idx="2">
                  <c:v>502</c:v>
                </c:pt>
                <c:pt idx="3">
                  <c:v>474</c:v>
                </c:pt>
                <c:pt idx="4">
                  <c:v>357</c:v>
                </c:pt>
                <c:pt idx="5">
                  <c:v>265</c:v>
                </c:pt>
                <c:pt idx="6">
                  <c:v>113</c:v>
                </c:pt>
                <c:pt idx="7">
                  <c:v>87</c:v>
                </c:pt>
                <c:pt idx="8">
                  <c:v>59</c:v>
                </c:pt>
                <c:pt idx="9">
                  <c:v>27</c:v>
                </c:pt>
                <c:pt idx="10">
                  <c:v>25</c:v>
                </c:pt>
                <c:pt idx="11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CA5-4E10-AF80-6E8BC56BF994}"/>
            </c:ext>
          </c:extLst>
        </c:ser>
        <c:ser>
          <c:idx val="4"/>
          <c:order val="4"/>
          <c:tx>
            <c:v>令和2年</c:v>
          </c:tx>
          <c:invertIfNegative val="0"/>
          <c:cat>
            <c:strRef>
              <c:f>'D-4'!$E$5:$P$5</c:f>
              <c:strCache>
                <c:ptCount val="12"/>
                <c:pt idx="0">
                  <c:v>0.3ha未満</c:v>
                </c:pt>
                <c:pt idx="1">
                  <c:v>0.3～0.5</c:v>
                </c:pt>
                <c:pt idx="2">
                  <c:v>0.5～1.0</c:v>
                </c:pt>
                <c:pt idx="3">
                  <c:v>1.0～1.5</c:v>
                </c:pt>
                <c:pt idx="4">
                  <c:v>1.5～2.0</c:v>
                </c:pt>
                <c:pt idx="5">
                  <c:v>2.0～3.0</c:v>
                </c:pt>
                <c:pt idx="6">
                  <c:v>3.0～5.0</c:v>
                </c:pt>
                <c:pt idx="7">
                  <c:v>5.0～10.0</c:v>
                </c:pt>
                <c:pt idx="8">
                  <c:v>10.0～20.0</c:v>
                </c:pt>
                <c:pt idx="9">
                  <c:v>20.0～30.0</c:v>
                </c:pt>
                <c:pt idx="10">
                  <c:v>30.0～50.0</c:v>
                </c:pt>
                <c:pt idx="11">
                  <c:v>50ha以上</c:v>
                </c:pt>
              </c:strCache>
            </c:strRef>
          </c:cat>
          <c:val>
            <c:numRef>
              <c:f>'D-4'!$E$30:$P$30</c:f>
              <c:numCache>
                <c:formatCode>#,##0_);[Red]\(#,##0\)</c:formatCode>
                <c:ptCount val="12"/>
                <c:pt idx="0">
                  <c:v>35</c:v>
                </c:pt>
                <c:pt idx="1">
                  <c:v>132</c:v>
                </c:pt>
                <c:pt idx="2">
                  <c:v>312</c:v>
                </c:pt>
                <c:pt idx="3">
                  <c:v>284</c:v>
                </c:pt>
                <c:pt idx="4">
                  <c:v>212</c:v>
                </c:pt>
                <c:pt idx="5">
                  <c:v>178</c:v>
                </c:pt>
                <c:pt idx="6">
                  <c:v>89</c:v>
                </c:pt>
                <c:pt idx="7">
                  <c:v>82</c:v>
                </c:pt>
                <c:pt idx="8">
                  <c:v>58</c:v>
                </c:pt>
                <c:pt idx="9">
                  <c:v>33</c:v>
                </c:pt>
                <c:pt idx="10">
                  <c:v>26</c:v>
                </c:pt>
                <c:pt idx="11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CA5-4E10-AF80-6E8BC56BF9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30"/>
        <c:axId val="446438976"/>
        <c:axId val="1"/>
      </c:barChart>
      <c:catAx>
        <c:axId val="446438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ysClr val="windowText" lastClr="000000"/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643897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7588899181719926"/>
          <c:y val="9.5276092880734409E-2"/>
          <c:w val="0.10200694766095419"/>
          <c:h val="0.2687121526077183"/>
        </c:manualLayout>
      </c:layout>
      <c:overlay val="0"/>
      <c:spPr>
        <a:solidFill>
          <a:schemeClr val="bg1"/>
        </a:solidFill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CC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428625</xdr:colOff>
      <xdr:row>45</xdr:row>
      <xdr:rowOff>57150</xdr:rowOff>
    </xdr:from>
    <xdr:to>
      <xdr:col>7</xdr:col>
      <xdr:colOff>638175</xdr:colOff>
      <xdr:row>65</xdr:row>
      <xdr:rowOff>66675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827922</xdr:colOff>
      <xdr:row>44</xdr:row>
      <xdr:rowOff>114300</xdr:rowOff>
    </xdr:from>
    <xdr:to>
      <xdr:col>5</xdr:col>
      <xdr:colOff>423624</xdr:colOff>
      <xdr:row>46</xdr:row>
      <xdr:rowOff>51591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2742447" y="6400800"/>
          <a:ext cx="1500702" cy="242091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農家数の推移</a:t>
          </a:r>
          <a:endParaRPr lang="ja-JP" altLang="en-US"/>
        </a:p>
      </xdr:txBody>
    </xdr:sp>
    <xdr:clientData/>
  </xdr:twoCellAnchor>
  <xdr:twoCellAnchor>
    <xdr:from>
      <xdr:col>1</xdr:col>
      <xdr:colOff>590551</xdr:colOff>
      <xdr:row>45</xdr:row>
      <xdr:rowOff>85726</xdr:rowOff>
    </xdr:from>
    <xdr:to>
      <xdr:col>2</xdr:col>
      <xdr:colOff>56648</xdr:colOff>
      <xdr:row>46</xdr:row>
      <xdr:rowOff>85754</xdr:rowOff>
    </xdr:to>
    <xdr:sp macro="" textlink="">
      <xdr:nvSpPr>
        <xdr:cNvPr id="4" name="Rectangle 3"/>
        <xdr:cNvSpPr>
          <a:spLocks noChangeArrowheads="1"/>
        </xdr:cNvSpPr>
      </xdr:nvSpPr>
      <xdr:spPr bwMode="auto">
        <a:xfrm>
          <a:off x="704851" y="6524626"/>
          <a:ext cx="313822" cy="1524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戸</a:t>
          </a:r>
          <a:endParaRPr lang="ja-JP" altLang="en-US"/>
        </a:p>
      </xdr:txBody>
    </xdr:sp>
    <xdr:clientData/>
  </xdr:twoCellAnchor>
  <xdr:twoCellAnchor>
    <xdr:from>
      <xdr:col>3</xdr:col>
      <xdr:colOff>739588</xdr:colOff>
      <xdr:row>52</xdr:row>
      <xdr:rowOff>148479</xdr:rowOff>
    </xdr:from>
    <xdr:to>
      <xdr:col>4</xdr:col>
      <xdr:colOff>667873</xdr:colOff>
      <xdr:row>54</xdr:row>
      <xdr:rowOff>78442</xdr:rowOff>
    </xdr:to>
    <xdr:sp macro="" textlink="">
      <xdr:nvSpPr>
        <xdr:cNvPr id="5" name="Rectangle 4"/>
        <xdr:cNvSpPr>
          <a:spLocks noChangeArrowheads="1"/>
        </xdr:cNvSpPr>
      </xdr:nvSpPr>
      <xdr:spPr bwMode="auto">
        <a:xfrm>
          <a:off x="2654113" y="7654179"/>
          <a:ext cx="880785" cy="2347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兼業農家</a:t>
          </a:r>
          <a:endParaRPr lang="ja-JP" altLang="en-US"/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0.49113</cdr:x>
      <cdr:y>0.74395</cdr:y>
    </cdr:from>
    <cdr:to>
      <cdr:x>0.61795</cdr:x>
      <cdr:y>0.81544</cdr:y>
    </cdr:to>
    <cdr:sp macro="" textlink="">
      <cdr:nvSpPr>
        <cdr:cNvPr id="3073" name="Rectangl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861620" y="2350467"/>
          <a:ext cx="738562" cy="22576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専業農家</a:t>
          </a:r>
          <a:endParaRPr lang="en-US" altLang="ja-JP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85725</xdr:colOff>
      <xdr:row>86</xdr:row>
      <xdr:rowOff>114300</xdr:rowOff>
    </xdr:from>
    <xdr:to>
      <xdr:col>17</xdr:col>
      <xdr:colOff>133350</xdr:colOff>
      <xdr:row>105</xdr:row>
      <xdr:rowOff>47625</xdr:rowOff>
    </xdr:to>
    <xdr:graphicFrame macro="">
      <xdr:nvGraphicFramePr>
        <xdr:cNvPr id="2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0.06118</cdr:x>
      <cdr:y>0.10405</cdr:y>
    </cdr:from>
    <cdr:to>
      <cdr:x>0.10754</cdr:x>
      <cdr:y>0.17802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275282" y="274133"/>
          <a:ext cx="212481" cy="19782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700"/>
            <a:t>人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133350</xdr:colOff>
      <xdr:row>86</xdr:row>
      <xdr:rowOff>85725</xdr:rowOff>
    </xdr:from>
    <xdr:to>
      <xdr:col>16</xdr:col>
      <xdr:colOff>228600</xdr:colOff>
      <xdr:row>105</xdr:row>
      <xdr:rowOff>123825</xdr:rowOff>
    </xdr:to>
    <xdr:graphicFrame macro="">
      <xdr:nvGraphicFramePr>
        <xdr:cNvPr id="2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161925</xdr:colOff>
      <xdr:row>87</xdr:row>
      <xdr:rowOff>152400</xdr:rowOff>
    </xdr:from>
    <xdr:to>
      <xdr:col>4</xdr:col>
      <xdr:colOff>410376</xdr:colOff>
      <xdr:row>89</xdr:row>
      <xdr:rowOff>33251</xdr:rowOff>
    </xdr:to>
    <xdr:sp macro="" textlink="">
      <xdr:nvSpPr>
        <xdr:cNvPr id="3" name="テキスト ボックス 1"/>
        <xdr:cNvSpPr txBox="1"/>
      </xdr:nvSpPr>
      <xdr:spPr>
        <a:xfrm>
          <a:off x="1095375" y="6324600"/>
          <a:ext cx="248451" cy="223751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ja-JP" altLang="en-US" sz="700"/>
            <a:t>人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38100</xdr:colOff>
      <xdr:row>35</xdr:row>
      <xdr:rowOff>171450</xdr:rowOff>
    </xdr:from>
    <xdr:to>
      <xdr:col>8</xdr:col>
      <xdr:colOff>314325</xdr:colOff>
      <xdr:row>54</xdr:row>
      <xdr:rowOff>114300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66675</xdr:colOff>
      <xdr:row>34</xdr:row>
      <xdr:rowOff>19050</xdr:rowOff>
    </xdr:from>
    <xdr:to>
      <xdr:col>15</xdr:col>
      <xdr:colOff>276225</xdr:colOff>
      <xdr:row>60</xdr:row>
      <xdr:rowOff>38100</xdr:rowOff>
    </xdr:to>
    <xdr:graphicFrame macro="">
      <xdr:nvGraphicFramePr>
        <xdr:cNvPr id="3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175660</xdr:colOff>
      <xdr:row>35</xdr:row>
      <xdr:rowOff>64649</xdr:rowOff>
    </xdr:from>
    <xdr:to>
      <xdr:col>3</xdr:col>
      <xdr:colOff>421820</xdr:colOff>
      <xdr:row>36</xdr:row>
      <xdr:rowOff>68036</xdr:rowOff>
    </xdr:to>
    <xdr:sp macro="" textlink="">
      <xdr:nvSpPr>
        <xdr:cNvPr id="4" name="テキスト ボックス 1"/>
        <xdr:cNvSpPr txBox="1"/>
      </xdr:nvSpPr>
      <xdr:spPr>
        <a:xfrm>
          <a:off x="499510" y="6427349"/>
          <a:ext cx="674785" cy="193887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ja-JP" altLang="en-US" sz="700"/>
            <a:t>経営体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0</xdr:row>
      <xdr:rowOff>0</xdr:rowOff>
    </xdr:from>
    <xdr:to>
      <xdr:col>16</xdr:col>
      <xdr:colOff>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99135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単位</a:t>
          </a:r>
          <a:endParaRPr lang="ja-JP" altLang="en-US"/>
        </a:p>
      </xdr:txBody>
    </xdr:sp>
    <xdr:clientData/>
  </xdr:twoCellAnchor>
  <xdr:twoCellAnchor>
    <xdr:from>
      <xdr:col>16</xdr:col>
      <xdr:colOff>0</xdr:colOff>
      <xdr:row>0</xdr:row>
      <xdr:rowOff>0</xdr:rowOff>
    </xdr:from>
    <xdr:to>
      <xdr:col>16</xdr:col>
      <xdr:colOff>0</xdr:colOff>
      <xdr:row>0</xdr:row>
      <xdr:rowOff>0</xdr:rowOff>
    </xdr:to>
    <xdr:sp macro="" textlink="">
      <xdr:nvSpPr>
        <xdr:cNvPr id="3" name="AutoShape 2"/>
        <xdr:cNvSpPr>
          <a:spLocks/>
        </xdr:cNvSpPr>
      </xdr:nvSpPr>
      <xdr:spPr bwMode="auto">
        <a:xfrm>
          <a:off x="6991350" y="0"/>
          <a:ext cx="0" cy="0"/>
        </a:xfrm>
        <a:prstGeom prst="leftBrace">
          <a:avLst>
            <a:gd name="adj1" fmla="val -2147483648"/>
            <a:gd name="adj2" fmla="val 55171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0</xdr:row>
      <xdr:rowOff>0</xdr:rowOff>
    </xdr:from>
    <xdr:to>
      <xdr:col>16</xdr:col>
      <xdr:colOff>0</xdr:colOff>
      <xdr:row>0</xdr:row>
      <xdr:rowOff>0</xdr:rowOff>
    </xdr:to>
    <xdr:sp macro="" textlink="">
      <xdr:nvSpPr>
        <xdr:cNvPr id="4" name="AutoShape 3"/>
        <xdr:cNvSpPr>
          <a:spLocks/>
        </xdr:cNvSpPr>
      </xdr:nvSpPr>
      <xdr:spPr bwMode="auto">
        <a:xfrm>
          <a:off x="6991350" y="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0</xdr:row>
      <xdr:rowOff>0</xdr:rowOff>
    </xdr:from>
    <xdr:to>
      <xdr:col>16</xdr:col>
      <xdr:colOff>0</xdr:colOff>
      <xdr:row>0</xdr:row>
      <xdr:rowOff>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699135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単位</a:t>
          </a:r>
          <a:endParaRPr lang="ja-JP" altLang="en-US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6&#24773;&#22577;&#32113;&#35336;&#35506;/&#32113;&#35336;/&#24120;&#29992;/&#32113;&#35336;&#24180;&#22577;/&#32113;&#35336;&#24180;&#22577;&#65288;R02&#65289;/&#65298;&#65294;&#21002;&#34892;&#20282;&#12356;&#65288;&#65289;/02%20&#20225;&#30011;&#24773;&#22577;&#35506;&#26356;&#27491;&#28168;&#12487;&#12540;&#12479;/D-1&#12304;&#28168;&#12305;&#65288;&#36895;&#22577;&#26178;&#28857;&#12391;&#19981;&#23436;&#20840;&#12398;&#12383;&#12417;&#22793;&#26356;&#12394;&#1237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06&#24773;&#22577;&#32113;&#35336;&#35506;/&#32113;&#35336;/&#24120;&#29992;/&#32113;&#35336;&#24180;&#22577;/&#32113;&#35336;&#24180;&#22577;&#65288;R02&#65289;/&#65298;&#65294;&#21002;&#34892;&#20282;&#12356;&#65288;&#65289;/02%20&#20225;&#30011;&#24773;&#22577;&#35506;&#26356;&#27491;&#28168;&#12487;&#12540;&#12479;/D-2&#12304;&#28168;&#12305;&#36895;&#22577;&#26178;&#28857;&#12391;&#22793;&#26356;&#12394;&#12375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06&#24773;&#22577;&#32113;&#35336;&#35506;/&#32113;&#35336;/&#24120;&#29992;/&#32113;&#35336;&#24180;&#22577;/&#32113;&#35336;&#24180;&#22577;&#65288;R02&#65289;/&#65298;&#65294;&#21002;&#34892;&#20282;&#12356;&#65288;&#65289;/02%20&#20225;&#30011;&#24773;&#22577;&#35506;&#26356;&#27491;&#28168;&#12487;&#12540;&#12479;/D-3&#12304;&#28168;&#12305;&#36895;&#22577;&#26178;&#28857;&#12391;&#22793;&#26356;&#12394;&#12375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06&#24773;&#22577;&#32113;&#35336;&#35506;/&#32113;&#35336;/&#24120;&#29992;/&#32113;&#35336;&#24180;&#22577;/&#32113;&#35336;&#24180;&#22577;&#65288;R02&#65289;/&#65298;&#65294;&#21002;&#34892;&#20282;&#12356;&#65288;&#65289;/02%20&#20225;&#30011;&#24773;&#22577;&#35506;&#26356;&#27491;&#28168;&#12487;&#12540;&#12479;/D-4&#12304;&#28168;&#1230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-1"/>
      <sheetName val="Sheet2"/>
      <sheetName val="Sheet1"/>
    </sheetNames>
    <sheetDataSet>
      <sheetData sheetId="0" refreshError="1"/>
      <sheetData sheetId="1">
        <row r="1">
          <cell r="B1" t="str">
            <v>専業農家数</v>
          </cell>
          <cell r="C1" t="str">
            <v>兼業農家数</v>
          </cell>
        </row>
        <row r="2">
          <cell r="A2" t="str">
            <v>昭和60年</v>
          </cell>
          <cell r="B2">
            <v>249</v>
          </cell>
          <cell r="C2">
            <v>5527</v>
          </cell>
        </row>
        <row r="3">
          <cell r="A3" t="str">
            <v>平成 2年</v>
          </cell>
          <cell r="B3">
            <v>247</v>
          </cell>
          <cell r="C3">
            <v>5164</v>
          </cell>
        </row>
        <row r="4">
          <cell r="A4" t="str">
            <v>平成 7年</v>
          </cell>
          <cell r="B4">
            <v>212</v>
          </cell>
          <cell r="C4">
            <v>4860</v>
          </cell>
        </row>
        <row r="5">
          <cell r="A5" t="str">
            <v>平成12年</v>
          </cell>
          <cell r="B5">
            <v>232</v>
          </cell>
          <cell r="C5">
            <v>3989</v>
          </cell>
        </row>
        <row r="6">
          <cell r="A6" t="str">
            <v>平成17年</v>
          </cell>
          <cell r="B6">
            <v>261</v>
          </cell>
          <cell r="C6">
            <v>3276</v>
          </cell>
        </row>
        <row r="7">
          <cell r="A7" t="str">
            <v>平成22年</v>
          </cell>
          <cell r="B7">
            <v>172</v>
          </cell>
          <cell r="C7">
            <v>2500</v>
          </cell>
        </row>
        <row r="8">
          <cell r="A8" t="str">
            <v>平成27年</v>
          </cell>
          <cell r="B8">
            <v>277</v>
          </cell>
          <cell r="C8">
            <v>1765</v>
          </cell>
        </row>
      </sheetData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-2"/>
    </sheetNames>
    <sheetDataSet>
      <sheetData sheetId="0">
        <row r="5">
          <cell r="F5" t="str">
            <v>14歳以下</v>
          </cell>
          <cell r="G5" t="str">
            <v>15～19</v>
          </cell>
          <cell r="H5" t="str">
            <v>20～24</v>
          </cell>
          <cell r="I5" t="str">
            <v>25～29</v>
          </cell>
          <cell r="J5" t="str">
            <v>30～34</v>
          </cell>
          <cell r="K5" t="str">
            <v>35～39</v>
          </cell>
          <cell r="L5" t="str">
            <v>40～44</v>
          </cell>
          <cell r="M5" t="str">
            <v>45～49</v>
          </cell>
          <cell r="N5" t="str">
            <v>50～54</v>
          </cell>
          <cell r="O5" t="str">
            <v>55～59</v>
          </cell>
          <cell r="P5" t="str">
            <v>60～64</v>
          </cell>
          <cell r="Q5" t="str">
            <v>65～69</v>
          </cell>
          <cell r="R5" t="str">
            <v>70～74</v>
          </cell>
          <cell r="S5" t="str">
            <v>75歳以上</v>
          </cell>
        </row>
        <row r="6">
          <cell r="F6">
            <v>3204</v>
          </cell>
          <cell r="G6">
            <v>1350</v>
          </cell>
          <cell r="H6">
            <v>1254</v>
          </cell>
          <cell r="I6">
            <v>1125</v>
          </cell>
          <cell r="J6">
            <v>978</v>
          </cell>
          <cell r="K6">
            <v>1205</v>
          </cell>
          <cell r="L6">
            <v>1468</v>
          </cell>
          <cell r="M6">
            <v>1482</v>
          </cell>
          <cell r="N6">
            <v>1288</v>
          </cell>
          <cell r="O6">
            <v>1177</v>
          </cell>
          <cell r="P6">
            <v>1209</v>
          </cell>
          <cell r="Q6">
            <v>1522</v>
          </cell>
          <cell r="R6">
            <v>1504</v>
          </cell>
          <cell r="S6">
            <v>2192</v>
          </cell>
        </row>
        <row r="22">
          <cell r="F22">
            <v>2173</v>
          </cell>
          <cell r="G22">
            <v>1032</v>
          </cell>
          <cell r="H22">
            <v>1014</v>
          </cell>
          <cell r="I22">
            <v>868</v>
          </cell>
          <cell r="J22">
            <v>873</v>
          </cell>
          <cell r="K22">
            <v>793</v>
          </cell>
          <cell r="L22">
            <v>1015</v>
          </cell>
          <cell r="M22">
            <v>1189</v>
          </cell>
          <cell r="N22">
            <v>1221</v>
          </cell>
          <cell r="O22">
            <v>1126</v>
          </cell>
          <cell r="P22">
            <v>1014</v>
          </cell>
          <cell r="Q22">
            <v>1041</v>
          </cell>
          <cell r="R22">
            <v>1216</v>
          </cell>
          <cell r="S22">
            <v>2340</v>
          </cell>
        </row>
        <row r="38">
          <cell r="F38">
            <v>1518</v>
          </cell>
          <cell r="G38">
            <v>590</v>
          </cell>
          <cell r="H38">
            <v>700</v>
          </cell>
          <cell r="I38">
            <v>623</v>
          </cell>
          <cell r="J38">
            <v>575</v>
          </cell>
          <cell r="K38">
            <v>658</v>
          </cell>
          <cell r="L38">
            <v>633</v>
          </cell>
          <cell r="M38">
            <v>745</v>
          </cell>
          <cell r="N38">
            <v>844</v>
          </cell>
          <cell r="O38">
            <v>927</v>
          </cell>
          <cell r="P38">
            <v>901</v>
          </cell>
          <cell r="Q38">
            <v>806</v>
          </cell>
          <cell r="R38">
            <v>779</v>
          </cell>
          <cell r="S38">
            <v>1976</v>
          </cell>
        </row>
        <row r="54">
          <cell r="F54">
            <v>997</v>
          </cell>
          <cell r="G54">
            <v>431</v>
          </cell>
          <cell r="H54">
            <v>401</v>
          </cell>
          <cell r="I54">
            <v>448</v>
          </cell>
          <cell r="J54">
            <v>421</v>
          </cell>
          <cell r="K54">
            <v>423</v>
          </cell>
          <cell r="L54">
            <v>521</v>
          </cell>
          <cell r="M54">
            <v>437</v>
          </cell>
          <cell r="N54">
            <v>598</v>
          </cell>
          <cell r="O54">
            <v>673</v>
          </cell>
          <cell r="P54">
            <v>771</v>
          </cell>
          <cell r="Q54">
            <v>715</v>
          </cell>
          <cell r="R54">
            <v>597</v>
          </cell>
          <cell r="S54">
            <v>1547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-3"/>
    </sheetNames>
    <sheetDataSet>
      <sheetData sheetId="0">
        <row r="5">
          <cell r="F5" t="str">
            <v>15～19</v>
          </cell>
          <cell r="G5" t="str">
            <v>20～24</v>
          </cell>
          <cell r="H5" t="str">
            <v>25～29</v>
          </cell>
          <cell r="I5" t="str">
            <v>30～34</v>
          </cell>
          <cell r="J5" t="str">
            <v>35～39</v>
          </cell>
          <cell r="K5" t="str">
            <v>40～44</v>
          </cell>
          <cell r="L5" t="str">
            <v>45～49</v>
          </cell>
          <cell r="M5" t="str">
            <v>50～54</v>
          </cell>
          <cell r="N5" t="str">
            <v>55～59</v>
          </cell>
          <cell r="O5" t="str">
            <v>60～64</v>
          </cell>
          <cell r="P5" t="str">
            <v>65～69</v>
          </cell>
          <cell r="Q5" t="str">
            <v>70～74</v>
          </cell>
          <cell r="R5" t="str">
            <v>75歳以上</v>
          </cell>
        </row>
        <row r="6">
          <cell r="F6">
            <v>460</v>
          </cell>
          <cell r="G6">
            <v>626</v>
          </cell>
          <cell r="H6">
            <v>710</v>
          </cell>
          <cell r="I6">
            <v>676</v>
          </cell>
          <cell r="J6">
            <v>945</v>
          </cell>
          <cell r="K6">
            <v>1285</v>
          </cell>
          <cell r="L6">
            <v>1388</v>
          </cell>
          <cell r="M6">
            <v>1253</v>
          </cell>
          <cell r="N6">
            <v>1147</v>
          </cell>
          <cell r="O6">
            <v>1175</v>
          </cell>
          <cell r="P6">
            <v>1472</v>
          </cell>
          <cell r="Q6">
            <v>1387</v>
          </cell>
          <cell r="R6">
            <v>1335</v>
          </cell>
        </row>
        <row r="22">
          <cell r="F22">
            <v>371</v>
          </cell>
          <cell r="G22">
            <v>489</v>
          </cell>
          <cell r="H22">
            <v>494</v>
          </cell>
          <cell r="I22">
            <v>564</v>
          </cell>
          <cell r="J22">
            <v>572</v>
          </cell>
          <cell r="K22">
            <v>822</v>
          </cell>
          <cell r="L22">
            <v>1060</v>
          </cell>
          <cell r="M22">
            <v>1147</v>
          </cell>
          <cell r="N22">
            <v>1084</v>
          </cell>
          <cell r="O22">
            <v>976</v>
          </cell>
          <cell r="P22">
            <v>992</v>
          </cell>
          <cell r="Q22">
            <v>1142</v>
          </cell>
          <cell r="R22">
            <v>1570</v>
          </cell>
        </row>
        <row r="38">
          <cell r="F38">
            <v>236</v>
          </cell>
          <cell r="G38">
            <v>356</v>
          </cell>
          <cell r="H38">
            <v>392</v>
          </cell>
          <cell r="I38">
            <v>374</v>
          </cell>
          <cell r="J38">
            <v>464</v>
          </cell>
          <cell r="K38">
            <v>479</v>
          </cell>
          <cell r="L38">
            <v>638</v>
          </cell>
          <cell r="M38">
            <v>768</v>
          </cell>
          <cell r="N38">
            <v>879</v>
          </cell>
          <cell r="O38">
            <v>870</v>
          </cell>
          <cell r="P38">
            <v>772</v>
          </cell>
          <cell r="Q38">
            <v>743</v>
          </cell>
          <cell r="R38">
            <v>1432</v>
          </cell>
        </row>
        <row r="54">
          <cell r="F54">
            <v>97</v>
          </cell>
          <cell r="G54">
            <v>168</v>
          </cell>
          <cell r="H54">
            <v>261</v>
          </cell>
          <cell r="I54">
            <v>259</v>
          </cell>
          <cell r="J54">
            <v>264</v>
          </cell>
          <cell r="K54">
            <v>351</v>
          </cell>
          <cell r="L54">
            <v>321</v>
          </cell>
          <cell r="M54">
            <v>493</v>
          </cell>
          <cell r="N54">
            <v>600</v>
          </cell>
          <cell r="O54">
            <v>715</v>
          </cell>
          <cell r="P54">
            <v>692</v>
          </cell>
          <cell r="Q54">
            <v>563</v>
          </cell>
          <cell r="R54">
            <v>996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-4"/>
      <sheetName val="Sheet1"/>
    </sheetNames>
    <sheetDataSet>
      <sheetData sheetId="0">
        <row r="5">
          <cell r="E5" t="str">
            <v>0.3ha未満</v>
          </cell>
          <cell r="F5" t="str">
            <v>0.3～0.5</v>
          </cell>
          <cell r="G5" t="str">
            <v>0.5～1.0</v>
          </cell>
          <cell r="H5" t="str">
            <v>1.0～1.5</v>
          </cell>
          <cell r="I5" t="str">
            <v>1.5～2.0</v>
          </cell>
          <cell r="J5" t="str">
            <v>2.0～3.0</v>
          </cell>
          <cell r="K5" t="str">
            <v>3.0～5.0</v>
          </cell>
          <cell r="L5" t="str">
            <v>5.0～10.0</v>
          </cell>
          <cell r="M5" t="str">
            <v>10.0～20.0</v>
          </cell>
          <cell r="N5" t="str">
            <v>20.0～30.0</v>
          </cell>
          <cell r="O5" t="str">
            <v>30.0～50.0</v>
          </cell>
          <cell r="P5" t="str">
            <v>50ha以上</v>
          </cell>
        </row>
        <row r="6">
          <cell r="E6">
            <v>445</v>
          </cell>
          <cell r="F6">
            <v>442</v>
          </cell>
          <cell r="G6">
            <v>1004</v>
          </cell>
          <cell r="H6">
            <v>1102</v>
          </cell>
          <cell r="I6">
            <v>841</v>
          </cell>
          <cell r="J6">
            <v>628</v>
          </cell>
          <cell r="K6">
            <v>145</v>
          </cell>
          <cell r="L6">
            <v>43</v>
          </cell>
          <cell r="M6">
            <v>9</v>
          </cell>
          <cell r="N6">
            <v>0</v>
          </cell>
          <cell r="O6">
            <v>0</v>
          </cell>
          <cell r="P6">
            <v>0</v>
          </cell>
        </row>
        <row r="12">
          <cell r="E12">
            <v>105</v>
          </cell>
          <cell r="F12">
            <v>390</v>
          </cell>
          <cell r="G12">
            <v>912</v>
          </cell>
          <cell r="H12">
            <v>880</v>
          </cell>
          <cell r="I12">
            <v>606</v>
          </cell>
          <cell r="J12">
            <v>497</v>
          </cell>
          <cell r="K12">
            <v>151</v>
          </cell>
          <cell r="L12">
            <v>72</v>
          </cell>
          <cell r="M12">
            <v>33</v>
          </cell>
          <cell r="N12">
            <v>13</v>
          </cell>
          <cell r="O12">
            <v>6</v>
          </cell>
          <cell r="P12">
            <v>2</v>
          </cell>
        </row>
        <row r="18">
          <cell r="E18">
            <v>41</v>
          </cell>
          <cell r="F18">
            <v>288</v>
          </cell>
          <cell r="G18">
            <v>635</v>
          </cell>
          <cell r="H18">
            <v>666</v>
          </cell>
          <cell r="I18">
            <v>480</v>
          </cell>
          <cell r="J18">
            <v>407</v>
          </cell>
          <cell r="K18">
            <v>122</v>
          </cell>
          <cell r="L18">
            <v>73</v>
          </cell>
          <cell r="M18">
            <v>46</v>
          </cell>
          <cell r="N18">
            <v>22</v>
          </cell>
          <cell r="O18">
            <v>11</v>
          </cell>
          <cell r="P18">
            <v>6</v>
          </cell>
        </row>
        <row r="24">
          <cell r="E24">
            <v>28</v>
          </cell>
          <cell r="F24">
            <v>220</v>
          </cell>
          <cell r="G24">
            <v>502</v>
          </cell>
          <cell r="H24">
            <v>474</v>
          </cell>
          <cell r="I24">
            <v>357</v>
          </cell>
          <cell r="J24">
            <v>265</v>
          </cell>
          <cell r="K24">
            <v>113</v>
          </cell>
          <cell r="L24">
            <v>87</v>
          </cell>
          <cell r="M24">
            <v>59</v>
          </cell>
          <cell r="N24">
            <v>27</v>
          </cell>
          <cell r="O24">
            <v>25</v>
          </cell>
          <cell r="P24">
            <v>8</v>
          </cell>
        </row>
        <row r="30">
          <cell r="E30">
            <v>35</v>
          </cell>
          <cell r="F30">
            <v>132</v>
          </cell>
          <cell r="G30">
            <v>312</v>
          </cell>
          <cell r="H30">
            <v>284</v>
          </cell>
          <cell r="I30">
            <v>212</v>
          </cell>
          <cell r="J30">
            <v>178</v>
          </cell>
          <cell r="K30">
            <v>89</v>
          </cell>
          <cell r="L30">
            <v>82</v>
          </cell>
          <cell r="M30">
            <v>58</v>
          </cell>
          <cell r="N30">
            <v>33</v>
          </cell>
          <cell r="O30">
            <v>26</v>
          </cell>
          <cell r="P30">
            <v>8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4"/>
  <sheetViews>
    <sheetView showGridLines="0" zoomScale="85" zoomScaleNormal="85" workbookViewId="0">
      <selection activeCell="K46" sqref="K46"/>
    </sheetView>
  </sheetViews>
  <sheetFormatPr defaultRowHeight="12" outlineLevelRow="1"/>
  <cols>
    <col min="1" max="1" width="1.5" style="4" customWidth="1"/>
    <col min="2" max="2" width="11.125" style="44" customWidth="1"/>
    <col min="3" max="7" width="12.5" style="7" customWidth="1"/>
    <col min="8" max="8" width="12.5" style="4" customWidth="1"/>
    <col min="9" max="256" width="9" style="4"/>
    <col min="257" max="257" width="1.5" style="4" customWidth="1"/>
    <col min="258" max="258" width="11.125" style="4" customWidth="1"/>
    <col min="259" max="264" width="12.5" style="4" customWidth="1"/>
    <col min="265" max="512" width="9" style="4"/>
    <col min="513" max="513" width="1.5" style="4" customWidth="1"/>
    <col min="514" max="514" width="11.125" style="4" customWidth="1"/>
    <col min="515" max="520" width="12.5" style="4" customWidth="1"/>
    <col min="521" max="768" width="9" style="4"/>
    <col min="769" max="769" width="1.5" style="4" customWidth="1"/>
    <col min="770" max="770" width="11.125" style="4" customWidth="1"/>
    <col min="771" max="776" width="12.5" style="4" customWidth="1"/>
    <col min="777" max="1024" width="9" style="4"/>
    <col min="1025" max="1025" width="1.5" style="4" customWidth="1"/>
    <col min="1026" max="1026" width="11.125" style="4" customWidth="1"/>
    <col min="1027" max="1032" width="12.5" style="4" customWidth="1"/>
    <col min="1033" max="1280" width="9" style="4"/>
    <col min="1281" max="1281" width="1.5" style="4" customWidth="1"/>
    <col min="1282" max="1282" width="11.125" style="4" customWidth="1"/>
    <col min="1283" max="1288" width="12.5" style="4" customWidth="1"/>
    <col min="1289" max="1536" width="9" style="4"/>
    <col min="1537" max="1537" width="1.5" style="4" customWidth="1"/>
    <col min="1538" max="1538" width="11.125" style="4" customWidth="1"/>
    <col min="1539" max="1544" width="12.5" style="4" customWidth="1"/>
    <col min="1545" max="1792" width="9" style="4"/>
    <col min="1793" max="1793" width="1.5" style="4" customWidth="1"/>
    <col min="1794" max="1794" width="11.125" style="4" customWidth="1"/>
    <col min="1795" max="1800" width="12.5" style="4" customWidth="1"/>
    <col min="1801" max="2048" width="9" style="4"/>
    <col min="2049" max="2049" width="1.5" style="4" customWidth="1"/>
    <col min="2050" max="2050" width="11.125" style="4" customWidth="1"/>
    <col min="2051" max="2056" width="12.5" style="4" customWidth="1"/>
    <col min="2057" max="2304" width="9" style="4"/>
    <col min="2305" max="2305" width="1.5" style="4" customWidth="1"/>
    <col min="2306" max="2306" width="11.125" style="4" customWidth="1"/>
    <col min="2307" max="2312" width="12.5" style="4" customWidth="1"/>
    <col min="2313" max="2560" width="9" style="4"/>
    <col min="2561" max="2561" width="1.5" style="4" customWidth="1"/>
    <col min="2562" max="2562" width="11.125" style="4" customWidth="1"/>
    <col min="2563" max="2568" width="12.5" style="4" customWidth="1"/>
    <col min="2569" max="2816" width="9" style="4"/>
    <col min="2817" max="2817" width="1.5" style="4" customWidth="1"/>
    <col min="2818" max="2818" width="11.125" style="4" customWidth="1"/>
    <col min="2819" max="2824" width="12.5" style="4" customWidth="1"/>
    <col min="2825" max="3072" width="9" style="4"/>
    <col min="3073" max="3073" width="1.5" style="4" customWidth="1"/>
    <col min="3074" max="3074" width="11.125" style="4" customWidth="1"/>
    <col min="3075" max="3080" width="12.5" style="4" customWidth="1"/>
    <col min="3081" max="3328" width="9" style="4"/>
    <col min="3329" max="3329" width="1.5" style="4" customWidth="1"/>
    <col min="3330" max="3330" width="11.125" style="4" customWidth="1"/>
    <col min="3331" max="3336" width="12.5" style="4" customWidth="1"/>
    <col min="3337" max="3584" width="9" style="4"/>
    <col min="3585" max="3585" width="1.5" style="4" customWidth="1"/>
    <col min="3586" max="3586" width="11.125" style="4" customWidth="1"/>
    <col min="3587" max="3592" width="12.5" style="4" customWidth="1"/>
    <col min="3593" max="3840" width="9" style="4"/>
    <col min="3841" max="3841" width="1.5" style="4" customWidth="1"/>
    <col min="3842" max="3842" width="11.125" style="4" customWidth="1"/>
    <col min="3843" max="3848" width="12.5" style="4" customWidth="1"/>
    <col min="3849" max="4096" width="9" style="4"/>
    <col min="4097" max="4097" width="1.5" style="4" customWidth="1"/>
    <col min="4098" max="4098" width="11.125" style="4" customWidth="1"/>
    <col min="4099" max="4104" width="12.5" style="4" customWidth="1"/>
    <col min="4105" max="4352" width="9" style="4"/>
    <col min="4353" max="4353" width="1.5" style="4" customWidth="1"/>
    <col min="4354" max="4354" width="11.125" style="4" customWidth="1"/>
    <col min="4355" max="4360" width="12.5" style="4" customWidth="1"/>
    <col min="4361" max="4608" width="9" style="4"/>
    <col min="4609" max="4609" width="1.5" style="4" customWidth="1"/>
    <col min="4610" max="4610" width="11.125" style="4" customWidth="1"/>
    <col min="4611" max="4616" width="12.5" style="4" customWidth="1"/>
    <col min="4617" max="4864" width="9" style="4"/>
    <col min="4865" max="4865" width="1.5" style="4" customWidth="1"/>
    <col min="4866" max="4866" width="11.125" style="4" customWidth="1"/>
    <col min="4867" max="4872" width="12.5" style="4" customWidth="1"/>
    <col min="4873" max="5120" width="9" style="4"/>
    <col min="5121" max="5121" width="1.5" style="4" customWidth="1"/>
    <col min="5122" max="5122" width="11.125" style="4" customWidth="1"/>
    <col min="5123" max="5128" width="12.5" style="4" customWidth="1"/>
    <col min="5129" max="5376" width="9" style="4"/>
    <col min="5377" max="5377" width="1.5" style="4" customWidth="1"/>
    <col min="5378" max="5378" width="11.125" style="4" customWidth="1"/>
    <col min="5379" max="5384" width="12.5" style="4" customWidth="1"/>
    <col min="5385" max="5632" width="9" style="4"/>
    <col min="5633" max="5633" width="1.5" style="4" customWidth="1"/>
    <col min="5634" max="5634" width="11.125" style="4" customWidth="1"/>
    <col min="5635" max="5640" width="12.5" style="4" customWidth="1"/>
    <col min="5641" max="5888" width="9" style="4"/>
    <col min="5889" max="5889" width="1.5" style="4" customWidth="1"/>
    <col min="5890" max="5890" width="11.125" style="4" customWidth="1"/>
    <col min="5891" max="5896" width="12.5" style="4" customWidth="1"/>
    <col min="5897" max="6144" width="9" style="4"/>
    <col min="6145" max="6145" width="1.5" style="4" customWidth="1"/>
    <col min="6146" max="6146" width="11.125" style="4" customWidth="1"/>
    <col min="6147" max="6152" width="12.5" style="4" customWidth="1"/>
    <col min="6153" max="6400" width="9" style="4"/>
    <col min="6401" max="6401" width="1.5" style="4" customWidth="1"/>
    <col min="6402" max="6402" width="11.125" style="4" customWidth="1"/>
    <col min="6403" max="6408" width="12.5" style="4" customWidth="1"/>
    <col min="6409" max="6656" width="9" style="4"/>
    <col min="6657" max="6657" width="1.5" style="4" customWidth="1"/>
    <col min="6658" max="6658" width="11.125" style="4" customWidth="1"/>
    <col min="6659" max="6664" width="12.5" style="4" customWidth="1"/>
    <col min="6665" max="6912" width="9" style="4"/>
    <col min="6913" max="6913" width="1.5" style="4" customWidth="1"/>
    <col min="6914" max="6914" width="11.125" style="4" customWidth="1"/>
    <col min="6915" max="6920" width="12.5" style="4" customWidth="1"/>
    <col min="6921" max="7168" width="9" style="4"/>
    <col min="7169" max="7169" width="1.5" style="4" customWidth="1"/>
    <col min="7170" max="7170" width="11.125" style="4" customWidth="1"/>
    <col min="7171" max="7176" width="12.5" style="4" customWidth="1"/>
    <col min="7177" max="7424" width="9" style="4"/>
    <col min="7425" max="7425" width="1.5" style="4" customWidth="1"/>
    <col min="7426" max="7426" width="11.125" style="4" customWidth="1"/>
    <col min="7427" max="7432" width="12.5" style="4" customWidth="1"/>
    <col min="7433" max="7680" width="9" style="4"/>
    <col min="7681" max="7681" width="1.5" style="4" customWidth="1"/>
    <col min="7682" max="7682" width="11.125" style="4" customWidth="1"/>
    <col min="7683" max="7688" width="12.5" style="4" customWidth="1"/>
    <col min="7689" max="7936" width="9" style="4"/>
    <col min="7937" max="7937" width="1.5" style="4" customWidth="1"/>
    <col min="7938" max="7938" width="11.125" style="4" customWidth="1"/>
    <col min="7939" max="7944" width="12.5" style="4" customWidth="1"/>
    <col min="7945" max="8192" width="9" style="4"/>
    <col min="8193" max="8193" width="1.5" style="4" customWidth="1"/>
    <col min="8194" max="8194" width="11.125" style="4" customWidth="1"/>
    <col min="8195" max="8200" width="12.5" style="4" customWidth="1"/>
    <col min="8201" max="8448" width="9" style="4"/>
    <col min="8449" max="8449" width="1.5" style="4" customWidth="1"/>
    <col min="8450" max="8450" width="11.125" style="4" customWidth="1"/>
    <col min="8451" max="8456" width="12.5" style="4" customWidth="1"/>
    <col min="8457" max="8704" width="9" style="4"/>
    <col min="8705" max="8705" width="1.5" style="4" customWidth="1"/>
    <col min="8706" max="8706" width="11.125" style="4" customWidth="1"/>
    <col min="8707" max="8712" width="12.5" style="4" customWidth="1"/>
    <col min="8713" max="8960" width="9" style="4"/>
    <col min="8961" max="8961" width="1.5" style="4" customWidth="1"/>
    <col min="8962" max="8962" width="11.125" style="4" customWidth="1"/>
    <col min="8963" max="8968" width="12.5" style="4" customWidth="1"/>
    <col min="8969" max="9216" width="9" style="4"/>
    <col min="9217" max="9217" width="1.5" style="4" customWidth="1"/>
    <col min="9218" max="9218" width="11.125" style="4" customWidth="1"/>
    <col min="9219" max="9224" width="12.5" style="4" customWidth="1"/>
    <col min="9225" max="9472" width="9" style="4"/>
    <col min="9473" max="9473" width="1.5" style="4" customWidth="1"/>
    <col min="9474" max="9474" width="11.125" style="4" customWidth="1"/>
    <col min="9475" max="9480" width="12.5" style="4" customWidth="1"/>
    <col min="9481" max="9728" width="9" style="4"/>
    <col min="9729" max="9729" width="1.5" style="4" customWidth="1"/>
    <col min="9730" max="9730" width="11.125" style="4" customWidth="1"/>
    <col min="9731" max="9736" width="12.5" style="4" customWidth="1"/>
    <col min="9737" max="9984" width="9" style="4"/>
    <col min="9985" max="9985" width="1.5" style="4" customWidth="1"/>
    <col min="9986" max="9986" width="11.125" style="4" customWidth="1"/>
    <col min="9987" max="9992" width="12.5" style="4" customWidth="1"/>
    <col min="9993" max="10240" width="9" style="4"/>
    <col min="10241" max="10241" width="1.5" style="4" customWidth="1"/>
    <col min="10242" max="10242" width="11.125" style="4" customWidth="1"/>
    <col min="10243" max="10248" width="12.5" style="4" customWidth="1"/>
    <col min="10249" max="10496" width="9" style="4"/>
    <col min="10497" max="10497" width="1.5" style="4" customWidth="1"/>
    <col min="10498" max="10498" width="11.125" style="4" customWidth="1"/>
    <col min="10499" max="10504" width="12.5" style="4" customWidth="1"/>
    <col min="10505" max="10752" width="9" style="4"/>
    <col min="10753" max="10753" width="1.5" style="4" customWidth="1"/>
    <col min="10754" max="10754" width="11.125" style="4" customWidth="1"/>
    <col min="10755" max="10760" width="12.5" style="4" customWidth="1"/>
    <col min="10761" max="11008" width="9" style="4"/>
    <col min="11009" max="11009" width="1.5" style="4" customWidth="1"/>
    <col min="11010" max="11010" width="11.125" style="4" customWidth="1"/>
    <col min="11011" max="11016" width="12.5" style="4" customWidth="1"/>
    <col min="11017" max="11264" width="9" style="4"/>
    <col min="11265" max="11265" width="1.5" style="4" customWidth="1"/>
    <col min="11266" max="11266" width="11.125" style="4" customWidth="1"/>
    <col min="11267" max="11272" width="12.5" style="4" customWidth="1"/>
    <col min="11273" max="11520" width="9" style="4"/>
    <col min="11521" max="11521" width="1.5" style="4" customWidth="1"/>
    <col min="11522" max="11522" width="11.125" style="4" customWidth="1"/>
    <col min="11523" max="11528" width="12.5" style="4" customWidth="1"/>
    <col min="11529" max="11776" width="9" style="4"/>
    <col min="11777" max="11777" width="1.5" style="4" customWidth="1"/>
    <col min="11778" max="11778" width="11.125" style="4" customWidth="1"/>
    <col min="11779" max="11784" width="12.5" style="4" customWidth="1"/>
    <col min="11785" max="12032" width="9" style="4"/>
    <col min="12033" max="12033" width="1.5" style="4" customWidth="1"/>
    <col min="12034" max="12034" width="11.125" style="4" customWidth="1"/>
    <col min="12035" max="12040" width="12.5" style="4" customWidth="1"/>
    <col min="12041" max="12288" width="9" style="4"/>
    <col min="12289" max="12289" width="1.5" style="4" customWidth="1"/>
    <col min="12290" max="12290" width="11.125" style="4" customWidth="1"/>
    <col min="12291" max="12296" width="12.5" style="4" customWidth="1"/>
    <col min="12297" max="12544" width="9" style="4"/>
    <col min="12545" max="12545" width="1.5" style="4" customWidth="1"/>
    <col min="12546" max="12546" width="11.125" style="4" customWidth="1"/>
    <col min="12547" max="12552" width="12.5" style="4" customWidth="1"/>
    <col min="12553" max="12800" width="9" style="4"/>
    <col min="12801" max="12801" width="1.5" style="4" customWidth="1"/>
    <col min="12802" max="12802" width="11.125" style="4" customWidth="1"/>
    <col min="12803" max="12808" width="12.5" style="4" customWidth="1"/>
    <col min="12809" max="13056" width="9" style="4"/>
    <col min="13057" max="13057" width="1.5" style="4" customWidth="1"/>
    <col min="13058" max="13058" width="11.125" style="4" customWidth="1"/>
    <col min="13059" max="13064" width="12.5" style="4" customWidth="1"/>
    <col min="13065" max="13312" width="9" style="4"/>
    <col min="13313" max="13313" width="1.5" style="4" customWidth="1"/>
    <col min="13314" max="13314" width="11.125" style="4" customWidth="1"/>
    <col min="13315" max="13320" width="12.5" style="4" customWidth="1"/>
    <col min="13321" max="13568" width="9" style="4"/>
    <col min="13569" max="13569" width="1.5" style="4" customWidth="1"/>
    <col min="13570" max="13570" width="11.125" style="4" customWidth="1"/>
    <col min="13571" max="13576" width="12.5" style="4" customWidth="1"/>
    <col min="13577" max="13824" width="9" style="4"/>
    <col min="13825" max="13825" width="1.5" style="4" customWidth="1"/>
    <col min="13826" max="13826" width="11.125" style="4" customWidth="1"/>
    <col min="13827" max="13832" width="12.5" style="4" customWidth="1"/>
    <col min="13833" max="14080" width="9" style="4"/>
    <col min="14081" max="14081" width="1.5" style="4" customWidth="1"/>
    <col min="14082" max="14082" width="11.125" style="4" customWidth="1"/>
    <col min="14083" max="14088" width="12.5" style="4" customWidth="1"/>
    <col min="14089" max="14336" width="9" style="4"/>
    <col min="14337" max="14337" width="1.5" style="4" customWidth="1"/>
    <col min="14338" max="14338" width="11.125" style="4" customWidth="1"/>
    <col min="14339" max="14344" width="12.5" style="4" customWidth="1"/>
    <col min="14345" max="14592" width="9" style="4"/>
    <col min="14593" max="14593" width="1.5" style="4" customWidth="1"/>
    <col min="14594" max="14594" width="11.125" style="4" customWidth="1"/>
    <col min="14595" max="14600" width="12.5" style="4" customWidth="1"/>
    <col min="14601" max="14848" width="9" style="4"/>
    <col min="14849" max="14849" width="1.5" style="4" customWidth="1"/>
    <col min="14850" max="14850" width="11.125" style="4" customWidth="1"/>
    <col min="14851" max="14856" width="12.5" style="4" customWidth="1"/>
    <col min="14857" max="15104" width="9" style="4"/>
    <col min="15105" max="15105" width="1.5" style="4" customWidth="1"/>
    <col min="15106" max="15106" width="11.125" style="4" customWidth="1"/>
    <col min="15107" max="15112" width="12.5" style="4" customWidth="1"/>
    <col min="15113" max="15360" width="9" style="4"/>
    <col min="15361" max="15361" width="1.5" style="4" customWidth="1"/>
    <col min="15362" max="15362" width="11.125" style="4" customWidth="1"/>
    <col min="15363" max="15368" width="12.5" style="4" customWidth="1"/>
    <col min="15369" max="15616" width="9" style="4"/>
    <col min="15617" max="15617" width="1.5" style="4" customWidth="1"/>
    <col min="15618" max="15618" width="11.125" style="4" customWidth="1"/>
    <col min="15619" max="15624" width="12.5" style="4" customWidth="1"/>
    <col min="15625" max="15872" width="9" style="4"/>
    <col min="15873" max="15873" width="1.5" style="4" customWidth="1"/>
    <col min="15874" max="15874" width="11.125" style="4" customWidth="1"/>
    <col min="15875" max="15880" width="12.5" style="4" customWidth="1"/>
    <col min="15881" max="16128" width="9" style="4"/>
    <col min="16129" max="16129" width="1.5" style="4" customWidth="1"/>
    <col min="16130" max="16130" width="11.125" style="4" customWidth="1"/>
    <col min="16131" max="16136" width="12.5" style="4" customWidth="1"/>
    <col min="16137" max="16384" width="9" style="4"/>
  </cols>
  <sheetData>
    <row r="1" spans="1:8" ht="30" customHeight="1">
      <c r="A1" s="1" t="s">
        <v>0</v>
      </c>
      <c r="B1" s="2"/>
      <c r="C1" s="3"/>
      <c r="D1" s="3"/>
      <c r="E1" s="3"/>
      <c r="F1" s="3"/>
      <c r="G1" s="3"/>
    </row>
    <row r="2" spans="1:8" ht="7.5" customHeight="1">
      <c r="A2" s="1"/>
      <c r="B2" s="2"/>
      <c r="C2" s="3"/>
      <c r="D2" s="3"/>
      <c r="E2" s="3"/>
      <c r="F2" s="3"/>
      <c r="G2" s="3"/>
    </row>
    <row r="3" spans="1:8" ht="22.5" customHeight="1">
      <c r="B3" s="5" t="s">
        <v>1</v>
      </c>
      <c r="C3" s="6"/>
      <c r="D3" s="6"/>
      <c r="E3" s="6"/>
      <c r="F3" s="6"/>
      <c r="H3" s="8" t="s">
        <v>2</v>
      </c>
    </row>
    <row r="4" spans="1:8" s="9" customFormat="1" ht="15" customHeight="1">
      <c r="B4" s="10" t="s">
        <v>3</v>
      </c>
      <c r="C4" s="11" t="s">
        <v>4</v>
      </c>
      <c r="D4" s="11" t="s">
        <v>5</v>
      </c>
      <c r="E4" s="10" t="s">
        <v>6</v>
      </c>
      <c r="F4" s="12"/>
      <c r="G4" s="12"/>
      <c r="H4" s="13" t="s">
        <v>7</v>
      </c>
    </row>
    <row r="5" spans="1:8" s="9" customFormat="1" ht="15" customHeight="1">
      <c r="B5" s="14"/>
      <c r="C5" s="15"/>
      <c r="D5" s="15"/>
      <c r="E5" s="16" t="s">
        <v>8</v>
      </c>
      <c r="F5" s="17" t="s">
        <v>9</v>
      </c>
      <c r="G5" s="18" t="s">
        <v>10</v>
      </c>
      <c r="H5" s="19"/>
    </row>
    <row r="6" spans="1:8" s="20" customFormat="1" ht="15" hidden="1" customHeight="1">
      <c r="B6" s="21" t="s">
        <v>11</v>
      </c>
      <c r="C6" s="22">
        <f>SUM(C7:C10)</f>
        <v>5776</v>
      </c>
      <c r="D6" s="22">
        <f>SUM(D7:D10)</f>
        <v>249</v>
      </c>
      <c r="E6" s="22">
        <f>SUM(E7:E10)</f>
        <v>5527</v>
      </c>
      <c r="F6" s="23">
        <f>SUM(F7:F10)</f>
        <v>811</v>
      </c>
      <c r="G6" s="24">
        <f>SUM(G7:G10)</f>
        <v>4716</v>
      </c>
      <c r="H6" s="25"/>
    </row>
    <row r="7" spans="1:8" s="26" customFormat="1" ht="15" hidden="1" customHeight="1">
      <c r="B7" s="27" t="s">
        <v>12</v>
      </c>
      <c r="C7" s="28">
        <f>SUM(D7:E7)+H7</f>
        <v>1056</v>
      </c>
      <c r="D7" s="28">
        <v>90</v>
      </c>
      <c r="E7" s="28">
        <f>SUM(F7:G7)</f>
        <v>966</v>
      </c>
      <c r="F7" s="29">
        <v>241</v>
      </c>
      <c r="G7" s="30">
        <v>725</v>
      </c>
      <c r="H7" s="31"/>
    </row>
    <row r="8" spans="1:8" s="26" customFormat="1" ht="15" hidden="1" customHeight="1">
      <c r="B8" s="27" t="s">
        <v>13</v>
      </c>
      <c r="C8" s="28">
        <f>SUM(D8:E8)+H8</f>
        <v>2004</v>
      </c>
      <c r="D8" s="28">
        <v>52</v>
      </c>
      <c r="E8" s="28">
        <f>SUM(F8:G8)</f>
        <v>1952</v>
      </c>
      <c r="F8" s="29">
        <v>194</v>
      </c>
      <c r="G8" s="30">
        <v>1758</v>
      </c>
      <c r="H8" s="31"/>
    </row>
    <row r="9" spans="1:8" s="26" customFormat="1" ht="15" hidden="1" customHeight="1">
      <c r="B9" s="27" t="s">
        <v>14</v>
      </c>
      <c r="C9" s="28">
        <f>SUM(D9:E9)+H9</f>
        <v>1209</v>
      </c>
      <c r="D9" s="28">
        <v>40</v>
      </c>
      <c r="E9" s="28">
        <f>SUM(F9:G9)</f>
        <v>1169</v>
      </c>
      <c r="F9" s="29">
        <v>104</v>
      </c>
      <c r="G9" s="30">
        <v>1065</v>
      </c>
      <c r="H9" s="31"/>
    </row>
    <row r="10" spans="1:8" s="26" customFormat="1" ht="15" hidden="1" customHeight="1">
      <c r="B10" s="32" t="s">
        <v>15</v>
      </c>
      <c r="C10" s="28">
        <f>SUM(D10:E10)+H10</f>
        <v>1507</v>
      </c>
      <c r="D10" s="33">
        <v>67</v>
      </c>
      <c r="E10" s="28">
        <f>SUM(F10:G10)</f>
        <v>1440</v>
      </c>
      <c r="F10" s="34">
        <v>272</v>
      </c>
      <c r="G10" s="35">
        <v>1168</v>
      </c>
      <c r="H10" s="36"/>
    </row>
    <row r="11" spans="1:8" s="20" customFormat="1" ht="15" customHeight="1">
      <c r="B11" s="21" t="s">
        <v>16</v>
      </c>
      <c r="C11" s="22">
        <f>SUM(C12:C15)</f>
        <v>5411</v>
      </c>
      <c r="D11" s="22">
        <f>SUM(D12:D15)</f>
        <v>247</v>
      </c>
      <c r="E11" s="22">
        <f>SUM(E12:E15)</f>
        <v>5164</v>
      </c>
      <c r="F11" s="23">
        <f>SUM(F12:F15)</f>
        <v>502</v>
      </c>
      <c r="G11" s="24">
        <f>SUM(G12:G15)</f>
        <v>4662</v>
      </c>
      <c r="H11" s="25"/>
    </row>
    <row r="12" spans="1:8" s="26" customFormat="1" ht="15" hidden="1" customHeight="1">
      <c r="B12" s="27" t="s">
        <v>12</v>
      </c>
      <c r="C12" s="28">
        <f>SUM(D12:E12)+H12</f>
        <v>978</v>
      </c>
      <c r="D12" s="28">
        <v>84</v>
      </c>
      <c r="E12" s="28">
        <f>SUM(F12:G12)</f>
        <v>894</v>
      </c>
      <c r="F12" s="29">
        <v>198</v>
      </c>
      <c r="G12" s="30">
        <v>696</v>
      </c>
      <c r="H12" s="31"/>
    </row>
    <row r="13" spans="1:8" s="26" customFormat="1" ht="15" hidden="1" customHeight="1">
      <c r="B13" s="27" t="s">
        <v>13</v>
      </c>
      <c r="C13" s="28">
        <f>SUM(D13:E13)+H13</f>
        <v>1888</v>
      </c>
      <c r="D13" s="28">
        <v>56</v>
      </c>
      <c r="E13" s="28">
        <f>SUM(F13:G13)</f>
        <v>1832</v>
      </c>
      <c r="F13" s="29">
        <v>186</v>
      </c>
      <c r="G13" s="30">
        <v>1646</v>
      </c>
      <c r="H13" s="31"/>
    </row>
    <row r="14" spans="1:8" s="26" customFormat="1" ht="15" hidden="1" customHeight="1">
      <c r="B14" s="27" t="s">
        <v>14</v>
      </c>
      <c r="C14" s="28">
        <f>SUM(D14:E14)+H14</f>
        <v>1131</v>
      </c>
      <c r="D14" s="28">
        <v>35</v>
      </c>
      <c r="E14" s="28">
        <f>SUM(F14:G14)</f>
        <v>1096</v>
      </c>
      <c r="F14" s="29">
        <v>53</v>
      </c>
      <c r="G14" s="30">
        <v>1043</v>
      </c>
      <c r="H14" s="31"/>
    </row>
    <row r="15" spans="1:8" s="26" customFormat="1" ht="15" hidden="1" customHeight="1">
      <c r="B15" s="32" t="s">
        <v>15</v>
      </c>
      <c r="C15" s="28">
        <f>SUM(D15:E15)+H15</f>
        <v>1414</v>
      </c>
      <c r="D15" s="33">
        <v>72</v>
      </c>
      <c r="E15" s="28">
        <f>SUM(F15:G15)</f>
        <v>1342</v>
      </c>
      <c r="F15" s="34">
        <v>65</v>
      </c>
      <c r="G15" s="35">
        <v>1277</v>
      </c>
      <c r="H15" s="36"/>
    </row>
    <row r="16" spans="1:8" s="20" customFormat="1" ht="15" customHeight="1">
      <c r="B16" s="21" t="s">
        <v>17</v>
      </c>
      <c r="C16" s="22">
        <f>SUM(C17:C20)</f>
        <v>5072</v>
      </c>
      <c r="D16" s="22">
        <f>SUM(D17:D20)</f>
        <v>212</v>
      </c>
      <c r="E16" s="22">
        <f>SUM(E17:E20)</f>
        <v>4860</v>
      </c>
      <c r="F16" s="23">
        <f>SUM(F17:F20)</f>
        <v>534</v>
      </c>
      <c r="G16" s="24">
        <f>SUM(G17:G20)</f>
        <v>4326</v>
      </c>
      <c r="H16" s="25"/>
    </row>
    <row r="17" spans="2:8" s="26" customFormat="1" ht="15" customHeight="1">
      <c r="B17" s="27" t="s">
        <v>12</v>
      </c>
      <c r="C17" s="28">
        <f>SUM(D17:E17)+H17</f>
        <v>943</v>
      </c>
      <c r="D17" s="28">
        <v>61</v>
      </c>
      <c r="E17" s="28">
        <f>SUM(F17:G17)</f>
        <v>882</v>
      </c>
      <c r="F17" s="29">
        <v>198</v>
      </c>
      <c r="G17" s="30">
        <v>684</v>
      </c>
      <c r="H17" s="31"/>
    </row>
    <row r="18" spans="2:8" s="26" customFormat="1" ht="15" customHeight="1">
      <c r="B18" s="27" t="s">
        <v>13</v>
      </c>
      <c r="C18" s="28">
        <f>SUM(D18:E18)+H18</f>
        <v>1730</v>
      </c>
      <c r="D18" s="28">
        <v>54</v>
      </c>
      <c r="E18" s="28">
        <f>SUM(F18:G18)</f>
        <v>1676</v>
      </c>
      <c r="F18" s="29">
        <v>105</v>
      </c>
      <c r="G18" s="30">
        <v>1571</v>
      </c>
      <c r="H18" s="31"/>
    </row>
    <row r="19" spans="2:8" s="26" customFormat="1" ht="15" customHeight="1">
      <c r="B19" s="27" t="s">
        <v>14</v>
      </c>
      <c r="C19" s="28">
        <f>SUM(D19:E19)+H19</f>
        <v>1050</v>
      </c>
      <c r="D19" s="28">
        <v>33</v>
      </c>
      <c r="E19" s="28">
        <f>SUM(F19:G19)</f>
        <v>1017</v>
      </c>
      <c r="F19" s="29">
        <v>120</v>
      </c>
      <c r="G19" s="30">
        <v>897</v>
      </c>
      <c r="H19" s="31"/>
    </row>
    <row r="20" spans="2:8" s="26" customFormat="1" ht="15" customHeight="1">
      <c r="B20" s="32" t="s">
        <v>15</v>
      </c>
      <c r="C20" s="28">
        <f>SUM(D20:E20)+H20</f>
        <v>1349</v>
      </c>
      <c r="D20" s="33">
        <v>64</v>
      </c>
      <c r="E20" s="28">
        <f>SUM(F20:G20)</f>
        <v>1285</v>
      </c>
      <c r="F20" s="34">
        <v>111</v>
      </c>
      <c r="G20" s="35">
        <v>1174</v>
      </c>
      <c r="H20" s="36"/>
    </row>
    <row r="21" spans="2:8" s="20" customFormat="1" ht="15" customHeight="1">
      <c r="B21" s="21" t="s">
        <v>18</v>
      </c>
      <c r="C21" s="22">
        <f t="shared" ref="C21:H21" si="0">SUM(C22:C25)</f>
        <v>4659</v>
      </c>
      <c r="D21" s="22">
        <f t="shared" si="0"/>
        <v>232</v>
      </c>
      <c r="E21" s="22">
        <f t="shared" si="0"/>
        <v>3989</v>
      </c>
      <c r="F21" s="23">
        <f t="shared" si="0"/>
        <v>344</v>
      </c>
      <c r="G21" s="24">
        <f t="shared" si="0"/>
        <v>3645</v>
      </c>
      <c r="H21" s="22">
        <f t="shared" si="0"/>
        <v>438</v>
      </c>
    </row>
    <row r="22" spans="2:8" s="26" customFormat="1" ht="15" customHeight="1">
      <c r="B22" s="27" t="s">
        <v>12</v>
      </c>
      <c r="C22" s="28">
        <f>SUM(D22:E22)+H22</f>
        <v>904</v>
      </c>
      <c r="D22" s="28">
        <v>64</v>
      </c>
      <c r="E22" s="28">
        <v>775</v>
      </c>
      <c r="F22" s="29">
        <v>113</v>
      </c>
      <c r="G22" s="30">
        <v>662</v>
      </c>
      <c r="H22" s="28">
        <v>65</v>
      </c>
    </row>
    <row r="23" spans="2:8" s="26" customFormat="1" ht="15" customHeight="1">
      <c r="B23" s="27" t="s">
        <v>13</v>
      </c>
      <c r="C23" s="28">
        <f>SUM(D23:E23)+H23</f>
        <v>1614</v>
      </c>
      <c r="D23" s="28">
        <v>65</v>
      </c>
      <c r="E23" s="28">
        <v>1316</v>
      </c>
      <c r="F23" s="29">
        <v>58</v>
      </c>
      <c r="G23" s="30">
        <v>1258</v>
      </c>
      <c r="H23" s="28">
        <v>233</v>
      </c>
    </row>
    <row r="24" spans="2:8" s="26" customFormat="1" ht="15" customHeight="1">
      <c r="B24" s="27" t="s">
        <v>14</v>
      </c>
      <c r="C24" s="28">
        <f>SUM(D24:E24)+H24</f>
        <v>984</v>
      </c>
      <c r="D24" s="28">
        <v>50</v>
      </c>
      <c r="E24" s="28">
        <v>845</v>
      </c>
      <c r="F24" s="29">
        <v>90</v>
      </c>
      <c r="G24" s="30">
        <v>755</v>
      </c>
      <c r="H24" s="28">
        <v>89</v>
      </c>
    </row>
    <row r="25" spans="2:8" s="26" customFormat="1" ht="15" customHeight="1">
      <c r="B25" s="32" t="s">
        <v>15</v>
      </c>
      <c r="C25" s="28">
        <f>SUM(D25:E25)+H25</f>
        <v>1157</v>
      </c>
      <c r="D25" s="33">
        <v>53</v>
      </c>
      <c r="E25" s="33">
        <v>1053</v>
      </c>
      <c r="F25" s="34">
        <v>83</v>
      </c>
      <c r="G25" s="35">
        <v>970</v>
      </c>
      <c r="H25" s="33">
        <v>51</v>
      </c>
    </row>
    <row r="26" spans="2:8" s="20" customFormat="1" ht="15" customHeight="1">
      <c r="B26" s="21" t="s">
        <v>19</v>
      </c>
      <c r="C26" s="22">
        <f t="shared" ref="C26:H26" si="1">SUM(C27:C30)</f>
        <v>4024</v>
      </c>
      <c r="D26" s="22">
        <f t="shared" si="1"/>
        <v>261</v>
      </c>
      <c r="E26" s="22">
        <f t="shared" si="1"/>
        <v>3276</v>
      </c>
      <c r="F26" s="23">
        <f t="shared" si="1"/>
        <v>405</v>
      </c>
      <c r="G26" s="24">
        <f t="shared" si="1"/>
        <v>2871</v>
      </c>
      <c r="H26" s="22">
        <f t="shared" si="1"/>
        <v>487</v>
      </c>
    </row>
    <row r="27" spans="2:8" s="26" customFormat="1" ht="15" customHeight="1">
      <c r="B27" s="27" t="s">
        <v>12</v>
      </c>
      <c r="C27" s="28">
        <f>SUM(D27:E27)+H27</f>
        <v>834</v>
      </c>
      <c r="D27" s="28">
        <v>71</v>
      </c>
      <c r="E27" s="28">
        <v>677</v>
      </c>
      <c r="F27" s="29">
        <v>126</v>
      </c>
      <c r="G27" s="30">
        <v>551</v>
      </c>
      <c r="H27" s="28">
        <v>86</v>
      </c>
    </row>
    <row r="28" spans="2:8" s="26" customFormat="1" ht="15" customHeight="1">
      <c r="B28" s="27" t="s">
        <v>13</v>
      </c>
      <c r="C28" s="28">
        <f>SUM(D28:E28)+H28</f>
        <v>1400</v>
      </c>
      <c r="D28" s="28">
        <v>66</v>
      </c>
      <c r="E28" s="28">
        <v>1096</v>
      </c>
      <c r="F28" s="29">
        <v>87</v>
      </c>
      <c r="G28" s="30">
        <v>1009</v>
      </c>
      <c r="H28" s="28">
        <v>238</v>
      </c>
    </row>
    <row r="29" spans="2:8" s="26" customFormat="1" ht="15" customHeight="1">
      <c r="B29" s="27" t="s">
        <v>14</v>
      </c>
      <c r="C29" s="28">
        <f>SUM(D29:E29)+H29</f>
        <v>870</v>
      </c>
      <c r="D29" s="28">
        <v>71</v>
      </c>
      <c r="E29" s="28">
        <v>705</v>
      </c>
      <c r="F29" s="29">
        <v>87</v>
      </c>
      <c r="G29" s="30">
        <v>618</v>
      </c>
      <c r="H29" s="28">
        <v>94</v>
      </c>
    </row>
    <row r="30" spans="2:8" s="26" customFormat="1" ht="15" customHeight="1">
      <c r="B30" s="32" t="s">
        <v>15</v>
      </c>
      <c r="C30" s="33">
        <f>SUM(D30:E30)+H30</f>
        <v>920</v>
      </c>
      <c r="D30" s="33">
        <v>53</v>
      </c>
      <c r="E30" s="33">
        <v>798</v>
      </c>
      <c r="F30" s="34">
        <v>105</v>
      </c>
      <c r="G30" s="35">
        <v>693</v>
      </c>
      <c r="H30" s="33">
        <v>69</v>
      </c>
    </row>
    <row r="31" spans="2:8" s="20" customFormat="1" ht="15" customHeight="1">
      <c r="B31" s="21" t="s">
        <v>20</v>
      </c>
      <c r="C31" s="22">
        <v>3166</v>
      </c>
      <c r="D31" s="22">
        <f>SUM(D32:D35)</f>
        <v>172</v>
      </c>
      <c r="E31" s="22">
        <f>SUM(E32:E35)</f>
        <v>2500</v>
      </c>
      <c r="F31" s="23">
        <f>SUM(F32:F35)</f>
        <v>279</v>
      </c>
      <c r="G31" s="24">
        <f>SUM(G32:G35)</f>
        <v>2221</v>
      </c>
      <c r="H31" s="22">
        <f>SUM(H32:H35)</f>
        <v>494</v>
      </c>
    </row>
    <row r="32" spans="2:8" s="26" customFormat="1" ht="15" customHeight="1">
      <c r="B32" s="27" t="s">
        <v>12</v>
      </c>
      <c r="C32" s="28">
        <f>D32+E32+H32</f>
        <v>674</v>
      </c>
      <c r="D32" s="28">
        <v>68</v>
      </c>
      <c r="E32" s="28">
        <f t="shared" ref="E32:E40" si="2">SUM(F32:G32)</f>
        <v>498</v>
      </c>
      <c r="F32" s="29">
        <v>83</v>
      </c>
      <c r="G32" s="30">
        <v>415</v>
      </c>
      <c r="H32" s="28">
        <v>108</v>
      </c>
    </row>
    <row r="33" spans="2:10" s="26" customFormat="1" ht="15" customHeight="1">
      <c r="B33" s="27" t="s">
        <v>13</v>
      </c>
      <c r="C33" s="28">
        <f>D33+E33+H33</f>
        <v>1200</v>
      </c>
      <c r="D33" s="28">
        <v>30</v>
      </c>
      <c r="E33" s="28">
        <f t="shared" si="2"/>
        <v>933</v>
      </c>
      <c r="F33" s="29">
        <v>95</v>
      </c>
      <c r="G33" s="30">
        <v>838</v>
      </c>
      <c r="H33" s="28">
        <v>237</v>
      </c>
    </row>
    <row r="34" spans="2:10" s="26" customFormat="1" ht="15" customHeight="1">
      <c r="B34" s="27" t="s">
        <v>14</v>
      </c>
      <c r="C34" s="28">
        <f>D34+E34+H34</f>
        <v>704</v>
      </c>
      <c r="D34" s="28">
        <v>42</v>
      </c>
      <c r="E34" s="28">
        <f t="shared" si="2"/>
        <v>583</v>
      </c>
      <c r="F34" s="29">
        <v>50</v>
      </c>
      <c r="G34" s="30">
        <v>533</v>
      </c>
      <c r="H34" s="28">
        <v>79</v>
      </c>
    </row>
    <row r="35" spans="2:10" s="26" customFormat="1" ht="15" customHeight="1">
      <c r="B35" s="32" t="s">
        <v>15</v>
      </c>
      <c r="C35" s="33">
        <f>D35+E35+H35</f>
        <v>588</v>
      </c>
      <c r="D35" s="33">
        <v>32</v>
      </c>
      <c r="E35" s="33">
        <f t="shared" si="2"/>
        <v>486</v>
      </c>
      <c r="F35" s="34">
        <v>51</v>
      </c>
      <c r="G35" s="35">
        <v>435</v>
      </c>
      <c r="H35" s="33">
        <v>70</v>
      </c>
    </row>
    <row r="36" spans="2:10" s="26" customFormat="1" ht="15" customHeight="1">
      <c r="B36" s="21" t="s">
        <v>21</v>
      </c>
      <c r="C36" s="22">
        <f>SUM(C37:C40)</f>
        <v>2581</v>
      </c>
      <c r="D36" s="22">
        <f>SUM(D37:D40)</f>
        <v>277</v>
      </c>
      <c r="E36" s="22">
        <f t="shared" si="2"/>
        <v>1765</v>
      </c>
      <c r="F36" s="23">
        <f>SUM(F37:F40)</f>
        <v>227</v>
      </c>
      <c r="G36" s="24">
        <f>SUM(G37:G40)</f>
        <v>1538</v>
      </c>
      <c r="H36" s="22">
        <f>SUM(H37:H40)</f>
        <v>539</v>
      </c>
    </row>
    <row r="37" spans="2:10" s="26" customFormat="1" ht="15" customHeight="1">
      <c r="B37" s="27" t="s">
        <v>12</v>
      </c>
      <c r="C37" s="28">
        <f>D37+E37+H37</f>
        <v>575</v>
      </c>
      <c r="D37" s="28">
        <v>74</v>
      </c>
      <c r="E37" s="28">
        <f t="shared" si="2"/>
        <v>364</v>
      </c>
      <c r="F37" s="29">
        <v>60</v>
      </c>
      <c r="G37" s="30">
        <v>304</v>
      </c>
      <c r="H37" s="28">
        <v>137</v>
      </c>
    </row>
    <row r="38" spans="2:10" s="26" customFormat="1" ht="15" customHeight="1">
      <c r="B38" s="27" t="s">
        <v>13</v>
      </c>
      <c r="C38" s="28">
        <f>D38+E38+H38</f>
        <v>965</v>
      </c>
      <c r="D38" s="28">
        <v>95</v>
      </c>
      <c r="E38" s="28">
        <f t="shared" si="2"/>
        <v>656</v>
      </c>
      <c r="F38" s="29">
        <v>68</v>
      </c>
      <c r="G38" s="30">
        <v>588</v>
      </c>
      <c r="H38" s="28">
        <v>214</v>
      </c>
    </row>
    <row r="39" spans="2:10" s="26" customFormat="1" ht="15" customHeight="1">
      <c r="B39" s="27" t="s">
        <v>14</v>
      </c>
      <c r="C39" s="28">
        <f>D39+E39+H39</f>
        <v>563</v>
      </c>
      <c r="D39" s="28">
        <v>64</v>
      </c>
      <c r="E39" s="28">
        <f t="shared" si="2"/>
        <v>409</v>
      </c>
      <c r="F39" s="29">
        <v>64</v>
      </c>
      <c r="G39" s="30">
        <v>345</v>
      </c>
      <c r="H39" s="28">
        <v>90</v>
      </c>
    </row>
    <row r="40" spans="2:10" s="26" customFormat="1" ht="15" customHeight="1">
      <c r="B40" s="32" t="s">
        <v>15</v>
      </c>
      <c r="C40" s="33">
        <f>D40+E40+H40</f>
        <v>478</v>
      </c>
      <c r="D40" s="33">
        <v>44</v>
      </c>
      <c r="E40" s="33">
        <f t="shared" si="2"/>
        <v>336</v>
      </c>
      <c r="F40" s="34">
        <v>35</v>
      </c>
      <c r="G40" s="35">
        <v>301</v>
      </c>
      <c r="H40" s="33">
        <v>98</v>
      </c>
    </row>
    <row r="41" spans="2:10" s="26" customFormat="1" ht="15" hidden="1" customHeight="1" outlineLevel="1">
      <c r="B41" s="37" t="s">
        <v>22</v>
      </c>
      <c r="C41" s="38">
        <v>1676</v>
      </c>
      <c r="D41" s="38"/>
      <c r="E41" s="38">
        <f>SUM(F41:G41)</f>
        <v>0</v>
      </c>
      <c r="F41" s="39"/>
      <c r="G41" s="40"/>
      <c r="H41" s="38">
        <v>365</v>
      </c>
      <c r="J41" s="26" t="s">
        <v>23</v>
      </c>
    </row>
    <row r="42" spans="2:10" s="26" customFormat="1" ht="15" hidden="1" customHeight="1" outlineLevel="1">
      <c r="B42" s="41" t="s">
        <v>24</v>
      </c>
      <c r="C42" s="42"/>
      <c r="D42" s="42"/>
      <c r="E42" s="42"/>
      <c r="F42" s="42"/>
      <c r="G42" s="42"/>
      <c r="H42" s="42"/>
    </row>
    <row r="43" spans="2:10" ht="15" customHeight="1" collapsed="1">
      <c r="B43" s="41" t="s">
        <v>25</v>
      </c>
      <c r="H43" s="43"/>
    </row>
    <row r="44" spans="2:10" ht="5.25" hidden="1" customHeight="1"/>
  </sheetData>
  <mergeCells count="8">
    <mergeCell ref="H11:H15"/>
    <mergeCell ref="H16:H20"/>
    <mergeCell ref="B4:B5"/>
    <mergeCell ref="C4:C5"/>
    <mergeCell ref="D4:D5"/>
    <mergeCell ref="E4:G4"/>
    <mergeCell ref="H4:H5"/>
    <mergeCell ref="H6:H10"/>
  </mergeCells>
  <phoneticPr fontId="3"/>
  <pageMargins left="0.59055118110236227" right="0.59055118110236227" top="0.78740157480314965" bottom="0.78740157480314965" header="0.39370078740157483" footer="0.39370078740157483"/>
  <pageSetup paperSize="9" orientation="portrait" r:id="rId1"/>
  <headerFooter alignWithMargins="0">
    <oddHeader>&amp;R&amp;"ＭＳ Ｐゴシック,標準"&amp;11 4.農      業</oddHeader>
    <oddFooter>&amp;C&amp;"ＭＳ Ｐゴシック,標準"&amp;11-31-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87"/>
  <sheetViews>
    <sheetView showGridLines="0" tabSelected="1" view="pageBreakPreview" zoomScaleNormal="100" zoomScaleSheetLayoutView="100" workbookViewId="0">
      <selection activeCell="A39" sqref="A39:IV42"/>
    </sheetView>
  </sheetViews>
  <sheetFormatPr defaultRowHeight="11.25"/>
  <cols>
    <col min="1" max="1" width="1.625" style="483" customWidth="1"/>
    <col min="2" max="2" width="2.625" style="483" customWidth="1"/>
    <col min="3" max="3" width="6.875" style="484" customWidth="1"/>
    <col min="4" max="5" width="6.375" style="485" customWidth="1"/>
    <col min="6" max="6" width="6.375" style="486" customWidth="1"/>
    <col min="7" max="7" width="6.375" style="485" customWidth="1"/>
    <col min="8" max="8" width="6.375" style="486" customWidth="1"/>
    <col min="9" max="9" width="6.375" style="485" customWidth="1"/>
    <col min="10" max="10" width="6.375" style="486" customWidth="1"/>
    <col min="11" max="11" width="6" style="485" customWidth="1"/>
    <col min="12" max="16" width="6" style="483" customWidth="1"/>
    <col min="17" max="17" width="2.25" style="483" customWidth="1"/>
    <col min="18" max="256" width="9" style="483"/>
    <col min="257" max="257" width="1.625" style="483" customWidth="1"/>
    <col min="258" max="258" width="2.625" style="483" customWidth="1"/>
    <col min="259" max="259" width="6.875" style="483" customWidth="1"/>
    <col min="260" max="266" width="6.375" style="483" customWidth="1"/>
    <col min="267" max="272" width="6" style="483" customWidth="1"/>
    <col min="273" max="273" width="2.25" style="483" customWidth="1"/>
    <col min="274" max="512" width="9" style="483"/>
    <col min="513" max="513" width="1.625" style="483" customWidth="1"/>
    <col min="514" max="514" width="2.625" style="483" customWidth="1"/>
    <col min="515" max="515" width="6.875" style="483" customWidth="1"/>
    <col min="516" max="522" width="6.375" style="483" customWidth="1"/>
    <col min="523" max="528" width="6" style="483" customWidth="1"/>
    <col min="529" max="529" width="2.25" style="483" customWidth="1"/>
    <col min="530" max="768" width="9" style="483"/>
    <col min="769" max="769" width="1.625" style="483" customWidth="1"/>
    <col min="770" max="770" width="2.625" style="483" customWidth="1"/>
    <col min="771" max="771" width="6.875" style="483" customWidth="1"/>
    <col min="772" max="778" width="6.375" style="483" customWidth="1"/>
    <col min="779" max="784" width="6" style="483" customWidth="1"/>
    <col min="785" max="785" width="2.25" style="483" customWidth="1"/>
    <col min="786" max="1024" width="9" style="483"/>
    <col min="1025" max="1025" width="1.625" style="483" customWidth="1"/>
    <col min="1026" max="1026" width="2.625" style="483" customWidth="1"/>
    <col min="1027" max="1027" width="6.875" style="483" customWidth="1"/>
    <col min="1028" max="1034" width="6.375" style="483" customWidth="1"/>
    <col min="1035" max="1040" width="6" style="483" customWidth="1"/>
    <col min="1041" max="1041" width="2.25" style="483" customWidth="1"/>
    <col min="1042" max="1280" width="9" style="483"/>
    <col min="1281" max="1281" width="1.625" style="483" customWidth="1"/>
    <col min="1282" max="1282" width="2.625" style="483" customWidth="1"/>
    <col min="1283" max="1283" width="6.875" style="483" customWidth="1"/>
    <col min="1284" max="1290" width="6.375" style="483" customWidth="1"/>
    <col min="1291" max="1296" width="6" style="483" customWidth="1"/>
    <col min="1297" max="1297" width="2.25" style="483" customWidth="1"/>
    <col min="1298" max="1536" width="9" style="483"/>
    <col min="1537" max="1537" width="1.625" style="483" customWidth="1"/>
    <col min="1538" max="1538" width="2.625" style="483" customWidth="1"/>
    <col min="1539" max="1539" width="6.875" style="483" customWidth="1"/>
    <col min="1540" max="1546" width="6.375" style="483" customWidth="1"/>
    <col min="1547" max="1552" width="6" style="483" customWidth="1"/>
    <col min="1553" max="1553" width="2.25" style="483" customWidth="1"/>
    <col min="1554" max="1792" width="9" style="483"/>
    <col min="1793" max="1793" width="1.625" style="483" customWidth="1"/>
    <col min="1794" max="1794" width="2.625" style="483" customWidth="1"/>
    <col min="1795" max="1795" width="6.875" style="483" customWidth="1"/>
    <col min="1796" max="1802" width="6.375" style="483" customWidth="1"/>
    <col min="1803" max="1808" width="6" style="483" customWidth="1"/>
    <col min="1809" max="1809" width="2.25" style="483" customWidth="1"/>
    <col min="1810" max="2048" width="9" style="483"/>
    <col min="2049" max="2049" width="1.625" style="483" customWidth="1"/>
    <col min="2050" max="2050" width="2.625" style="483" customWidth="1"/>
    <col min="2051" max="2051" width="6.875" style="483" customWidth="1"/>
    <col min="2052" max="2058" width="6.375" style="483" customWidth="1"/>
    <col min="2059" max="2064" width="6" style="483" customWidth="1"/>
    <col min="2065" max="2065" width="2.25" style="483" customWidth="1"/>
    <col min="2066" max="2304" width="9" style="483"/>
    <col min="2305" max="2305" width="1.625" style="483" customWidth="1"/>
    <col min="2306" max="2306" width="2.625" style="483" customWidth="1"/>
    <col min="2307" max="2307" width="6.875" style="483" customWidth="1"/>
    <col min="2308" max="2314" width="6.375" style="483" customWidth="1"/>
    <col min="2315" max="2320" width="6" style="483" customWidth="1"/>
    <col min="2321" max="2321" width="2.25" style="483" customWidth="1"/>
    <col min="2322" max="2560" width="9" style="483"/>
    <col min="2561" max="2561" width="1.625" style="483" customWidth="1"/>
    <col min="2562" max="2562" width="2.625" style="483" customWidth="1"/>
    <col min="2563" max="2563" width="6.875" style="483" customWidth="1"/>
    <col min="2564" max="2570" width="6.375" style="483" customWidth="1"/>
    <col min="2571" max="2576" width="6" style="483" customWidth="1"/>
    <col min="2577" max="2577" width="2.25" style="483" customWidth="1"/>
    <col min="2578" max="2816" width="9" style="483"/>
    <col min="2817" max="2817" width="1.625" style="483" customWidth="1"/>
    <col min="2818" max="2818" width="2.625" style="483" customWidth="1"/>
    <col min="2819" max="2819" width="6.875" style="483" customWidth="1"/>
    <col min="2820" max="2826" width="6.375" style="483" customWidth="1"/>
    <col min="2827" max="2832" width="6" style="483" customWidth="1"/>
    <col min="2833" max="2833" width="2.25" style="483" customWidth="1"/>
    <col min="2834" max="3072" width="9" style="483"/>
    <col min="3073" max="3073" width="1.625" style="483" customWidth="1"/>
    <col min="3074" max="3074" width="2.625" style="483" customWidth="1"/>
    <col min="3075" max="3075" width="6.875" style="483" customWidth="1"/>
    <col min="3076" max="3082" width="6.375" style="483" customWidth="1"/>
    <col min="3083" max="3088" width="6" style="483" customWidth="1"/>
    <col min="3089" max="3089" width="2.25" style="483" customWidth="1"/>
    <col min="3090" max="3328" width="9" style="483"/>
    <col min="3329" max="3329" width="1.625" style="483" customWidth="1"/>
    <col min="3330" max="3330" width="2.625" style="483" customWidth="1"/>
    <col min="3331" max="3331" width="6.875" style="483" customWidth="1"/>
    <col min="3332" max="3338" width="6.375" style="483" customWidth="1"/>
    <col min="3339" max="3344" width="6" style="483" customWidth="1"/>
    <col min="3345" max="3345" width="2.25" style="483" customWidth="1"/>
    <col min="3346" max="3584" width="9" style="483"/>
    <col min="3585" max="3585" width="1.625" style="483" customWidth="1"/>
    <col min="3586" max="3586" width="2.625" style="483" customWidth="1"/>
    <col min="3587" max="3587" width="6.875" style="483" customWidth="1"/>
    <col min="3588" max="3594" width="6.375" style="483" customWidth="1"/>
    <col min="3595" max="3600" width="6" style="483" customWidth="1"/>
    <col min="3601" max="3601" width="2.25" style="483" customWidth="1"/>
    <col min="3602" max="3840" width="9" style="483"/>
    <col min="3841" max="3841" width="1.625" style="483" customWidth="1"/>
    <col min="3842" max="3842" width="2.625" style="483" customWidth="1"/>
    <col min="3843" max="3843" width="6.875" style="483" customWidth="1"/>
    <col min="3844" max="3850" width="6.375" style="483" customWidth="1"/>
    <col min="3851" max="3856" width="6" style="483" customWidth="1"/>
    <col min="3857" max="3857" width="2.25" style="483" customWidth="1"/>
    <col min="3858" max="4096" width="9" style="483"/>
    <col min="4097" max="4097" width="1.625" style="483" customWidth="1"/>
    <col min="4098" max="4098" width="2.625" style="483" customWidth="1"/>
    <col min="4099" max="4099" width="6.875" style="483" customWidth="1"/>
    <col min="4100" max="4106" width="6.375" style="483" customWidth="1"/>
    <col min="4107" max="4112" width="6" style="483" customWidth="1"/>
    <col min="4113" max="4113" width="2.25" style="483" customWidth="1"/>
    <col min="4114" max="4352" width="9" style="483"/>
    <col min="4353" max="4353" width="1.625" style="483" customWidth="1"/>
    <col min="4354" max="4354" width="2.625" style="483" customWidth="1"/>
    <col min="4355" max="4355" width="6.875" style="483" customWidth="1"/>
    <col min="4356" max="4362" width="6.375" style="483" customWidth="1"/>
    <col min="4363" max="4368" width="6" style="483" customWidth="1"/>
    <col min="4369" max="4369" width="2.25" style="483" customWidth="1"/>
    <col min="4370" max="4608" width="9" style="483"/>
    <col min="4609" max="4609" width="1.625" style="483" customWidth="1"/>
    <col min="4610" max="4610" width="2.625" style="483" customWidth="1"/>
    <col min="4611" max="4611" width="6.875" style="483" customWidth="1"/>
    <col min="4612" max="4618" width="6.375" style="483" customWidth="1"/>
    <col min="4619" max="4624" width="6" style="483" customWidth="1"/>
    <col min="4625" max="4625" width="2.25" style="483" customWidth="1"/>
    <col min="4626" max="4864" width="9" style="483"/>
    <col min="4865" max="4865" width="1.625" style="483" customWidth="1"/>
    <col min="4866" max="4866" width="2.625" style="483" customWidth="1"/>
    <col min="4867" max="4867" width="6.875" style="483" customWidth="1"/>
    <col min="4868" max="4874" width="6.375" style="483" customWidth="1"/>
    <col min="4875" max="4880" width="6" style="483" customWidth="1"/>
    <col min="4881" max="4881" width="2.25" style="483" customWidth="1"/>
    <col min="4882" max="5120" width="9" style="483"/>
    <col min="5121" max="5121" width="1.625" style="483" customWidth="1"/>
    <col min="5122" max="5122" width="2.625" style="483" customWidth="1"/>
    <col min="5123" max="5123" width="6.875" style="483" customWidth="1"/>
    <col min="5124" max="5130" width="6.375" style="483" customWidth="1"/>
    <col min="5131" max="5136" width="6" style="483" customWidth="1"/>
    <col min="5137" max="5137" width="2.25" style="483" customWidth="1"/>
    <col min="5138" max="5376" width="9" style="483"/>
    <col min="5377" max="5377" width="1.625" style="483" customWidth="1"/>
    <col min="5378" max="5378" width="2.625" style="483" customWidth="1"/>
    <col min="5379" max="5379" width="6.875" style="483" customWidth="1"/>
    <col min="5380" max="5386" width="6.375" style="483" customWidth="1"/>
    <col min="5387" max="5392" width="6" style="483" customWidth="1"/>
    <col min="5393" max="5393" width="2.25" style="483" customWidth="1"/>
    <col min="5394" max="5632" width="9" style="483"/>
    <col min="5633" max="5633" width="1.625" style="483" customWidth="1"/>
    <col min="5634" max="5634" width="2.625" style="483" customWidth="1"/>
    <col min="5635" max="5635" width="6.875" style="483" customWidth="1"/>
    <col min="5636" max="5642" width="6.375" style="483" customWidth="1"/>
    <col min="5643" max="5648" width="6" style="483" customWidth="1"/>
    <col min="5649" max="5649" width="2.25" style="483" customWidth="1"/>
    <col min="5650" max="5888" width="9" style="483"/>
    <col min="5889" max="5889" width="1.625" style="483" customWidth="1"/>
    <col min="5890" max="5890" width="2.625" style="483" customWidth="1"/>
    <col min="5891" max="5891" width="6.875" style="483" customWidth="1"/>
    <col min="5892" max="5898" width="6.375" style="483" customWidth="1"/>
    <col min="5899" max="5904" width="6" style="483" customWidth="1"/>
    <col min="5905" max="5905" width="2.25" style="483" customWidth="1"/>
    <col min="5906" max="6144" width="9" style="483"/>
    <col min="6145" max="6145" width="1.625" style="483" customWidth="1"/>
    <col min="6146" max="6146" width="2.625" style="483" customWidth="1"/>
    <col min="6147" max="6147" width="6.875" style="483" customWidth="1"/>
    <col min="6148" max="6154" width="6.375" style="483" customWidth="1"/>
    <col min="6155" max="6160" width="6" style="483" customWidth="1"/>
    <col min="6161" max="6161" width="2.25" style="483" customWidth="1"/>
    <col min="6162" max="6400" width="9" style="483"/>
    <col min="6401" max="6401" width="1.625" style="483" customWidth="1"/>
    <col min="6402" max="6402" width="2.625" style="483" customWidth="1"/>
    <col min="6403" max="6403" width="6.875" style="483" customWidth="1"/>
    <col min="6404" max="6410" width="6.375" style="483" customWidth="1"/>
    <col min="6411" max="6416" width="6" style="483" customWidth="1"/>
    <col min="6417" max="6417" width="2.25" style="483" customWidth="1"/>
    <col min="6418" max="6656" width="9" style="483"/>
    <col min="6657" max="6657" width="1.625" style="483" customWidth="1"/>
    <col min="6658" max="6658" width="2.625" style="483" customWidth="1"/>
    <col min="6659" max="6659" width="6.875" style="483" customWidth="1"/>
    <col min="6660" max="6666" width="6.375" style="483" customWidth="1"/>
    <col min="6667" max="6672" width="6" style="483" customWidth="1"/>
    <col min="6673" max="6673" width="2.25" style="483" customWidth="1"/>
    <col min="6674" max="6912" width="9" style="483"/>
    <col min="6913" max="6913" width="1.625" style="483" customWidth="1"/>
    <col min="6914" max="6914" width="2.625" style="483" customWidth="1"/>
    <col min="6915" max="6915" width="6.875" style="483" customWidth="1"/>
    <col min="6916" max="6922" width="6.375" style="483" customWidth="1"/>
    <col min="6923" max="6928" width="6" style="483" customWidth="1"/>
    <col min="6929" max="6929" width="2.25" style="483" customWidth="1"/>
    <col min="6930" max="7168" width="9" style="483"/>
    <col min="7169" max="7169" width="1.625" style="483" customWidth="1"/>
    <col min="7170" max="7170" width="2.625" style="483" customWidth="1"/>
    <col min="7171" max="7171" width="6.875" style="483" customWidth="1"/>
    <col min="7172" max="7178" width="6.375" style="483" customWidth="1"/>
    <col min="7179" max="7184" width="6" style="483" customWidth="1"/>
    <col min="7185" max="7185" width="2.25" style="483" customWidth="1"/>
    <col min="7186" max="7424" width="9" style="483"/>
    <col min="7425" max="7425" width="1.625" style="483" customWidth="1"/>
    <col min="7426" max="7426" width="2.625" style="483" customWidth="1"/>
    <col min="7427" max="7427" width="6.875" style="483" customWidth="1"/>
    <col min="7428" max="7434" width="6.375" style="483" customWidth="1"/>
    <col min="7435" max="7440" width="6" style="483" customWidth="1"/>
    <col min="7441" max="7441" width="2.25" style="483" customWidth="1"/>
    <col min="7442" max="7680" width="9" style="483"/>
    <col min="7681" max="7681" width="1.625" style="483" customWidth="1"/>
    <col min="7682" max="7682" width="2.625" style="483" customWidth="1"/>
    <col min="7683" max="7683" width="6.875" style="483" customWidth="1"/>
    <col min="7684" max="7690" width="6.375" style="483" customWidth="1"/>
    <col min="7691" max="7696" width="6" style="483" customWidth="1"/>
    <col min="7697" max="7697" width="2.25" style="483" customWidth="1"/>
    <col min="7698" max="7936" width="9" style="483"/>
    <col min="7937" max="7937" width="1.625" style="483" customWidth="1"/>
    <col min="7938" max="7938" width="2.625" style="483" customWidth="1"/>
    <col min="7939" max="7939" width="6.875" style="483" customWidth="1"/>
    <col min="7940" max="7946" width="6.375" style="483" customWidth="1"/>
    <col min="7947" max="7952" width="6" style="483" customWidth="1"/>
    <col min="7953" max="7953" width="2.25" style="483" customWidth="1"/>
    <col min="7954" max="8192" width="9" style="483"/>
    <col min="8193" max="8193" width="1.625" style="483" customWidth="1"/>
    <col min="8194" max="8194" width="2.625" style="483" customWidth="1"/>
    <col min="8195" max="8195" width="6.875" style="483" customWidth="1"/>
    <col min="8196" max="8202" width="6.375" style="483" customWidth="1"/>
    <col min="8203" max="8208" width="6" style="483" customWidth="1"/>
    <col min="8209" max="8209" width="2.25" style="483" customWidth="1"/>
    <col min="8210" max="8448" width="9" style="483"/>
    <col min="8449" max="8449" width="1.625" style="483" customWidth="1"/>
    <col min="8450" max="8450" width="2.625" style="483" customWidth="1"/>
    <col min="8451" max="8451" width="6.875" style="483" customWidth="1"/>
    <col min="8452" max="8458" width="6.375" style="483" customWidth="1"/>
    <col min="8459" max="8464" width="6" style="483" customWidth="1"/>
    <col min="8465" max="8465" width="2.25" style="483" customWidth="1"/>
    <col min="8466" max="8704" width="9" style="483"/>
    <col min="8705" max="8705" width="1.625" style="483" customWidth="1"/>
    <col min="8706" max="8706" width="2.625" style="483" customWidth="1"/>
    <col min="8707" max="8707" width="6.875" style="483" customWidth="1"/>
    <col min="8708" max="8714" width="6.375" style="483" customWidth="1"/>
    <col min="8715" max="8720" width="6" style="483" customWidth="1"/>
    <col min="8721" max="8721" width="2.25" style="483" customWidth="1"/>
    <col min="8722" max="8960" width="9" style="483"/>
    <col min="8961" max="8961" width="1.625" style="483" customWidth="1"/>
    <col min="8962" max="8962" width="2.625" style="483" customWidth="1"/>
    <col min="8963" max="8963" width="6.875" style="483" customWidth="1"/>
    <col min="8964" max="8970" width="6.375" style="483" customWidth="1"/>
    <col min="8971" max="8976" width="6" style="483" customWidth="1"/>
    <col min="8977" max="8977" width="2.25" style="483" customWidth="1"/>
    <col min="8978" max="9216" width="9" style="483"/>
    <col min="9217" max="9217" width="1.625" style="483" customWidth="1"/>
    <col min="9218" max="9218" width="2.625" style="483" customWidth="1"/>
    <col min="9219" max="9219" width="6.875" style="483" customWidth="1"/>
    <col min="9220" max="9226" width="6.375" style="483" customWidth="1"/>
    <col min="9227" max="9232" width="6" style="483" customWidth="1"/>
    <col min="9233" max="9233" width="2.25" style="483" customWidth="1"/>
    <col min="9234" max="9472" width="9" style="483"/>
    <col min="9473" max="9473" width="1.625" style="483" customWidth="1"/>
    <col min="9474" max="9474" width="2.625" style="483" customWidth="1"/>
    <col min="9475" max="9475" width="6.875" style="483" customWidth="1"/>
    <col min="9476" max="9482" width="6.375" style="483" customWidth="1"/>
    <col min="9483" max="9488" width="6" style="483" customWidth="1"/>
    <col min="9489" max="9489" width="2.25" style="483" customWidth="1"/>
    <col min="9490" max="9728" width="9" style="483"/>
    <col min="9729" max="9729" width="1.625" style="483" customWidth="1"/>
    <col min="9730" max="9730" width="2.625" style="483" customWidth="1"/>
    <col min="9731" max="9731" width="6.875" style="483" customWidth="1"/>
    <col min="9732" max="9738" width="6.375" style="483" customWidth="1"/>
    <col min="9739" max="9744" width="6" style="483" customWidth="1"/>
    <col min="9745" max="9745" width="2.25" style="483" customWidth="1"/>
    <col min="9746" max="9984" width="9" style="483"/>
    <col min="9985" max="9985" width="1.625" style="483" customWidth="1"/>
    <col min="9986" max="9986" width="2.625" style="483" customWidth="1"/>
    <col min="9987" max="9987" width="6.875" style="483" customWidth="1"/>
    <col min="9988" max="9994" width="6.375" style="483" customWidth="1"/>
    <col min="9995" max="10000" width="6" style="483" customWidth="1"/>
    <col min="10001" max="10001" width="2.25" style="483" customWidth="1"/>
    <col min="10002" max="10240" width="9" style="483"/>
    <col min="10241" max="10241" width="1.625" style="483" customWidth="1"/>
    <col min="10242" max="10242" width="2.625" style="483" customWidth="1"/>
    <col min="10243" max="10243" width="6.875" style="483" customWidth="1"/>
    <col min="10244" max="10250" width="6.375" style="483" customWidth="1"/>
    <col min="10251" max="10256" width="6" style="483" customWidth="1"/>
    <col min="10257" max="10257" width="2.25" style="483" customWidth="1"/>
    <col min="10258" max="10496" width="9" style="483"/>
    <col min="10497" max="10497" width="1.625" style="483" customWidth="1"/>
    <col min="10498" max="10498" width="2.625" style="483" customWidth="1"/>
    <col min="10499" max="10499" width="6.875" style="483" customWidth="1"/>
    <col min="10500" max="10506" width="6.375" style="483" customWidth="1"/>
    <col min="10507" max="10512" width="6" style="483" customWidth="1"/>
    <col min="10513" max="10513" width="2.25" style="483" customWidth="1"/>
    <col min="10514" max="10752" width="9" style="483"/>
    <col min="10753" max="10753" width="1.625" style="483" customWidth="1"/>
    <col min="10754" max="10754" width="2.625" style="483" customWidth="1"/>
    <col min="10755" max="10755" width="6.875" style="483" customWidth="1"/>
    <col min="10756" max="10762" width="6.375" style="483" customWidth="1"/>
    <col min="10763" max="10768" width="6" style="483" customWidth="1"/>
    <col min="10769" max="10769" width="2.25" style="483" customWidth="1"/>
    <col min="10770" max="11008" width="9" style="483"/>
    <col min="11009" max="11009" width="1.625" style="483" customWidth="1"/>
    <col min="11010" max="11010" width="2.625" style="483" customWidth="1"/>
    <col min="11011" max="11011" width="6.875" style="483" customWidth="1"/>
    <col min="11012" max="11018" width="6.375" style="483" customWidth="1"/>
    <col min="11019" max="11024" width="6" style="483" customWidth="1"/>
    <col min="11025" max="11025" width="2.25" style="483" customWidth="1"/>
    <col min="11026" max="11264" width="9" style="483"/>
    <col min="11265" max="11265" width="1.625" style="483" customWidth="1"/>
    <col min="11266" max="11266" width="2.625" style="483" customWidth="1"/>
    <col min="11267" max="11267" width="6.875" style="483" customWidth="1"/>
    <col min="11268" max="11274" width="6.375" style="483" customWidth="1"/>
    <col min="11275" max="11280" width="6" style="483" customWidth="1"/>
    <col min="11281" max="11281" width="2.25" style="483" customWidth="1"/>
    <col min="11282" max="11520" width="9" style="483"/>
    <col min="11521" max="11521" width="1.625" style="483" customWidth="1"/>
    <col min="11522" max="11522" width="2.625" style="483" customWidth="1"/>
    <col min="11523" max="11523" width="6.875" style="483" customWidth="1"/>
    <col min="11524" max="11530" width="6.375" style="483" customWidth="1"/>
    <col min="11531" max="11536" width="6" style="483" customWidth="1"/>
    <col min="11537" max="11537" width="2.25" style="483" customWidth="1"/>
    <col min="11538" max="11776" width="9" style="483"/>
    <col min="11777" max="11777" width="1.625" style="483" customWidth="1"/>
    <col min="11778" max="11778" width="2.625" style="483" customWidth="1"/>
    <col min="11779" max="11779" width="6.875" style="483" customWidth="1"/>
    <col min="11780" max="11786" width="6.375" style="483" customWidth="1"/>
    <col min="11787" max="11792" width="6" style="483" customWidth="1"/>
    <col min="11793" max="11793" width="2.25" style="483" customWidth="1"/>
    <col min="11794" max="12032" width="9" style="483"/>
    <col min="12033" max="12033" width="1.625" style="483" customWidth="1"/>
    <col min="12034" max="12034" width="2.625" style="483" customWidth="1"/>
    <col min="12035" max="12035" width="6.875" style="483" customWidth="1"/>
    <col min="12036" max="12042" width="6.375" style="483" customWidth="1"/>
    <col min="12043" max="12048" width="6" style="483" customWidth="1"/>
    <col min="12049" max="12049" width="2.25" style="483" customWidth="1"/>
    <col min="12050" max="12288" width="9" style="483"/>
    <col min="12289" max="12289" width="1.625" style="483" customWidth="1"/>
    <col min="12290" max="12290" width="2.625" style="483" customWidth="1"/>
    <col min="12291" max="12291" width="6.875" style="483" customWidth="1"/>
    <col min="12292" max="12298" width="6.375" style="483" customWidth="1"/>
    <col min="12299" max="12304" width="6" style="483" customWidth="1"/>
    <col min="12305" max="12305" width="2.25" style="483" customWidth="1"/>
    <col min="12306" max="12544" width="9" style="483"/>
    <col min="12545" max="12545" width="1.625" style="483" customWidth="1"/>
    <col min="12546" max="12546" width="2.625" style="483" customWidth="1"/>
    <col min="12547" max="12547" width="6.875" style="483" customWidth="1"/>
    <col min="12548" max="12554" width="6.375" style="483" customWidth="1"/>
    <col min="12555" max="12560" width="6" style="483" customWidth="1"/>
    <col min="12561" max="12561" width="2.25" style="483" customWidth="1"/>
    <col min="12562" max="12800" width="9" style="483"/>
    <col min="12801" max="12801" width="1.625" style="483" customWidth="1"/>
    <col min="12802" max="12802" width="2.625" style="483" customWidth="1"/>
    <col min="12803" max="12803" width="6.875" style="483" customWidth="1"/>
    <col min="12804" max="12810" width="6.375" style="483" customWidth="1"/>
    <col min="12811" max="12816" width="6" style="483" customWidth="1"/>
    <col min="12817" max="12817" width="2.25" style="483" customWidth="1"/>
    <col min="12818" max="13056" width="9" style="483"/>
    <col min="13057" max="13057" width="1.625" style="483" customWidth="1"/>
    <col min="13058" max="13058" width="2.625" style="483" customWidth="1"/>
    <col min="13059" max="13059" width="6.875" style="483" customWidth="1"/>
    <col min="13060" max="13066" width="6.375" style="483" customWidth="1"/>
    <col min="13067" max="13072" width="6" style="483" customWidth="1"/>
    <col min="13073" max="13073" width="2.25" style="483" customWidth="1"/>
    <col min="13074" max="13312" width="9" style="483"/>
    <col min="13313" max="13313" width="1.625" style="483" customWidth="1"/>
    <col min="13314" max="13314" width="2.625" style="483" customWidth="1"/>
    <col min="13315" max="13315" width="6.875" style="483" customWidth="1"/>
    <col min="13316" max="13322" width="6.375" style="483" customWidth="1"/>
    <col min="13323" max="13328" width="6" style="483" customWidth="1"/>
    <col min="13329" max="13329" width="2.25" style="483" customWidth="1"/>
    <col min="13330" max="13568" width="9" style="483"/>
    <col min="13569" max="13569" width="1.625" style="483" customWidth="1"/>
    <col min="13570" max="13570" width="2.625" style="483" customWidth="1"/>
    <col min="13571" max="13571" width="6.875" style="483" customWidth="1"/>
    <col min="13572" max="13578" width="6.375" style="483" customWidth="1"/>
    <col min="13579" max="13584" width="6" style="483" customWidth="1"/>
    <col min="13585" max="13585" width="2.25" style="483" customWidth="1"/>
    <col min="13586" max="13824" width="9" style="483"/>
    <col min="13825" max="13825" width="1.625" style="483" customWidth="1"/>
    <col min="13826" max="13826" width="2.625" style="483" customWidth="1"/>
    <col min="13827" max="13827" width="6.875" style="483" customWidth="1"/>
    <col min="13828" max="13834" width="6.375" style="483" customWidth="1"/>
    <col min="13835" max="13840" width="6" style="483" customWidth="1"/>
    <col min="13841" max="13841" width="2.25" style="483" customWidth="1"/>
    <col min="13842" max="14080" width="9" style="483"/>
    <col min="14081" max="14081" width="1.625" style="483" customWidth="1"/>
    <col min="14082" max="14082" width="2.625" style="483" customWidth="1"/>
    <col min="14083" max="14083" width="6.875" style="483" customWidth="1"/>
    <col min="14084" max="14090" width="6.375" style="483" customWidth="1"/>
    <col min="14091" max="14096" width="6" style="483" customWidth="1"/>
    <col min="14097" max="14097" width="2.25" style="483" customWidth="1"/>
    <col min="14098" max="14336" width="9" style="483"/>
    <col min="14337" max="14337" width="1.625" style="483" customWidth="1"/>
    <col min="14338" max="14338" width="2.625" style="483" customWidth="1"/>
    <col min="14339" max="14339" width="6.875" style="483" customWidth="1"/>
    <col min="14340" max="14346" width="6.375" style="483" customWidth="1"/>
    <col min="14347" max="14352" width="6" style="483" customWidth="1"/>
    <col min="14353" max="14353" width="2.25" style="483" customWidth="1"/>
    <col min="14354" max="14592" width="9" style="483"/>
    <col min="14593" max="14593" width="1.625" style="483" customWidth="1"/>
    <col min="14594" max="14594" width="2.625" style="483" customWidth="1"/>
    <col min="14595" max="14595" width="6.875" style="483" customWidth="1"/>
    <col min="14596" max="14602" width="6.375" style="483" customWidth="1"/>
    <col min="14603" max="14608" width="6" style="483" customWidth="1"/>
    <col min="14609" max="14609" width="2.25" style="483" customWidth="1"/>
    <col min="14610" max="14848" width="9" style="483"/>
    <col min="14849" max="14849" width="1.625" style="483" customWidth="1"/>
    <col min="14850" max="14850" width="2.625" style="483" customWidth="1"/>
    <col min="14851" max="14851" width="6.875" style="483" customWidth="1"/>
    <col min="14852" max="14858" width="6.375" style="483" customWidth="1"/>
    <col min="14859" max="14864" width="6" style="483" customWidth="1"/>
    <col min="14865" max="14865" width="2.25" style="483" customWidth="1"/>
    <col min="14866" max="15104" width="9" style="483"/>
    <col min="15105" max="15105" width="1.625" style="483" customWidth="1"/>
    <col min="15106" max="15106" width="2.625" style="483" customWidth="1"/>
    <col min="15107" max="15107" width="6.875" style="483" customWidth="1"/>
    <col min="15108" max="15114" width="6.375" style="483" customWidth="1"/>
    <col min="15115" max="15120" width="6" style="483" customWidth="1"/>
    <col min="15121" max="15121" width="2.25" style="483" customWidth="1"/>
    <col min="15122" max="15360" width="9" style="483"/>
    <col min="15361" max="15361" width="1.625" style="483" customWidth="1"/>
    <col min="15362" max="15362" width="2.625" style="483" customWidth="1"/>
    <col min="15363" max="15363" width="6.875" style="483" customWidth="1"/>
    <col min="15364" max="15370" width="6.375" style="483" customWidth="1"/>
    <col min="15371" max="15376" width="6" style="483" customWidth="1"/>
    <col min="15377" max="15377" width="2.25" style="483" customWidth="1"/>
    <col min="15378" max="15616" width="9" style="483"/>
    <col min="15617" max="15617" width="1.625" style="483" customWidth="1"/>
    <col min="15618" max="15618" width="2.625" style="483" customWidth="1"/>
    <col min="15619" max="15619" width="6.875" style="483" customWidth="1"/>
    <col min="15620" max="15626" width="6.375" style="483" customWidth="1"/>
    <col min="15627" max="15632" width="6" style="483" customWidth="1"/>
    <col min="15633" max="15633" width="2.25" style="483" customWidth="1"/>
    <col min="15634" max="15872" width="9" style="483"/>
    <col min="15873" max="15873" width="1.625" style="483" customWidth="1"/>
    <col min="15874" max="15874" width="2.625" style="483" customWidth="1"/>
    <col min="15875" max="15875" width="6.875" style="483" customWidth="1"/>
    <col min="15876" max="15882" width="6.375" style="483" customWidth="1"/>
    <col min="15883" max="15888" width="6" style="483" customWidth="1"/>
    <col min="15889" max="15889" width="2.25" style="483" customWidth="1"/>
    <col min="15890" max="16128" width="9" style="483"/>
    <col min="16129" max="16129" width="1.625" style="483" customWidth="1"/>
    <col min="16130" max="16130" width="2.625" style="483" customWidth="1"/>
    <col min="16131" max="16131" width="6.875" style="483" customWidth="1"/>
    <col min="16132" max="16138" width="6.375" style="483" customWidth="1"/>
    <col min="16139" max="16144" width="6" style="483" customWidth="1"/>
    <col min="16145" max="16145" width="2.25" style="483" customWidth="1"/>
    <col min="16146" max="16384" width="9" style="483"/>
  </cols>
  <sheetData>
    <row r="1" spans="1:16" ht="30" customHeight="1">
      <c r="A1" s="482" t="s">
        <v>214</v>
      </c>
    </row>
    <row r="2" spans="1:16" ht="7.5" customHeight="1">
      <c r="A2" s="482"/>
    </row>
    <row r="3" spans="1:16" ht="22.5" customHeight="1">
      <c r="B3" s="487" t="s">
        <v>215</v>
      </c>
      <c r="C3" s="488"/>
      <c r="D3" s="489"/>
      <c r="E3" s="489"/>
      <c r="F3" s="490"/>
      <c r="G3" s="489"/>
    </row>
    <row r="4" spans="1:16" s="484" customFormat="1" ht="15" customHeight="1">
      <c r="B4" s="491"/>
      <c r="C4" s="492"/>
      <c r="D4" s="493" t="s">
        <v>216</v>
      </c>
      <c r="E4" s="494"/>
      <c r="F4" s="495"/>
      <c r="G4" s="496" t="s">
        <v>217</v>
      </c>
      <c r="H4" s="497"/>
      <c r="I4" s="497"/>
      <c r="J4" s="498"/>
      <c r="K4" s="496" t="s">
        <v>218</v>
      </c>
      <c r="L4" s="497"/>
      <c r="M4" s="498"/>
      <c r="N4" s="496" t="s">
        <v>219</v>
      </c>
      <c r="O4" s="497"/>
      <c r="P4" s="498"/>
    </row>
    <row r="5" spans="1:16" ht="15" customHeight="1">
      <c r="B5" s="499" t="s">
        <v>220</v>
      </c>
      <c r="C5" s="500"/>
      <c r="D5" s="501" t="s">
        <v>221</v>
      </c>
      <c r="E5" s="502" t="s">
        <v>222</v>
      </c>
      <c r="F5" s="503" t="s">
        <v>223</v>
      </c>
      <c r="G5" s="504" t="s">
        <v>224</v>
      </c>
      <c r="H5" s="505" t="s">
        <v>225</v>
      </c>
      <c r="I5" s="506" t="s">
        <v>226</v>
      </c>
      <c r="J5" s="507" t="s">
        <v>225</v>
      </c>
      <c r="K5" s="502" t="s">
        <v>227</v>
      </c>
      <c r="L5" s="508" t="s">
        <v>228</v>
      </c>
      <c r="M5" s="509" t="s">
        <v>229</v>
      </c>
      <c r="N5" s="510" t="s">
        <v>227</v>
      </c>
      <c r="O5" s="508" t="s">
        <v>228</v>
      </c>
      <c r="P5" s="509" t="s">
        <v>229</v>
      </c>
    </row>
    <row r="6" spans="1:16" ht="15" customHeight="1">
      <c r="B6" s="511"/>
      <c r="C6" s="512"/>
      <c r="D6" s="513" t="s">
        <v>230</v>
      </c>
      <c r="E6" s="514" t="s">
        <v>230</v>
      </c>
      <c r="F6" s="515" t="s">
        <v>231</v>
      </c>
      <c r="G6" s="516"/>
      <c r="H6" s="515" t="s">
        <v>231</v>
      </c>
      <c r="I6" s="517"/>
      <c r="J6" s="518" t="s">
        <v>231</v>
      </c>
      <c r="K6" s="519" t="s">
        <v>230</v>
      </c>
      <c r="L6" s="520"/>
      <c r="M6" s="521" t="s">
        <v>230</v>
      </c>
      <c r="N6" s="514" t="s">
        <v>230</v>
      </c>
      <c r="O6" s="520"/>
      <c r="P6" s="521" t="s">
        <v>230</v>
      </c>
    </row>
    <row r="7" spans="1:16" s="522" customFormat="1" ht="15" hidden="1" customHeight="1">
      <c r="B7" s="523" t="s">
        <v>54</v>
      </c>
      <c r="C7" s="524"/>
      <c r="D7" s="525">
        <f>SUM(D8:D11)</f>
        <v>620059</v>
      </c>
      <c r="E7" s="526">
        <f t="shared" ref="E7:O7" si="0">SUM(E8:E11)</f>
        <v>347135</v>
      </c>
      <c r="F7" s="527">
        <f>ROUND(E7/D7*100,1)</f>
        <v>56</v>
      </c>
      <c r="G7" s="526">
        <f t="shared" si="0"/>
        <v>80656</v>
      </c>
      <c r="H7" s="528">
        <f>ROUND(G7/$D7*100,1)</f>
        <v>13</v>
      </c>
      <c r="I7" s="529">
        <f t="shared" si="0"/>
        <v>539403</v>
      </c>
      <c r="J7" s="530">
        <f>ROUND(I7/$D7*100,1)</f>
        <v>87</v>
      </c>
      <c r="K7" s="531">
        <f t="shared" si="0"/>
        <v>0</v>
      </c>
      <c r="L7" s="532">
        <f t="shared" si="0"/>
        <v>0</v>
      </c>
      <c r="M7" s="533">
        <v>0</v>
      </c>
      <c r="N7" s="534">
        <f t="shared" si="0"/>
        <v>123</v>
      </c>
      <c r="O7" s="532">
        <f t="shared" si="0"/>
        <v>4</v>
      </c>
      <c r="P7" s="535">
        <f>N7/O7</f>
        <v>30.75</v>
      </c>
    </row>
    <row r="8" spans="1:16" s="484" customFormat="1" ht="14.1" hidden="1" customHeight="1">
      <c r="B8" s="536"/>
      <c r="C8" s="537" t="s">
        <v>50</v>
      </c>
      <c r="D8" s="538">
        <f>+D13+D18+D23</f>
        <v>91095</v>
      </c>
      <c r="E8" s="539">
        <f t="shared" ref="E8:O8" si="1">+E13+E18+E23</f>
        <v>45028</v>
      </c>
      <c r="F8" s="540">
        <f>ROUND(E8/D8*100,1)</f>
        <v>49.4</v>
      </c>
      <c r="G8" s="539">
        <f t="shared" si="1"/>
        <v>4369</v>
      </c>
      <c r="H8" s="540">
        <f>ROUND(G8/$D8*100,1)</f>
        <v>4.8</v>
      </c>
      <c r="I8" s="541">
        <f t="shared" si="1"/>
        <v>86726</v>
      </c>
      <c r="J8" s="542">
        <f>ROUND(I8/$D8*100,1)</f>
        <v>95.2</v>
      </c>
      <c r="K8" s="539">
        <f t="shared" si="1"/>
        <v>0</v>
      </c>
      <c r="L8" s="543">
        <f t="shared" si="1"/>
        <v>0</v>
      </c>
      <c r="M8" s="544">
        <f t="shared" si="1"/>
        <v>0</v>
      </c>
      <c r="N8" s="545">
        <f>+N13+N18+N23</f>
        <v>123</v>
      </c>
      <c r="O8" s="543">
        <f t="shared" si="1"/>
        <v>4</v>
      </c>
      <c r="P8" s="542">
        <f>N8/O8</f>
        <v>30.75</v>
      </c>
    </row>
    <row r="9" spans="1:16" s="484" customFormat="1" ht="14.1" hidden="1" customHeight="1">
      <c r="B9" s="536"/>
      <c r="C9" s="537" t="s">
        <v>144</v>
      </c>
      <c r="D9" s="538">
        <f t="shared" ref="D9:O11" si="2">+D14+D19+D24</f>
        <v>190036</v>
      </c>
      <c r="E9" s="539">
        <f t="shared" si="2"/>
        <v>128331</v>
      </c>
      <c r="F9" s="540">
        <f>ROUND(E9/D9*100,1)</f>
        <v>67.5</v>
      </c>
      <c r="G9" s="539">
        <f t="shared" si="2"/>
        <v>5399</v>
      </c>
      <c r="H9" s="540">
        <f>ROUND(G9/$D9*100,1)</f>
        <v>2.8</v>
      </c>
      <c r="I9" s="541">
        <f t="shared" si="2"/>
        <v>184637</v>
      </c>
      <c r="J9" s="542">
        <f>ROUND(I9/$D9*100,1)</f>
        <v>97.2</v>
      </c>
      <c r="K9" s="539">
        <f t="shared" si="2"/>
        <v>0</v>
      </c>
      <c r="L9" s="543">
        <f t="shared" si="2"/>
        <v>0</v>
      </c>
      <c r="M9" s="544">
        <f t="shared" si="2"/>
        <v>0</v>
      </c>
      <c r="N9" s="545">
        <f t="shared" si="2"/>
        <v>0</v>
      </c>
      <c r="O9" s="543">
        <f t="shared" si="2"/>
        <v>0</v>
      </c>
      <c r="P9" s="542">
        <v>0</v>
      </c>
    </row>
    <row r="10" spans="1:16" s="484" customFormat="1" ht="14.1" hidden="1" customHeight="1">
      <c r="B10" s="536"/>
      <c r="C10" s="537" t="s">
        <v>52</v>
      </c>
      <c r="D10" s="538">
        <f t="shared" si="2"/>
        <v>126491</v>
      </c>
      <c r="E10" s="539">
        <f t="shared" si="2"/>
        <v>109305</v>
      </c>
      <c r="F10" s="540">
        <f>ROUND(E10/D10*100,1)</f>
        <v>86.4</v>
      </c>
      <c r="G10" s="539">
        <f t="shared" si="2"/>
        <v>14926</v>
      </c>
      <c r="H10" s="540">
        <f>ROUND(G10/$D10*100,1)</f>
        <v>11.8</v>
      </c>
      <c r="I10" s="541">
        <f t="shared" si="2"/>
        <v>111565</v>
      </c>
      <c r="J10" s="542">
        <f>ROUND(I10/$D10*100,1)</f>
        <v>88.2</v>
      </c>
      <c r="K10" s="539">
        <f t="shared" si="2"/>
        <v>0</v>
      </c>
      <c r="L10" s="543">
        <f t="shared" si="2"/>
        <v>0</v>
      </c>
      <c r="M10" s="544">
        <f t="shared" si="2"/>
        <v>0</v>
      </c>
      <c r="N10" s="545">
        <f t="shared" si="2"/>
        <v>0</v>
      </c>
      <c r="O10" s="543">
        <f t="shared" si="2"/>
        <v>0</v>
      </c>
      <c r="P10" s="542">
        <v>0</v>
      </c>
    </row>
    <row r="11" spans="1:16" s="484" customFormat="1" ht="14.1" hidden="1" customHeight="1">
      <c r="B11" s="536"/>
      <c r="C11" s="537" t="s">
        <v>53</v>
      </c>
      <c r="D11" s="546">
        <f t="shared" si="2"/>
        <v>212437</v>
      </c>
      <c r="E11" s="547">
        <f t="shared" si="2"/>
        <v>64471</v>
      </c>
      <c r="F11" s="548">
        <f>ROUND(E11/D11*100,1)</f>
        <v>30.3</v>
      </c>
      <c r="G11" s="547">
        <f t="shared" si="2"/>
        <v>55962</v>
      </c>
      <c r="H11" s="548">
        <f>ROUND(G11/$D11*100,1)</f>
        <v>26.3</v>
      </c>
      <c r="I11" s="549">
        <f t="shared" si="2"/>
        <v>156475</v>
      </c>
      <c r="J11" s="550">
        <f>ROUND(I11/$D11*100,1)</f>
        <v>73.7</v>
      </c>
      <c r="K11" s="547">
        <f t="shared" si="2"/>
        <v>0</v>
      </c>
      <c r="L11" s="551">
        <f t="shared" si="2"/>
        <v>0</v>
      </c>
      <c r="M11" s="552">
        <f t="shared" si="2"/>
        <v>0</v>
      </c>
      <c r="N11" s="553">
        <f t="shared" si="2"/>
        <v>0</v>
      </c>
      <c r="O11" s="551">
        <f t="shared" si="2"/>
        <v>0</v>
      </c>
      <c r="P11" s="550">
        <v>0</v>
      </c>
    </row>
    <row r="12" spans="1:16" s="484" customFormat="1" ht="15" hidden="1" customHeight="1">
      <c r="B12" s="554"/>
      <c r="C12" s="555" t="s">
        <v>232</v>
      </c>
      <c r="D12" s="556">
        <f>SUM(D13:D16)</f>
        <v>0</v>
      </c>
      <c r="E12" s="557">
        <f>SUM(E13:E16)</f>
        <v>0</v>
      </c>
      <c r="F12" s="528">
        <f t="shared" ref="F12:O12" si="3">SUM(F13:F16)</f>
        <v>0</v>
      </c>
      <c r="G12" s="557">
        <f t="shared" si="3"/>
        <v>0</v>
      </c>
      <c r="H12" s="528">
        <f t="shared" si="3"/>
        <v>0</v>
      </c>
      <c r="I12" s="558">
        <f t="shared" si="3"/>
        <v>0</v>
      </c>
      <c r="J12" s="530">
        <f t="shared" si="3"/>
        <v>0</v>
      </c>
      <c r="K12" s="557">
        <f t="shared" si="3"/>
        <v>0</v>
      </c>
      <c r="L12" s="559">
        <f t="shared" si="3"/>
        <v>0</v>
      </c>
      <c r="M12" s="560">
        <f t="shared" si="3"/>
        <v>0</v>
      </c>
      <c r="N12" s="561">
        <f t="shared" si="3"/>
        <v>0</v>
      </c>
      <c r="O12" s="559">
        <f t="shared" si="3"/>
        <v>0</v>
      </c>
      <c r="P12" s="562">
        <f>SUM(P13:P16)</f>
        <v>0</v>
      </c>
    </row>
    <row r="13" spans="1:16" s="484" customFormat="1" ht="14.1" hidden="1" customHeight="1">
      <c r="B13" s="554"/>
      <c r="C13" s="563" t="s">
        <v>50</v>
      </c>
      <c r="D13" s="564">
        <v>0</v>
      </c>
      <c r="E13" s="565">
        <v>0</v>
      </c>
      <c r="F13" s="540">
        <v>0</v>
      </c>
      <c r="G13" s="565">
        <v>0</v>
      </c>
      <c r="H13" s="540">
        <v>0</v>
      </c>
      <c r="I13" s="566">
        <v>0</v>
      </c>
      <c r="J13" s="542">
        <v>0</v>
      </c>
      <c r="K13" s="565">
        <v>0</v>
      </c>
      <c r="L13" s="567">
        <v>0</v>
      </c>
      <c r="M13" s="568">
        <v>0</v>
      </c>
      <c r="N13" s="569">
        <v>0</v>
      </c>
      <c r="O13" s="570">
        <v>0</v>
      </c>
      <c r="P13" s="568">
        <v>0</v>
      </c>
    </row>
    <row r="14" spans="1:16" s="484" customFormat="1" ht="14.1" hidden="1" customHeight="1">
      <c r="B14" s="554"/>
      <c r="C14" s="563" t="s">
        <v>144</v>
      </c>
      <c r="D14" s="571">
        <v>0</v>
      </c>
      <c r="E14" s="565">
        <v>0</v>
      </c>
      <c r="F14" s="540">
        <v>0</v>
      </c>
      <c r="G14" s="565">
        <v>0</v>
      </c>
      <c r="H14" s="540">
        <v>0</v>
      </c>
      <c r="I14" s="566">
        <v>0</v>
      </c>
      <c r="J14" s="542">
        <v>0</v>
      </c>
      <c r="K14" s="565">
        <v>0</v>
      </c>
      <c r="L14" s="567">
        <v>0</v>
      </c>
      <c r="M14" s="568">
        <v>0</v>
      </c>
      <c r="N14" s="569">
        <v>0</v>
      </c>
      <c r="O14" s="570">
        <v>0</v>
      </c>
      <c r="P14" s="568">
        <v>0</v>
      </c>
    </row>
    <row r="15" spans="1:16" s="484" customFormat="1" ht="14.1" hidden="1" customHeight="1">
      <c r="B15" s="554"/>
      <c r="C15" s="563" t="s">
        <v>52</v>
      </c>
      <c r="D15" s="564">
        <v>0</v>
      </c>
      <c r="E15" s="565">
        <v>0</v>
      </c>
      <c r="F15" s="540">
        <v>0</v>
      </c>
      <c r="G15" s="565">
        <v>0</v>
      </c>
      <c r="H15" s="540">
        <v>0</v>
      </c>
      <c r="I15" s="566">
        <v>0</v>
      </c>
      <c r="J15" s="542">
        <v>0</v>
      </c>
      <c r="K15" s="565">
        <v>0</v>
      </c>
      <c r="L15" s="567">
        <v>0</v>
      </c>
      <c r="M15" s="568">
        <v>0</v>
      </c>
      <c r="N15" s="569">
        <v>0</v>
      </c>
      <c r="O15" s="570">
        <v>0</v>
      </c>
      <c r="P15" s="568">
        <v>0</v>
      </c>
    </row>
    <row r="16" spans="1:16" s="484" customFormat="1" ht="14.1" hidden="1" customHeight="1">
      <c r="B16" s="554"/>
      <c r="C16" s="563" t="s">
        <v>53</v>
      </c>
      <c r="D16" s="572">
        <v>0</v>
      </c>
      <c r="E16" s="573">
        <v>0</v>
      </c>
      <c r="F16" s="548">
        <v>0</v>
      </c>
      <c r="G16" s="573">
        <v>0</v>
      </c>
      <c r="H16" s="548">
        <v>0</v>
      </c>
      <c r="I16" s="574">
        <v>0</v>
      </c>
      <c r="J16" s="550">
        <v>0</v>
      </c>
      <c r="K16" s="573">
        <v>0</v>
      </c>
      <c r="L16" s="575">
        <v>0</v>
      </c>
      <c r="M16" s="576">
        <v>0</v>
      </c>
      <c r="N16" s="577">
        <v>0</v>
      </c>
      <c r="O16" s="578">
        <v>0</v>
      </c>
      <c r="P16" s="576">
        <v>0</v>
      </c>
    </row>
    <row r="17" spans="2:16" s="484" customFormat="1" ht="15" hidden="1" customHeight="1">
      <c r="B17" s="554"/>
      <c r="C17" s="555" t="s">
        <v>233</v>
      </c>
      <c r="D17" s="556">
        <f t="shared" ref="D17:O17" si="4">SUM(D18:D21)</f>
        <v>614660</v>
      </c>
      <c r="E17" s="557">
        <f t="shared" si="4"/>
        <v>347135</v>
      </c>
      <c r="F17" s="528">
        <f>ROUND(E17/D17*100,1)</f>
        <v>56.5</v>
      </c>
      <c r="G17" s="557">
        <f t="shared" si="4"/>
        <v>75257</v>
      </c>
      <c r="H17" s="528">
        <f>ROUND(G17/$D17*100,1)</f>
        <v>12.2</v>
      </c>
      <c r="I17" s="558">
        <f t="shared" si="4"/>
        <v>539403</v>
      </c>
      <c r="J17" s="530">
        <f>ROUND(I17/$D17*100,1)</f>
        <v>87.8</v>
      </c>
      <c r="K17" s="557">
        <f t="shared" si="4"/>
        <v>0</v>
      </c>
      <c r="L17" s="559">
        <f t="shared" si="4"/>
        <v>0</v>
      </c>
      <c r="M17" s="560">
        <f t="shared" si="4"/>
        <v>0</v>
      </c>
      <c r="N17" s="561">
        <f t="shared" si="4"/>
        <v>123</v>
      </c>
      <c r="O17" s="559">
        <f t="shared" si="4"/>
        <v>4</v>
      </c>
      <c r="P17" s="530">
        <f>SUM(P18:P21)</f>
        <v>30.8</v>
      </c>
    </row>
    <row r="18" spans="2:16" s="484" customFormat="1" ht="14.1" hidden="1" customHeight="1">
      <c r="B18" s="554"/>
      <c r="C18" s="563" t="s">
        <v>50</v>
      </c>
      <c r="D18" s="579">
        <f>SUM(G18,I18)</f>
        <v>91095</v>
      </c>
      <c r="E18" s="565">
        <v>45028</v>
      </c>
      <c r="F18" s="540">
        <f>ROUND(E18/D18*100,1)</f>
        <v>49.4</v>
      </c>
      <c r="G18" s="565">
        <v>4369</v>
      </c>
      <c r="H18" s="540">
        <f t="shared" ref="H18:H24" si="5">ROUND(G18/$D18*100,1)</f>
        <v>4.8</v>
      </c>
      <c r="I18" s="566">
        <v>86726</v>
      </c>
      <c r="J18" s="542">
        <f>ROUND(I18/$D18*100,1)</f>
        <v>95.2</v>
      </c>
      <c r="K18" s="565">
        <v>0</v>
      </c>
      <c r="L18" s="567">
        <v>0</v>
      </c>
      <c r="M18" s="568">
        <v>0</v>
      </c>
      <c r="N18" s="569">
        <v>123</v>
      </c>
      <c r="O18" s="570">
        <v>4</v>
      </c>
      <c r="P18" s="542">
        <v>30.8</v>
      </c>
    </row>
    <row r="19" spans="2:16" s="484" customFormat="1" ht="14.1" hidden="1" customHeight="1">
      <c r="B19" s="554"/>
      <c r="C19" s="563" t="s">
        <v>144</v>
      </c>
      <c r="D19" s="579">
        <f>SUM(G19,I19)</f>
        <v>184637</v>
      </c>
      <c r="E19" s="565">
        <v>128331</v>
      </c>
      <c r="F19" s="540">
        <f>ROUND(E19/D19*100,1)</f>
        <v>69.5</v>
      </c>
      <c r="G19" s="565">
        <v>0</v>
      </c>
      <c r="H19" s="540">
        <f t="shared" si="5"/>
        <v>0</v>
      </c>
      <c r="I19" s="566">
        <v>184637</v>
      </c>
      <c r="J19" s="542">
        <f>ROUND(I19/$D19*100,1)</f>
        <v>100</v>
      </c>
      <c r="K19" s="580">
        <v>0</v>
      </c>
      <c r="L19" s="581">
        <v>0</v>
      </c>
      <c r="M19" s="582">
        <v>0</v>
      </c>
      <c r="N19" s="569">
        <v>0</v>
      </c>
      <c r="O19" s="570">
        <v>0</v>
      </c>
      <c r="P19" s="583">
        <v>0</v>
      </c>
    </row>
    <row r="20" spans="2:16" s="484" customFormat="1" ht="14.1" hidden="1" customHeight="1">
      <c r="B20" s="554"/>
      <c r="C20" s="563" t="s">
        <v>52</v>
      </c>
      <c r="D20" s="579">
        <f>SUM(G20,I20)</f>
        <v>126491</v>
      </c>
      <c r="E20" s="565">
        <v>109305</v>
      </c>
      <c r="F20" s="540">
        <f>ROUND(E20/D20*100,1)</f>
        <v>86.4</v>
      </c>
      <c r="G20" s="565">
        <v>14926</v>
      </c>
      <c r="H20" s="540">
        <f t="shared" si="5"/>
        <v>11.8</v>
      </c>
      <c r="I20" s="566">
        <v>111565</v>
      </c>
      <c r="J20" s="542">
        <f>ROUND(I20/$D20*100,1)</f>
        <v>88.2</v>
      </c>
      <c r="K20" s="565">
        <v>0</v>
      </c>
      <c r="L20" s="567">
        <v>0</v>
      </c>
      <c r="M20" s="568">
        <v>0</v>
      </c>
      <c r="N20" s="569">
        <v>0</v>
      </c>
      <c r="O20" s="570">
        <v>0</v>
      </c>
      <c r="P20" s="542">
        <v>0</v>
      </c>
    </row>
    <row r="21" spans="2:16" s="484" customFormat="1" ht="14.1" hidden="1" customHeight="1">
      <c r="B21" s="554"/>
      <c r="C21" s="563" t="s">
        <v>53</v>
      </c>
      <c r="D21" s="579">
        <f>SUM(G21,I21)</f>
        <v>212437</v>
      </c>
      <c r="E21" s="573">
        <v>64471</v>
      </c>
      <c r="F21" s="548">
        <f>ROUND(E21/D21*100,1)</f>
        <v>30.3</v>
      </c>
      <c r="G21" s="573">
        <v>55962</v>
      </c>
      <c r="H21" s="548">
        <f t="shared" si="5"/>
        <v>26.3</v>
      </c>
      <c r="I21" s="574">
        <v>156475</v>
      </c>
      <c r="J21" s="550">
        <f>ROUND(I21/$D21*100,1)</f>
        <v>73.7</v>
      </c>
      <c r="K21" s="573">
        <v>0</v>
      </c>
      <c r="L21" s="575">
        <v>0</v>
      </c>
      <c r="M21" s="576">
        <v>0</v>
      </c>
      <c r="N21" s="577">
        <v>0</v>
      </c>
      <c r="O21" s="578">
        <v>0</v>
      </c>
      <c r="P21" s="550">
        <v>0</v>
      </c>
    </row>
    <row r="22" spans="2:16" s="484" customFormat="1" ht="14.25" hidden="1" customHeight="1">
      <c r="B22" s="554"/>
      <c r="C22" s="584" t="s">
        <v>234</v>
      </c>
      <c r="D22" s="556">
        <f t="shared" ref="D22:O22" si="6">SUM(D23:D26)</f>
        <v>5399</v>
      </c>
      <c r="E22" s="557">
        <f t="shared" si="6"/>
        <v>0</v>
      </c>
      <c r="F22" s="528">
        <f t="shared" si="6"/>
        <v>0</v>
      </c>
      <c r="G22" s="557">
        <f t="shared" si="6"/>
        <v>5399</v>
      </c>
      <c r="H22" s="528">
        <f t="shared" si="5"/>
        <v>100</v>
      </c>
      <c r="I22" s="558">
        <f t="shared" si="6"/>
        <v>0</v>
      </c>
      <c r="J22" s="530">
        <f t="shared" si="6"/>
        <v>0</v>
      </c>
      <c r="K22" s="557">
        <f t="shared" si="6"/>
        <v>0</v>
      </c>
      <c r="L22" s="559">
        <f t="shared" si="6"/>
        <v>0</v>
      </c>
      <c r="M22" s="560">
        <f t="shared" si="6"/>
        <v>0</v>
      </c>
      <c r="N22" s="561">
        <f t="shared" si="6"/>
        <v>0</v>
      </c>
      <c r="O22" s="559">
        <f t="shared" si="6"/>
        <v>0</v>
      </c>
      <c r="P22" s="530">
        <f>SUM(P23:P26)</f>
        <v>0</v>
      </c>
    </row>
    <row r="23" spans="2:16" s="484" customFormat="1" ht="14.1" hidden="1" customHeight="1">
      <c r="B23" s="554"/>
      <c r="C23" s="563" t="s">
        <v>50</v>
      </c>
      <c r="D23" s="579">
        <v>0</v>
      </c>
      <c r="E23" s="565">
        <v>0</v>
      </c>
      <c r="F23" s="540">
        <v>0</v>
      </c>
      <c r="G23" s="565">
        <v>0</v>
      </c>
      <c r="H23" s="540">
        <v>0</v>
      </c>
      <c r="I23" s="566">
        <v>0</v>
      </c>
      <c r="J23" s="542">
        <v>0</v>
      </c>
      <c r="K23" s="565">
        <v>0</v>
      </c>
      <c r="L23" s="567">
        <v>0</v>
      </c>
      <c r="M23" s="568">
        <v>0</v>
      </c>
      <c r="N23" s="569">
        <v>0</v>
      </c>
      <c r="O23" s="570">
        <v>0</v>
      </c>
      <c r="P23" s="542">
        <v>0</v>
      </c>
    </row>
    <row r="24" spans="2:16" s="484" customFormat="1" ht="14.1" hidden="1" customHeight="1">
      <c r="B24" s="554"/>
      <c r="C24" s="563" t="s">
        <v>144</v>
      </c>
      <c r="D24" s="579">
        <v>5399</v>
      </c>
      <c r="E24" s="565">
        <v>0</v>
      </c>
      <c r="F24" s="540">
        <v>0</v>
      </c>
      <c r="G24" s="565">
        <v>5399</v>
      </c>
      <c r="H24" s="540">
        <f t="shared" si="5"/>
        <v>100</v>
      </c>
      <c r="I24" s="566">
        <v>0</v>
      </c>
      <c r="J24" s="542">
        <v>0</v>
      </c>
      <c r="K24" s="565">
        <v>0</v>
      </c>
      <c r="L24" s="567">
        <v>0</v>
      </c>
      <c r="M24" s="568">
        <v>0</v>
      </c>
      <c r="N24" s="569">
        <v>0</v>
      </c>
      <c r="O24" s="570">
        <v>0</v>
      </c>
      <c r="P24" s="542">
        <v>0</v>
      </c>
    </row>
    <row r="25" spans="2:16" s="484" customFormat="1" ht="14.1" hidden="1" customHeight="1">
      <c r="B25" s="554"/>
      <c r="C25" s="563" t="s">
        <v>52</v>
      </c>
      <c r="D25" s="579">
        <v>0</v>
      </c>
      <c r="E25" s="565">
        <v>0</v>
      </c>
      <c r="F25" s="540">
        <v>0</v>
      </c>
      <c r="G25" s="565">
        <v>0</v>
      </c>
      <c r="H25" s="540">
        <v>0</v>
      </c>
      <c r="I25" s="566">
        <v>0</v>
      </c>
      <c r="J25" s="542">
        <v>0</v>
      </c>
      <c r="K25" s="565">
        <v>0</v>
      </c>
      <c r="L25" s="567">
        <v>0</v>
      </c>
      <c r="M25" s="568">
        <v>0</v>
      </c>
      <c r="N25" s="569">
        <v>0</v>
      </c>
      <c r="O25" s="570">
        <v>0</v>
      </c>
      <c r="P25" s="542">
        <v>0</v>
      </c>
    </row>
    <row r="26" spans="2:16" s="484" customFormat="1" ht="14.1" hidden="1" customHeight="1">
      <c r="B26" s="585"/>
      <c r="C26" s="586" t="s">
        <v>53</v>
      </c>
      <c r="D26" s="587">
        <v>0</v>
      </c>
      <c r="E26" s="588">
        <v>0</v>
      </c>
      <c r="F26" s="589">
        <v>0</v>
      </c>
      <c r="G26" s="588">
        <v>0</v>
      </c>
      <c r="H26" s="589">
        <v>0</v>
      </c>
      <c r="I26" s="590">
        <v>0</v>
      </c>
      <c r="J26" s="591">
        <v>0</v>
      </c>
      <c r="K26" s="588">
        <v>0</v>
      </c>
      <c r="L26" s="592">
        <v>0</v>
      </c>
      <c r="M26" s="593">
        <v>0</v>
      </c>
      <c r="N26" s="594">
        <v>0</v>
      </c>
      <c r="O26" s="595">
        <v>0</v>
      </c>
      <c r="P26" s="591">
        <v>0</v>
      </c>
    </row>
    <row r="27" spans="2:16" s="522" customFormat="1" ht="15" hidden="1" customHeight="1">
      <c r="B27" s="523" t="s">
        <v>235</v>
      </c>
      <c r="C27" s="524"/>
      <c r="D27" s="596">
        <v>401231</v>
      </c>
      <c r="E27" s="597">
        <v>276244</v>
      </c>
      <c r="F27" s="598">
        <f>ROUND(E27/D27*100,1)</f>
        <v>68.8</v>
      </c>
      <c r="G27" s="597">
        <v>28285</v>
      </c>
      <c r="H27" s="598">
        <f>ROUND(G27/$D27*100,1)</f>
        <v>7</v>
      </c>
      <c r="I27" s="599">
        <v>372946</v>
      </c>
      <c r="J27" s="600">
        <f>ROUND(I27/$D27*100,1)</f>
        <v>93</v>
      </c>
      <c r="K27" s="597">
        <v>0</v>
      </c>
      <c r="L27" s="601">
        <v>0</v>
      </c>
      <c r="M27" s="602">
        <v>0</v>
      </c>
      <c r="N27" s="603">
        <v>247</v>
      </c>
      <c r="O27" s="601">
        <v>11</v>
      </c>
      <c r="P27" s="600">
        <v>22.5</v>
      </c>
    </row>
    <row r="28" spans="2:16" s="484" customFormat="1" ht="15" hidden="1" customHeight="1">
      <c r="B28" s="554"/>
      <c r="C28" s="555" t="s">
        <v>232</v>
      </c>
      <c r="D28" s="556">
        <v>0</v>
      </c>
      <c r="E28" s="557">
        <v>0</v>
      </c>
      <c r="F28" s="528">
        <v>0</v>
      </c>
      <c r="G28" s="557">
        <v>0</v>
      </c>
      <c r="H28" s="528">
        <v>0</v>
      </c>
      <c r="I28" s="558">
        <v>0</v>
      </c>
      <c r="J28" s="530">
        <v>0</v>
      </c>
      <c r="K28" s="557">
        <v>0</v>
      </c>
      <c r="L28" s="559">
        <v>0</v>
      </c>
      <c r="M28" s="560">
        <v>0</v>
      </c>
      <c r="N28" s="561">
        <v>0</v>
      </c>
      <c r="O28" s="559">
        <v>0</v>
      </c>
      <c r="P28" s="530">
        <v>0</v>
      </c>
    </row>
    <row r="29" spans="2:16" s="484" customFormat="1" ht="15" hidden="1" customHeight="1">
      <c r="B29" s="554"/>
      <c r="C29" s="555" t="s">
        <v>236</v>
      </c>
      <c r="D29" s="556">
        <v>401231</v>
      </c>
      <c r="E29" s="557">
        <v>276244</v>
      </c>
      <c r="F29" s="528">
        <f>ROUND(E29/D29*100,1)</f>
        <v>68.8</v>
      </c>
      <c r="G29" s="557">
        <v>28285</v>
      </c>
      <c r="H29" s="528">
        <f>ROUND(G29/$D29*100,1)</f>
        <v>7</v>
      </c>
      <c r="I29" s="558">
        <v>372946</v>
      </c>
      <c r="J29" s="530">
        <f>ROUND(I29/$D29*100,1)</f>
        <v>93</v>
      </c>
      <c r="K29" s="557">
        <v>0</v>
      </c>
      <c r="L29" s="559">
        <v>0</v>
      </c>
      <c r="M29" s="560">
        <v>0</v>
      </c>
      <c r="N29" s="561">
        <v>247</v>
      </c>
      <c r="O29" s="559">
        <v>11</v>
      </c>
      <c r="P29" s="530">
        <v>22.5</v>
      </c>
    </row>
    <row r="30" spans="2:16" s="484" customFormat="1" ht="15" hidden="1" customHeight="1">
      <c r="B30" s="585"/>
      <c r="C30" s="604" t="s">
        <v>234</v>
      </c>
      <c r="D30" s="605">
        <v>0</v>
      </c>
      <c r="E30" s="606">
        <v>0</v>
      </c>
      <c r="F30" s="607">
        <v>0</v>
      </c>
      <c r="G30" s="606">
        <v>0</v>
      </c>
      <c r="H30" s="607">
        <v>0</v>
      </c>
      <c r="I30" s="608">
        <v>0</v>
      </c>
      <c r="J30" s="609">
        <v>0</v>
      </c>
      <c r="K30" s="606">
        <v>0</v>
      </c>
      <c r="L30" s="610">
        <v>0</v>
      </c>
      <c r="M30" s="611">
        <v>0</v>
      </c>
      <c r="N30" s="612">
        <v>0</v>
      </c>
      <c r="O30" s="610">
        <v>0</v>
      </c>
      <c r="P30" s="609">
        <v>0</v>
      </c>
    </row>
    <row r="31" spans="2:16" s="522" customFormat="1" ht="15" hidden="1" customHeight="1">
      <c r="B31" s="523" t="s">
        <v>237</v>
      </c>
      <c r="C31" s="524"/>
      <c r="D31" s="596">
        <v>401944</v>
      </c>
      <c r="E31" s="597">
        <v>277176</v>
      </c>
      <c r="F31" s="598">
        <f>ROUND(E31/D31*100,1)</f>
        <v>69</v>
      </c>
      <c r="G31" s="597">
        <v>28444</v>
      </c>
      <c r="H31" s="598">
        <f>ROUND(G31/$D31*100,1)</f>
        <v>7.1</v>
      </c>
      <c r="I31" s="599">
        <v>373500</v>
      </c>
      <c r="J31" s="600">
        <f>ROUND(I31/$D31*100,1)</f>
        <v>92.9</v>
      </c>
      <c r="K31" s="597">
        <v>0</v>
      </c>
      <c r="L31" s="601">
        <v>0</v>
      </c>
      <c r="M31" s="602">
        <v>0</v>
      </c>
      <c r="N31" s="603">
        <v>247</v>
      </c>
      <c r="O31" s="601">
        <v>11</v>
      </c>
      <c r="P31" s="600">
        <v>22.5</v>
      </c>
    </row>
    <row r="32" spans="2:16" s="484" customFormat="1" ht="15" hidden="1" customHeight="1">
      <c r="B32" s="554"/>
      <c r="C32" s="555" t="s">
        <v>232</v>
      </c>
      <c r="D32" s="556">
        <v>0</v>
      </c>
      <c r="E32" s="557">
        <v>0</v>
      </c>
      <c r="F32" s="528">
        <v>0</v>
      </c>
      <c r="G32" s="557">
        <v>0</v>
      </c>
      <c r="H32" s="528">
        <v>0</v>
      </c>
      <c r="I32" s="558">
        <v>0</v>
      </c>
      <c r="J32" s="530">
        <v>0</v>
      </c>
      <c r="K32" s="557">
        <v>0</v>
      </c>
      <c r="L32" s="559">
        <v>0</v>
      </c>
      <c r="M32" s="560">
        <v>0</v>
      </c>
      <c r="N32" s="561">
        <v>0</v>
      </c>
      <c r="O32" s="559">
        <v>0</v>
      </c>
      <c r="P32" s="530">
        <v>0</v>
      </c>
    </row>
    <row r="33" spans="2:17" s="484" customFormat="1" ht="15" hidden="1" customHeight="1">
      <c r="B33" s="554"/>
      <c r="C33" s="555" t="s">
        <v>236</v>
      </c>
      <c r="D33" s="556">
        <v>401944</v>
      </c>
      <c r="E33" s="557">
        <v>277176</v>
      </c>
      <c r="F33" s="528">
        <f>ROUND(E33/D33*100,1)</f>
        <v>69</v>
      </c>
      <c r="G33" s="557">
        <v>28444</v>
      </c>
      <c r="H33" s="528">
        <f>ROUND(G33/$D33*100,1)</f>
        <v>7.1</v>
      </c>
      <c r="I33" s="558">
        <v>373500</v>
      </c>
      <c r="J33" s="530">
        <f>ROUND(I33/$D33*100,1)</f>
        <v>92.9</v>
      </c>
      <c r="K33" s="557">
        <v>0</v>
      </c>
      <c r="L33" s="559">
        <v>0</v>
      </c>
      <c r="M33" s="560">
        <v>0</v>
      </c>
      <c r="N33" s="561">
        <v>247</v>
      </c>
      <c r="O33" s="559">
        <v>11</v>
      </c>
      <c r="P33" s="530">
        <v>22.5</v>
      </c>
    </row>
    <row r="34" spans="2:17" s="484" customFormat="1" ht="15" hidden="1" customHeight="1">
      <c r="B34" s="585"/>
      <c r="C34" s="604" t="s">
        <v>234</v>
      </c>
      <c r="D34" s="605">
        <v>0</v>
      </c>
      <c r="E34" s="606">
        <v>0</v>
      </c>
      <c r="F34" s="607">
        <v>0</v>
      </c>
      <c r="G34" s="606">
        <v>0</v>
      </c>
      <c r="H34" s="607">
        <v>0</v>
      </c>
      <c r="I34" s="608">
        <v>0</v>
      </c>
      <c r="J34" s="609">
        <v>0</v>
      </c>
      <c r="K34" s="606">
        <v>0</v>
      </c>
      <c r="L34" s="610">
        <v>0</v>
      </c>
      <c r="M34" s="611">
        <v>0</v>
      </c>
      <c r="N34" s="612">
        <v>0</v>
      </c>
      <c r="O34" s="610">
        <v>0</v>
      </c>
      <c r="P34" s="609">
        <v>0</v>
      </c>
    </row>
    <row r="35" spans="2:17" s="522" customFormat="1" ht="15" hidden="1" customHeight="1">
      <c r="B35" s="613" t="s">
        <v>238</v>
      </c>
      <c r="C35" s="614"/>
      <c r="D35" s="615">
        <v>400480</v>
      </c>
      <c r="E35" s="616">
        <v>275816</v>
      </c>
      <c r="F35" s="617">
        <f>ROUND(E35/D35*100,1)</f>
        <v>68.900000000000006</v>
      </c>
      <c r="G35" s="616">
        <v>28444</v>
      </c>
      <c r="H35" s="617">
        <f>ROUND(G35/$D35*100,1)</f>
        <v>7.1</v>
      </c>
      <c r="I35" s="618">
        <v>372036</v>
      </c>
      <c r="J35" s="619">
        <f>ROUND(I35/$D35*100,1)</f>
        <v>92.9</v>
      </c>
      <c r="K35" s="616">
        <v>0</v>
      </c>
      <c r="L35" s="620">
        <v>0</v>
      </c>
      <c r="M35" s="621">
        <v>0</v>
      </c>
      <c r="N35" s="622">
        <v>247</v>
      </c>
      <c r="O35" s="620">
        <v>11</v>
      </c>
      <c r="P35" s="619">
        <v>22.5</v>
      </c>
    </row>
    <row r="36" spans="2:17" s="484" customFormat="1" ht="15" hidden="1" customHeight="1">
      <c r="B36" s="554"/>
      <c r="C36" s="555" t="s">
        <v>232</v>
      </c>
      <c r="D36" s="556">
        <v>0</v>
      </c>
      <c r="E36" s="557">
        <v>0</v>
      </c>
      <c r="F36" s="528">
        <v>0</v>
      </c>
      <c r="G36" s="557">
        <v>0</v>
      </c>
      <c r="H36" s="528">
        <v>0</v>
      </c>
      <c r="I36" s="558">
        <v>0</v>
      </c>
      <c r="J36" s="530">
        <v>0</v>
      </c>
      <c r="K36" s="557">
        <v>0</v>
      </c>
      <c r="L36" s="559">
        <v>0</v>
      </c>
      <c r="M36" s="560">
        <v>0</v>
      </c>
      <c r="N36" s="561">
        <v>0</v>
      </c>
      <c r="O36" s="559">
        <v>0</v>
      </c>
      <c r="P36" s="530">
        <v>0</v>
      </c>
    </row>
    <row r="37" spans="2:17" s="484" customFormat="1" ht="15" hidden="1" customHeight="1">
      <c r="B37" s="554"/>
      <c r="C37" s="555" t="s">
        <v>236</v>
      </c>
      <c r="D37" s="556">
        <v>400480</v>
      </c>
      <c r="E37" s="557">
        <v>275816</v>
      </c>
      <c r="F37" s="528">
        <f>ROUND(E37/D37*100,1)</f>
        <v>68.900000000000006</v>
      </c>
      <c r="G37" s="557">
        <v>28444</v>
      </c>
      <c r="H37" s="528">
        <f>ROUND(G37/$D37*100,1)</f>
        <v>7.1</v>
      </c>
      <c r="I37" s="558">
        <v>372036</v>
      </c>
      <c r="J37" s="530">
        <f>ROUND(I37/$D37*100,1)</f>
        <v>92.9</v>
      </c>
      <c r="K37" s="557">
        <v>0</v>
      </c>
      <c r="L37" s="559">
        <v>0</v>
      </c>
      <c r="M37" s="560">
        <v>0</v>
      </c>
      <c r="N37" s="561">
        <v>247</v>
      </c>
      <c r="O37" s="559">
        <v>11</v>
      </c>
      <c r="P37" s="530">
        <v>22.5</v>
      </c>
    </row>
    <row r="38" spans="2:17" s="484" customFormat="1" ht="15" hidden="1" customHeight="1">
      <c r="B38" s="585"/>
      <c r="C38" s="604" t="s">
        <v>234</v>
      </c>
      <c r="D38" s="605">
        <v>0</v>
      </c>
      <c r="E38" s="606">
        <v>0</v>
      </c>
      <c r="F38" s="607">
        <v>0</v>
      </c>
      <c r="G38" s="606">
        <v>0</v>
      </c>
      <c r="H38" s="607">
        <v>0</v>
      </c>
      <c r="I38" s="608">
        <v>0</v>
      </c>
      <c r="J38" s="609">
        <v>0</v>
      </c>
      <c r="K38" s="606">
        <v>0</v>
      </c>
      <c r="L38" s="610">
        <v>0</v>
      </c>
      <c r="M38" s="611">
        <v>0</v>
      </c>
      <c r="N38" s="612">
        <v>0</v>
      </c>
      <c r="O38" s="610">
        <v>0</v>
      </c>
      <c r="P38" s="609">
        <v>0</v>
      </c>
    </row>
    <row r="39" spans="2:17" s="522" customFormat="1" ht="15" hidden="1" customHeight="1">
      <c r="B39" s="613" t="s">
        <v>239</v>
      </c>
      <c r="C39" s="614"/>
      <c r="D39" s="615">
        <f>D41</f>
        <v>400480</v>
      </c>
      <c r="E39" s="616">
        <f>E41</f>
        <v>275816</v>
      </c>
      <c r="F39" s="617">
        <f>ROUND(E39/D39*100,1)</f>
        <v>68.900000000000006</v>
      </c>
      <c r="G39" s="616">
        <f>G41</f>
        <v>28444</v>
      </c>
      <c r="H39" s="617">
        <f>ROUND(G39/$D39*100,1)</f>
        <v>7.1</v>
      </c>
      <c r="I39" s="618">
        <f>I41</f>
        <v>372036</v>
      </c>
      <c r="J39" s="619">
        <f>ROUND(I39/$D39*100,1)</f>
        <v>92.9</v>
      </c>
      <c r="K39" s="616">
        <v>0</v>
      </c>
      <c r="L39" s="620">
        <v>0</v>
      </c>
      <c r="M39" s="621">
        <v>0</v>
      </c>
      <c r="N39" s="622">
        <f>N41</f>
        <v>247</v>
      </c>
      <c r="O39" s="620">
        <f>O41</f>
        <v>11</v>
      </c>
      <c r="P39" s="619">
        <f>P41</f>
        <v>22.5</v>
      </c>
    </row>
    <row r="40" spans="2:17" s="484" customFormat="1" ht="15" hidden="1" customHeight="1">
      <c r="B40" s="554"/>
      <c r="C40" s="555" t="s">
        <v>232</v>
      </c>
      <c r="D40" s="556">
        <v>0</v>
      </c>
      <c r="E40" s="557">
        <v>0</v>
      </c>
      <c r="F40" s="528">
        <v>0</v>
      </c>
      <c r="G40" s="557">
        <v>0</v>
      </c>
      <c r="H40" s="528">
        <v>0</v>
      </c>
      <c r="I40" s="558">
        <v>0</v>
      </c>
      <c r="J40" s="530">
        <v>0</v>
      </c>
      <c r="K40" s="557">
        <v>0</v>
      </c>
      <c r="L40" s="559">
        <v>0</v>
      </c>
      <c r="M40" s="560">
        <v>0</v>
      </c>
      <c r="N40" s="561">
        <v>0</v>
      </c>
      <c r="O40" s="559">
        <v>0</v>
      </c>
      <c r="P40" s="530">
        <v>0</v>
      </c>
    </row>
    <row r="41" spans="2:17" s="484" customFormat="1" ht="15" hidden="1" customHeight="1">
      <c r="B41" s="554"/>
      <c r="C41" s="555" t="s">
        <v>236</v>
      </c>
      <c r="D41" s="556">
        <v>400480</v>
      </c>
      <c r="E41" s="557">
        <v>275816</v>
      </c>
      <c r="F41" s="528">
        <f>ROUND(E41/D41*100,1)</f>
        <v>68.900000000000006</v>
      </c>
      <c r="G41" s="557">
        <v>28444</v>
      </c>
      <c r="H41" s="528">
        <f>ROUND(G41/$D41*100,1)</f>
        <v>7.1</v>
      </c>
      <c r="I41" s="558">
        <v>372036</v>
      </c>
      <c r="J41" s="530">
        <f>ROUND(I41/$D41*100,1)</f>
        <v>92.9</v>
      </c>
      <c r="K41" s="557">
        <v>0</v>
      </c>
      <c r="L41" s="559">
        <v>0</v>
      </c>
      <c r="M41" s="560">
        <v>0</v>
      </c>
      <c r="N41" s="561">
        <v>247</v>
      </c>
      <c r="O41" s="559">
        <v>11</v>
      </c>
      <c r="P41" s="530">
        <v>22.5</v>
      </c>
    </row>
    <row r="42" spans="2:17" s="484" customFormat="1" ht="15" hidden="1" customHeight="1">
      <c r="B42" s="585"/>
      <c r="C42" s="604" t="s">
        <v>234</v>
      </c>
      <c r="D42" s="605">
        <v>0</v>
      </c>
      <c r="E42" s="606">
        <v>0</v>
      </c>
      <c r="F42" s="607">
        <v>0</v>
      </c>
      <c r="G42" s="606">
        <v>0</v>
      </c>
      <c r="H42" s="607">
        <v>0</v>
      </c>
      <c r="I42" s="608">
        <v>0</v>
      </c>
      <c r="J42" s="609">
        <v>0</v>
      </c>
      <c r="K42" s="606">
        <v>0</v>
      </c>
      <c r="L42" s="610">
        <v>0</v>
      </c>
      <c r="M42" s="611">
        <v>0</v>
      </c>
      <c r="N42" s="612">
        <v>0</v>
      </c>
      <c r="O42" s="610">
        <v>0</v>
      </c>
      <c r="P42" s="609">
        <v>0</v>
      </c>
    </row>
    <row r="43" spans="2:17" s="522" customFormat="1" ht="15" customHeight="1">
      <c r="B43" s="613" t="s">
        <v>55</v>
      </c>
      <c r="C43" s="614"/>
      <c r="D43" s="615">
        <f>D45</f>
        <v>400480</v>
      </c>
      <c r="E43" s="616">
        <v>276437</v>
      </c>
      <c r="F43" s="617">
        <f>ROUND(E43/D43*100,1)</f>
        <v>69</v>
      </c>
      <c r="G43" s="616">
        <f>G45</f>
        <v>28444</v>
      </c>
      <c r="H43" s="617">
        <f>ROUND(G43/$D43*100,1)</f>
        <v>7.1</v>
      </c>
      <c r="I43" s="618">
        <f>I45</f>
        <v>372036</v>
      </c>
      <c r="J43" s="619">
        <f>ROUND(I43/$D43*100,1)</f>
        <v>92.9</v>
      </c>
      <c r="K43" s="616">
        <v>0</v>
      </c>
      <c r="L43" s="620">
        <v>0</v>
      </c>
      <c r="M43" s="621">
        <v>0</v>
      </c>
      <c r="N43" s="622">
        <f>N45</f>
        <v>247</v>
      </c>
      <c r="O43" s="620">
        <f>O45</f>
        <v>11</v>
      </c>
      <c r="P43" s="619">
        <f>P45</f>
        <v>22.5</v>
      </c>
      <c r="Q43" s="484"/>
    </row>
    <row r="44" spans="2:17" s="484" customFormat="1" ht="15" customHeight="1">
      <c r="B44" s="554"/>
      <c r="C44" s="555" t="s">
        <v>232</v>
      </c>
      <c r="D44" s="556">
        <v>0</v>
      </c>
      <c r="E44" s="557">
        <v>0</v>
      </c>
      <c r="F44" s="528">
        <v>0</v>
      </c>
      <c r="G44" s="557">
        <v>0</v>
      </c>
      <c r="H44" s="528">
        <v>0</v>
      </c>
      <c r="I44" s="558">
        <v>0</v>
      </c>
      <c r="J44" s="530">
        <v>0</v>
      </c>
      <c r="K44" s="557">
        <v>0</v>
      </c>
      <c r="L44" s="559">
        <v>0</v>
      </c>
      <c r="M44" s="560">
        <v>0</v>
      </c>
      <c r="N44" s="561">
        <v>0</v>
      </c>
      <c r="O44" s="559">
        <v>0</v>
      </c>
      <c r="P44" s="530">
        <v>0</v>
      </c>
    </row>
    <row r="45" spans="2:17" s="484" customFormat="1" ht="10.5" customHeight="1">
      <c r="B45" s="554"/>
      <c r="C45" s="555" t="s">
        <v>236</v>
      </c>
      <c r="D45" s="556">
        <v>400480</v>
      </c>
      <c r="E45" s="557">
        <v>276437</v>
      </c>
      <c r="F45" s="528">
        <f>ROUND(E45/D45*100,1)</f>
        <v>69</v>
      </c>
      <c r="G45" s="557">
        <v>28444</v>
      </c>
      <c r="H45" s="528">
        <f>ROUND(G45/$D45*100,1)</f>
        <v>7.1</v>
      </c>
      <c r="I45" s="558">
        <v>372036</v>
      </c>
      <c r="J45" s="530">
        <f>ROUND(I45/$D45*100,1)</f>
        <v>92.9</v>
      </c>
      <c r="K45" s="557">
        <v>0</v>
      </c>
      <c r="L45" s="559">
        <v>0</v>
      </c>
      <c r="M45" s="560">
        <v>0</v>
      </c>
      <c r="N45" s="561">
        <v>247</v>
      </c>
      <c r="O45" s="559">
        <v>11</v>
      </c>
      <c r="P45" s="530">
        <v>22.5</v>
      </c>
    </row>
    <row r="46" spans="2:17" s="484" customFormat="1" ht="15" customHeight="1">
      <c r="B46" s="585"/>
      <c r="C46" s="604" t="s">
        <v>234</v>
      </c>
      <c r="D46" s="605">
        <v>0</v>
      </c>
      <c r="E46" s="606">
        <v>0</v>
      </c>
      <c r="F46" s="607">
        <v>0</v>
      </c>
      <c r="G46" s="606">
        <v>0</v>
      </c>
      <c r="H46" s="607">
        <v>0</v>
      </c>
      <c r="I46" s="608">
        <v>0</v>
      </c>
      <c r="J46" s="609">
        <v>0</v>
      </c>
      <c r="K46" s="606">
        <v>0</v>
      </c>
      <c r="L46" s="610">
        <v>0</v>
      </c>
      <c r="M46" s="611">
        <v>0</v>
      </c>
      <c r="N46" s="612">
        <v>0</v>
      </c>
      <c r="O46" s="610">
        <v>0</v>
      </c>
      <c r="P46" s="609">
        <v>0</v>
      </c>
    </row>
    <row r="47" spans="2:17" s="522" customFormat="1" ht="15" customHeight="1">
      <c r="B47" s="613" t="s">
        <v>240</v>
      </c>
      <c r="C47" s="614"/>
      <c r="D47" s="615">
        <f>D49</f>
        <v>400480</v>
      </c>
      <c r="E47" s="616">
        <v>277858</v>
      </c>
      <c r="F47" s="617">
        <f>ROUND(E47/D47*100,1)</f>
        <v>69.400000000000006</v>
      </c>
      <c r="G47" s="616">
        <f>G49</f>
        <v>28612</v>
      </c>
      <c r="H47" s="617">
        <f>ROUND(G47/$D47*100,1)</f>
        <v>7.1</v>
      </c>
      <c r="I47" s="618">
        <f>I49</f>
        <v>371868</v>
      </c>
      <c r="J47" s="619">
        <f>ROUND(I47/$D47*100,1)</f>
        <v>92.9</v>
      </c>
      <c r="K47" s="616">
        <v>0</v>
      </c>
      <c r="L47" s="620">
        <v>0</v>
      </c>
      <c r="M47" s="621">
        <v>0</v>
      </c>
      <c r="N47" s="622">
        <f>N49</f>
        <v>247</v>
      </c>
      <c r="O47" s="620">
        <f>O49</f>
        <v>11</v>
      </c>
      <c r="P47" s="619">
        <f>P49</f>
        <v>22.5</v>
      </c>
      <c r="Q47" s="484"/>
    </row>
    <row r="48" spans="2:17" s="484" customFormat="1" ht="15" customHeight="1">
      <c r="B48" s="554"/>
      <c r="C48" s="555" t="s">
        <v>232</v>
      </c>
      <c r="D48" s="556">
        <v>0</v>
      </c>
      <c r="E48" s="557">
        <v>0</v>
      </c>
      <c r="F48" s="528">
        <v>0</v>
      </c>
      <c r="G48" s="557">
        <v>0</v>
      </c>
      <c r="H48" s="528">
        <v>0</v>
      </c>
      <c r="I48" s="558">
        <v>0</v>
      </c>
      <c r="J48" s="530">
        <v>0</v>
      </c>
      <c r="K48" s="557">
        <v>0</v>
      </c>
      <c r="L48" s="559">
        <v>0</v>
      </c>
      <c r="M48" s="560">
        <v>0</v>
      </c>
      <c r="N48" s="561">
        <v>0</v>
      </c>
      <c r="O48" s="559">
        <v>0</v>
      </c>
      <c r="P48" s="530">
        <v>0</v>
      </c>
    </row>
    <row r="49" spans="2:17" s="484" customFormat="1" ht="15" customHeight="1">
      <c r="B49" s="554"/>
      <c r="C49" s="555" t="s">
        <v>236</v>
      </c>
      <c r="D49" s="556">
        <v>400480</v>
      </c>
      <c r="E49" s="557">
        <v>277858</v>
      </c>
      <c r="F49" s="528">
        <f>ROUND(E49/D49*100,1)</f>
        <v>69.400000000000006</v>
      </c>
      <c r="G49" s="557">
        <v>28612</v>
      </c>
      <c r="H49" s="528">
        <f>ROUND(G49/$D49*100,1)</f>
        <v>7.1</v>
      </c>
      <c r="I49" s="558">
        <v>371868</v>
      </c>
      <c r="J49" s="530">
        <f>ROUND(I49/$D49*100,1)</f>
        <v>92.9</v>
      </c>
      <c r="K49" s="557">
        <v>0</v>
      </c>
      <c r="L49" s="559">
        <v>0</v>
      </c>
      <c r="M49" s="560">
        <v>0</v>
      </c>
      <c r="N49" s="561">
        <v>247</v>
      </c>
      <c r="O49" s="559">
        <v>11</v>
      </c>
      <c r="P49" s="530">
        <v>22.5</v>
      </c>
    </row>
    <row r="50" spans="2:17" s="484" customFormat="1" ht="15" customHeight="1">
      <c r="B50" s="585"/>
      <c r="C50" s="604" t="s">
        <v>234</v>
      </c>
      <c r="D50" s="605">
        <v>0</v>
      </c>
      <c r="E50" s="606">
        <v>0</v>
      </c>
      <c r="F50" s="607">
        <v>0</v>
      </c>
      <c r="G50" s="606">
        <v>0</v>
      </c>
      <c r="H50" s="607">
        <v>0</v>
      </c>
      <c r="I50" s="608">
        <v>0</v>
      </c>
      <c r="J50" s="609">
        <v>0</v>
      </c>
      <c r="K50" s="606">
        <v>0</v>
      </c>
      <c r="L50" s="610">
        <v>0</v>
      </c>
      <c r="M50" s="611">
        <v>0</v>
      </c>
      <c r="N50" s="612">
        <v>0</v>
      </c>
      <c r="O50" s="610">
        <v>0</v>
      </c>
      <c r="P50" s="609">
        <v>0</v>
      </c>
    </row>
    <row r="51" spans="2:17" s="522" customFormat="1" ht="15" customHeight="1">
      <c r="B51" s="613" t="s">
        <v>241</v>
      </c>
      <c r="C51" s="614"/>
      <c r="D51" s="615">
        <f t="shared" ref="D51:I51" si="7">SUM(D52:D54)</f>
        <v>403537</v>
      </c>
      <c r="E51" s="616">
        <f t="shared" si="7"/>
        <v>279337</v>
      </c>
      <c r="F51" s="617">
        <f t="shared" si="7"/>
        <v>69.2</v>
      </c>
      <c r="G51" s="616">
        <f t="shared" si="7"/>
        <v>28680</v>
      </c>
      <c r="H51" s="617">
        <f t="shared" si="7"/>
        <v>7.1</v>
      </c>
      <c r="I51" s="618">
        <f t="shared" si="7"/>
        <v>374857</v>
      </c>
      <c r="J51" s="619">
        <f>ROUND(I51/$D51*100,1)</f>
        <v>92.9</v>
      </c>
      <c r="K51" s="616">
        <v>0</v>
      </c>
      <c r="L51" s="620">
        <v>0</v>
      </c>
      <c r="M51" s="621">
        <v>0</v>
      </c>
      <c r="N51" s="622">
        <f>SUM(N52:N54)</f>
        <v>247</v>
      </c>
      <c r="O51" s="620">
        <f>SUM(O52:O54)</f>
        <v>11</v>
      </c>
      <c r="P51" s="619">
        <f>SUM(P52:P54)</f>
        <v>22.5</v>
      </c>
      <c r="Q51" s="484"/>
    </row>
    <row r="52" spans="2:17" s="484" customFormat="1" ht="15" customHeight="1">
      <c r="B52" s="554"/>
      <c r="C52" s="555" t="s">
        <v>232</v>
      </c>
      <c r="D52" s="556">
        <v>0</v>
      </c>
      <c r="E52" s="557">
        <v>0</v>
      </c>
      <c r="F52" s="528">
        <v>0</v>
      </c>
      <c r="G52" s="557">
        <v>0</v>
      </c>
      <c r="H52" s="528">
        <v>0</v>
      </c>
      <c r="I52" s="558">
        <v>0</v>
      </c>
      <c r="J52" s="530">
        <v>0</v>
      </c>
      <c r="K52" s="557">
        <v>0</v>
      </c>
      <c r="L52" s="559">
        <v>0</v>
      </c>
      <c r="M52" s="560">
        <v>0</v>
      </c>
      <c r="N52" s="561">
        <v>0</v>
      </c>
      <c r="O52" s="559">
        <v>0</v>
      </c>
      <c r="P52" s="530">
        <v>0</v>
      </c>
    </row>
    <row r="53" spans="2:17" s="484" customFormat="1" ht="15" customHeight="1">
      <c r="B53" s="554"/>
      <c r="C53" s="555" t="s">
        <v>242</v>
      </c>
      <c r="D53" s="556">
        <v>403537</v>
      </c>
      <c r="E53" s="557">
        <v>279337</v>
      </c>
      <c r="F53" s="528">
        <f>ROUND(E53/D53*100,1)</f>
        <v>69.2</v>
      </c>
      <c r="G53" s="557">
        <v>28680</v>
      </c>
      <c r="H53" s="528">
        <f>ROUND(G53/$D53*100,1)</f>
        <v>7.1</v>
      </c>
      <c r="I53" s="558">
        <v>374857</v>
      </c>
      <c r="J53" s="530">
        <f>ROUND(I53/$D53*100,1)</f>
        <v>92.9</v>
      </c>
      <c r="K53" s="557">
        <v>0</v>
      </c>
      <c r="L53" s="559">
        <v>0</v>
      </c>
      <c r="M53" s="560">
        <v>0</v>
      </c>
      <c r="N53" s="561">
        <v>247</v>
      </c>
      <c r="O53" s="559">
        <v>11</v>
      </c>
      <c r="P53" s="530">
        <v>22.5</v>
      </c>
    </row>
    <row r="54" spans="2:17" s="484" customFormat="1" ht="15" customHeight="1">
      <c r="B54" s="585"/>
      <c r="C54" s="604" t="s">
        <v>234</v>
      </c>
      <c r="D54" s="605">
        <v>0</v>
      </c>
      <c r="E54" s="606">
        <v>0</v>
      </c>
      <c r="F54" s="607">
        <v>0</v>
      </c>
      <c r="G54" s="606">
        <v>0</v>
      </c>
      <c r="H54" s="607">
        <v>0</v>
      </c>
      <c r="I54" s="608">
        <v>0</v>
      </c>
      <c r="J54" s="609">
        <v>0</v>
      </c>
      <c r="K54" s="606">
        <v>0</v>
      </c>
      <c r="L54" s="610">
        <v>0</v>
      </c>
      <c r="M54" s="611">
        <v>0</v>
      </c>
      <c r="N54" s="612">
        <v>0</v>
      </c>
      <c r="O54" s="610">
        <v>0</v>
      </c>
      <c r="P54" s="609">
        <v>0</v>
      </c>
    </row>
    <row r="55" spans="2:17" s="522" customFormat="1" ht="15" customHeight="1">
      <c r="B55" s="613" t="s">
        <v>243</v>
      </c>
      <c r="C55" s="614"/>
      <c r="D55" s="615">
        <f t="shared" ref="D55:I55" si="8">SUM(D56:D58)</f>
        <v>403112</v>
      </c>
      <c r="E55" s="616">
        <f t="shared" si="8"/>
        <v>280334</v>
      </c>
      <c r="F55" s="617">
        <f t="shared" si="8"/>
        <v>69.5</v>
      </c>
      <c r="G55" s="616">
        <f t="shared" si="8"/>
        <v>28680</v>
      </c>
      <c r="H55" s="617">
        <f t="shared" si="8"/>
        <v>7.1</v>
      </c>
      <c r="I55" s="618">
        <f t="shared" si="8"/>
        <v>374432</v>
      </c>
      <c r="J55" s="619">
        <f>ROUND(I55/$D55*100,1)</f>
        <v>92.9</v>
      </c>
      <c r="K55" s="618">
        <f t="shared" ref="K55:P55" si="9">SUM(K56:K58)</f>
        <v>0</v>
      </c>
      <c r="L55" s="620">
        <f t="shared" si="9"/>
        <v>0</v>
      </c>
      <c r="M55" s="621">
        <f t="shared" si="9"/>
        <v>0</v>
      </c>
      <c r="N55" s="622">
        <f t="shared" si="9"/>
        <v>247</v>
      </c>
      <c r="O55" s="620">
        <f t="shared" si="9"/>
        <v>11</v>
      </c>
      <c r="P55" s="619">
        <f t="shared" si="9"/>
        <v>22.454545454545453</v>
      </c>
      <c r="Q55" s="484"/>
    </row>
    <row r="56" spans="2:17" s="484" customFormat="1" ht="15" customHeight="1">
      <c r="B56" s="554"/>
      <c r="C56" s="555" t="s">
        <v>232</v>
      </c>
      <c r="D56" s="556">
        <v>0</v>
      </c>
      <c r="E56" s="557">
        <v>0</v>
      </c>
      <c r="F56" s="528">
        <v>0</v>
      </c>
      <c r="G56" s="557">
        <v>0</v>
      </c>
      <c r="H56" s="528">
        <v>0</v>
      </c>
      <c r="I56" s="558">
        <v>0</v>
      </c>
      <c r="J56" s="530">
        <v>0</v>
      </c>
      <c r="K56" s="557">
        <v>0</v>
      </c>
      <c r="L56" s="559">
        <v>0</v>
      </c>
      <c r="M56" s="560">
        <v>0</v>
      </c>
      <c r="N56" s="561">
        <v>0</v>
      </c>
      <c r="O56" s="559">
        <v>0</v>
      </c>
      <c r="P56" s="530">
        <v>0</v>
      </c>
    </row>
    <row r="57" spans="2:17" s="484" customFormat="1" ht="15" customHeight="1">
      <c r="B57" s="554"/>
      <c r="C57" s="555" t="s">
        <v>242</v>
      </c>
      <c r="D57" s="556">
        <v>403112</v>
      </c>
      <c r="E57" s="557">
        <v>280334</v>
      </c>
      <c r="F57" s="528">
        <f>ROUND(E57/D57*100,1)</f>
        <v>69.5</v>
      </c>
      <c r="G57" s="557">
        <v>28680</v>
      </c>
      <c r="H57" s="528">
        <f>ROUND(G57/$D57*100,1)</f>
        <v>7.1</v>
      </c>
      <c r="I57" s="558">
        <v>374432</v>
      </c>
      <c r="J57" s="530">
        <f>ROUND(I57/$D57*100,1)</f>
        <v>92.9</v>
      </c>
      <c r="K57" s="557">
        <v>0</v>
      </c>
      <c r="L57" s="559">
        <v>0</v>
      </c>
      <c r="M57" s="560">
        <v>0</v>
      </c>
      <c r="N57" s="561">
        <v>247</v>
      </c>
      <c r="O57" s="559">
        <v>11</v>
      </c>
      <c r="P57" s="530">
        <f>N57/O57</f>
        <v>22.454545454545453</v>
      </c>
    </row>
    <row r="58" spans="2:17" s="484" customFormat="1" ht="15" customHeight="1">
      <c r="B58" s="585"/>
      <c r="C58" s="604" t="s">
        <v>234</v>
      </c>
      <c r="D58" s="605">
        <v>0</v>
      </c>
      <c r="E58" s="606"/>
      <c r="F58" s="607">
        <v>0</v>
      </c>
      <c r="G58" s="606">
        <v>0</v>
      </c>
      <c r="H58" s="607">
        <v>0</v>
      </c>
      <c r="I58" s="608">
        <v>0</v>
      </c>
      <c r="J58" s="609">
        <v>0</v>
      </c>
      <c r="K58" s="606">
        <v>0</v>
      </c>
      <c r="L58" s="610">
        <v>0</v>
      </c>
      <c r="M58" s="611">
        <v>0</v>
      </c>
      <c r="N58" s="612">
        <v>0</v>
      </c>
      <c r="O58" s="610">
        <v>0</v>
      </c>
      <c r="P58" s="609">
        <v>0</v>
      </c>
    </row>
    <row r="59" spans="2:17" s="522" customFormat="1" ht="15" customHeight="1">
      <c r="B59" s="613" t="s">
        <v>244</v>
      </c>
      <c r="C59" s="614"/>
      <c r="D59" s="615">
        <f t="shared" ref="D59:I59" si="10">SUM(D60:D62)</f>
        <v>402845</v>
      </c>
      <c r="E59" s="616">
        <f t="shared" si="10"/>
        <v>280067</v>
      </c>
      <c r="F59" s="617">
        <f t="shared" si="10"/>
        <v>69.5</v>
      </c>
      <c r="G59" s="616">
        <f t="shared" si="10"/>
        <v>28515</v>
      </c>
      <c r="H59" s="617">
        <f t="shared" si="10"/>
        <v>7.1</v>
      </c>
      <c r="I59" s="618">
        <f t="shared" si="10"/>
        <v>374330</v>
      </c>
      <c r="J59" s="619">
        <f>ROUND(I59/$D59*100,1)</f>
        <v>92.9</v>
      </c>
      <c r="K59" s="618">
        <f t="shared" ref="K59:P59" si="11">SUM(K60:K62)</f>
        <v>0</v>
      </c>
      <c r="L59" s="620">
        <f t="shared" si="11"/>
        <v>0</v>
      </c>
      <c r="M59" s="621">
        <f t="shared" si="11"/>
        <v>0</v>
      </c>
      <c r="N59" s="622">
        <f t="shared" si="11"/>
        <v>247</v>
      </c>
      <c r="O59" s="620">
        <f t="shared" si="11"/>
        <v>11</v>
      </c>
      <c r="P59" s="619">
        <f t="shared" si="11"/>
        <v>22.454545454545453</v>
      </c>
      <c r="Q59" s="484"/>
    </row>
    <row r="60" spans="2:17" s="484" customFormat="1" ht="15" customHeight="1">
      <c r="B60" s="554"/>
      <c r="C60" s="555" t="s">
        <v>232</v>
      </c>
      <c r="D60" s="556">
        <v>0</v>
      </c>
      <c r="E60" s="557">
        <v>0</v>
      </c>
      <c r="F60" s="528">
        <v>0</v>
      </c>
      <c r="G60" s="557">
        <v>0</v>
      </c>
      <c r="H60" s="528">
        <v>0</v>
      </c>
      <c r="I60" s="558">
        <v>0</v>
      </c>
      <c r="J60" s="530">
        <v>0</v>
      </c>
      <c r="K60" s="557">
        <v>0</v>
      </c>
      <c r="L60" s="559">
        <v>0</v>
      </c>
      <c r="M60" s="560">
        <v>0</v>
      </c>
      <c r="N60" s="561">
        <v>0</v>
      </c>
      <c r="O60" s="559">
        <v>0</v>
      </c>
      <c r="P60" s="530">
        <v>0</v>
      </c>
    </row>
    <row r="61" spans="2:17" s="484" customFormat="1" ht="15" customHeight="1">
      <c r="B61" s="554"/>
      <c r="C61" s="555" t="s">
        <v>242</v>
      </c>
      <c r="D61" s="556">
        <v>402845</v>
      </c>
      <c r="E61" s="557">
        <v>280067</v>
      </c>
      <c r="F61" s="528">
        <f>ROUND(E61/D61*100,1)</f>
        <v>69.5</v>
      </c>
      <c r="G61" s="557">
        <v>28515</v>
      </c>
      <c r="H61" s="528">
        <f>ROUND(G61/$D61*100,1)</f>
        <v>7.1</v>
      </c>
      <c r="I61" s="558">
        <v>374330</v>
      </c>
      <c r="J61" s="530">
        <f>ROUND(I61/$D61*100,1)</f>
        <v>92.9</v>
      </c>
      <c r="K61" s="557">
        <v>0</v>
      </c>
      <c r="L61" s="559">
        <v>0</v>
      </c>
      <c r="M61" s="560">
        <v>0</v>
      </c>
      <c r="N61" s="561">
        <v>247</v>
      </c>
      <c r="O61" s="559">
        <v>11</v>
      </c>
      <c r="P61" s="530">
        <f>N61/O61</f>
        <v>22.454545454545453</v>
      </c>
    </row>
    <row r="62" spans="2:17" s="484" customFormat="1" ht="15" customHeight="1">
      <c r="B62" s="585"/>
      <c r="C62" s="604" t="s">
        <v>234</v>
      </c>
      <c r="D62" s="605">
        <v>0</v>
      </c>
      <c r="E62" s="606">
        <v>0</v>
      </c>
      <c r="F62" s="607">
        <v>0</v>
      </c>
      <c r="G62" s="606">
        <v>0</v>
      </c>
      <c r="H62" s="607">
        <v>0</v>
      </c>
      <c r="I62" s="608">
        <v>0</v>
      </c>
      <c r="J62" s="609">
        <v>0</v>
      </c>
      <c r="K62" s="606">
        <v>0</v>
      </c>
      <c r="L62" s="610">
        <v>0</v>
      </c>
      <c r="M62" s="611">
        <v>0</v>
      </c>
      <c r="N62" s="612">
        <v>0</v>
      </c>
      <c r="O62" s="610">
        <v>0</v>
      </c>
      <c r="P62" s="609">
        <v>0</v>
      </c>
    </row>
    <row r="63" spans="2:17" s="484" customFormat="1" ht="15" customHeight="1">
      <c r="B63" s="523" t="s">
        <v>56</v>
      </c>
      <c r="C63" s="623"/>
      <c r="D63" s="615">
        <f t="shared" ref="D63:I63" si="12">SUM(D64:D66)</f>
        <v>402845</v>
      </c>
      <c r="E63" s="616">
        <f t="shared" si="12"/>
        <v>280067</v>
      </c>
      <c r="F63" s="617">
        <f t="shared" si="12"/>
        <v>69.5</v>
      </c>
      <c r="G63" s="616">
        <f t="shared" si="12"/>
        <v>28515</v>
      </c>
      <c r="H63" s="617">
        <f t="shared" si="12"/>
        <v>7.1</v>
      </c>
      <c r="I63" s="618">
        <f t="shared" si="12"/>
        <v>374330</v>
      </c>
      <c r="J63" s="619">
        <f>ROUND(I63/$D63*100,1)</f>
        <v>92.9</v>
      </c>
      <c r="K63" s="618">
        <f t="shared" ref="K63:P63" si="13">SUM(K64:K66)</f>
        <v>0</v>
      </c>
      <c r="L63" s="620">
        <f t="shared" si="13"/>
        <v>0</v>
      </c>
      <c r="M63" s="621">
        <f t="shared" si="13"/>
        <v>0</v>
      </c>
      <c r="N63" s="622">
        <f t="shared" si="13"/>
        <v>247</v>
      </c>
      <c r="O63" s="620">
        <f t="shared" si="13"/>
        <v>11</v>
      </c>
      <c r="P63" s="619">
        <f t="shared" si="13"/>
        <v>22.454545454545453</v>
      </c>
    </row>
    <row r="64" spans="2:17" s="484" customFormat="1" ht="15" customHeight="1">
      <c r="B64" s="536"/>
      <c r="C64" s="624" t="s">
        <v>232</v>
      </c>
      <c r="D64" s="556">
        <v>0</v>
      </c>
      <c r="E64" s="557">
        <v>0</v>
      </c>
      <c r="F64" s="528">
        <v>0</v>
      </c>
      <c r="G64" s="557">
        <v>0</v>
      </c>
      <c r="H64" s="528">
        <v>0</v>
      </c>
      <c r="I64" s="558">
        <v>0</v>
      </c>
      <c r="J64" s="530">
        <v>0</v>
      </c>
      <c r="K64" s="557">
        <v>0</v>
      </c>
      <c r="L64" s="559">
        <v>0</v>
      </c>
      <c r="M64" s="560">
        <v>0</v>
      </c>
      <c r="N64" s="561">
        <v>0</v>
      </c>
      <c r="O64" s="559">
        <v>0</v>
      </c>
      <c r="P64" s="530">
        <v>0</v>
      </c>
    </row>
    <row r="65" spans="2:16" s="484" customFormat="1" ht="15" customHeight="1">
      <c r="B65" s="536"/>
      <c r="C65" s="624" t="s">
        <v>236</v>
      </c>
      <c r="D65" s="556">
        <v>402845</v>
      </c>
      <c r="E65" s="557">
        <v>280067</v>
      </c>
      <c r="F65" s="528">
        <f>ROUND(E65/D65*100,1)</f>
        <v>69.5</v>
      </c>
      <c r="G65" s="557">
        <v>28515</v>
      </c>
      <c r="H65" s="528">
        <f>ROUND(G65/$D65*100,1)</f>
        <v>7.1</v>
      </c>
      <c r="I65" s="558">
        <v>374330</v>
      </c>
      <c r="J65" s="530">
        <f>ROUND(I65/$D65*100,1)</f>
        <v>92.9</v>
      </c>
      <c r="K65" s="557">
        <v>0</v>
      </c>
      <c r="L65" s="559">
        <v>0</v>
      </c>
      <c r="M65" s="560">
        <v>0</v>
      </c>
      <c r="N65" s="561">
        <v>247</v>
      </c>
      <c r="O65" s="559">
        <v>11</v>
      </c>
      <c r="P65" s="530">
        <f>N65/O65</f>
        <v>22.454545454545453</v>
      </c>
    </row>
    <row r="66" spans="2:16" s="484" customFormat="1" ht="15" customHeight="1">
      <c r="B66" s="625"/>
      <c r="C66" s="604" t="s">
        <v>234</v>
      </c>
      <c r="D66" s="605">
        <v>0</v>
      </c>
      <c r="E66" s="606">
        <v>0</v>
      </c>
      <c r="F66" s="607">
        <v>0</v>
      </c>
      <c r="G66" s="606">
        <v>0</v>
      </c>
      <c r="H66" s="607">
        <v>0</v>
      </c>
      <c r="I66" s="608">
        <v>0</v>
      </c>
      <c r="J66" s="609">
        <v>0</v>
      </c>
      <c r="K66" s="606">
        <v>0</v>
      </c>
      <c r="L66" s="610">
        <v>0</v>
      </c>
      <c r="M66" s="611">
        <v>0</v>
      </c>
      <c r="N66" s="612">
        <v>0</v>
      </c>
      <c r="O66" s="610">
        <v>0</v>
      </c>
      <c r="P66" s="609">
        <v>0</v>
      </c>
    </row>
    <row r="67" spans="2:16" s="484" customFormat="1" ht="15" customHeight="1">
      <c r="B67" s="523" t="s">
        <v>245</v>
      </c>
      <c r="C67" s="623"/>
      <c r="D67" s="615">
        <f t="shared" ref="D67:I67" si="14">SUM(D68:D70)</f>
        <v>402845</v>
      </c>
      <c r="E67" s="616">
        <f t="shared" si="14"/>
        <v>280067</v>
      </c>
      <c r="F67" s="617">
        <f t="shared" si="14"/>
        <v>69.5</v>
      </c>
      <c r="G67" s="616">
        <f t="shared" si="14"/>
        <v>28515</v>
      </c>
      <c r="H67" s="617">
        <f t="shared" si="14"/>
        <v>7.1</v>
      </c>
      <c r="I67" s="618">
        <f t="shared" si="14"/>
        <v>374330</v>
      </c>
      <c r="J67" s="619">
        <f>ROUND(I67/$D67*100,1)</f>
        <v>92.9</v>
      </c>
      <c r="K67" s="618">
        <f t="shared" ref="K67:P67" si="15">SUM(K68:K70)</f>
        <v>0</v>
      </c>
      <c r="L67" s="620">
        <f t="shared" si="15"/>
        <v>0</v>
      </c>
      <c r="M67" s="621">
        <f t="shared" si="15"/>
        <v>0</v>
      </c>
      <c r="N67" s="622">
        <f t="shared" si="15"/>
        <v>247</v>
      </c>
      <c r="O67" s="620">
        <f t="shared" si="15"/>
        <v>11</v>
      </c>
      <c r="P67" s="619">
        <f t="shared" si="15"/>
        <v>22.454545454545453</v>
      </c>
    </row>
    <row r="68" spans="2:16" s="484" customFormat="1" ht="15" customHeight="1">
      <c r="B68" s="536"/>
      <c r="C68" s="624" t="s">
        <v>232</v>
      </c>
      <c r="D68" s="556">
        <v>0</v>
      </c>
      <c r="E68" s="557">
        <v>0</v>
      </c>
      <c r="F68" s="528">
        <v>0</v>
      </c>
      <c r="G68" s="557">
        <v>0</v>
      </c>
      <c r="H68" s="528">
        <v>0</v>
      </c>
      <c r="I68" s="558">
        <v>0</v>
      </c>
      <c r="J68" s="530">
        <v>0</v>
      </c>
      <c r="K68" s="557">
        <v>0</v>
      </c>
      <c r="L68" s="559">
        <v>0</v>
      </c>
      <c r="M68" s="560">
        <v>0</v>
      </c>
      <c r="N68" s="561">
        <v>0</v>
      </c>
      <c r="O68" s="559">
        <v>0</v>
      </c>
      <c r="P68" s="530">
        <v>0</v>
      </c>
    </row>
    <row r="69" spans="2:16" s="484" customFormat="1" ht="15" customHeight="1">
      <c r="B69" s="536"/>
      <c r="C69" s="624" t="s">
        <v>236</v>
      </c>
      <c r="D69" s="556">
        <v>402845</v>
      </c>
      <c r="E69" s="557">
        <v>280067</v>
      </c>
      <c r="F69" s="528">
        <f>ROUND(E69/D69*100,1)</f>
        <v>69.5</v>
      </c>
      <c r="G69" s="557">
        <v>28515</v>
      </c>
      <c r="H69" s="528">
        <f>ROUND(G69/$D69*100,1)</f>
        <v>7.1</v>
      </c>
      <c r="I69" s="558">
        <v>374330</v>
      </c>
      <c r="J69" s="530">
        <f>ROUND(I69/$D69*100,1)</f>
        <v>92.9</v>
      </c>
      <c r="K69" s="557">
        <v>0</v>
      </c>
      <c r="L69" s="559">
        <v>0</v>
      </c>
      <c r="M69" s="560">
        <v>0</v>
      </c>
      <c r="N69" s="561">
        <v>247</v>
      </c>
      <c r="O69" s="559">
        <v>11</v>
      </c>
      <c r="P69" s="530">
        <f>N69/O69</f>
        <v>22.454545454545453</v>
      </c>
    </row>
    <row r="70" spans="2:16" s="484" customFormat="1" ht="15" customHeight="1">
      <c r="B70" s="625"/>
      <c r="C70" s="604" t="s">
        <v>234</v>
      </c>
      <c r="D70" s="605">
        <v>0</v>
      </c>
      <c r="E70" s="606">
        <v>0</v>
      </c>
      <c r="F70" s="607">
        <v>0</v>
      </c>
      <c r="G70" s="606">
        <v>0</v>
      </c>
      <c r="H70" s="607">
        <v>0</v>
      </c>
      <c r="I70" s="608">
        <v>0</v>
      </c>
      <c r="J70" s="609">
        <v>0</v>
      </c>
      <c r="K70" s="606">
        <v>0</v>
      </c>
      <c r="L70" s="610">
        <v>0</v>
      </c>
      <c r="M70" s="611">
        <v>0</v>
      </c>
      <c r="N70" s="612">
        <v>0</v>
      </c>
      <c r="O70" s="610">
        <v>0</v>
      </c>
      <c r="P70" s="609">
        <v>0</v>
      </c>
    </row>
    <row r="71" spans="2:16" s="484" customFormat="1" ht="15" customHeight="1">
      <c r="B71" s="523" t="s">
        <v>246</v>
      </c>
      <c r="C71" s="623"/>
      <c r="D71" s="615">
        <f t="shared" ref="D71:I71" si="16">SUM(D72:D74)</f>
        <v>402752</v>
      </c>
      <c r="E71" s="616">
        <f t="shared" si="16"/>
        <v>279974</v>
      </c>
      <c r="F71" s="617">
        <f t="shared" si="16"/>
        <v>69.5</v>
      </c>
      <c r="G71" s="616">
        <f t="shared" si="16"/>
        <v>28515</v>
      </c>
      <c r="H71" s="617">
        <f t="shared" si="16"/>
        <v>7.1</v>
      </c>
      <c r="I71" s="618">
        <f t="shared" si="16"/>
        <v>374237</v>
      </c>
      <c r="J71" s="619">
        <f>ROUND(I71/$D71*100,1)</f>
        <v>92.9</v>
      </c>
      <c r="K71" s="618">
        <f t="shared" ref="K71:P71" si="17">SUM(K72:K74)</f>
        <v>0</v>
      </c>
      <c r="L71" s="620">
        <f t="shared" si="17"/>
        <v>0</v>
      </c>
      <c r="M71" s="621">
        <f t="shared" si="17"/>
        <v>0</v>
      </c>
      <c r="N71" s="622">
        <f t="shared" si="17"/>
        <v>247</v>
      </c>
      <c r="O71" s="620">
        <f t="shared" si="17"/>
        <v>11</v>
      </c>
      <c r="P71" s="619">
        <f t="shared" si="17"/>
        <v>22.454545454545453</v>
      </c>
    </row>
    <row r="72" spans="2:16" s="484" customFormat="1" ht="15" customHeight="1">
      <c r="B72" s="536"/>
      <c r="C72" s="624" t="s">
        <v>232</v>
      </c>
      <c r="D72" s="556">
        <v>0</v>
      </c>
      <c r="E72" s="557">
        <v>0</v>
      </c>
      <c r="F72" s="528">
        <v>0</v>
      </c>
      <c r="G72" s="557">
        <v>0</v>
      </c>
      <c r="H72" s="528">
        <v>0</v>
      </c>
      <c r="I72" s="558">
        <v>0</v>
      </c>
      <c r="J72" s="530">
        <v>0</v>
      </c>
      <c r="K72" s="557">
        <v>0</v>
      </c>
      <c r="L72" s="559">
        <v>0</v>
      </c>
      <c r="M72" s="560">
        <v>0</v>
      </c>
      <c r="N72" s="561">
        <v>0</v>
      </c>
      <c r="O72" s="559">
        <v>0</v>
      </c>
      <c r="P72" s="530">
        <v>0</v>
      </c>
    </row>
    <row r="73" spans="2:16" s="484" customFormat="1" ht="15" customHeight="1">
      <c r="B73" s="536"/>
      <c r="C73" s="624" t="s">
        <v>236</v>
      </c>
      <c r="D73" s="556">
        <v>402752</v>
      </c>
      <c r="E73" s="557">
        <v>279974</v>
      </c>
      <c r="F73" s="528">
        <f>ROUND(E73/D73*100,1)</f>
        <v>69.5</v>
      </c>
      <c r="G73" s="557">
        <v>28515</v>
      </c>
      <c r="H73" s="528">
        <f>ROUND(G73/$D73*100,1)</f>
        <v>7.1</v>
      </c>
      <c r="I73" s="558">
        <v>374237</v>
      </c>
      <c r="J73" s="530">
        <f>ROUND(I73/$D73*100,1)</f>
        <v>92.9</v>
      </c>
      <c r="K73" s="557">
        <v>0</v>
      </c>
      <c r="L73" s="559">
        <v>0</v>
      </c>
      <c r="M73" s="560">
        <v>0</v>
      </c>
      <c r="N73" s="561">
        <v>247</v>
      </c>
      <c r="O73" s="559">
        <v>11</v>
      </c>
      <c r="P73" s="530">
        <f>N73/O73</f>
        <v>22.454545454545453</v>
      </c>
    </row>
    <row r="74" spans="2:16" s="484" customFormat="1" ht="15" customHeight="1">
      <c r="B74" s="625"/>
      <c r="C74" s="604" t="s">
        <v>234</v>
      </c>
      <c r="D74" s="605">
        <v>0</v>
      </c>
      <c r="E74" s="606">
        <v>0</v>
      </c>
      <c r="F74" s="607">
        <v>0</v>
      </c>
      <c r="G74" s="606">
        <v>0</v>
      </c>
      <c r="H74" s="607">
        <v>0</v>
      </c>
      <c r="I74" s="608">
        <v>0</v>
      </c>
      <c r="J74" s="609">
        <v>0</v>
      </c>
      <c r="K74" s="606">
        <v>0</v>
      </c>
      <c r="L74" s="610">
        <v>0</v>
      </c>
      <c r="M74" s="611">
        <v>0</v>
      </c>
      <c r="N74" s="612">
        <v>0</v>
      </c>
      <c r="O74" s="610">
        <v>0</v>
      </c>
      <c r="P74" s="609">
        <v>0</v>
      </c>
    </row>
    <row r="75" spans="2:16" s="484" customFormat="1" ht="15" customHeight="1">
      <c r="B75" s="523" t="s">
        <v>247</v>
      </c>
      <c r="C75" s="623"/>
      <c r="D75" s="615">
        <f t="shared" ref="D75:I75" si="18">SUM(D76:D78)</f>
        <v>402752</v>
      </c>
      <c r="E75" s="616">
        <f t="shared" si="18"/>
        <v>279974</v>
      </c>
      <c r="F75" s="617">
        <f t="shared" si="18"/>
        <v>69.5</v>
      </c>
      <c r="G75" s="616">
        <f t="shared" si="18"/>
        <v>28515</v>
      </c>
      <c r="H75" s="617">
        <f t="shared" si="18"/>
        <v>7.1</v>
      </c>
      <c r="I75" s="618">
        <f t="shared" si="18"/>
        <v>374237</v>
      </c>
      <c r="J75" s="619">
        <f>ROUND(I75/$D75*100,1)</f>
        <v>92.9</v>
      </c>
      <c r="K75" s="618">
        <f t="shared" ref="K75:P75" si="19">SUM(K76:K78)</f>
        <v>0</v>
      </c>
      <c r="L75" s="620">
        <f t="shared" si="19"/>
        <v>0</v>
      </c>
      <c r="M75" s="621">
        <f t="shared" si="19"/>
        <v>0</v>
      </c>
      <c r="N75" s="622">
        <f t="shared" si="19"/>
        <v>247</v>
      </c>
      <c r="O75" s="620">
        <f t="shared" si="19"/>
        <v>11</v>
      </c>
      <c r="P75" s="619">
        <f t="shared" si="19"/>
        <v>22.454545454545453</v>
      </c>
    </row>
    <row r="76" spans="2:16" s="484" customFormat="1" ht="15" customHeight="1">
      <c r="B76" s="536"/>
      <c r="C76" s="624" t="s">
        <v>232</v>
      </c>
      <c r="D76" s="556">
        <v>0</v>
      </c>
      <c r="E76" s="557">
        <v>0</v>
      </c>
      <c r="F76" s="528">
        <v>0</v>
      </c>
      <c r="G76" s="557">
        <v>0</v>
      </c>
      <c r="H76" s="528">
        <v>0</v>
      </c>
      <c r="I76" s="558">
        <v>0</v>
      </c>
      <c r="J76" s="530">
        <v>0</v>
      </c>
      <c r="K76" s="557">
        <v>0</v>
      </c>
      <c r="L76" s="559">
        <v>0</v>
      </c>
      <c r="M76" s="560">
        <v>0</v>
      </c>
      <c r="N76" s="561">
        <v>0</v>
      </c>
      <c r="O76" s="559">
        <v>0</v>
      </c>
      <c r="P76" s="530">
        <v>0</v>
      </c>
    </row>
    <row r="77" spans="2:16" s="484" customFormat="1" ht="15" customHeight="1">
      <c r="B77" s="536"/>
      <c r="C77" s="624" t="s">
        <v>236</v>
      </c>
      <c r="D77" s="556">
        <v>402752</v>
      </c>
      <c r="E77" s="557">
        <v>279974</v>
      </c>
      <c r="F77" s="528">
        <f>ROUND(E77/D77*100,1)</f>
        <v>69.5</v>
      </c>
      <c r="G77" s="557">
        <v>28515</v>
      </c>
      <c r="H77" s="528">
        <f>ROUND(G77/$D77*100,1)</f>
        <v>7.1</v>
      </c>
      <c r="I77" s="558">
        <v>374237</v>
      </c>
      <c r="J77" s="530">
        <f>ROUND(I77/$D77*100,1)</f>
        <v>92.9</v>
      </c>
      <c r="K77" s="557">
        <v>0</v>
      </c>
      <c r="L77" s="559">
        <v>0</v>
      </c>
      <c r="M77" s="560">
        <v>0</v>
      </c>
      <c r="N77" s="561">
        <v>247</v>
      </c>
      <c r="O77" s="559">
        <v>11</v>
      </c>
      <c r="P77" s="530">
        <f>N77/O77</f>
        <v>22.454545454545453</v>
      </c>
    </row>
    <row r="78" spans="2:16" s="484" customFormat="1" ht="15" customHeight="1">
      <c r="B78" s="625"/>
      <c r="C78" s="604" t="s">
        <v>234</v>
      </c>
      <c r="D78" s="605">
        <v>0</v>
      </c>
      <c r="E78" s="606">
        <v>0</v>
      </c>
      <c r="F78" s="607">
        <v>0</v>
      </c>
      <c r="G78" s="606">
        <v>0</v>
      </c>
      <c r="H78" s="607">
        <v>0</v>
      </c>
      <c r="I78" s="608">
        <v>0</v>
      </c>
      <c r="J78" s="609">
        <v>0</v>
      </c>
      <c r="K78" s="606">
        <v>0</v>
      </c>
      <c r="L78" s="610">
        <v>0</v>
      </c>
      <c r="M78" s="611">
        <v>0</v>
      </c>
      <c r="N78" s="612">
        <v>0</v>
      </c>
      <c r="O78" s="610">
        <v>0</v>
      </c>
      <c r="P78" s="609">
        <v>0</v>
      </c>
    </row>
    <row r="79" spans="2:16" s="484" customFormat="1" ht="15" customHeight="1">
      <c r="B79" s="523" t="s">
        <v>248</v>
      </c>
      <c r="C79" s="623"/>
      <c r="D79" s="615">
        <f t="shared" ref="D79:I79" si="20">SUM(D80:D82)</f>
        <v>402525</v>
      </c>
      <c r="E79" s="616">
        <f t="shared" si="20"/>
        <v>279747</v>
      </c>
      <c r="F79" s="617">
        <f t="shared" si="20"/>
        <v>69.5</v>
      </c>
      <c r="G79" s="616">
        <f t="shared" si="20"/>
        <v>28515</v>
      </c>
      <c r="H79" s="617">
        <f t="shared" si="20"/>
        <v>7.1</v>
      </c>
      <c r="I79" s="618">
        <f t="shared" si="20"/>
        <v>374010</v>
      </c>
      <c r="J79" s="619">
        <f>ROUND(I79/$D79*100,1)</f>
        <v>92.9</v>
      </c>
      <c r="K79" s="618">
        <f t="shared" ref="K79:P79" si="21">SUM(K80:K82)</f>
        <v>0</v>
      </c>
      <c r="L79" s="620">
        <f t="shared" si="21"/>
        <v>0</v>
      </c>
      <c r="M79" s="621">
        <f t="shared" si="21"/>
        <v>0</v>
      </c>
      <c r="N79" s="622">
        <f t="shared" si="21"/>
        <v>247</v>
      </c>
      <c r="O79" s="620">
        <f t="shared" si="21"/>
        <v>11</v>
      </c>
      <c r="P79" s="619">
        <f t="shared" si="21"/>
        <v>22.454545454545453</v>
      </c>
    </row>
    <row r="80" spans="2:16" s="484" customFormat="1" ht="15" customHeight="1">
      <c r="B80" s="536"/>
      <c r="C80" s="624" t="s">
        <v>232</v>
      </c>
      <c r="D80" s="556">
        <v>0</v>
      </c>
      <c r="E80" s="557">
        <v>0</v>
      </c>
      <c r="F80" s="528">
        <v>0</v>
      </c>
      <c r="G80" s="557">
        <v>0</v>
      </c>
      <c r="H80" s="528">
        <v>0</v>
      </c>
      <c r="I80" s="558">
        <v>0</v>
      </c>
      <c r="J80" s="530">
        <v>0</v>
      </c>
      <c r="K80" s="557">
        <v>0</v>
      </c>
      <c r="L80" s="559">
        <v>0</v>
      </c>
      <c r="M80" s="560">
        <v>0</v>
      </c>
      <c r="N80" s="561">
        <v>0</v>
      </c>
      <c r="O80" s="559">
        <v>0</v>
      </c>
      <c r="P80" s="530">
        <v>0</v>
      </c>
    </row>
    <row r="81" spans="2:16" s="484" customFormat="1" ht="15" customHeight="1">
      <c r="B81" s="536"/>
      <c r="C81" s="624" t="s">
        <v>236</v>
      </c>
      <c r="D81" s="556">
        <v>402525</v>
      </c>
      <c r="E81" s="557">
        <v>279747</v>
      </c>
      <c r="F81" s="528">
        <f>ROUND(E81/D81*100,1)</f>
        <v>69.5</v>
      </c>
      <c r="G81" s="557">
        <v>28515</v>
      </c>
      <c r="H81" s="528">
        <f>ROUND(G81/$D81*100,1)</f>
        <v>7.1</v>
      </c>
      <c r="I81" s="558">
        <v>374010</v>
      </c>
      <c r="J81" s="530">
        <f>ROUND(I81/$D81*100,1)</f>
        <v>92.9</v>
      </c>
      <c r="K81" s="557">
        <v>0</v>
      </c>
      <c r="L81" s="559">
        <v>0</v>
      </c>
      <c r="M81" s="560">
        <v>0</v>
      </c>
      <c r="N81" s="561">
        <v>247</v>
      </c>
      <c r="O81" s="559">
        <v>11</v>
      </c>
      <c r="P81" s="530">
        <f>N81/O81</f>
        <v>22.454545454545453</v>
      </c>
    </row>
    <row r="82" spans="2:16" s="484" customFormat="1" ht="15" customHeight="1">
      <c r="B82" s="625"/>
      <c r="C82" s="604" t="s">
        <v>234</v>
      </c>
      <c r="D82" s="605">
        <v>0</v>
      </c>
      <c r="E82" s="606">
        <v>0</v>
      </c>
      <c r="F82" s="607">
        <v>0</v>
      </c>
      <c r="G82" s="606">
        <v>0</v>
      </c>
      <c r="H82" s="607">
        <v>0</v>
      </c>
      <c r="I82" s="608">
        <v>0</v>
      </c>
      <c r="J82" s="609">
        <v>0</v>
      </c>
      <c r="K82" s="606">
        <v>0</v>
      </c>
      <c r="L82" s="610">
        <v>0</v>
      </c>
      <c r="M82" s="611">
        <v>0</v>
      </c>
      <c r="N82" s="612">
        <v>0</v>
      </c>
      <c r="O82" s="610">
        <v>0</v>
      </c>
      <c r="P82" s="609">
        <v>0</v>
      </c>
    </row>
    <row r="83" spans="2:16" s="484" customFormat="1" ht="15" customHeight="1">
      <c r="B83" s="523" t="s">
        <v>57</v>
      </c>
      <c r="C83" s="623"/>
      <c r="D83" s="615">
        <f t="shared" ref="D83:I83" si="22">SUM(D84:D86)</f>
        <v>402325</v>
      </c>
      <c r="E83" s="616">
        <f t="shared" si="22"/>
        <v>280100</v>
      </c>
      <c r="F83" s="617">
        <f t="shared" si="22"/>
        <v>69.599999999999994</v>
      </c>
      <c r="G83" s="616">
        <f t="shared" si="22"/>
        <v>28515</v>
      </c>
      <c r="H83" s="617">
        <f t="shared" si="22"/>
        <v>7.1</v>
      </c>
      <c r="I83" s="618">
        <f t="shared" si="22"/>
        <v>373810</v>
      </c>
      <c r="J83" s="619">
        <f>ROUND(I83/$D83*100,1)</f>
        <v>92.9</v>
      </c>
      <c r="K83" s="618">
        <f t="shared" ref="K83:P83" si="23">SUM(K84:K86)</f>
        <v>0</v>
      </c>
      <c r="L83" s="620">
        <f t="shared" si="23"/>
        <v>0</v>
      </c>
      <c r="M83" s="621">
        <f t="shared" si="23"/>
        <v>0</v>
      </c>
      <c r="N83" s="622">
        <f t="shared" si="23"/>
        <v>247</v>
      </c>
      <c r="O83" s="620">
        <f t="shared" si="23"/>
        <v>11</v>
      </c>
      <c r="P83" s="619">
        <f t="shared" si="23"/>
        <v>22.454545454545453</v>
      </c>
    </row>
    <row r="84" spans="2:16" s="484" customFormat="1" ht="15" customHeight="1">
      <c r="B84" s="536"/>
      <c r="C84" s="624" t="s">
        <v>232</v>
      </c>
      <c r="D84" s="556">
        <v>0</v>
      </c>
      <c r="E84" s="557">
        <v>0</v>
      </c>
      <c r="F84" s="528">
        <v>0</v>
      </c>
      <c r="G84" s="557">
        <v>0</v>
      </c>
      <c r="H84" s="528">
        <v>0</v>
      </c>
      <c r="I84" s="558">
        <v>0</v>
      </c>
      <c r="J84" s="530">
        <v>0</v>
      </c>
      <c r="K84" s="557">
        <v>0</v>
      </c>
      <c r="L84" s="559">
        <v>0</v>
      </c>
      <c r="M84" s="560">
        <v>0</v>
      </c>
      <c r="N84" s="561">
        <v>0</v>
      </c>
      <c r="O84" s="559">
        <v>0</v>
      </c>
      <c r="P84" s="530">
        <v>0</v>
      </c>
    </row>
    <row r="85" spans="2:16" s="484" customFormat="1" ht="15" customHeight="1">
      <c r="B85" s="536"/>
      <c r="C85" s="624" t="s">
        <v>236</v>
      </c>
      <c r="D85" s="556">
        <v>402325</v>
      </c>
      <c r="E85" s="557">
        <v>280100</v>
      </c>
      <c r="F85" s="528">
        <f>ROUND(E85/D85*100,1)</f>
        <v>69.599999999999994</v>
      </c>
      <c r="G85" s="557">
        <v>28515</v>
      </c>
      <c r="H85" s="528">
        <f>ROUND(G85/$D85*100,1)</f>
        <v>7.1</v>
      </c>
      <c r="I85" s="558">
        <v>373810</v>
      </c>
      <c r="J85" s="530">
        <f>ROUND(I85/$D85*100,1)</f>
        <v>92.9</v>
      </c>
      <c r="K85" s="557">
        <v>0</v>
      </c>
      <c r="L85" s="559">
        <v>0</v>
      </c>
      <c r="M85" s="560">
        <v>0</v>
      </c>
      <c r="N85" s="561">
        <v>247</v>
      </c>
      <c r="O85" s="559">
        <v>11</v>
      </c>
      <c r="P85" s="530">
        <f>N85/O85</f>
        <v>22.454545454545453</v>
      </c>
    </row>
    <row r="86" spans="2:16" s="484" customFormat="1" ht="15" customHeight="1">
      <c r="B86" s="625"/>
      <c r="C86" s="604" t="s">
        <v>234</v>
      </c>
      <c r="D86" s="605">
        <v>0</v>
      </c>
      <c r="E86" s="606">
        <v>0</v>
      </c>
      <c r="F86" s="607">
        <v>0</v>
      </c>
      <c r="G86" s="606">
        <v>0</v>
      </c>
      <c r="H86" s="607">
        <v>0</v>
      </c>
      <c r="I86" s="608">
        <v>0</v>
      </c>
      <c r="J86" s="609">
        <v>0</v>
      </c>
      <c r="K86" s="606">
        <v>0</v>
      </c>
      <c r="L86" s="610">
        <v>0</v>
      </c>
      <c r="M86" s="611">
        <v>0</v>
      </c>
      <c r="N86" s="612">
        <v>0</v>
      </c>
      <c r="O86" s="610">
        <v>0</v>
      </c>
      <c r="P86" s="609">
        <v>0</v>
      </c>
    </row>
    <row r="87" spans="2:16" ht="15" customHeight="1">
      <c r="B87" s="484" t="s">
        <v>249</v>
      </c>
      <c r="P87" s="626"/>
    </row>
  </sheetData>
  <mergeCells count="21">
    <mergeCell ref="B75:C75"/>
    <mergeCell ref="B79:C79"/>
    <mergeCell ref="B83:C83"/>
    <mergeCell ref="B51:C51"/>
    <mergeCell ref="B55:C55"/>
    <mergeCell ref="B59:C59"/>
    <mergeCell ref="B63:C63"/>
    <mergeCell ref="B67:C67"/>
    <mergeCell ref="B71:C71"/>
    <mergeCell ref="B27:C27"/>
    <mergeCell ref="B31:C31"/>
    <mergeCell ref="B35:C35"/>
    <mergeCell ref="B39:C39"/>
    <mergeCell ref="B43:C43"/>
    <mergeCell ref="B47:C47"/>
    <mergeCell ref="D4:F4"/>
    <mergeCell ref="G4:J4"/>
    <mergeCell ref="K4:M4"/>
    <mergeCell ref="N4:P4"/>
    <mergeCell ref="B5:C5"/>
    <mergeCell ref="B7:C7"/>
  </mergeCells>
  <phoneticPr fontId="3"/>
  <pageMargins left="0.59055118110236227" right="0.59055118110236227" top="0.78740157480314965" bottom="0.78740157480314965" header="0.39370078740157483" footer="0.39370078740157483"/>
  <pageSetup paperSize="9" scale="90" firstPageNumber="2" orientation="portrait" useFirstPageNumber="1" r:id="rId1"/>
  <headerFooter alignWithMargins="0">
    <oddHeader>&amp;R4.農      業</oddHeader>
    <oddFooter>&amp;C-40-</oddFooter>
  </headerFooter>
  <colBreaks count="1" manualBreakCount="1">
    <brk id="17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6"/>
  <sheetViews>
    <sheetView showGridLines="0" topLeftCell="A2" zoomScaleNormal="100" workbookViewId="0">
      <selection activeCell="B57" sqref="B57"/>
    </sheetView>
  </sheetViews>
  <sheetFormatPr defaultRowHeight="13.5"/>
  <cols>
    <col min="1" max="1" width="1.625" style="46" customWidth="1"/>
    <col min="2" max="2" width="2.125" style="46" customWidth="1"/>
    <col min="3" max="3" width="5.625" style="46" customWidth="1"/>
    <col min="4" max="4" width="3.125" style="47" customWidth="1"/>
    <col min="5" max="5" width="5.625" style="48" customWidth="1"/>
    <col min="6" max="19" width="5.125" style="48" customWidth="1"/>
    <col min="20" max="256" width="9" style="46"/>
    <col min="257" max="257" width="1.625" style="46" customWidth="1"/>
    <col min="258" max="258" width="2.125" style="46" customWidth="1"/>
    <col min="259" max="259" width="5.625" style="46" customWidth="1"/>
    <col min="260" max="260" width="3.125" style="46" customWidth="1"/>
    <col min="261" max="261" width="5.625" style="46" customWidth="1"/>
    <col min="262" max="275" width="5.125" style="46" customWidth="1"/>
    <col min="276" max="512" width="9" style="46"/>
    <col min="513" max="513" width="1.625" style="46" customWidth="1"/>
    <col min="514" max="514" width="2.125" style="46" customWidth="1"/>
    <col min="515" max="515" width="5.625" style="46" customWidth="1"/>
    <col min="516" max="516" width="3.125" style="46" customWidth="1"/>
    <col min="517" max="517" width="5.625" style="46" customWidth="1"/>
    <col min="518" max="531" width="5.125" style="46" customWidth="1"/>
    <col min="532" max="768" width="9" style="46"/>
    <col min="769" max="769" width="1.625" style="46" customWidth="1"/>
    <col min="770" max="770" width="2.125" style="46" customWidth="1"/>
    <col min="771" max="771" width="5.625" style="46" customWidth="1"/>
    <col min="772" max="772" width="3.125" style="46" customWidth="1"/>
    <col min="773" max="773" width="5.625" style="46" customWidth="1"/>
    <col min="774" max="787" width="5.125" style="46" customWidth="1"/>
    <col min="788" max="1024" width="9" style="46"/>
    <col min="1025" max="1025" width="1.625" style="46" customWidth="1"/>
    <col min="1026" max="1026" width="2.125" style="46" customWidth="1"/>
    <col min="1027" max="1027" width="5.625" style="46" customWidth="1"/>
    <col min="1028" max="1028" width="3.125" style="46" customWidth="1"/>
    <col min="1029" max="1029" width="5.625" style="46" customWidth="1"/>
    <col min="1030" max="1043" width="5.125" style="46" customWidth="1"/>
    <col min="1044" max="1280" width="9" style="46"/>
    <col min="1281" max="1281" width="1.625" style="46" customWidth="1"/>
    <col min="1282" max="1282" width="2.125" style="46" customWidth="1"/>
    <col min="1283" max="1283" width="5.625" style="46" customWidth="1"/>
    <col min="1284" max="1284" width="3.125" style="46" customWidth="1"/>
    <col min="1285" max="1285" width="5.625" style="46" customWidth="1"/>
    <col min="1286" max="1299" width="5.125" style="46" customWidth="1"/>
    <col min="1300" max="1536" width="9" style="46"/>
    <col min="1537" max="1537" width="1.625" style="46" customWidth="1"/>
    <col min="1538" max="1538" width="2.125" style="46" customWidth="1"/>
    <col min="1539" max="1539" width="5.625" style="46" customWidth="1"/>
    <col min="1540" max="1540" width="3.125" style="46" customWidth="1"/>
    <col min="1541" max="1541" width="5.625" style="46" customWidth="1"/>
    <col min="1542" max="1555" width="5.125" style="46" customWidth="1"/>
    <col min="1556" max="1792" width="9" style="46"/>
    <col min="1793" max="1793" width="1.625" style="46" customWidth="1"/>
    <col min="1794" max="1794" width="2.125" style="46" customWidth="1"/>
    <col min="1795" max="1795" width="5.625" style="46" customWidth="1"/>
    <col min="1796" max="1796" width="3.125" style="46" customWidth="1"/>
    <col min="1797" max="1797" width="5.625" style="46" customWidth="1"/>
    <col min="1798" max="1811" width="5.125" style="46" customWidth="1"/>
    <col min="1812" max="2048" width="9" style="46"/>
    <col min="2049" max="2049" width="1.625" style="46" customWidth="1"/>
    <col min="2050" max="2050" width="2.125" style="46" customWidth="1"/>
    <col min="2051" max="2051" width="5.625" style="46" customWidth="1"/>
    <col min="2052" max="2052" width="3.125" style="46" customWidth="1"/>
    <col min="2053" max="2053" width="5.625" style="46" customWidth="1"/>
    <col min="2054" max="2067" width="5.125" style="46" customWidth="1"/>
    <col min="2068" max="2304" width="9" style="46"/>
    <col min="2305" max="2305" width="1.625" style="46" customWidth="1"/>
    <col min="2306" max="2306" width="2.125" style="46" customWidth="1"/>
    <col min="2307" max="2307" width="5.625" style="46" customWidth="1"/>
    <col min="2308" max="2308" width="3.125" style="46" customWidth="1"/>
    <col min="2309" max="2309" width="5.625" style="46" customWidth="1"/>
    <col min="2310" max="2323" width="5.125" style="46" customWidth="1"/>
    <col min="2324" max="2560" width="9" style="46"/>
    <col min="2561" max="2561" width="1.625" style="46" customWidth="1"/>
    <col min="2562" max="2562" width="2.125" style="46" customWidth="1"/>
    <col min="2563" max="2563" width="5.625" style="46" customWidth="1"/>
    <col min="2564" max="2564" width="3.125" style="46" customWidth="1"/>
    <col min="2565" max="2565" width="5.625" style="46" customWidth="1"/>
    <col min="2566" max="2579" width="5.125" style="46" customWidth="1"/>
    <col min="2580" max="2816" width="9" style="46"/>
    <col min="2817" max="2817" width="1.625" style="46" customWidth="1"/>
    <col min="2818" max="2818" width="2.125" style="46" customWidth="1"/>
    <col min="2819" max="2819" width="5.625" style="46" customWidth="1"/>
    <col min="2820" max="2820" width="3.125" style="46" customWidth="1"/>
    <col min="2821" max="2821" width="5.625" style="46" customWidth="1"/>
    <col min="2822" max="2835" width="5.125" style="46" customWidth="1"/>
    <col min="2836" max="3072" width="9" style="46"/>
    <col min="3073" max="3073" width="1.625" style="46" customWidth="1"/>
    <col min="3074" max="3074" width="2.125" style="46" customWidth="1"/>
    <col min="3075" max="3075" width="5.625" style="46" customWidth="1"/>
    <col min="3076" max="3076" width="3.125" style="46" customWidth="1"/>
    <col min="3077" max="3077" width="5.625" style="46" customWidth="1"/>
    <col min="3078" max="3091" width="5.125" style="46" customWidth="1"/>
    <col min="3092" max="3328" width="9" style="46"/>
    <col min="3329" max="3329" width="1.625" style="46" customWidth="1"/>
    <col min="3330" max="3330" width="2.125" style="46" customWidth="1"/>
    <col min="3331" max="3331" width="5.625" style="46" customWidth="1"/>
    <col min="3332" max="3332" width="3.125" style="46" customWidth="1"/>
    <col min="3333" max="3333" width="5.625" style="46" customWidth="1"/>
    <col min="3334" max="3347" width="5.125" style="46" customWidth="1"/>
    <col min="3348" max="3584" width="9" style="46"/>
    <col min="3585" max="3585" width="1.625" style="46" customWidth="1"/>
    <col min="3586" max="3586" width="2.125" style="46" customWidth="1"/>
    <col min="3587" max="3587" width="5.625" style="46" customWidth="1"/>
    <col min="3588" max="3588" width="3.125" style="46" customWidth="1"/>
    <col min="3589" max="3589" width="5.625" style="46" customWidth="1"/>
    <col min="3590" max="3603" width="5.125" style="46" customWidth="1"/>
    <col min="3604" max="3840" width="9" style="46"/>
    <col min="3841" max="3841" width="1.625" style="46" customWidth="1"/>
    <col min="3842" max="3842" width="2.125" style="46" customWidth="1"/>
    <col min="3843" max="3843" width="5.625" style="46" customWidth="1"/>
    <col min="3844" max="3844" width="3.125" style="46" customWidth="1"/>
    <col min="3845" max="3845" width="5.625" style="46" customWidth="1"/>
    <col min="3846" max="3859" width="5.125" style="46" customWidth="1"/>
    <col min="3860" max="4096" width="9" style="46"/>
    <col min="4097" max="4097" width="1.625" style="46" customWidth="1"/>
    <col min="4098" max="4098" width="2.125" style="46" customWidth="1"/>
    <col min="4099" max="4099" width="5.625" style="46" customWidth="1"/>
    <col min="4100" max="4100" width="3.125" style="46" customWidth="1"/>
    <col min="4101" max="4101" width="5.625" style="46" customWidth="1"/>
    <col min="4102" max="4115" width="5.125" style="46" customWidth="1"/>
    <col min="4116" max="4352" width="9" style="46"/>
    <col min="4353" max="4353" width="1.625" style="46" customWidth="1"/>
    <col min="4354" max="4354" width="2.125" style="46" customWidth="1"/>
    <col min="4355" max="4355" width="5.625" style="46" customWidth="1"/>
    <col min="4356" max="4356" width="3.125" style="46" customWidth="1"/>
    <col min="4357" max="4357" width="5.625" style="46" customWidth="1"/>
    <col min="4358" max="4371" width="5.125" style="46" customWidth="1"/>
    <col min="4372" max="4608" width="9" style="46"/>
    <col min="4609" max="4609" width="1.625" style="46" customWidth="1"/>
    <col min="4610" max="4610" width="2.125" style="46" customWidth="1"/>
    <col min="4611" max="4611" width="5.625" style="46" customWidth="1"/>
    <col min="4612" max="4612" width="3.125" style="46" customWidth="1"/>
    <col min="4613" max="4613" width="5.625" style="46" customWidth="1"/>
    <col min="4614" max="4627" width="5.125" style="46" customWidth="1"/>
    <col min="4628" max="4864" width="9" style="46"/>
    <col min="4865" max="4865" width="1.625" style="46" customWidth="1"/>
    <col min="4866" max="4866" width="2.125" style="46" customWidth="1"/>
    <col min="4867" max="4867" width="5.625" style="46" customWidth="1"/>
    <col min="4868" max="4868" width="3.125" style="46" customWidth="1"/>
    <col min="4869" max="4869" width="5.625" style="46" customWidth="1"/>
    <col min="4870" max="4883" width="5.125" style="46" customWidth="1"/>
    <col min="4884" max="5120" width="9" style="46"/>
    <col min="5121" max="5121" width="1.625" style="46" customWidth="1"/>
    <col min="5122" max="5122" width="2.125" style="46" customWidth="1"/>
    <col min="5123" max="5123" width="5.625" style="46" customWidth="1"/>
    <col min="5124" max="5124" width="3.125" style="46" customWidth="1"/>
    <col min="5125" max="5125" width="5.625" style="46" customWidth="1"/>
    <col min="5126" max="5139" width="5.125" style="46" customWidth="1"/>
    <col min="5140" max="5376" width="9" style="46"/>
    <col min="5377" max="5377" width="1.625" style="46" customWidth="1"/>
    <col min="5378" max="5378" width="2.125" style="46" customWidth="1"/>
    <col min="5379" max="5379" width="5.625" style="46" customWidth="1"/>
    <col min="5380" max="5380" width="3.125" style="46" customWidth="1"/>
    <col min="5381" max="5381" width="5.625" style="46" customWidth="1"/>
    <col min="5382" max="5395" width="5.125" style="46" customWidth="1"/>
    <col min="5396" max="5632" width="9" style="46"/>
    <col min="5633" max="5633" width="1.625" style="46" customWidth="1"/>
    <col min="5634" max="5634" width="2.125" style="46" customWidth="1"/>
    <col min="5635" max="5635" width="5.625" style="46" customWidth="1"/>
    <col min="5636" max="5636" width="3.125" style="46" customWidth="1"/>
    <col min="5637" max="5637" width="5.625" style="46" customWidth="1"/>
    <col min="5638" max="5651" width="5.125" style="46" customWidth="1"/>
    <col min="5652" max="5888" width="9" style="46"/>
    <col min="5889" max="5889" width="1.625" style="46" customWidth="1"/>
    <col min="5890" max="5890" width="2.125" style="46" customWidth="1"/>
    <col min="5891" max="5891" width="5.625" style="46" customWidth="1"/>
    <col min="5892" max="5892" width="3.125" style="46" customWidth="1"/>
    <col min="5893" max="5893" width="5.625" style="46" customWidth="1"/>
    <col min="5894" max="5907" width="5.125" style="46" customWidth="1"/>
    <col min="5908" max="6144" width="9" style="46"/>
    <col min="6145" max="6145" width="1.625" style="46" customWidth="1"/>
    <col min="6146" max="6146" width="2.125" style="46" customWidth="1"/>
    <col min="6147" max="6147" width="5.625" style="46" customWidth="1"/>
    <col min="6148" max="6148" width="3.125" style="46" customWidth="1"/>
    <col min="6149" max="6149" width="5.625" style="46" customWidth="1"/>
    <col min="6150" max="6163" width="5.125" style="46" customWidth="1"/>
    <col min="6164" max="6400" width="9" style="46"/>
    <col min="6401" max="6401" width="1.625" style="46" customWidth="1"/>
    <col min="6402" max="6402" width="2.125" style="46" customWidth="1"/>
    <col min="6403" max="6403" width="5.625" style="46" customWidth="1"/>
    <col min="6404" max="6404" width="3.125" style="46" customWidth="1"/>
    <col min="6405" max="6405" width="5.625" style="46" customWidth="1"/>
    <col min="6406" max="6419" width="5.125" style="46" customWidth="1"/>
    <col min="6420" max="6656" width="9" style="46"/>
    <col min="6657" max="6657" width="1.625" style="46" customWidth="1"/>
    <col min="6658" max="6658" width="2.125" style="46" customWidth="1"/>
    <col min="6659" max="6659" width="5.625" style="46" customWidth="1"/>
    <col min="6660" max="6660" width="3.125" style="46" customWidth="1"/>
    <col min="6661" max="6661" width="5.625" style="46" customWidth="1"/>
    <col min="6662" max="6675" width="5.125" style="46" customWidth="1"/>
    <col min="6676" max="6912" width="9" style="46"/>
    <col min="6913" max="6913" width="1.625" style="46" customWidth="1"/>
    <col min="6914" max="6914" width="2.125" style="46" customWidth="1"/>
    <col min="6915" max="6915" width="5.625" style="46" customWidth="1"/>
    <col min="6916" max="6916" width="3.125" style="46" customWidth="1"/>
    <col min="6917" max="6917" width="5.625" style="46" customWidth="1"/>
    <col min="6918" max="6931" width="5.125" style="46" customWidth="1"/>
    <col min="6932" max="7168" width="9" style="46"/>
    <col min="7169" max="7169" width="1.625" style="46" customWidth="1"/>
    <col min="7170" max="7170" width="2.125" style="46" customWidth="1"/>
    <col min="7171" max="7171" width="5.625" style="46" customWidth="1"/>
    <col min="7172" max="7172" width="3.125" style="46" customWidth="1"/>
    <col min="7173" max="7173" width="5.625" style="46" customWidth="1"/>
    <col min="7174" max="7187" width="5.125" style="46" customWidth="1"/>
    <col min="7188" max="7424" width="9" style="46"/>
    <col min="7425" max="7425" width="1.625" style="46" customWidth="1"/>
    <col min="7426" max="7426" width="2.125" style="46" customWidth="1"/>
    <col min="7427" max="7427" width="5.625" style="46" customWidth="1"/>
    <col min="7428" max="7428" width="3.125" style="46" customWidth="1"/>
    <col min="7429" max="7429" width="5.625" style="46" customWidth="1"/>
    <col min="7430" max="7443" width="5.125" style="46" customWidth="1"/>
    <col min="7444" max="7680" width="9" style="46"/>
    <col min="7681" max="7681" width="1.625" style="46" customWidth="1"/>
    <col min="7682" max="7682" width="2.125" style="46" customWidth="1"/>
    <col min="7683" max="7683" width="5.625" style="46" customWidth="1"/>
    <col min="7684" max="7684" width="3.125" style="46" customWidth="1"/>
    <col min="7685" max="7685" width="5.625" style="46" customWidth="1"/>
    <col min="7686" max="7699" width="5.125" style="46" customWidth="1"/>
    <col min="7700" max="7936" width="9" style="46"/>
    <col min="7937" max="7937" width="1.625" style="46" customWidth="1"/>
    <col min="7938" max="7938" width="2.125" style="46" customWidth="1"/>
    <col min="7939" max="7939" width="5.625" style="46" customWidth="1"/>
    <col min="7940" max="7940" width="3.125" style="46" customWidth="1"/>
    <col min="7941" max="7941" width="5.625" style="46" customWidth="1"/>
    <col min="7942" max="7955" width="5.125" style="46" customWidth="1"/>
    <col min="7956" max="8192" width="9" style="46"/>
    <col min="8193" max="8193" width="1.625" style="46" customWidth="1"/>
    <col min="8194" max="8194" width="2.125" style="46" customWidth="1"/>
    <col min="8195" max="8195" width="5.625" style="46" customWidth="1"/>
    <col min="8196" max="8196" width="3.125" style="46" customWidth="1"/>
    <col min="8197" max="8197" width="5.625" style="46" customWidth="1"/>
    <col min="8198" max="8211" width="5.125" style="46" customWidth="1"/>
    <col min="8212" max="8448" width="9" style="46"/>
    <col min="8449" max="8449" width="1.625" style="46" customWidth="1"/>
    <col min="8450" max="8450" width="2.125" style="46" customWidth="1"/>
    <col min="8451" max="8451" width="5.625" style="46" customWidth="1"/>
    <col min="8452" max="8452" width="3.125" style="46" customWidth="1"/>
    <col min="8453" max="8453" width="5.625" style="46" customWidth="1"/>
    <col min="8454" max="8467" width="5.125" style="46" customWidth="1"/>
    <col min="8468" max="8704" width="9" style="46"/>
    <col min="8705" max="8705" width="1.625" style="46" customWidth="1"/>
    <col min="8706" max="8706" width="2.125" style="46" customWidth="1"/>
    <col min="8707" max="8707" width="5.625" style="46" customWidth="1"/>
    <col min="8708" max="8708" width="3.125" style="46" customWidth="1"/>
    <col min="8709" max="8709" width="5.625" style="46" customWidth="1"/>
    <col min="8710" max="8723" width="5.125" style="46" customWidth="1"/>
    <col min="8724" max="8960" width="9" style="46"/>
    <col min="8961" max="8961" width="1.625" style="46" customWidth="1"/>
    <col min="8962" max="8962" width="2.125" style="46" customWidth="1"/>
    <col min="8963" max="8963" width="5.625" style="46" customWidth="1"/>
    <col min="8964" max="8964" width="3.125" style="46" customWidth="1"/>
    <col min="8965" max="8965" width="5.625" style="46" customWidth="1"/>
    <col min="8966" max="8979" width="5.125" style="46" customWidth="1"/>
    <col min="8980" max="9216" width="9" style="46"/>
    <col min="9217" max="9217" width="1.625" style="46" customWidth="1"/>
    <col min="9218" max="9218" width="2.125" style="46" customWidth="1"/>
    <col min="9219" max="9219" width="5.625" style="46" customWidth="1"/>
    <col min="9220" max="9220" width="3.125" style="46" customWidth="1"/>
    <col min="9221" max="9221" width="5.625" style="46" customWidth="1"/>
    <col min="9222" max="9235" width="5.125" style="46" customWidth="1"/>
    <col min="9236" max="9472" width="9" style="46"/>
    <col min="9473" max="9473" width="1.625" style="46" customWidth="1"/>
    <col min="9474" max="9474" width="2.125" style="46" customWidth="1"/>
    <col min="9475" max="9475" width="5.625" style="46" customWidth="1"/>
    <col min="9476" max="9476" width="3.125" style="46" customWidth="1"/>
    <col min="9477" max="9477" width="5.625" style="46" customWidth="1"/>
    <col min="9478" max="9491" width="5.125" style="46" customWidth="1"/>
    <col min="9492" max="9728" width="9" style="46"/>
    <col min="9729" max="9729" width="1.625" style="46" customWidth="1"/>
    <col min="9730" max="9730" width="2.125" style="46" customWidth="1"/>
    <col min="9731" max="9731" width="5.625" style="46" customWidth="1"/>
    <col min="9732" max="9732" width="3.125" style="46" customWidth="1"/>
    <col min="9733" max="9733" width="5.625" style="46" customWidth="1"/>
    <col min="9734" max="9747" width="5.125" style="46" customWidth="1"/>
    <col min="9748" max="9984" width="9" style="46"/>
    <col min="9985" max="9985" width="1.625" style="46" customWidth="1"/>
    <col min="9986" max="9986" width="2.125" style="46" customWidth="1"/>
    <col min="9987" max="9987" width="5.625" style="46" customWidth="1"/>
    <col min="9988" max="9988" width="3.125" style="46" customWidth="1"/>
    <col min="9989" max="9989" width="5.625" style="46" customWidth="1"/>
    <col min="9990" max="10003" width="5.125" style="46" customWidth="1"/>
    <col min="10004" max="10240" width="9" style="46"/>
    <col min="10241" max="10241" width="1.625" style="46" customWidth="1"/>
    <col min="10242" max="10242" width="2.125" style="46" customWidth="1"/>
    <col min="10243" max="10243" width="5.625" style="46" customWidth="1"/>
    <col min="10244" max="10244" width="3.125" style="46" customWidth="1"/>
    <col min="10245" max="10245" width="5.625" style="46" customWidth="1"/>
    <col min="10246" max="10259" width="5.125" style="46" customWidth="1"/>
    <col min="10260" max="10496" width="9" style="46"/>
    <col min="10497" max="10497" width="1.625" style="46" customWidth="1"/>
    <col min="10498" max="10498" width="2.125" style="46" customWidth="1"/>
    <col min="10499" max="10499" width="5.625" style="46" customWidth="1"/>
    <col min="10500" max="10500" width="3.125" style="46" customWidth="1"/>
    <col min="10501" max="10501" width="5.625" style="46" customWidth="1"/>
    <col min="10502" max="10515" width="5.125" style="46" customWidth="1"/>
    <col min="10516" max="10752" width="9" style="46"/>
    <col min="10753" max="10753" width="1.625" style="46" customWidth="1"/>
    <col min="10754" max="10754" width="2.125" style="46" customWidth="1"/>
    <col min="10755" max="10755" width="5.625" style="46" customWidth="1"/>
    <col min="10756" max="10756" width="3.125" style="46" customWidth="1"/>
    <col min="10757" max="10757" width="5.625" style="46" customWidth="1"/>
    <col min="10758" max="10771" width="5.125" style="46" customWidth="1"/>
    <col min="10772" max="11008" width="9" style="46"/>
    <col min="11009" max="11009" width="1.625" style="46" customWidth="1"/>
    <col min="11010" max="11010" width="2.125" style="46" customWidth="1"/>
    <col min="11011" max="11011" width="5.625" style="46" customWidth="1"/>
    <col min="11012" max="11012" width="3.125" style="46" customWidth="1"/>
    <col min="11013" max="11013" width="5.625" style="46" customWidth="1"/>
    <col min="11014" max="11027" width="5.125" style="46" customWidth="1"/>
    <col min="11028" max="11264" width="9" style="46"/>
    <col min="11265" max="11265" width="1.625" style="46" customWidth="1"/>
    <col min="11266" max="11266" width="2.125" style="46" customWidth="1"/>
    <col min="11267" max="11267" width="5.625" style="46" customWidth="1"/>
    <col min="11268" max="11268" width="3.125" style="46" customWidth="1"/>
    <col min="11269" max="11269" width="5.625" style="46" customWidth="1"/>
    <col min="11270" max="11283" width="5.125" style="46" customWidth="1"/>
    <col min="11284" max="11520" width="9" style="46"/>
    <col min="11521" max="11521" width="1.625" style="46" customWidth="1"/>
    <col min="11522" max="11522" width="2.125" style="46" customWidth="1"/>
    <col min="11523" max="11523" width="5.625" style="46" customWidth="1"/>
    <col min="11524" max="11524" width="3.125" style="46" customWidth="1"/>
    <col min="11525" max="11525" width="5.625" style="46" customWidth="1"/>
    <col min="11526" max="11539" width="5.125" style="46" customWidth="1"/>
    <col min="11540" max="11776" width="9" style="46"/>
    <col min="11777" max="11777" width="1.625" style="46" customWidth="1"/>
    <col min="11778" max="11778" width="2.125" style="46" customWidth="1"/>
    <col min="11779" max="11779" width="5.625" style="46" customWidth="1"/>
    <col min="11780" max="11780" width="3.125" style="46" customWidth="1"/>
    <col min="11781" max="11781" width="5.625" style="46" customWidth="1"/>
    <col min="11782" max="11795" width="5.125" style="46" customWidth="1"/>
    <col min="11796" max="12032" width="9" style="46"/>
    <col min="12033" max="12033" width="1.625" style="46" customWidth="1"/>
    <col min="12034" max="12034" width="2.125" style="46" customWidth="1"/>
    <col min="12035" max="12035" width="5.625" style="46" customWidth="1"/>
    <col min="12036" max="12036" width="3.125" style="46" customWidth="1"/>
    <col min="12037" max="12037" width="5.625" style="46" customWidth="1"/>
    <col min="12038" max="12051" width="5.125" style="46" customWidth="1"/>
    <col min="12052" max="12288" width="9" style="46"/>
    <col min="12289" max="12289" width="1.625" style="46" customWidth="1"/>
    <col min="12290" max="12290" width="2.125" style="46" customWidth="1"/>
    <col min="12291" max="12291" width="5.625" style="46" customWidth="1"/>
    <col min="12292" max="12292" width="3.125" style="46" customWidth="1"/>
    <col min="12293" max="12293" width="5.625" style="46" customWidth="1"/>
    <col min="12294" max="12307" width="5.125" style="46" customWidth="1"/>
    <col min="12308" max="12544" width="9" style="46"/>
    <col min="12545" max="12545" width="1.625" style="46" customWidth="1"/>
    <col min="12546" max="12546" width="2.125" style="46" customWidth="1"/>
    <col min="12547" max="12547" width="5.625" style="46" customWidth="1"/>
    <col min="12548" max="12548" width="3.125" style="46" customWidth="1"/>
    <col min="12549" max="12549" width="5.625" style="46" customWidth="1"/>
    <col min="12550" max="12563" width="5.125" style="46" customWidth="1"/>
    <col min="12564" max="12800" width="9" style="46"/>
    <col min="12801" max="12801" width="1.625" style="46" customWidth="1"/>
    <col min="12802" max="12802" width="2.125" style="46" customWidth="1"/>
    <col min="12803" max="12803" width="5.625" style="46" customWidth="1"/>
    <col min="12804" max="12804" width="3.125" style="46" customWidth="1"/>
    <col min="12805" max="12805" width="5.625" style="46" customWidth="1"/>
    <col min="12806" max="12819" width="5.125" style="46" customWidth="1"/>
    <col min="12820" max="13056" width="9" style="46"/>
    <col min="13057" max="13057" width="1.625" style="46" customWidth="1"/>
    <col min="13058" max="13058" width="2.125" style="46" customWidth="1"/>
    <col min="13059" max="13059" width="5.625" style="46" customWidth="1"/>
    <col min="13060" max="13060" width="3.125" style="46" customWidth="1"/>
    <col min="13061" max="13061" width="5.625" style="46" customWidth="1"/>
    <col min="13062" max="13075" width="5.125" style="46" customWidth="1"/>
    <col min="13076" max="13312" width="9" style="46"/>
    <col min="13313" max="13313" width="1.625" style="46" customWidth="1"/>
    <col min="13314" max="13314" width="2.125" style="46" customWidth="1"/>
    <col min="13315" max="13315" width="5.625" style="46" customWidth="1"/>
    <col min="13316" max="13316" width="3.125" style="46" customWidth="1"/>
    <col min="13317" max="13317" width="5.625" style="46" customWidth="1"/>
    <col min="13318" max="13331" width="5.125" style="46" customWidth="1"/>
    <col min="13332" max="13568" width="9" style="46"/>
    <col min="13569" max="13569" width="1.625" style="46" customWidth="1"/>
    <col min="13570" max="13570" width="2.125" style="46" customWidth="1"/>
    <col min="13571" max="13571" width="5.625" style="46" customWidth="1"/>
    <col min="13572" max="13572" width="3.125" style="46" customWidth="1"/>
    <col min="13573" max="13573" width="5.625" style="46" customWidth="1"/>
    <col min="13574" max="13587" width="5.125" style="46" customWidth="1"/>
    <col min="13588" max="13824" width="9" style="46"/>
    <col min="13825" max="13825" width="1.625" style="46" customWidth="1"/>
    <col min="13826" max="13826" width="2.125" style="46" customWidth="1"/>
    <col min="13827" max="13827" width="5.625" style="46" customWidth="1"/>
    <col min="13828" max="13828" width="3.125" style="46" customWidth="1"/>
    <col min="13829" max="13829" width="5.625" style="46" customWidth="1"/>
    <col min="13830" max="13843" width="5.125" style="46" customWidth="1"/>
    <col min="13844" max="14080" width="9" style="46"/>
    <col min="14081" max="14081" width="1.625" style="46" customWidth="1"/>
    <col min="14082" max="14082" width="2.125" style="46" customWidth="1"/>
    <col min="14083" max="14083" width="5.625" style="46" customWidth="1"/>
    <col min="14084" max="14084" width="3.125" style="46" customWidth="1"/>
    <col min="14085" max="14085" width="5.625" style="46" customWidth="1"/>
    <col min="14086" max="14099" width="5.125" style="46" customWidth="1"/>
    <col min="14100" max="14336" width="9" style="46"/>
    <col min="14337" max="14337" width="1.625" style="46" customWidth="1"/>
    <col min="14338" max="14338" width="2.125" style="46" customWidth="1"/>
    <col min="14339" max="14339" width="5.625" style="46" customWidth="1"/>
    <col min="14340" max="14340" width="3.125" style="46" customWidth="1"/>
    <col min="14341" max="14341" width="5.625" style="46" customWidth="1"/>
    <col min="14342" max="14355" width="5.125" style="46" customWidth="1"/>
    <col min="14356" max="14592" width="9" style="46"/>
    <col min="14593" max="14593" width="1.625" style="46" customWidth="1"/>
    <col min="14594" max="14594" width="2.125" style="46" customWidth="1"/>
    <col min="14595" max="14595" width="5.625" style="46" customWidth="1"/>
    <col min="14596" max="14596" width="3.125" style="46" customWidth="1"/>
    <col min="14597" max="14597" width="5.625" style="46" customWidth="1"/>
    <col min="14598" max="14611" width="5.125" style="46" customWidth="1"/>
    <col min="14612" max="14848" width="9" style="46"/>
    <col min="14849" max="14849" width="1.625" style="46" customWidth="1"/>
    <col min="14850" max="14850" width="2.125" style="46" customWidth="1"/>
    <col min="14851" max="14851" width="5.625" style="46" customWidth="1"/>
    <col min="14852" max="14852" width="3.125" style="46" customWidth="1"/>
    <col min="14853" max="14853" width="5.625" style="46" customWidth="1"/>
    <col min="14854" max="14867" width="5.125" style="46" customWidth="1"/>
    <col min="14868" max="15104" width="9" style="46"/>
    <col min="15105" max="15105" width="1.625" style="46" customWidth="1"/>
    <col min="15106" max="15106" width="2.125" style="46" customWidth="1"/>
    <col min="15107" max="15107" width="5.625" style="46" customWidth="1"/>
    <col min="15108" max="15108" width="3.125" style="46" customWidth="1"/>
    <col min="15109" max="15109" width="5.625" style="46" customWidth="1"/>
    <col min="15110" max="15123" width="5.125" style="46" customWidth="1"/>
    <col min="15124" max="15360" width="9" style="46"/>
    <col min="15361" max="15361" width="1.625" style="46" customWidth="1"/>
    <col min="15362" max="15362" width="2.125" style="46" customWidth="1"/>
    <col min="15363" max="15363" width="5.625" style="46" customWidth="1"/>
    <col min="15364" max="15364" width="3.125" style="46" customWidth="1"/>
    <col min="15365" max="15365" width="5.625" style="46" customWidth="1"/>
    <col min="15366" max="15379" width="5.125" style="46" customWidth="1"/>
    <col min="15380" max="15616" width="9" style="46"/>
    <col min="15617" max="15617" width="1.625" style="46" customWidth="1"/>
    <col min="15618" max="15618" width="2.125" style="46" customWidth="1"/>
    <col min="15619" max="15619" width="5.625" style="46" customWidth="1"/>
    <col min="15620" max="15620" width="3.125" style="46" customWidth="1"/>
    <col min="15621" max="15621" width="5.625" style="46" customWidth="1"/>
    <col min="15622" max="15635" width="5.125" style="46" customWidth="1"/>
    <col min="15636" max="15872" width="9" style="46"/>
    <col min="15873" max="15873" width="1.625" style="46" customWidth="1"/>
    <col min="15874" max="15874" width="2.125" style="46" customWidth="1"/>
    <col min="15875" max="15875" width="5.625" style="46" customWidth="1"/>
    <col min="15876" max="15876" width="3.125" style="46" customWidth="1"/>
    <col min="15877" max="15877" width="5.625" style="46" customWidth="1"/>
    <col min="15878" max="15891" width="5.125" style="46" customWidth="1"/>
    <col min="15892" max="16128" width="9" style="46"/>
    <col min="16129" max="16129" width="1.625" style="46" customWidth="1"/>
    <col min="16130" max="16130" width="2.125" style="46" customWidth="1"/>
    <col min="16131" max="16131" width="5.625" style="46" customWidth="1"/>
    <col min="16132" max="16132" width="3.125" style="46" customWidth="1"/>
    <col min="16133" max="16133" width="5.625" style="46" customWidth="1"/>
    <col min="16134" max="16147" width="5.125" style="46" customWidth="1"/>
    <col min="16148" max="16384" width="9" style="46"/>
  </cols>
  <sheetData>
    <row r="1" spans="1:19" ht="30" customHeight="1">
      <c r="A1" s="45" t="s">
        <v>26</v>
      </c>
    </row>
    <row r="2" spans="1:19" ht="7.5" customHeight="1">
      <c r="A2" s="45"/>
    </row>
    <row r="3" spans="1:19" ht="22.5" customHeight="1">
      <c r="B3" s="49" t="s">
        <v>27</v>
      </c>
    </row>
    <row r="4" spans="1:19" ht="18.75" customHeight="1">
      <c r="B4" s="50" t="s">
        <v>28</v>
      </c>
      <c r="C4" s="50"/>
      <c r="D4" s="51" t="s">
        <v>29</v>
      </c>
      <c r="E4" s="52" t="s">
        <v>30</v>
      </c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4"/>
    </row>
    <row r="5" spans="1:19" ht="18.75" customHeight="1">
      <c r="B5" s="50"/>
      <c r="C5" s="50"/>
      <c r="D5" s="51"/>
      <c r="E5" s="55" t="s">
        <v>31</v>
      </c>
      <c r="F5" s="56" t="s">
        <v>32</v>
      </c>
      <c r="G5" s="57" t="s">
        <v>33</v>
      </c>
      <c r="H5" s="57" t="s">
        <v>34</v>
      </c>
      <c r="I5" s="57" t="s">
        <v>35</v>
      </c>
      <c r="J5" s="57" t="s">
        <v>36</v>
      </c>
      <c r="K5" s="57" t="s">
        <v>37</v>
      </c>
      <c r="L5" s="57" t="s">
        <v>38</v>
      </c>
      <c r="M5" s="57" t="s">
        <v>39</v>
      </c>
      <c r="N5" s="57" t="s">
        <v>40</v>
      </c>
      <c r="O5" s="57" t="s">
        <v>41</v>
      </c>
      <c r="P5" s="57" t="s">
        <v>42</v>
      </c>
      <c r="Q5" s="57" t="s">
        <v>43</v>
      </c>
      <c r="R5" s="57" t="s">
        <v>44</v>
      </c>
      <c r="S5" s="58" t="s">
        <v>45</v>
      </c>
    </row>
    <row r="6" spans="1:19" ht="15" hidden="1" customHeight="1">
      <c r="B6" s="59" t="s">
        <v>46</v>
      </c>
      <c r="C6" s="60"/>
      <c r="D6" s="61" t="s">
        <v>31</v>
      </c>
      <c r="E6" s="62">
        <f>+E10+E13+E16+E19</f>
        <v>20958</v>
      </c>
      <c r="F6" s="63">
        <f t="shared" ref="F6:S6" si="0">+F10+F13+F16+F19</f>
        <v>3204</v>
      </c>
      <c r="G6" s="64">
        <f t="shared" si="0"/>
        <v>1350</v>
      </c>
      <c r="H6" s="64">
        <f t="shared" si="0"/>
        <v>1254</v>
      </c>
      <c r="I6" s="64">
        <f t="shared" si="0"/>
        <v>1125</v>
      </c>
      <c r="J6" s="64">
        <f t="shared" si="0"/>
        <v>978</v>
      </c>
      <c r="K6" s="64">
        <f t="shared" si="0"/>
        <v>1205</v>
      </c>
      <c r="L6" s="64">
        <f t="shared" si="0"/>
        <v>1468</v>
      </c>
      <c r="M6" s="64">
        <f t="shared" si="0"/>
        <v>1482</v>
      </c>
      <c r="N6" s="64">
        <f t="shared" si="0"/>
        <v>1288</v>
      </c>
      <c r="O6" s="64">
        <f t="shared" si="0"/>
        <v>1177</v>
      </c>
      <c r="P6" s="64">
        <f t="shared" si="0"/>
        <v>1209</v>
      </c>
      <c r="Q6" s="64">
        <f t="shared" si="0"/>
        <v>1522</v>
      </c>
      <c r="R6" s="64">
        <f t="shared" si="0"/>
        <v>1504</v>
      </c>
      <c r="S6" s="65">
        <f t="shared" si="0"/>
        <v>2192</v>
      </c>
    </row>
    <row r="7" spans="1:19" ht="15" hidden="1" customHeight="1">
      <c r="B7" s="66"/>
      <c r="C7" s="67"/>
      <c r="D7" s="68" t="s">
        <v>47</v>
      </c>
      <c r="E7" s="69">
        <f>ROUND(E6/$E6*100,1)</f>
        <v>100</v>
      </c>
      <c r="F7" s="70">
        <f t="shared" ref="F7:S7" si="1">ROUND(F6/$E6*100,1)</f>
        <v>15.3</v>
      </c>
      <c r="G7" s="71">
        <f t="shared" si="1"/>
        <v>6.4</v>
      </c>
      <c r="H7" s="71">
        <f t="shared" si="1"/>
        <v>6</v>
      </c>
      <c r="I7" s="71">
        <f t="shared" si="1"/>
        <v>5.4</v>
      </c>
      <c r="J7" s="71">
        <f t="shared" si="1"/>
        <v>4.7</v>
      </c>
      <c r="K7" s="71">
        <f t="shared" si="1"/>
        <v>5.7</v>
      </c>
      <c r="L7" s="71">
        <f t="shared" si="1"/>
        <v>7</v>
      </c>
      <c r="M7" s="71">
        <f t="shared" si="1"/>
        <v>7.1</v>
      </c>
      <c r="N7" s="71">
        <f t="shared" si="1"/>
        <v>6.1</v>
      </c>
      <c r="O7" s="71">
        <f t="shared" si="1"/>
        <v>5.6</v>
      </c>
      <c r="P7" s="71">
        <f t="shared" si="1"/>
        <v>5.8</v>
      </c>
      <c r="Q7" s="71">
        <f t="shared" si="1"/>
        <v>7.3</v>
      </c>
      <c r="R7" s="71">
        <f t="shared" si="1"/>
        <v>7.2</v>
      </c>
      <c r="S7" s="72">
        <f t="shared" si="1"/>
        <v>10.5</v>
      </c>
    </row>
    <row r="8" spans="1:19" ht="15" hidden="1" customHeight="1">
      <c r="B8" s="66"/>
      <c r="C8" s="73"/>
      <c r="D8" s="74" t="s">
        <v>48</v>
      </c>
      <c r="E8" s="75">
        <f>+E11+E14+E17+E20</f>
        <v>10096</v>
      </c>
      <c r="F8" s="76">
        <f t="shared" ref="F8:S8" si="2">+F11+F14+F17+F20</f>
        <v>1637</v>
      </c>
      <c r="G8" s="77">
        <f t="shared" si="2"/>
        <v>670</v>
      </c>
      <c r="H8" s="77">
        <f t="shared" si="2"/>
        <v>605</v>
      </c>
      <c r="I8" s="77">
        <f t="shared" si="2"/>
        <v>577</v>
      </c>
      <c r="J8" s="77">
        <f t="shared" si="2"/>
        <v>468</v>
      </c>
      <c r="K8" s="77">
        <f t="shared" si="2"/>
        <v>536</v>
      </c>
      <c r="L8" s="77">
        <f t="shared" si="2"/>
        <v>742</v>
      </c>
      <c r="M8" s="77">
        <f t="shared" si="2"/>
        <v>781</v>
      </c>
      <c r="N8" s="77">
        <f t="shared" si="2"/>
        <v>688</v>
      </c>
      <c r="O8" s="77">
        <f t="shared" si="2"/>
        <v>589</v>
      </c>
      <c r="P8" s="77">
        <f t="shared" si="2"/>
        <v>543</v>
      </c>
      <c r="Q8" s="77">
        <f t="shared" si="2"/>
        <v>712</v>
      </c>
      <c r="R8" s="77">
        <f t="shared" si="2"/>
        <v>746</v>
      </c>
      <c r="S8" s="78">
        <f t="shared" si="2"/>
        <v>802</v>
      </c>
    </row>
    <row r="9" spans="1:19" ht="15" hidden="1" customHeight="1">
      <c r="B9" s="66"/>
      <c r="C9" s="73"/>
      <c r="D9" s="74" t="s">
        <v>49</v>
      </c>
      <c r="E9" s="75">
        <f t="shared" ref="E9:S9" si="3">+E12+E15+E18+E21</f>
        <v>10862</v>
      </c>
      <c r="F9" s="76">
        <f t="shared" si="3"/>
        <v>1567</v>
      </c>
      <c r="G9" s="77">
        <f t="shared" si="3"/>
        <v>680</v>
      </c>
      <c r="H9" s="77">
        <f t="shared" si="3"/>
        <v>649</v>
      </c>
      <c r="I9" s="77">
        <f t="shared" si="3"/>
        <v>548</v>
      </c>
      <c r="J9" s="77">
        <f t="shared" si="3"/>
        <v>510</v>
      </c>
      <c r="K9" s="77">
        <f t="shared" si="3"/>
        <v>669</v>
      </c>
      <c r="L9" s="77">
        <f t="shared" si="3"/>
        <v>726</v>
      </c>
      <c r="M9" s="77">
        <f t="shared" si="3"/>
        <v>701</v>
      </c>
      <c r="N9" s="77">
        <f t="shared" si="3"/>
        <v>600</v>
      </c>
      <c r="O9" s="77">
        <f t="shared" si="3"/>
        <v>588</v>
      </c>
      <c r="P9" s="77">
        <f t="shared" si="3"/>
        <v>666</v>
      </c>
      <c r="Q9" s="77">
        <f t="shared" si="3"/>
        <v>810</v>
      </c>
      <c r="R9" s="77">
        <f t="shared" si="3"/>
        <v>758</v>
      </c>
      <c r="S9" s="78">
        <f t="shared" si="3"/>
        <v>1390</v>
      </c>
    </row>
    <row r="10" spans="1:19" ht="19.5" hidden="1" customHeight="1">
      <c r="B10" s="66"/>
      <c r="C10" s="79" t="s">
        <v>50</v>
      </c>
      <c r="D10" s="61" t="s">
        <v>31</v>
      </c>
      <c r="E10" s="80">
        <f>SUM(E11:E12)</f>
        <v>4227</v>
      </c>
      <c r="F10" s="81">
        <f t="shared" ref="F10:S10" si="4">SUM(F11:F12)</f>
        <v>655</v>
      </c>
      <c r="G10" s="82">
        <f t="shared" si="4"/>
        <v>282</v>
      </c>
      <c r="H10" s="82">
        <f t="shared" si="4"/>
        <v>262</v>
      </c>
      <c r="I10" s="82">
        <f t="shared" si="4"/>
        <v>222</v>
      </c>
      <c r="J10" s="82">
        <f t="shared" si="4"/>
        <v>201</v>
      </c>
      <c r="K10" s="82">
        <f t="shared" si="4"/>
        <v>248</v>
      </c>
      <c r="L10" s="82">
        <f t="shared" si="4"/>
        <v>312</v>
      </c>
      <c r="M10" s="82">
        <f t="shared" si="4"/>
        <v>294</v>
      </c>
      <c r="N10" s="82">
        <f t="shared" si="4"/>
        <v>269</v>
      </c>
      <c r="O10" s="82">
        <f t="shared" si="4"/>
        <v>215</v>
      </c>
      <c r="P10" s="82">
        <f t="shared" si="4"/>
        <v>232</v>
      </c>
      <c r="Q10" s="82">
        <f t="shared" si="4"/>
        <v>310</v>
      </c>
      <c r="R10" s="82">
        <f t="shared" si="4"/>
        <v>296</v>
      </c>
      <c r="S10" s="83">
        <f t="shared" si="4"/>
        <v>429</v>
      </c>
    </row>
    <row r="11" spans="1:19" ht="19.5" hidden="1" customHeight="1">
      <c r="B11" s="66"/>
      <c r="C11" s="66"/>
      <c r="D11" s="74" t="s">
        <v>48</v>
      </c>
      <c r="E11" s="84">
        <f>SUM(F11:S11)</f>
        <v>2033</v>
      </c>
      <c r="F11" s="85">
        <v>346</v>
      </c>
      <c r="G11" s="86">
        <v>147</v>
      </c>
      <c r="H11" s="86">
        <v>124</v>
      </c>
      <c r="I11" s="86">
        <v>105</v>
      </c>
      <c r="J11" s="86">
        <v>100</v>
      </c>
      <c r="K11" s="86">
        <v>112</v>
      </c>
      <c r="L11" s="86">
        <v>154</v>
      </c>
      <c r="M11" s="86">
        <v>155</v>
      </c>
      <c r="N11" s="86">
        <v>133</v>
      </c>
      <c r="O11" s="86">
        <v>113</v>
      </c>
      <c r="P11" s="86">
        <v>99</v>
      </c>
      <c r="Q11" s="86">
        <v>141</v>
      </c>
      <c r="R11" s="86">
        <v>146</v>
      </c>
      <c r="S11" s="87">
        <v>158</v>
      </c>
    </row>
    <row r="12" spans="1:19" ht="19.5" hidden="1" customHeight="1">
      <c r="B12" s="66"/>
      <c r="C12" s="88"/>
      <c r="D12" s="68" t="s">
        <v>49</v>
      </c>
      <c r="E12" s="89">
        <f>SUM(F12:S12)</f>
        <v>2194</v>
      </c>
      <c r="F12" s="90">
        <v>309</v>
      </c>
      <c r="G12" s="91">
        <v>135</v>
      </c>
      <c r="H12" s="91">
        <v>138</v>
      </c>
      <c r="I12" s="91">
        <v>117</v>
      </c>
      <c r="J12" s="91">
        <v>101</v>
      </c>
      <c r="K12" s="91">
        <v>136</v>
      </c>
      <c r="L12" s="91">
        <v>158</v>
      </c>
      <c r="M12" s="91">
        <v>139</v>
      </c>
      <c r="N12" s="91">
        <v>136</v>
      </c>
      <c r="O12" s="91">
        <v>102</v>
      </c>
      <c r="P12" s="91">
        <v>133</v>
      </c>
      <c r="Q12" s="91">
        <v>169</v>
      </c>
      <c r="R12" s="91">
        <v>150</v>
      </c>
      <c r="S12" s="92">
        <v>271</v>
      </c>
    </row>
    <row r="13" spans="1:19" ht="19.5" hidden="1" customHeight="1">
      <c r="B13" s="66"/>
      <c r="C13" s="79" t="s">
        <v>51</v>
      </c>
      <c r="D13" s="61" t="s">
        <v>31</v>
      </c>
      <c r="E13" s="80">
        <f t="shared" ref="E13:S13" si="5">SUM(E14:E15)</f>
        <v>6886</v>
      </c>
      <c r="F13" s="81">
        <f t="shared" si="5"/>
        <v>1044</v>
      </c>
      <c r="G13" s="82">
        <f t="shared" si="5"/>
        <v>473</v>
      </c>
      <c r="H13" s="82">
        <f t="shared" si="5"/>
        <v>385</v>
      </c>
      <c r="I13" s="82">
        <f t="shared" si="5"/>
        <v>371</v>
      </c>
      <c r="J13" s="82">
        <f t="shared" si="5"/>
        <v>340</v>
      </c>
      <c r="K13" s="82">
        <f t="shared" si="5"/>
        <v>410</v>
      </c>
      <c r="L13" s="82">
        <f t="shared" si="5"/>
        <v>474</v>
      </c>
      <c r="M13" s="82">
        <f t="shared" si="5"/>
        <v>479</v>
      </c>
      <c r="N13" s="82">
        <f t="shared" si="5"/>
        <v>412</v>
      </c>
      <c r="O13" s="82">
        <f t="shared" si="5"/>
        <v>382</v>
      </c>
      <c r="P13" s="82">
        <f t="shared" si="5"/>
        <v>392</v>
      </c>
      <c r="Q13" s="82">
        <f t="shared" si="5"/>
        <v>488</v>
      </c>
      <c r="R13" s="82">
        <f t="shared" si="5"/>
        <v>483</v>
      </c>
      <c r="S13" s="83">
        <f t="shared" si="5"/>
        <v>753</v>
      </c>
    </row>
    <row r="14" spans="1:19" ht="19.5" hidden="1" customHeight="1">
      <c r="B14" s="66"/>
      <c r="C14" s="66"/>
      <c r="D14" s="74" t="s">
        <v>48</v>
      </c>
      <c r="E14" s="84">
        <f>SUM(F14:S14)</f>
        <v>3332</v>
      </c>
      <c r="F14" s="85">
        <v>530</v>
      </c>
      <c r="G14" s="86">
        <v>228</v>
      </c>
      <c r="H14" s="86">
        <v>184</v>
      </c>
      <c r="I14" s="86">
        <v>197</v>
      </c>
      <c r="J14" s="86">
        <v>165</v>
      </c>
      <c r="K14" s="86">
        <v>185</v>
      </c>
      <c r="L14" s="86">
        <v>237</v>
      </c>
      <c r="M14" s="86">
        <v>263</v>
      </c>
      <c r="N14" s="86">
        <v>229</v>
      </c>
      <c r="O14" s="86">
        <v>184</v>
      </c>
      <c r="P14" s="86">
        <v>181</v>
      </c>
      <c r="Q14" s="86">
        <v>226</v>
      </c>
      <c r="R14" s="86">
        <v>241</v>
      </c>
      <c r="S14" s="87">
        <v>282</v>
      </c>
    </row>
    <row r="15" spans="1:19" ht="19.5" hidden="1" customHeight="1">
      <c r="B15" s="66"/>
      <c r="C15" s="88"/>
      <c r="D15" s="68" t="s">
        <v>49</v>
      </c>
      <c r="E15" s="89">
        <f>SUM(F15:S15)</f>
        <v>3554</v>
      </c>
      <c r="F15" s="90">
        <v>514</v>
      </c>
      <c r="G15" s="91">
        <v>245</v>
      </c>
      <c r="H15" s="91">
        <v>201</v>
      </c>
      <c r="I15" s="91">
        <v>174</v>
      </c>
      <c r="J15" s="91">
        <v>175</v>
      </c>
      <c r="K15" s="91">
        <v>225</v>
      </c>
      <c r="L15" s="91">
        <v>237</v>
      </c>
      <c r="M15" s="91">
        <v>216</v>
      </c>
      <c r="N15" s="91">
        <v>183</v>
      </c>
      <c r="O15" s="91">
        <v>198</v>
      </c>
      <c r="P15" s="91">
        <v>211</v>
      </c>
      <c r="Q15" s="91">
        <v>262</v>
      </c>
      <c r="R15" s="91">
        <v>242</v>
      </c>
      <c r="S15" s="92">
        <v>471</v>
      </c>
    </row>
    <row r="16" spans="1:19" ht="19.5" hidden="1" customHeight="1">
      <c r="B16" s="66"/>
      <c r="C16" s="79" t="s">
        <v>52</v>
      </c>
      <c r="D16" s="61" t="s">
        <v>31</v>
      </c>
      <c r="E16" s="80">
        <f t="shared" ref="E16:S16" si="6">SUM(E17:E18)</f>
        <v>4345</v>
      </c>
      <c r="F16" s="81">
        <f t="shared" si="6"/>
        <v>651</v>
      </c>
      <c r="G16" s="82">
        <f t="shared" si="6"/>
        <v>244</v>
      </c>
      <c r="H16" s="82">
        <f t="shared" si="6"/>
        <v>269</v>
      </c>
      <c r="I16" s="82">
        <f t="shared" si="6"/>
        <v>252</v>
      </c>
      <c r="J16" s="82">
        <f t="shared" si="6"/>
        <v>199</v>
      </c>
      <c r="K16" s="82">
        <f t="shared" si="6"/>
        <v>247</v>
      </c>
      <c r="L16" s="82">
        <f t="shared" si="6"/>
        <v>277</v>
      </c>
      <c r="M16" s="82">
        <f t="shared" si="6"/>
        <v>287</v>
      </c>
      <c r="N16" s="82">
        <f t="shared" si="6"/>
        <v>263</v>
      </c>
      <c r="O16" s="82">
        <f t="shared" si="6"/>
        <v>285</v>
      </c>
      <c r="P16" s="82">
        <f t="shared" si="6"/>
        <v>283</v>
      </c>
      <c r="Q16" s="82">
        <f t="shared" si="6"/>
        <v>332</v>
      </c>
      <c r="R16" s="82">
        <f t="shared" si="6"/>
        <v>283</v>
      </c>
      <c r="S16" s="83">
        <f t="shared" si="6"/>
        <v>473</v>
      </c>
    </row>
    <row r="17" spans="2:19" ht="19.5" hidden="1" customHeight="1">
      <c r="B17" s="66"/>
      <c r="C17" s="66"/>
      <c r="D17" s="74" t="s">
        <v>48</v>
      </c>
      <c r="E17" s="84">
        <f>SUM(F17:S17)</f>
        <v>2108</v>
      </c>
      <c r="F17" s="85">
        <v>338</v>
      </c>
      <c r="G17" s="86">
        <v>134</v>
      </c>
      <c r="H17" s="86">
        <v>125</v>
      </c>
      <c r="I17" s="86">
        <v>131</v>
      </c>
      <c r="J17" s="86">
        <v>98</v>
      </c>
      <c r="K17" s="86">
        <v>109</v>
      </c>
      <c r="L17" s="86">
        <v>147</v>
      </c>
      <c r="M17" s="86">
        <v>147</v>
      </c>
      <c r="N17" s="86">
        <v>134</v>
      </c>
      <c r="O17" s="86">
        <v>146</v>
      </c>
      <c r="P17" s="86">
        <v>129</v>
      </c>
      <c r="Q17" s="86">
        <v>167</v>
      </c>
      <c r="R17" s="86">
        <v>146</v>
      </c>
      <c r="S17" s="87">
        <v>157</v>
      </c>
    </row>
    <row r="18" spans="2:19" ht="19.5" hidden="1" customHeight="1">
      <c r="B18" s="66"/>
      <c r="C18" s="88"/>
      <c r="D18" s="68" t="s">
        <v>49</v>
      </c>
      <c r="E18" s="89">
        <f>SUM(F18:S18)</f>
        <v>2237</v>
      </c>
      <c r="F18" s="90">
        <v>313</v>
      </c>
      <c r="G18" s="91">
        <v>110</v>
      </c>
      <c r="H18" s="91">
        <v>144</v>
      </c>
      <c r="I18" s="91">
        <v>121</v>
      </c>
      <c r="J18" s="91">
        <v>101</v>
      </c>
      <c r="K18" s="91">
        <v>138</v>
      </c>
      <c r="L18" s="91">
        <v>130</v>
      </c>
      <c r="M18" s="91">
        <v>140</v>
      </c>
      <c r="N18" s="91">
        <v>129</v>
      </c>
      <c r="O18" s="91">
        <v>139</v>
      </c>
      <c r="P18" s="91">
        <v>154</v>
      </c>
      <c r="Q18" s="91">
        <v>165</v>
      </c>
      <c r="R18" s="91">
        <v>137</v>
      </c>
      <c r="S18" s="92">
        <v>316</v>
      </c>
    </row>
    <row r="19" spans="2:19" ht="19.5" hidden="1" customHeight="1">
      <c r="B19" s="66"/>
      <c r="C19" s="79" t="s">
        <v>53</v>
      </c>
      <c r="D19" s="61" t="s">
        <v>31</v>
      </c>
      <c r="E19" s="80">
        <f t="shared" ref="E19:S19" si="7">SUM(E20:E21)</f>
        <v>5500</v>
      </c>
      <c r="F19" s="81">
        <f t="shared" si="7"/>
        <v>854</v>
      </c>
      <c r="G19" s="82">
        <f t="shared" si="7"/>
        <v>351</v>
      </c>
      <c r="H19" s="82">
        <f t="shared" si="7"/>
        <v>338</v>
      </c>
      <c r="I19" s="82">
        <f t="shared" si="7"/>
        <v>280</v>
      </c>
      <c r="J19" s="82">
        <f t="shared" si="7"/>
        <v>238</v>
      </c>
      <c r="K19" s="82">
        <f t="shared" si="7"/>
        <v>300</v>
      </c>
      <c r="L19" s="82">
        <f t="shared" si="7"/>
        <v>405</v>
      </c>
      <c r="M19" s="82">
        <f t="shared" si="7"/>
        <v>422</v>
      </c>
      <c r="N19" s="82">
        <f t="shared" si="7"/>
        <v>344</v>
      </c>
      <c r="O19" s="82">
        <f t="shared" si="7"/>
        <v>295</v>
      </c>
      <c r="P19" s="82">
        <f t="shared" si="7"/>
        <v>302</v>
      </c>
      <c r="Q19" s="82">
        <f t="shared" si="7"/>
        <v>392</v>
      </c>
      <c r="R19" s="82">
        <f t="shared" si="7"/>
        <v>442</v>
      </c>
      <c r="S19" s="83">
        <f t="shared" si="7"/>
        <v>537</v>
      </c>
    </row>
    <row r="20" spans="2:19" ht="19.5" hidden="1" customHeight="1">
      <c r="B20" s="66"/>
      <c r="C20" s="66"/>
      <c r="D20" s="74" t="s">
        <v>48</v>
      </c>
      <c r="E20" s="84">
        <f>SUM(F20:S20)</f>
        <v>2623</v>
      </c>
      <c r="F20" s="85">
        <v>423</v>
      </c>
      <c r="G20" s="86">
        <v>161</v>
      </c>
      <c r="H20" s="86">
        <v>172</v>
      </c>
      <c r="I20" s="86">
        <v>144</v>
      </c>
      <c r="J20" s="86">
        <v>105</v>
      </c>
      <c r="K20" s="86">
        <v>130</v>
      </c>
      <c r="L20" s="86">
        <v>204</v>
      </c>
      <c r="M20" s="86">
        <v>216</v>
      </c>
      <c r="N20" s="86">
        <v>192</v>
      </c>
      <c r="O20" s="86">
        <v>146</v>
      </c>
      <c r="P20" s="86">
        <v>134</v>
      </c>
      <c r="Q20" s="86">
        <v>178</v>
      </c>
      <c r="R20" s="86">
        <v>213</v>
      </c>
      <c r="S20" s="87">
        <v>205</v>
      </c>
    </row>
    <row r="21" spans="2:19" ht="19.5" hidden="1" customHeight="1">
      <c r="B21" s="88"/>
      <c r="C21" s="88"/>
      <c r="D21" s="68" t="s">
        <v>49</v>
      </c>
      <c r="E21" s="89">
        <f>SUM(F21:S21)</f>
        <v>2877</v>
      </c>
      <c r="F21" s="90">
        <v>431</v>
      </c>
      <c r="G21" s="91">
        <v>190</v>
      </c>
      <c r="H21" s="91">
        <v>166</v>
      </c>
      <c r="I21" s="91">
        <v>136</v>
      </c>
      <c r="J21" s="91">
        <v>133</v>
      </c>
      <c r="K21" s="91">
        <v>170</v>
      </c>
      <c r="L21" s="91">
        <v>201</v>
      </c>
      <c r="M21" s="91">
        <v>206</v>
      </c>
      <c r="N21" s="91">
        <v>152</v>
      </c>
      <c r="O21" s="91">
        <v>149</v>
      </c>
      <c r="P21" s="91">
        <v>168</v>
      </c>
      <c r="Q21" s="91">
        <v>214</v>
      </c>
      <c r="R21" s="91">
        <v>229</v>
      </c>
      <c r="S21" s="92">
        <v>332</v>
      </c>
    </row>
    <row r="22" spans="2:19" ht="15" customHeight="1">
      <c r="B22" s="59" t="s">
        <v>54</v>
      </c>
      <c r="C22" s="60"/>
      <c r="D22" s="61" t="s">
        <v>31</v>
      </c>
      <c r="E22" s="62">
        <v>16915</v>
      </c>
      <c r="F22" s="63">
        <v>2173</v>
      </c>
      <c r="G22" s="64">
        <v>1032</v>
      </c>
      <c r="H22" s="64">
        <v>1014</v>
      </c>
      <c r="I22" s="64">
        <v>868</v>
      </c>
      <c r="J22" s="64">
        <v>873</v>
      </c>
      <c r="K22" s="64">
        <v>793</v>
      </c>
      <c r="L22" s="64">
        <v>1015</v>
      </c>
      <c r="M22" s="64">
        <v>1189</v>
      </c>
      <c r="N22" s="64">
        <v>1221</v>
      </c>
      <c r="O22" s="64">
        <v>1126</v>
      </c>
      <c r="P22" s="64">
        <v>1014</v>
      </c>
      <c r="Q22" s="64">
        <v>1041</v>
      </c>
      <c r="R22" s="64">
        <v>1216</v>
      </c>
      <c r="S22" s="65">
        <v>2340</v>
      </c>
    </row>
    <row r="23" spans="2:19" ht="15" customHeight="1">
      <c r="B23" s="66"/>
      <c r="C23" s="73"/>
      <c r="D23" s="68" t="s">
        <v>47</v>
      </c>
      <c r="E23" s="69">
        <v>100</v>
      </c>
      <c r="F23" s="70">
        <v>12.8</v>
      </c>
      <c r="G23" s="71">
        <v>6.1</v>
      </c>
      <c r="H23" s="71">
        <v>6</v>
      </c>
      <c r="I23" s="71">
        <v>5.0999999999999996</v>
      </c>
      <c r="J23" s="71">
        <v>5.2</v>
      </c>
      <c r="K23" s="71">
        <v>4.7</v>
      </c>
      <c r="L23" s="71">
        <v>6</v>
      </c>
      <c r="M23" s="71">
        <v>7</v>
      </c>
      <c r="N23" s="71">
        <v>7.2</v>
      </c>
      <c r="O23" s="71">
        <v>6.7</v>
      </c>
      <c r="P23" s="71">
        <v>6</v>
      </c>
      <c r="Q23" s="71">
        <v>6.2</v>
      </c>
      <c r="R23" s="71">
        <v>7.2</v>
      </c>
      <c r="S23" s="72">
        <v>13.8</v>
      </c>
    </row>
    <row r="24" spans="2:19" ht="15" customHeight="1">
      <c r="B24" s="66"/>
      <c r="C24" s="67"/>
      <c r="D24" s="74" t="s">
        <v>48</v>
      </c>
      <c r="E24" s="75">
        <v>8146</v>
      </c>
      <c r="F24" s="76">
        <v>1097</v>
      </c>
      <c r="G24" s="77">
        <v>516</v>
      </c>
      <c r="H24" s="77">
        <v>493</v>
      </c>
      <c r="I24" s="77">
        <v>420</v>
      </c>
      <c r="J24" s="77">
        <v>432</v>
      </c>
      <c r="K24" s="77">
        <v>383</v>
      </c>
      <c r="L24" s="77">
        <v>476</v>
      </c>
      <c r="M24" s="77">
        <v>597</v>
      </c>
      <c r="N24" s="77">
        <v>639</v>
      </c>
      <c r="O24" s="77">
        <v>584</v>
      </c>
      <c r="P24" s="77">
        <v>511</v>
      </c>
      <c r="Q24" s="77">
        <v>469</v>
      </c>
      <c r="R24" s="77">
        <v>578</v>
      </c>
      <c r="S24" s="78">
        <v>951</v>
      </c>
    </row>
    <row r="25" spans="2:19" ht="15" customHeight="1">
      <c r="B25" s="66"/>
      <c r="C25" s="73"/>
      <c r="D25" s="74" t="s">
        <v>49</v>
      </c>
      <c r="E25" s="75">
        <v>8769</v>
      </c>
      <c r="F25" s="76">
        <v>1076</v>
      </c>
      <c r="G25" s="77">
        <v>516</v>
      </c>
      <c r="H25" s="77">
        <v>521</v>
      </c>
      <c r="I25" s="77">
        <v>448</v>
      </c>
      <c r="J25" s="77">
        <v>441</v>
      </c>
      <c r="K25" s="77">
        <v>410</v>
      </c>
      <c r="L25" s="77">
        <v>539</v>
      </c>
      <c r="M25" s="77">
        <v>592</v>
      </c>
      <c r="N25" s="77">
        <v>582</v>
      </c>
      <c r="O25" s="77">
        <v>542</v>
      </c>
      <c r="P25" s="77">
        <v>503</v>
      </c>
      <c r="Q25" s="77">
        <v>572</v>
      </c>
      <c r="R25" s="77">
        <v>638</v>
      </c>
      <c r="S25" s="78">
        <v>1389</v>
      </c>
    </row>
    <row r="26" spans="2:19" ht="19.5" hidden="1" customHeight="1">
      <c r="B26" s="66"/>
      <c r="C26" s="79" t="s">
        <v>50</v>
      </c>
      <c r="D26" s="61" t="s">
        <v>31</v>
      </c>
      <c r="E26" s="80">
        <v>3611</v>
      </c>
      <c r="F26" s="81">
        <v>477</v>
      </c>
      <c r="G26" s="82">
        <v>232</v>
      </c>
      <c r="H26" s="82">
        <v>222</v>
      </c>
      <c r="I26" s="82">
        <v>173</v>
      </c>
      <c r="J26" s="82">
        <v>175</v>
      </c>
      <c r="K26" s="82">
        <v>182</v>
      </c>
      <c r="L26" s="82">
        <v>223</v>
      </c>
      <c r="M26" s="82">
        <v>263</v>
      </c>
      <c r="N26" s="82">
        <v>250</v>
      </c>
      <c r="O26" s="82">
        <v>256</v>
      </c>
      <c r="P26" s="82">
        <v>187</v>
      </c>
      <c r="Q26" s="82">
        <v>215</v>
      </c>
      <c r="R26" s="82">
        <v>255</v>
      </c>
      <c r="S26" s="83">
        <v>501</v>
      </c>
    </row>
    <row r="27" spans="2:19" ht="19.5" hidden="1" customHeight="1">
      <c r="B27" s="66"/>
      <c r="C27" s="66"/>
      <c r="D27" s="74" t="s">
        <v>48</v>
      </c>
      <c r="E27" s="84">
        <v>1743</v>
      </c>
      <c r="F27" s="85">
        <v>243</v>
      </c>
      <c r="G27" s="86">
        <v>118</v>
      </c>
      <c r="H27" s="86">
        <v>115</v>
      </c>
      <c r="I27" s="86">
        <v>85</v>
      </c>
      <c r="J27" s="86">
        <v>88</v>
      </c>
      <c r="K27" s="86">
        <v>92</v>
      </c>
      <c r="L27" s="86">
        <v>108</v>
      </c>
      <c r="M27" s="86">
        <v>132</v>
      </c>
      <c r="N27" s="86">
        <v>130</v>
      </c>
      <c r="O27" s="86">
        <v>125</v>
      </c>
      <c r="P27" s="86">
        <v>97</v>
      </c>
      <c r="Q27" s="86">
        <v>89</v>
      </c>
      <c r="R27" s="86">
        <v>120</v>
      </c>
      <c r="S27" s="87">
        <v>201</v>
      </c>
    </row>
    <row r="28" spans="2:19" ht="19.5" hidden="1" customHeight="1">
      <c r="B28" s="66"/>
      <c r="C28" s="88"/>
      <c r="D28" s="68" t="s">
        <v>49</v>
      </c>
      <c r="E28" s="89">
        <v>1868</v>
      </c>
      <c r="F28" s="90">
        <v>234</v>
      </c>
      <c r="G28" s="91">
        <v>114</v>
      </c>
      <c r="H28" s="91">
        <v>107</v>
      </c>
      <c r="I28" s="91">
        <v>88</v>
      </c>
      <c r="J28" s="91">
        <v>87</v>
      </c>
      <c r="K28" s="91">
        <v>90</v>
      </c>
      <c r="L28" s="91">
        <v>115</v>
      </c>
      <c r="M28" s="91">
        <v>131</v>
      </c>
      <c r="N28" s="91">
        <v>120</v>
      </c>
      <c r="O28" s="91">
        <v>131</v>
      </c>
      <c r="P28" s="91">
        <v>90</v>
      </c>
      <c r="Q28" s="91">
        <v>126</v>
      </c>
      <c r="R28" s="91">
        <v>135</v>
      </c>
      <c r="S28" s="92">
        <v>300</v>
      </c>
    </row>
    <row r="29" spans="2:19" ht="19.5" hidden="1" customHeight="1">
      <c r="B29" s="66"/>
      <c r="C29" s="79" t="s">
        <v>51</v>
      </c>
      <c r="D29" s="61" t="s">
        <v>31</v>
      </c>
      <c r="E29" s="80">
        <v>5541</v>
      </c>
      <c r="F29" s="81">
        <v>699</v>
      </c>
      <c r="G29" s="82">
        <v>315</v>
      </c>
      <c r="H29" s="82">
        <v>358</v>
      </c>
      <c r="I29" s="82">
        <v>276</v>
      </c>
      <c r="J29" s="82">
        <v>299</v>
      </c>
      <c r="K29" s="82">
        <v>263</v>
      </c>
      <c r="L29" s="82">
        <v>336</v>
      </c>
      <c r="M29" s="82">
        <v>387</v>
      </c>
      <c r="N29" s="82">
        <v>410</v>
      </c>
      <c r="O29" s="82">
        <v>364</v>
      </c>
      <c r="P29" s="82">
        <v>334</v>
      </c>
      <c r="Q29" s="82">
        <v>335</v>
      </c>
      <c r="R29" s="82">
        <v>400</v>
      </c>
      <c r="S29" s="83">
        <v>765</v>
      </c>
    </row>
    <row r="30" spans="2:19" ht="19.5" hidden="1" customHeight="1">
      <c r="B30" s="66"/>
      <c r="C30" s="66"/>
      <c r="D30" s="74" t="s">
        <v>48</v>
      </c>
      <c r="E30" s="84">
        <v>2679</v>
      </c>
      <c r="F30" s="85">
        <v>361</v>
      </c>
      <c r="G30" s="86">
        <v>153</v>
      </c>
      <c r="H30" s="86">
        <v>166</v>
      </c>
      <c r="I30" s="86">
        <v>136</v>
      </c>
      <c r="J30" s="86">
        <v>148</v>
      </c>
      <c r="K30" s="86">
        <v>131</v>
      </c>
      <c r="L30" s="86">
        <v>154</v>
      </c>
      <c r="M30" s="86">
        <v>194</v>
      </c>
      <c r="N30" s="86">
        <v>219</v>
      </c>
      <c r="O30" s="86">
        <v>195</v>
      </c>
      <c r="P30" s="86">
        <v>166</v>
      </c>
      <c r="Q30" s="86">
        <v>162</v>
      </c>
      <c r="R30" s="86">
        <v>185</v>
      </c>
      <c r="S30" s="87">
        <v>309</v>
      </c>
    </row>
    <row r="31" spans="2:19" ht="19.5" hidden="1" customHeight="1">
      <c r="B31" s="66"/>
      <c r="C31" s="88"/>
      <c r="D31" s="68" t="s">
        <v>49</v>
      </c>
      <c r="E31" s="89">
        <v>2862</v>
      </c>
      <c r="F31" s="90">
        <v>338</v>
      </c>
      <c r="G31" s="91">
        <v>162</v>
      </c>
      <c r="H31" s="91">
        <v>192</v>
      </c>
      <c r="I31" s="91">
        <v>140</v>
      </c>
      <c r="J31" s="91">
        <v>151</v>
      </c>
      <c r="K31" s="91">
        <v>132</v>
      </c>
      <c r="L31" s="91">
        <v>182</v>
      </c>
      <c r="M31" s="91">
        <v>193</v>
      </c>
      <c r="N31" s="91">
        <v>191</v>
      </c>
      <c r="O31" s="91">
        <v>169</v>
      </c>
      <c r="P31" s="91">
        <v>168</v>
      </c>
      <c r="Q31" s="91">
        <v>173</v>
      </c>
      <c r="R31" s="91">
        <v>215</v>
      </c>
      <c r="S31" s="92">
        <v>456</v>
      </c>
    </row>
    <row r="32" spans="2:19" ht="19.5" hidden="1" customHeight="1">
      <c r="B32" s="66"/>
      <c r="C32" s="79" t="s">
        <v>52</v>
      </c>
      <c r="D32" s="61" t="s">
        <v>31</v>
      </c>
      <c r="E32" s="80">
        <v>3627</v>
      </c>
      <c r="F32" s="81">
        <v>466</v>
      </c>
      <c r="G32" s="82">
        <v>217</v>
      </c>
      <c r="H32" s="82">
        <v>184</v>
      </c>
      <c r="I32" s="82">
        <v>195</v>
      </c>
      <c r="J32" s="82">
        <v>203</v>
      </c>
      <c r="K32" s="82">
        <v>159</v>
      </c>
      <c r="L32" s="82">
        <v>220</v>
      </c>
      <c r="M32" s="82">
        <v>229</v>
      </c>
      <c r="N32" s="82">
        <v>244</v>
      </c>
      <c r="O32" s="82">
        <v>235</v>
      </c>
      <c r="P32" s="82">
        <v>253</v>
      </c>
      <c r="Q32" s="82">
        <v>242</v>
      </c>
      <c r="R32" s="82">
        <v>271</v>
      </c>
      <c r="S32" s="83">
        <v>509</v>
      </c>
    </row>
    <row r="33" spans="2:20" ht="19.5" hidden="1" customHeight="1">
      <c r="B33" s="66"/>
      <c r="C33" s="66"/>
      <c r="D33" s="74" t="s">
        <v>48</v>
      </c>
      <c r="E33" s="84">
        <v>1781</v>
      </c>
      <c r="F33" s="85">
        <v>236</v>
      </c>
      <c r="G33" s="86">
        <v>122</v>
      </c>
      <c r="H33" s="86">
        <v>100</v>
      </c>
      <c r="I33" s="86">
        <v>90</v>
      </c>
      <c r="J33" s="86">
        <v>100</v>
      </c>
      <c r="K33" s="86">
        <v>79</v>
      </c>
      <c r="L33" s="86">
        <v>98</v>
      </c>
      <c r="M33" s="86">
        <v>124</v>
      </c>
      <c r="N33" s="86">
        <v>127</v>
      </c>
      <c r="O33" s="86">
        <v>116</v>
      </c>
      <c r="P33" s="86">
        <v>128</v>
      </c>
      <c r="Q33" s="86">
        <v>112</v>
      </c>
      <c r="R33" s="86">
        <v>137</v>
      </c>
      <c r="S33" s="87">
        <v>212</v>
      </c>
    </row>
    <row r="34" spans="2:20" ht="19.5" hidden="1" customHeight="1">
      <c r="B34" s="66"/>
      <c r="C34" s="88"/>
      <c r="D34" s="68" t="s">
        <v>49</v>
      </c>
      <c r="E34" s="89">
        <v>1846</v>
      </c>
      <c r="F34" s="90">
        <v>230</v>
      </c>
      <c r="G34" s="91">
        <v>95</v>
      </c>
      <c r="H34" s="91">
        <v>84</v>
      </c>
      <c r="I34" s="91">
        <v>105</v>
      </c>
      <c r="J34" s="91">
        <v>103</v>
      </c>
      <c r="K34" s="91">
        <v>80</v>
      </c>
      <c r="L34" s="91">
        <v>122</v>
      </c>
      <c r="M34" s="91">
        <v>105</v>
      </c>
      <c r="N34" s="91">
        <v>117</v>
      </c>
      <c r="O34" s="91">
        <v>119</v>
      </c>
      <c r="P34" s="91">
        <v>125</v>
      </c>
      <c r="Q34" s="91">
        <v>130</v>
      </c>
      <c r="R34" s="91">
        <v>134</v>
      </c>
      <c r="S34" s="92">
        <v>297</v>
      </c>
    </row>
    <row r="35" spans="2:20" ht="19.5" hidden="1" customHeight="1">
      <c r="B35" s="66"/>
      <c r="C35" s="79" t="s">
        <v>53</v>
      </c>
      <c r="D35" s="61" t="s">
        <v>31</v>
      </c>
      <c r="E35" s="80">
        <v>4136</v>
      </c>
      <c r="F35" s="81">
        <v>531</v>
      </c>
      <c r="G35" s="82">
        <v>268</v>
      </c>
      <c r="H35" s="82">
        <v>250</v>
      </c>
      <c r="I35" s="82">
        <v>224</v>
      </c>
      <c r="J35" s="82">
        <v>196</v>
      </c>
      <c r="K35" s="82">
        <v>189</v>
      </c>
      <c r="L35" s="82">
        <v>236</v>
      </c>
      <c r="M35" s="82">
        <v>310</v>
      </c>
      <c r="N35" s="82">
        <v>317</v>
      </c>
      <c r="O35" s="82">
        <v>271</v>
      </c>
      <c r="P35" s="82">
        <v>240</v>
      </c>
      <c r="Q35" s="82">
        <v>249</v>
      </c>
      <c r="R35" s="82">
        <v>290</v>
      </c>
      <c r="S35" s="83">
        <v>565</v>
      </c>
    </row>
    <row r="36" spans="2:20" ht="19.5" hidden="1" customHeight="1">
      <c r="B36" s="66"/>
      <c r="C36" s="66"/>
      <c r="D36" s="74" t="s">
        <v>48</v>
      </c>
      <c r="E36" s="84">
        <v>1943</v>
      </c>
      <c r="F36" s="85">
        <v>257</v>
      </c>
      <c r="G36" s="86">
        <v>123</v>
      </c>
      <c r="H36" s="86">
        <v>112</v>
      </c>
      <c r="I36" s="86">
        <v>109</v>
      </c>
      <c r="J36" s="86">
        <v>96</v>
      </c>
      <c r="K36" s="86">
        <v>81</v>
      </c>
      <c r="L36" s="86">
        <v>116</v>
      </c>
      <c r="M36" s="86">
        <v>147</v>
      </c>
      <c r="N36" s="86">
        <v>163</v>
      </c>
      <c r="O36" s="86">
        <v>148</v>
      </c>
      <c r="P36" s="86">
        <v>120</v>
      </c>
      <c r="Q36" s="86">
        <v>106</v>
      </c>
      <c r="R36" s="86">
        <v>136</v>
      </c>
      <c r="S36" s="87">
        <v>229</v>
      </c>
    </row>
    <row r="37" spans="2:20" ht="19.5" hidden="1" customHeight="1">
      <c r="B37" s="88"/>
      <c r="C37" s="88"/>
      <c r="D37" s="68" t="s">
        <v>49</v>
      </c>
      <c r="E37" s="89">
        <v>2193</v>
      </c>
      <c r="F37" s="90">
        <v>274</v>
      </c>
      <c r="G37" s="91">
        <v>145</v>
      </c>
      <c r="H37" s="91">
        <v>138</v>
      </c>
      <c r="I37" s="91">
        <v>115</v>
      </c>
      <c r="J37" s="91">
        <v>100</v>
      </c>
      <c r="K37" s="91">
        <v>108</v>
      </c>
      <c r="L37" s="91">
        <v>120</v>
      </c>
      <c r="M37" s="91">
        <v>163</v>
      </c>
      <c r="N37" s="91">
        <v>154</v>
      </c>
      <c r="O37" s="91">
        <v>123</v>
      </c>
      <c r="P37" s="91">
        <v>120</v>
      </c>
      <c r="Q37" s="91">
        <v>143</v>
      </c>
      <c r="R37" s="91">
        <v>154</v>
      </c>
      <c r="S37" s="92">
        <v>336</v>
      </c>
    </row>
    <row r="38" spans="2:20" ht="15" customHeight="1">
      <c r="B38" s="59" t="s">
        <v>55</v>
      </c>
      <c r="C38" s="60"/>
      <c r="D38" s="61" t="s">
        <v>31</v>
      </c>
      <c r="E38" s="62">
        <f>SUM(E40,E41)</f>
        <v>12275</v>
      </c>
      <c r="F38" s="63">
        <f>SUM(F40,F41)</f>
        <v>1518</v>
      </c>
      <c r="G38" s="64">
        <f>SUM(G40,G41)</f>
        <v>590</v>
      </c>
      <c r="H38" s="64">
        <f t="shared" ref="H38:S38" si="8">SUM(H40,H41)</f>
        <v>700</v>
      </c>
      <c r="I38" s="64">
        <f t="shared" si="8"/>
        <v>623</v>
      </c>
      <c r="J38" s="64">
        <f t="shared" si="8"/>
        <v>575</v>
      </c>
      <c r="K38" s="64">
        <f t="shared" si="8"/>
        <v>658</v>
      </c>
      <c r="L38" s="64">
        <f t="shared" si="8"/>
        <v>633</v>
      </c>
      <c r="M38" s="64">
        <f t="shared" si="8"/>
        <v>745</v>
      </c>
      <c r="N38" s="64">
        <f t="shared" si="8"/>
        <v>844</v>
      </c>
      <c r="O38" s="64">
        <f t="shared" si="8"/>
        <v>927</v>
      </c>
      <c r="P38" s="64">
        <f t="shared" si="8"/>
        <v>901</v>
      </c>
      <c r="Q38" s="64">
        <f t="shared" si="8"/>
        <v>806</v>
      </c>
      <c r="R38" s="64">
        <f t="shared" si="8"/>
        <v>779</v>
      </c>
      <c r="S38" s="65">
        <f t="shared" si="8"/>
        <v>1976</v>
      </c>
      <c r="T38" s="48"/>
    </row>
    <row r="39" spans="2:20" ht="15" customHeight="1">
      <c r="B39" s="66"/>
      <c r="C39" s="73"/>
      <c r="D39" s="68" t="s">
        <v>47</v>
      </c>
      <c r="E39" s="69">
        <f>ROUND(E38/$E38*100,1)</f>
        <v>100</v>
      </c>
      <c r="F39" s="70">
        <f>ROUND(F38/$E38*100,1)</f>
        <v>12.4</v>
      </c>
      <c r="G39" s="71">
        <f t="shared" ref="G39:S39" si="9">ROUND(G38/$E38*100,1)</f>
        <v>4.8</v>
      </c>
      <c r="H39" s="71">
        <f t="shared" si="9"/>
        <v>5.7</v>
      </c>
      <c r="I39" s="71">
        <f t="shared" si="9"/>
        <v>5.0999999999999996</v>
      </c>
      <c r="J39" s="71">
        <f t="shared" si="9"/>
        <v>4.7</v>
      </c>
      <c r="K39" s="71">
        <f t="shared" si="9"/>
        <v>5.4</v>
      </c>
      <c r="L39" s="71">
        <f t="shared" si="9"/>
        <v>5.2</v>
      </c>
      <c r="M39" s="71">
        <f t="shared" si="9"/>
        <v>6.1</v>
      </c>
      <c r="N39" s="71">
        <f t="shared" si="9"/>
        <v>6.9</v>
      </c>
      <c r="O39" s="71">
        <f t="shared" si="9"/>
        <v>7.6</v>
      </c>
      <c r="P39" s="71">
        <f t="shared" si="9"/>
        <v>7.3</v>
      </c>
      <c r="Q39" s="71">
        <f t="shared" si="9"/>
        <v>6.6</v>
      </c>
      <c r="R39" s="71">
        <f t="shared" si="9"/>
        <v>6.3</v>
      </c>
      <c r="S39" s="72">
        <f t="shared" si="9"/>
        <v>16.100000000000001</v>
      </c>
    </row>
    <row r="40" spans="2:20" ht="15" customHeight="1">
      <c r="B40" s="66"/>
      <c r="C40" s="67"/>
      <c r="D40" s="74" t="s">
        <v>48</v>
      </c>
      <c r="E40" s="75">
        <f t="shared" ref="E40:S41" si="10">E43+E46+E49+E52</f>
        <v>5947</v>
      </c>
      <c r="F40" s="76">
        <f t="shared" si="10"/>
        <v>763</v>
      </c>
      <c r="G40" s="77">
        <f t="shared" si="10"/>
        <v>307</v>
      </c>
      <c r="H40" s="77">
        <f t="shared" si="10"/>
        <v>336</v>
      </c>
      <c r="I40" s="77">
        <f t="shared" si="10"/>
        <v>321</v>
      </c>
      <c r="J40" s="77">
        <f t="shared" si="10"/>
        <v>295</v>
      </c>
      <c r="K40" s="77">
        <f t="shared" si="10"/>
        <v>315</v>
      </c>
      <c r="L40" s="77">
        <f t="shared" si="10"/>
        <v>322</v>
      </c>
      <c r="M40" s="77">
        <f t="shared" si="10"/>
        <v>345</v>
      </c>
      <c r="N40" s="77">
        <f t="shared" si="10"/>
        <v>425</v>
      </c>
      <c r="O40" s="77">
        <f t="shared" si="10"/>
        <v>460</v>
      </c>
      <c r="P40" s="77">
        <f t="shared" si="10"/>
        <v>483</v>
      </c>
      <c r="Q40" s="77">
        <f t="shared" si="10"/>
        <v>405</v>
      </c>
      <c r="R40" s="77">
        <f t="shared" si="10"/>
        <v>355</v>
      </c>
      <c r="S40" s="78">
        <f t="shared" si="10"/>
        <v>815</v>
      </c>
    </row>
    <row r="41" spans="2:20" ht="15" customHeight="1">
      <c r="B41" s="66"/>
      <c r="C41" s="93"/>
      <c r="D41" s="68" t="s">
        <v>49</v>
      </c>
      <c r="E41" s="94">
        <f t="shared" si="10"/>
        <v>6328</v>
      </c>
      <c r="F41" s="95">
        <f t="shared" si="10"/>
        <v>755</v>
      </c>
      <c r="G41" s="96">
        <f t="shared" si="10"/>
        <v>283</v>
      </c>
      <c r="H41" s="96">
        <f t="shared" si="10"/>
        <v>364</v>
      </c>
      <c r="I41" s="96">
        <f t="shared" si="10"/>
        <v>302</v>
      </c>
      <c r="J41" s="96">
        <f t="shared" si="10"/>
        <v>280</v>
      </c>
      <c r="K41" s="96">
        <f t="shared" si="10"/>
        <v>343</v>
      </c>
      <c r="L41" s="96">
        <f t="shared" si="10"/>
        <v>311</v>
      </c>
      <c r="M41" s="96">
        <f t="shared" si="10"/>
        <v>400</v>
      </c>
      <c r="N41" s="96">
        <f t="shared" si="10"/>
        <v>419</v>
      </c>
      <c r="O41" s="96">
        <f t="shared" si="10"/>
        <v>467</v>
      </c>
      <c r="P41" s="96">
        <f t="shared" si="10"/>
        <v>418</v>
      </c>
      <c r="Q41" s="96">
        <f t="shared" si="10"/>
        <v>401</v>
      </c>
      <c r="R41" s="96">
        <f t="shared" si="10"/>
        <v>424</v>
      </c>
      <c r="S41" s="97">
        <f t="shared" si="10"/>
        <v>1161</v>
      </c>
    </row>
    <row r="42" spans="2:20" ht="15" hidden="1" customHeight="1">
      <c r="B42" s="66"/>
      <c r="C42" s="79" t="s">
        <v>50</v>
      </c>
      <c r="D42" s="61" t="s">
        <v>31</v>
      </c>
      <c r="E42" s="80">
        <f t="shared" ref="E42:E53" si="11">SUM(F42:S42)</f>
        <v>2579</v>
      </c>
      <c r="F42" s="81">
        <f t="shared" ref="F42:S42" si="12">F43+F44</f>
        <v>317</v>
      </c>
      <c r="G42" s="82">
        <f t="shared" si="12"/>
        <v>122</v>
      </c>
      <c r="H42" s="82">
        <f t="shared" si="12"/>
        <v>145</v>
      </c>
      <c r="I42" s="82">
        <f t="shared" si="12"/>
        <v>122</v>
      </c>
      <c r="J42" s="82">
        <f t="shared" si="12"/>
        <v>114</v>
      </c>
      <c r="K42" s="82">
        <f t="shared" si="12"/>
        <v>133</v>
      </c>
      <c r="L42" s="82">
        <f t="shared" si="12"/>
        <v>142</v>
      </c>
      <c r="M42" s="82">
        <f t="shared" si="12"/>
        <v>167</v>
      </c>
      <c r="N42" s="82">
        <f t="shared" si="12"/>
        <v>170</v>
      </c>
      <c r="O42" s="82">
        <f t="shared" si="12"/>
        <v>190</v>
      </c>
      <c r="P42" s="82">
        <f t="shared" si="12"/>
        <v>214</v>
      </c>
      <c r="Q42" s="82">
        <f t="shared" si="12"/>
        <v>156</v>
      </c>
      <c r="R42" s="82">
        <f t="shared" si="12"/>
        <v>155</v>
      </c>
      <c r="S42" s="83">
        <f t="shared" si="12"/>
        <v>432</v>
      </c>
    </row>
    <row r="43" spans="2:20" ht="15" hidden="1" customHeight="1">
      <c r="B43" s="66"/>
      <c r="C43" s="66"/>
      <c r="D43" s="74" t="s">
        <v>48</v>
      </c>
      <c r="E43" s="84">
        <f t="shared" si="11"/>
        <v>1233</v>
      </c>
      <c r="F43" s="85">
        <v>148</v>
      </c>
      <c r="G43" s="86">
        <v>65</v>
      </c>
      <c r="H43" s="86">
        <v>76</v>
      </c>
      <c r="I43" s="86">
        <v>62</v>
      </c>
      <c r="J43" s="86">
        <v>60</v>
      </c>
      <c r="K43" s="86">
        <v>61</v>
      </c>
      <c r="L43" s="86">
        <v>78</v>
      </c>
      <c r="M43" s="86">
        <v>80</v>
      </c>
      <c r="N43" s="86">
        <v>85</v>
      </c>
      <c r="O43" s="86">
        <v>89</v>
      </c>
      <c r="P43" s="86">
        <v>110</v>
      </c>
      <c r="Q43" s="86">
        <v>79</v>
      </c>
      <c r="R43" s="86">
        <v>66</v>
      </c>
      <c r="S43" s="87">
        <v>174</v>
      </c>
    </row>
    <row r="44" spans="2:20" ht="15" hidden="1" customHeight="1">
      <c r="B44" s="66"/>
      <c r="C44" s="88"/>
      <c r="D44" s="68" t="s">
        <v>49</v>
      </c>
      <c r="E44" s="89">
        <f t="shared" si="11"/>
        <v>1346</v>
      </c>
      <c r="F44" s="90">
        <v>169</v>
      </c>
      <c r="G44" s="91">
        <v>57</v>
      </c>
      <c r="H44" s="91">
        <v>69</v>
      </c>
      <c r="I44" s="91">
        <v>60</v>
      </c>
      <c r="J44" s="91">
        <v>54</v>
      </c>
      <c r="K44" s="91">
        <v>72</v>
      </c>
      <c r="L44" s="91">
        <v>64</v>
      </c>
      <c r="M44" s="91">
        <v>87</v>
      </c>
      <c r="N44" s="91">
        <v>85</v>
      </c>
      <c r="O44" s="91">
        <v>101</v>
      </c>
      <c r="P44" s="91">
        <v>104</v>
      </c>
      <c r="Q44" s="91">
        <v>77</v>
      </c>
      <c r="R44" s="91">
        <v>89</v>
      </c>
      <c r="S44" s="92">
        <v>258</v>
      </c>
    </row>
    <row r="45" spans="2:20" ht="15" hidden="1" customHeight="1">
      <c r="B45" s="66"/>
      <c r="C45" s="79" t="s">
        <v>51</v>
      </c>
      <c r="D45" s="61" t="s">
        <v>31</v>
      </c>
      <c r="E45" s="80">
        <f t="shared" si="11"/>
        <v>4414</v>
      </c>
      <c r="F45" s="81">
        <f t="shared" ref="F45:S45" si="13">F46+F47</f>
        <v>562</v>
      </c>
      <c r="G45" s="82">
        <f t="shared" si="13"/>
        <v>202</v>
      </c>
      <c r="H45" s="82">
        <f t="shared" si="13"/>
        <v>251</v>
      </c>
      <c r="I45" s="82">
        <f t="shared" si="13"/>
        <v>254</v>
      </c>
      <c r="J45" s="82">
        <f t="shared" si="13"/>
        <v>216</v>
      </c>
      <c r="K45" s="82">
        <f t="shared" si="13"/>
        <v>233</v>
      </c>
      <c r="L45" s="82">
        <f t="shared" si="13"/>
        <v>213</v>
      </c>
      <c r="M45" s="82">
        <f t="shared" si="13"/>
        <v>270</v>
      </c>
      <c r="N45" s="82">
        <f t="shared" si="13"/>
        <v>323</v>
      </c>
      <c r="O45" s="82">
        <f t="shared" si="13"/>
        <v>345</v>
      </c>
      <c r="P45" s="82">
        <f t="shared" si="13"/>
        <v>312</v>
      </c>
      <c r="Q45" s="82">
        <f t="shared" si="13"/>
        <v>280</v>
      </c>
      <c r="R45" s="82">
        <f t="shared" si="13"/>
        <v>268</v>
      </c>
      <c r="S45" s="83">
        <f t="shared" si="13"/>
        <v>685</v>
      </c>
    </row>
    <row r="46" spans="2:20" ht="15" hidden="1" customHeight="1">
      <c r="B46" s="66"/>
      <c r="C46" s="66"/>
      <c r="D46" s="74" t="s">
        <v>48</v>
      </c>
      <c r="E46" s="84">
        <f t="shared" si="11"/>
        <v>2146</v>
      </c>
      <c r="F46" s="85">
        <v>291</v>
      </c>
      <c r="G46" s="86">
        <v>104</v>
      </c>
      <c r="H46" s="86">
        <v>113</v>
      </c>
      <c r="I46" s="86">
        <v>128</v>
      </c>
      <c r="J46" s="86">
        <v>108</v>
      </c>
      <c r="K46" s="86">
        <v>110</v>
      </c>
      <c r="L46" s="86">
        <v>117</v>
      </c>
      <c r="M46" s="86">
        <v>119</v>
      </c>
      <c r="N46" s="86">
        <v>158</v>
      </c>
      <c r="O46" s="86">
        <v>181</v>
      </c>
      <c r="P46" s="86">
        <v>174</v>
      </c>
      <c r="Q46" s="86">
        <v>141</v>
      </c>
      <c r="R46" s="86">
        <v>125</v>
      </c>
      <c r="S46" s="87">
        <v>277</v>
      </c>
    </row>
    <row r="47" spans="2:20" ht="15" hidden="1" customHeight="1">
      <c r="B47" s="66"/>
      <c r="C47" s="88"/>
      <c r="D47" s="68" t="s">
        <v>49</v>
      </c>
      <c r="E47" s="89">
        <f t="shared" si="11"/>
        <v>2268</v>
      </c>
      <c r="F47" s="90">
        <v>271</v>
      </c>
      <c r="G47" s="91">
        <v>98</v>
      </c>
      <c r="H47" s="91">
        <v>138</v>
      </c>
      <c r="I47" s="91">
        <v>126</v>
      </c>
      <c r="J47" s="91">
        <v>108</v>
      </c>
      <c r="K47" s="91">
        <v>123</v>
      </c>
      <c r="L47" s="91">
        <v>96</v>
      </c>
      <c r="M47" s="91">
        <v>151</v>
      </c>
      <c r="N47" s="91">
        <v>165</v>
      </c>
      <c r="O47" s="91">
        <v>164</v>
      </c>
      <c r="P47" s="91">
        <v>138</v>
      </c>
      <c r="Q47" s="91">
        <v>139</v>
      </c>
      <c r="R47" s="91">
        <v>143</v>
      </c>
      <c r="S47" s="92">
        <v>408</v>
      </c>
    </row>
    <row r="48" spans="2:20" ht="15" hidden="1" customHeight="1">
      <c r="B48" s="66"/>
      <c r="C48" s="79" t="s">
        <v>52</v>
      </c>
      <c r="D48" s="61" t="s">
        <v>31</v>
      </c>
      <c r="E48" s="80">
        <f t="shared" si="11"/>
        <v>2848</v>
      </c>
      <c r="F48" s="81">
        <f t="shared" ref="F48:S48" si="14">F49+F50</f>
        <v>338</v>
      </c>
      <c r="G48" s="82">
        <f t="shared" si="14"/>
        <v>150</v>
      </c>
      <c r="H48" s="82">
        <f t="shared" si="14"/>
        <v>146</v>
      </c>
      <c r="I48" s="82">
        <f t="shared" si="14"/>
        <v>135</v>
      </c>
      <c r="J48" s="82">
        <f t="shared" si="14"/>
        <v>141</v>
      </c>
      <c r="K48" s="82">
        <f t="shared" si="14"/>
        <v>161</v>
      </c>
      <c r="L48" s="82">
        <f t="shared" si="14"/>
        <v>147</v>
      </c>
      <c r="M48" s="82">
        <f t="shared" si="14"/>
        <v>170</v>
      </c>
      <c r="N48" s="82">
        <f t="shared" si="14"/>
        <v>174</v>
      </c>
      <c r="O48" s="82">
        <f t="shared" si="14"/>
        <v>202</v>
      </c>
      <c r="P48" s="82">
        <f t="shared" si="14"/>
        <v>201</v>
      </c>
      <c r="Q48" s="82">
        <f t="shared" si="14"/>
        <v>220</v>
      </c>
      <c r="R48" s="82">
        <f t="shared" si="14"/>
        <v>189</v>
      </c>
      <c r="S48" s="83">
        <f t="shared" si="14"/>
        <v>474</v>
      </c>
    </row>
    <row r="49" spans="2:19" ht="15" hidden="1" customHeight="1">
      <c r="B49" s="66"/>
      <c r="C49" s="66"/>
      <c r="D49" s="74" t="s">
        <v>48</v>
      </c>
      <c r="E49" s="84">
        <f t="shared" si="11"/>
        <v>1413</v>
      </c>
      <c r="F49" s="85">
        <v>180</v>
      </c>
      <c r="G49" s="86">
        <v>77</v>
      </c>
      <c r="H49" s="86">
        <v>79</v>
      </c>
      <c r="I49" s="86">
        <v>78</v>
      </c>
      <c r="J49" s="86">
        <v>68</v>
      </c>
      <c r="K49" s="86">
        <v>86</v>
      </c>
      <c r="L49" s="86">
        <v>65</v>
      </c>
      <c r="M49" s="86">
        <v>81</v>
      </c>
      <c r="N49" s="86">
        <v>89</v>
      </c>
      <c r="O49" s="86">
        <v>104</v>
      </c>
      <c r="P49" s="86">
        <v>99</v>
      </c>
      <c r="Q49" s="86">
        <v>113</v>
      </c>
      <c r="R49" s="86">
        <v>88</v>
      </c>
      <c r="S49" s="87">
        <v>206</v>
      </c>
    </row>
    <row r="50" spans="2:19" ht="15" hidden="1" customHeight="1">
      <c r="B50" s="66"/>
      <c r="C50" s="88"/>
      <c r="D50" s="68" t="s">
        <v>49</v>
      </c>
      <c r="E50" s="89">
        <f t="shared" si="11"/>
        <v>1435</v>
      </c>
      <c r="F50" s="90">
        <v>158</v>
      </c>
      <c r="G50" s="91">
        <v>73</v>
      </c>
      <c r="H50" s="91">
        <v>67</v>
      </c>
      <c r="I50" s="91">
        <v>57</v>
      </c>
      <c r="J50" s="91">
        <v>73</v>
      </c>
      <c r="K50" s="91">
        <v>75</v>
      </c>
      <c r="L50" s="91">
        <v>82</v>
      </c>
      <c r="M50" s="91">
        <v>89</v>
      </c>
      <c r="N50" s="91">
        <v>85</v>
      </c>
      <c r="O50" s="91">
        <v>98</v>
      </c>
      <c r="P50" s="91">
        <v>102</v>
      </c>
      <c r="Q50" s="91">
        <v>107</v>
      </c>
      <c r="R50" s="91">
        <v>101</v>
      </c>
      <c r="S50" s="92">
        <v>268</v>
      </c>
    </row>
    <row r="51" spans="2:19" ht="15" hidden="1" customHeight="1">
      <c r="B51" s="66"/>
      <c r="C51" s="79" t="s">
        <v>53</v>
      </c>
      <c r="D51" s="61" t="s">
        <v>31</v>
      </c>
      <c r="E51" s="80">
        <f t="shared" si="11"/>
        <v>2434</v>
      </c>
      <c r="F51" s="81">
        <f t="shared" ref="F51:S51" si="15">F52+F53</f>
        <v>301</v>
      </c>
      <c r="G51" s="82">
        <f t="shared" si="15"/>
        <v>116</v>
      </c>
      <c r="H51" s="82">
        <f t="shared" si="15"/>
        <v>158</v>
      </c>
      <c r="I51" s="82">
        <f t="shared" si="15"/>
        <v>112</v>
      </c>
      <c r="J51" s="82">
        <f t="shared" si="15"/>
        <v>104</v>
      </c>
      <c r="K51" s="82">
        <f t="shared" si="15"/>
        <v>131</v>
      </c>
      <c r="L51" s="82">
        <f t="shared" si="15"/>
        <v>131</v>
      </c>
      <c r="M51" s="82">
        <f t="shared" si="15"/>
        <v>138</v>
      </c>
      <c r="N51" s="82">
        <f t="shared" si="15"/>
        <v>177</v>
      </c>
      <c r="O51" s="82">
        <f t="shared" si="15"/>
        <v>190</v>
      </c>
      <c r="P51" s="82">
        <f t="shared" si="15"/>
        <v>174</v>
      </c>
      <c r="Q51" s="82">
        <f t="shared" si="15"/>
        <v>150</v>
      </c>
      <c r="R51" s="82">
        <f t="shared" si="15"/>
        <v>167</v>
      </c>
      <c r="S51" s="83">
        <f t="shared" si="15"/>
        <v>385</v>
      </c>
    </row>
    <row r="52" spans="2:19" ht="15" hidden="1" customHeight="1">
      <c r="B52" s="66"/>
      <c r="C52" s="66"/>
      <c r="D52" s="74" t="s">
        <v>48</v>
      </c>
      <c r="E52" s="84">
        <f t="shared" si="11"/>
        <v>1155</v>
      </c>
      <c r="F52" s="85">
        <v>144</v>
      </c>
      <c r="G52" s="86">
        <v>61</v>
      </c>
      <c r="H52" s="86">
        <v>68</v>
      </c>
      <c r="I52" s="86">
        <v>53</v>
      </c>
      <c r="J52" s="86">
        <v>59</v>
      </c>
      <c r="K52" s="86">
        <v>58</v>
      </c>
      <c r="L52" s="86">
        <v>62</v>
      </c>
      <c r="M52" s="86">
        <v>65</v>
      </c>
      <c r="N52" s="86">
        <v>93</v>
      </c>
      <c r="O52" s="86">
        <v>86</v>
      </c>
      <c r="P52" s="86">
        <v>100</v>
      </c>
      <c r="Q52" s="86">
        <v>72</v>
      </c>
      <c r="R52" s="86">
        <v>76</v>
      </c>
      <c r="S52" s="87">
        <v>158</v>
      </c>
    </row>
    <row r="53" spans="2:19" ht="15" hidden="1" customHeight="1">
      <c r="B53" s="88"/>
      <c r="C53" s="88"/>
      <c r="D53" s="68" t="s">
        <v>49</v>
      </c>
      <c r="E53" s="89">
        <f t="shared" si="11"/>
        <v>1279</v>
      </c>
      <c r="F53" s="90">
        <v>157</v>
      </c>
      <c r="G53" s="91">
        <v>55</v>
      </c>
      <c r="H53" s="91">
        <v>90</v>
      </c>
      <c r="I53" s="91">
        <v>59</v>
      </c>
      <c r="J53" s="91">
        <v>45</v>
      </c>
      <c r="K53" s="91">
        <v>73</v>
      </c>
      <c r="L53" s="91">
        <v>69</v>
      </c>
      <c r="M53" s="91">
        <v>73</v>
      </c>
      <c r="N53" s="91">
        <v>84</v>
      </c>
      <c r="O53" s="91">
        <v>104</v>
      </c>
      <c r="P53" s="91">
        <v>74</v>
      </c>
      <c r="Q53" s="91">
        <v>78</v>
      </c>
      <c r="R53" s="91">
        <v>91</v>
      </c>
      <c r="S53" s="92">
        <v>227</v>
      </c>
    </row>
    <row r="54" spans="2:19" ht="15" customHeight="1">
      <c r="B54" s="59" t="s">
        <v>56</v>
      </c>
      <c r="C54" s="60"/>
      <c r="D54" s="61" t="s">
        <v>31</v>
      </c>
      <c r="E54" s="62">
        <f>SUM(E56,E57)</f>
        <v>8980</v>
      </c>
      <c r="F54" s="63">
        <f>SUM(F56,F57)</f>
        <v>997</v>
      </c>
      <c r="G54" s="64">
        <f>SUM(G56,G57)</f>
        <v>431</v>
      </c>
      <c r="H54" s="64">
        <f t="shared" ref="H54:S54" si="16">SUM(H56,H57)</f>
        <v>401</v>
      </c>
      <c r="I54" s="64">
        <f t="shared" si="16"/>
        <v>448</v>
      </c>
      <c r="J54" s="64">
        <f t="shared" si="16"/>
        <v>421</v>
      </c>
      <c r="K54" s="64">
        <f t="shared" si="16"/>
        <v>423</v>
      </c>
      <c r="L54" s="64">
        <f t="shared" si="16"/>
        <v>521</v>
      </c>
      <c r="M54" s="64">
        <f t="shared" si="16"/>
        <v>437</v>
      </c>
      <c r="N54" s="64">
        <f t="shared" si="16"/>
        <v>598</v>
      </c>
      <c r="O54" s="64">
        <f t="shared" si="16"/>
        <v>673</v>
      </c>
      <c r="P54" s="64">
        <f t="shared" si="16"/>
        <v>771</v>
      </c>
      <c r="Q54" s="64">
        <f t="shared" si="16"/>
        <v>715</v>
      </c>
      <c r="R54" s="64">
        <f t="shared" si="16"/>
        <v>597</v>
      </c>
      <c r="S54" s="65">
        <f t="shared" si="16"/>
        <v>1547</v>
      </c>
    </row>
    <row r="55" spans="2:19" ht="15" customHeight="1">
      <c r="B55" s="66"/>
      <c r="C55" s="73"/>
      <c r="D55" s="68" t="s">
        <v>47</v>
      </c>
      <c r="E55" s="69">
        <f>ROUND(E54/$E54*100,1)</f>
        <v>100</v>
      </c>
      <c r="F55" s="70">
        <f>ROUND(F54/$E54*100,1)</f>
        <v>11.1</v>
      </c>
      <c r="G55" s="71">
        <f t="shared" ref="G55:S55" si="17">ROUND(G54/$E54*100,1)</f>
        <v>4.8</v>
      </c>
      <c r="H55" s="71">
        <f t="shared" si="17"/>
        <v>4.5</v>
      </c>
      <c r="I55" s="71">
        <f t="shared" si="17"/>
        <v>5</v>
      </c>
      <c r="J55" s="71">
        <f t="shared" si="17"/>
        <v>4.7</v>
      </c>
      <c r="K55" s="71">
        <f t="shared" si="17"/>
        <v>4.7</v>
      </c>
      <c r="L55" s="71">
        <f t="shared" si="17"/>
        <v>5.8</v>
      </c>
      <c r="M55" s="71">
        <f t="shared" si="17"/>
        <v>4.9000000000000004</v>
      </c>
      <c r="N55" s="71">
        <f t="shared" si="17"/>
        <v>6.7</v>
      </c>
      <c r="O55" s="71">
        <f t="shared" si="17"/>
        <v>7.5</v>
      </c>
      <c r="P55" s="71">
        <f t="shared" si="17"/>
        <v>8.6</v>
      </c>
      <c r="Q55" s="71">
        <f t="shared" si="17"/>
        <v>8</v>
      </c>
      <c r="R55" s="71">
        <f t="shared" si="17"/>
        <v>6.6</v>
      </c>
      <c r="S55" s="72">
        <f t="shared" si="17"/>
        <v>17.2</v>
      </c>
    </row>
    <row r="56" spans="2:19" ht="15" customHeight="1">
      <c r="B56" s="66"/>
      <c r="C56" s="67"/>
      <c r="D56" s="74" t="s">
        <v>48</v>
      </c>
      <c r="E56" s="75">
        <f t="shared" ref="E56:S57" si="18">E59+E62+E65+E68</f>
        <v>4411</v>
      </c>
      <c r="F56" s="76">
        <f t="shared" si="18"/>
        <v>508</v>
      </c>
      <c r="G56" s="77">
        <f t="shared" si="18"/>
        <v>224</v>
      </c>
      <c r="H56" s="77">
        <f t="shared" si="18"/>
        <v>206</v>
      </c>
      <c r="I56" s="77">
        <f t="shared" si="18"/>
        <v>217</v>
      </c>
      <c r="J56" s="77">
        <f t="shared" si="18"/>
        <v>233</v>
      </c>
      <c r="K56" s="77">
        <f t="shared" si="18"/>
        <v>224</v>
      </c>
      <c r="L56" s="77">
        <f t="shared" si="18"/>
        <v>254</v>
      </c>
      <c r="M56" s="77">
        <f t="shared" si="18"/>
        <v>221</v>
      </c>
      <c r="N56" s="77">
        <f t="shared" si="18"/>
        <v>276</v>
      </c>
      <c r="O56" s="77">
        <f t="shared" si="18"/>
        <v>332</v>
      </c>
      <c r="P56" s="77">
        <f t="shared" si="18"/>
        <v>384</v>
      </c>
      <c r="Q56" s="77">
        <f t="shared" si="18"/>
        <v>394</v>
      </c>
      <c r="R56" s="77">
        <f t="shared" si="18"/>
        <v>305</v>
      </c>
      <c r="S56" s="78">
        <f t="shared" si="18"/>
        <v>633</v>
      </c>
    </row>
    <row r="57" spans="2:19" ht="15" customHeight="1">
      <c r="B57" s="66"/>
      <c r="C57" s="93"/>
      <c r="D57" s="68" t="s">
        <v>49</v>
      </c>
      <c r="E57" s="94">
        <f t="shared" si="18"/>
        <v>4569</v>
      </c>
      <c r="F57" s="95">
        <f t="shared" si="18"/>
        <v>489</v>
      </c>
      <c r="G57" s="96">
        <f t="shared" si="18"/>
        <v>207</v>
      </c>
      <c r="H57" s="96">
        <f t="shared" si="18"/>
        <v>195</v>
      </c>
      <c r="I57" s="96">
        <f t="shared" si="18"/>
        <v>231</v>
      </c>
      <c r="J57" s="96">
        <f t="shared" si="18"/>
        <v>188</v>
      </c>
      <c r="K57" s="96">
        <f t="shared" si="18"/>
        <v>199</v>
      </c>
      <c r="L57" s="96">
        <f t="shared" si="18"/>
        <v>267</v>
      </c>
      <c r="M57" s="96">
        <f t="shared" si="18"/>
        <v>216</v>
      </c>
      <c r="N57" s="96">
        <f t="shared" si="18"/>
        <v>322</v>
      </c>
      <c r="O57" s="96">
        <f t="shared" si="18"/>
        <v>341</v>
      </c>
      <c r="P57" s="96">
        <f t="shared" si="18"/>
        <v>387</v>
      </c>
      <c r="Q57" s="96">
        <f t="shared" si="18"/>
        <v>321</v>
      </c>
      <c r="R57" s="96">
        <f t="shared" si="18"/>
        <v>292</v>
      </c>
      <c r="S57" s="97">
        <f t="shared" si="18"/>
        <v>914</v>
      </c>
    </row>
    <row r="58" spans="2:19" ht="15" customHeight="1">
      <c r="B58" s="66"/>
      <c r="C58" s="79" t="s">
        <v>50</v>
      </c>
      <c r="D58" s="61" t="s">
        <v>31</v>
      </c>
      <c r="E58" s="80">
        <f t="shared" ref="E58:E69" si="19">SUM(F58:S58)</f>
        <v>1886</v>
      </c>
      <c r="F58" s="81">
        <f t="shared" ref="F58:S58" si="20">F59+F60</f>
        <v>206</v>
      </c>
      <c r="G58" s="82">
        <f t="shared" si="20"/>
        <v>101</v>
      </c>
      <c r="H58" s="82">
        <f t="shared" si="20"/>
        <v>80</v>
      </c>
      <c r="I58" s="82">
        <f t="shared" si="20"/>
        <v>99</v>
      </c>
      <c r="J58" s="82">
        <f t="shared" si="20"/>
        <v>63</v>
      </c>
      <c r="K58" s="82">
        <f t="shared" si="20"/>
        <v>83</v>
      </c>
      <c r="L58" s="82">
        <f t="shared" si="20"/>
        <v>120</v>
      </c>
      <c r="M58" s="82">
        <f t="shared" si="20"/>
        <v>109</v>
      </c>
      <c r="N58" s="82">
        <f t="shared" si="20"/>
        <v>137</v>
      </c>
      <c r="O58" s="82">
        <f t="shared" si="20"/>
        <v>140</v>
      </c>
      <c r="P58" s="82">
        <f t="shared" si="20"/>
        <v>142</v>
      </c>
      <c r="Q58" s="82">
        <f t="shared" si="20"/>
        <v>179</v>
      </c>
      <c r="R58" s="82">
        <f t="shared" si="20"/>
        <v>117</v>
      </c>
      <c r="S58" s="83">
        <f t="shared" si="20"/>
        <v>310</v>
      </c>
    </row>
    <row r="59" spans="2:19" ht="15" customHeight="1">
      <c r="B59" s="66"/>
      <c r="C59" s="66"/>
      <c r="D59" s="74" t="s">
        <v>48</v>
      </c>
      <c r="E59" s="84">
        <f t="shared" si="19"/>
        <v>913</v>
      </c>
      <c r="F59" s="85">
        <v>86</v>
      </c>
      <c r="G59" s="86">
        <v>56</v>
      </c>
      <c r="H59" s="86">
        <v>40</v>
      </c>
      <c r="I59" s="86">
        <v>43</v>
      </c>
      <c r="J59" s="86">
        <v>37</v>
      </c>
      <c r="K59" s="86">
        <v>51</v>
      </c>
      <c r="L59" s="86">
        <v>56</v>
      </c>
      <c r="M59" s="86">
        <v>61</v>
      </c>
      <c r="N59" s="86">
        <v>64</v>
      </c>
      <c r="O59" s="86">
        <v>70</v>
      </c>
      <c r="P59" s="86">
        <v>68</v>
      </c>
      <c r="Q59" s="86">
        <v>92</v>
      </c>
      <c r="R59" s="86">
        <v>62</v>
      </c>
      <c r="S59" s="87">
        <v>127</v>
      </c>
    </row>
    <row r="60" spans="2:19" ht="15" customHeight="1">
      <c r="B60" s="66"/>
      <c r="C60" s="88"/>
      <c r="D60" s="68" t="s">
        <v>49</v>
      </c>
      <c r="E60" s="89">
        <f t="shared" si="19"/>
        <v>973</v>
      </c>
      <c r="F60" s="90">
        <v>120</v>
      </c>
      <c r="G60" s="91">
        <v>45</v>
      </c>
      <c r="H60" s="91">
        <v>40</v>
      </c>
      <c r="I60" s="91">
        <v>56</v>
      </c>
      <c r="J60" s="91">
        <v>26</v>
      </c>
      <c r="K60" s="91">
        <v>32</v>
      </c>
      <c r="L60" s="91">
        <v>64</v>
      </c>
      <c r="M60" s="91">
        <v>48</v>
      </c>
      <c r="N60" s="91">
        <v>73</v>
      </c>
      <c r="O60" s="91">
        <v>70</v>
      </c>
      <c r="P60" s="91">
        <v>74</v>
      </c>
      <c r="Q60" s="91">
        <v>87</v>
      </c>
      <c r="R60" s="91">
        <v>55</v>
      </c>
      <c r="S60" s="92">
        <v>183</v>
      </c>
    </row>
    <row r="61" spans="2:19" ht="15" customHeight="1">
      <c r="B61" s="66"/>
      <c r="C61" s="79" t="s">
        <v>51</v>
      </c>
      <c r="D61" s="61" t="s">
        <v>31</v>
      </c>
      <c r="E61" s="80">
        <f t="shared" si="19"/>
        <v>3300</v>
      </c>
      <c r="F61" s="81">
        <f t="shared" ref="F61:S61" si="21">F62+F63</f>
        <v>352</v>
      </c>
      <c r="G61" s="82">
        <f t="shared" si="21"/>
        <v>164</v>
      </c>
      <c r="H61" s="82">
        <f t="shared" si="21"/>
        <v>155</v>
      </c>
      <c r="I61" s="82">
        <f t="shared" si="21"/>
        <v>169</v>
      </c>
      <c r="J61" s="82">
        <f t="shared" si="21"/>
        <v>167</v>
      </c>
      <c r="K61" s="82">
        <f t="shared" si="21"/>
        <v>167</v>
      </c>
      <c r="L61" s="82">
        <f t="shared" si="21"/>
        <v>178</v>
      </c>
      <c r="M61" s="82">
        <f t="shared" si="21"/>
        <v>151</v>
      </c>
      <c r="N61" s="82">
        <f t="shared" si="21"/>
        <v>220</v>
      </c>
      <c r="O61" s="82">
        <f t="shared" si="21"/>
        <v>264</v>
      </c>
      <c r="P61" s="82">
        <f t="shared" si="21"/>
        <v>291</v>
      </c>
      <c r="Q61" s="82">
        <f t="shared" si="21"/>
        <v>236</v>
      </c>
      <c r="R61" s="82">
        <f t="shared" si="21"/>
        <v>215</v>
      </c>
      <c r="S61" s="83">
        <f t="shared" si="21"/>
        <v>571</v>
      </c>
    </row>
    <row r="62" spans="2:19" ht="15" customHeight="1">
      <c r="B62" s="66"/>
      <c r="C62" s="66"/>
      <c r="D62" s="74" t="s">
        <v>48</v>
      </c>
      <c r="E62" s="84">
        <f t="shared" si="19"/>
        <v>1621</v>
      </c>
      <c r="F62" s="85">
        <v>185</v>
      </c>
      <c r="G62" s="86">
        <v>76</v>
      </c>
      <c r="H62" s="86">
        <v>77</v>
      </c>
      <c r="I62" s="86">
        <v>83</v>
      </c>
      <c r="J62" s="86">
        <v>95</v>
      </c>
      <c r="K62" s="86">
        <v>88</v>
      </c>
      <c r="L62" s="86">
        <v>87</v>
      </c>
      <c r="M62" s="86">
        <v>75</v>
      </c>
      <c r="N62" s="86">
        <v>103</v>
      </c>
      <c r="O62" s="86">
        <v>128</v>
      </c>
      <c r="P62" s="86">
        <v>149</v>
      </c>
      <c r="Q62" s="86">
        <v>140</v>
      </c>
      <c r="R62" s="86">
        <v>105</v>
      </c>
      <c r="S62" s="87">
        <v>230</v>
      </c>
    </row>
    <row r="63" spans="2:19" ht="15" customHeight="1">
      <c r="B63" s="66"/>
      <c r="C63" s="88"/>
      <c r="D63" s="68" t="s">
        <v>49</v>
      </c>
      <c r="E63" s="89">
        <f t="shared" si="19"/>
        <v>1679</v>
      </c>
      <c r="F63" s="90">
        <v>167</v>
      </c>
      <c r="G63" s="91">
        <v>88</v>
      </c>
      <c r="H63" s="91">
        <v>78</v>
      </c>
      <c r="I63" s="91">
        <v>86</v>
      </c>
      <c r="J63" s="91">
        <v>72</v>
      </c>
      <c r="K63" s="91">
        <v>79</v>
      </c>
      <c r="L63" s="91">
        <v>91</v>
      </c>
      <c r="M63" s="91">
        <v>76</v>
      </c>
      <c r="N63" s="91">
        <v>117</v>
      </c>
      <c r="O63" s="91">
        <v>136</v>
      </c>
      <c r="P63" s="91">
        <v>142</v>
      </c>
      <c r="Q63" s="91">
        <v>96</v>
      </c>
      <c r="R63" s="91">
        <v>110</v>
      </c>
      <c r="S63" s="92">
        <v>341</v>
      </c>
    </row>
    <row r="64" spans="2:19" ht="15" customHeight="1">
      <c r="B64" s="66"/>
      <c r="C64" s="79" t="s">
        <v>52</v>
      </c>
      <c r="D64" s="61" t="s">
        <v>31</v>
      </c>
      <c r="E64" s="80">
        <f t="shared" si="19"/>
        <v>2074</v>
      </c>
      <c r="F64" s="81">
        <f t="shared" ref="F64:S64" si="22">F65+F66</f>
        <v>234</v>
      </c>
      <c r="G64" s="82">
        <f t="shared" si="22"/>
        <v>96</v>
      </c>
      <c r="H64" s="82">
        <f t="shared" si="22"/>
        <v>90</v>
      </c>
      <c r="I64" s="82">
        <f t="shared" si="22"/>
        <v>86</v>
      </c>
      <c r="J64" s="82">
        <f t="shared" si="22"/>
        <v>97</v>
      </c>
      <c r="K64" s="82">
        <f t="shared" si="22"/>
        <v>101</v>
      </c>
      <c r="L64" s="82">
        <f t="shared" si="22"/>
        <v>129</v>
      </c>
      <c r="M64" s="82">
        <f t="shared" si="22"/>
        <v>97</v>
      </c>
      <c r="N64" s="82">
        <f t="shared" si="22"/>
        <v>133</v>
      </c>
      <c r="O64" s="82">
        <f t="shared" si="22"/>
        <v>141</v>
      </c>
      <c r="P64" s="82">
        <f t="shared" si="22"/>
        <v>180</v>
      </c>
      <c r="Q64" s="82">
        <f t="shared" si="22"/>
        <v>166</v>
      </c>
      <c r="R64" s="82">
        <f t="shared" si="22"/>
        <v>168</v>
      </c>
      <c r="S64" s="83">
        <f t="shared" si="22"/>
        <v>356</v>
      </c>
    </row>
    <row r="65" spans="2:19" ht="15" customHeight="1">
      <c r="B65" s="66"/>
      <c r="C65" s="66"/>
      <c r="D65" s="74" t="s">
        <v>48</v>
      </c>
      <c r="E65" s="84">
        <f t="shared" si="19"/>
        <v>1024</v>
      </c>
      <c r="F65" s="85">
        <v>124</v>
      </c>
      <c r="G65" s="86">
        <v>52</v>
      </c>
      <c r="H65" s="86">
        <v>45</v>
      </c>
      <c r="I65" s="86">
        <v>48</v>
      </c>
      <c r="J65" s="86">
        <v>55</v>
      </c>
      <c r="K65" s="86">
        <v>45</v>
      </c>
      <c r="L65" s="86">
        <v>66</v>
      </c>
      <c r="M65" s="86">
        <v>48</v>
      </c>
      <c r="N65" s="86">
        <v>57</v>
      </c>
      <c r="O65" s="86">
        <v>70</v>
      </c>
      <c r="P65" s="86">
        <v>92</v>
      </c>
      <c r="Q65" s="86">
        <v>83</v>
      </c>
      <c r="R65" s="86">
        <v>90</v>
      </c>
      <c r="S65" s="87">
        <v>149</v>
      </c>
    </row>
    <row r="66" spans="2:19" ht="15" customHeight="1">
      <c r="B66" s="66"/>
      <c r="C66" s="88"/>
      <c r="D66" s="68" t="s">
        <v>49</v>
      </c>
      <c r="E66" s="89">
        <f t="shared" si="19"/>
        <v>1050</v>
      </c>
      <c r="F66" s="90">
        <v>110</v>
      </c>
      <c r="G66" s="91">
        <v>44</v>
      </c>
      <c r="H66" s="91">
        <v>45</v>
      </c>
      <c r="I66" s="91">
        <v>38</v>
      </c>
      <c r="J66" s="91">
        <v>42</v>
      </c>
      <c r="K66" s="91">
        <v>56</v>
      </c>
      <c r="L66" s="91">
        <v>63</v>
      </c>
      <c r="M66" s="91">
        <v>49</v>
      </c>
      <c r="N66" s="91">
        <v>76</v>
      </c>
      <c r="O66" s="91">
        <v>71</v>
      </c>
      <c r="P66" s="91">
        <v>88</v>
      </c>
      <c r="Q66" s="91">
        <v>83</v>
      </c>
      <c r="R66" s="91">
        <v>78</v>
      </c>
      <c r="S66" s="92">
        <v>207</v>
      </c>
    </row>
    <row r="67" spans="2:19" ht="15" customHeight="1">
      <c r="B67" s="66"/>
      <c r="C67" s="79" t="s">
        <v>53</v>
      </c>
      <c r="D67" s="61" t="s">
        <v>31</v>
      </c>
      <c r="E67" s="80">
        <f t="shared" si="19"/>
        <v>1720</v>
      </c>
      <c r="F67" s="81">
        <f t="shared" ref="F67:S67" si="23">F68+F69</f>
        <v>205</v>
      </c>
      <c r="G67" s="82">
        <f t="shared" si="23"/>
        <v>70</v>
      </c>
      <c r="H67" s="82">
        <f t="shared" si="23"/>
        <v>76</v>
      </c>
      <c r="I67" s="82">
        <f t="shared" si="23"/>
        <v>94</v>
      </c>
      <c r="J67" s="82">
        <f t="shared" si="23"/>
        <v>94</v>
      </c>
      <c r="K67" s="82">
        <f t="shared" si="23"/>
        <v>72</v>
      </c>
      <c r="L67" s="82">
        <f t="shared" si="23"/>
        <v>94</v>
      </c>
      <c r="M67" s="82">
        <f t="shared" si="23"/>
        <v>80</v>
      </c>
      <c r="N67" s="82">
        <f t="shared" si="23"/>
        <v>108</v>
      </c>
      <c r="O67" s="82">
        <f t="shared" si="23"/>
        <v>128</v>
      </c>
      <c r="P67" s="82">
        <f t="shared" si="23"/>
        <v>158</v>
      </c>
      <c r="Q67" s="82">
        <f t="shared" si="23"/>
        <v>134</v>
      </c>
      <c r="R67" s="82">
        <f t="shared" si="23"/>
        <v>97</v>
      </c>
      <c r="S67" s="83">
        <f t="shared" si="23"/>
        <v>310</v>
      </c>
    </row>
    <row r="68" spans="2:19" ht="15" customHeight="1">
      <c r="B68" s="66"/>
      <c r="C68" s="66"/>
      <c r="D68" s="74" t="s">
        <v>48</v>
      </c>
      <c r="E68" s="84">
        <f t="shared" si="19"/>
        <v>853</v>
      </c>
      <c r="F68" s="85">
        <v>113</v>
      </c>
      <c r="G68" s="86">
        <v>40</v>
      </c>
      <c r="H68" s="86">
        <v>44</v>
      </c>
      <c r="I68" s="86">
        <v>43</v>
      </c>
      <c r="J68" s="86">
        <v>46</v>
      </c>
      <c r="K68" s="86">
        <v>40</v>
      </c>
      <c r="L68" s="86">
        <v>45</v>
      </c>
      <c r="M68" s="86">
        <v>37</v>
      </c>
      <c r="N68" s="86">
        <v>52</v>
      </c>
      <c r="O68" s="86">
        <v>64</v>
      </c>
      <c r="P68" s="86">
        <v>75</v>
      </c>
      <c r="Q68" s="86">
        <v>79</v>
      </c>
      <c r="R68" s="86">
        <v>48</v>
      </c>
      <c r="S68" s="87">
        <v>127</v>
      </c>
    </row>
    <row r="69" spans="2:19" ht="15" customHeight="1">
      <c r="B69" s="88"/>
      <c r="C69" s="88"/>
      <c r="D69" s="68" t="s">
        <v>49</v>
      </c>
      <c r="E69" s="89">
        <f t="shared" si="19"/>
        <v>867</v>
      </c>
      <c r="F69" s="90">
        <v>92</v>
      </c>
      <c r="G69" s="91">
        <v>30</v>
      </c>
      <c r="H69" s="91">
        <v>32</v>
      </c>
      <c r="I69" s="91">
        <v>51</v>
      </c>
      <c r="J69" s="91">
        <v>48</v>
      </c>
      <c r="K69" s="91">
        <v>32</v>
      </c>
      <c r="L69" s="91">
        <v>49</v>
      </c>
      <c r="M69" s="91">
        <v>43</v>
      </c>
      <c r="N69" s="91">
        <v>56</v>
      </c>
      <c r="O69" s="91">
        <v>64</v>
      </c>
      <c r="P69" s="91">
        <v>83</v>
      </c>
      <c r="Q69" s="91">
        <v>55</v>
      </c>
      <c r="R69" s="91">
        <v>49</v>
      </c>
      <c r="S69" s="92">
        <v>183</v>
      </c>
    </row>
    <row r="70" spans="2:19" ht="15" hidden="1" customHeight="1">
      <c r="B70" s="59" t="s">
        <v>57</v>
      </c>
      <c r="C70" s="60"/>
      <c r="D70" s="61" t="s">
        <v>31</v>
      </c>
      <c r="E70" s="62">
        <f>SUM(E72,E73)</f>
        <v>0</v>
      </c>
      <c r="F70" s="63">
        <f>SUM(F72,F73)</f>
        <v>0</v>
      </c>
      <c r="G70" s="64">
        <f>SUM(G72,G73)</f>
        <v>0</v>
      </c>
      <c r="H70" s="64">
        <f t="shared" ref="H70:S70" si="24">SUM(H72,H73)</f>
        <v>0</v>
      </c>
      <c r="I70" s="64">
        <f t="shared" si="24"/>
        <v>0</v>
      </c>
      <c r="J70" s="64">
        <f t="shared" si="24"/>
        <v>0</v>
      </c>
      <c r="K70" s="64">
        <f t="shared" si="24"/>
        <v>0</v>
      </c>
      <c r="L70" s="64">
        <f t="shared" si="24"/>
        <v>0</v>
      </c>
      <c r="M70" s="64">
        <f t="shared" si="24"/>
        <v>0</v>
      </c>
      <c r="N70" s="64">
        <f t="shared" si="24"/>
        <v>0</v>
      </c>
      <c r="O70" s="64">
        <f t="shared" si="24"/>
        <v>0</v>
      </c>
      <c r="P70" s="64">
        <f t="shared" si="24"/>
        <v>0</v>
      </c>
      <c r="Q70" s="64">
        <f t="shared" si="24"/>
        <v>0</v>
      </c>
      <c r="R70" s="64">
        <f t="shared" si="24"/>
        <v>0</v>
      </c>
      <c r="S70" s="65">
        <f t="shared" si="24"/>
        <v>0</v>
      </c>
    </row>
    <row r="71" spans="2:19" ht="15" hidden="1" customHeight="1">
      <c r="B71" s="66"/>
      <c r="C71" s="73"/>
      <c r="D71" s="68" t="s">
        <v>47</v>
      </c>
      <c r="E71" s="69" t="e">
        <f>ROUND(E70/$E70*100,1)</f>
        <v>#DIV/0!</v>
      </c>
      <c r="F71" s="70" t="e">
        <f>ROUND(F70/$E70*100,1)</f>
        <v>#DIV/0!</v>
      </c>
      <c r="G71" s="71" t="e">
        <f t="shared" ref="G71:S71" si="25">ROUND(G70/$E70*100,1)</f>
        <v>#DIV/0!</v>
      </c>
      <c r="H71" s="71" t="e">
        <f t="shared" si="25"/>
        <v>#DIV/0!</v>
      </c>
      <c r="I71" s="71" t="e">
        <f t="shared" si="25"/>
        <v>#DIV/0!</v>
      </c>
      <c r="J71" s="71" t="e">
        <f t="shared" si="25"/>
        <v>#DIV/0!</v>
      </c>
      <c r="K71" s="71" t="e">
        <f t="shared" si="25"/>
        <v>#DIV/0!</v>
      </c>
      <c r="L71" s="71" t="e">
        <f t="shared" si="25"/>
        <v>#DIV/0!</v>
      </c>
      <c r="M71" s="71" t="e">
        <f t="shared" si="25"/>
        <v>#DIV/0!</v>
      </c>
      <c r="N71" s="71" t="e">
        <f t="shared" si="25"/>
        <v>#DIV/0!</v>
      </c>
      <c r="O71" s="71" t="e">
        <f t="shared" si="25"/>
        <v>#DIV/0!</v>
      </c>
      <c r="P71" s="71" t="e">
        <f t="shared" si="25"/>
        <v>#DIV/0!</v>
      </c>
      <c r="Q71" s="71" t="e">
        <f t="shared" si="25"/>
        <v>#DIV/0!</v>
      </c>
      <c r="R71" s="71" t="e">
        <f t="shared" si="25"/>
        <v>#DIV/0!</v>
      </c>
      <c r="S71" s="72" t="e">
        <f t="shared" si="25"/>
        <v>#DIV/0!</v>
      </c>
    </row>
    <row r="72" spans="2:19" ht="15" hidden="1" customHeight="1">
      <c r="B72" s="66"/>
      <c r="C72" s="67"/>
      <c r="D72" s="74" t="s">
        <v>48</v>
      </c>
      <c r="E72" s="75">
        <f>E75+E78+E81+E84</f>
        <v>0</v>
      </c>
      <c r="F72" s="76"/>
      <c r="G72" s="77"/>
      <c r="H72" s="77"/>
      <c r="I72" s="77"/>
      <c r="J72" s="77"/>
      <c r="K72" s="77"/>
      <c r="L72" s="77"/>
      <c r="M72" s="77"/>
      <c r="N72" s="77"/>
      <c r="O72" s="77"/>
      <c r="P72" s="77"/>
      <c r="Q72" s="77"/>
      <c r="R72" s="77"/>
      <c r="S72" s="78"/>
    </row>
    <row r="73" spans="2:19" ht="15" hidden="1" customHeight="1">
      <c r="B73" s="66"/>
      <c r="C73" s="93"/>
      <c r="D73" s="68" t="s">
        <v>49</v>
      </c>
      <c r="E73" s="94">
        <f>E76+E79+E82+E85</f>
        <v>0</v>
      </c>
      <c r="F73" s="95"/>
      <c r="G73" s="96"/>
      <c r="H73" s="96"/>
      <c r="I73" s="96"/>
      <c r="J73" s="96"/>
      <c r="K73" s="96"/>
      <c r="L73" s="96"/>
      <c r="M73" s="96"/>
      <c r="N73" s="96"/>
      <c r="O73" s="96"/>
      <c r="P73" s="96"/>
      <c r="Q73" s="96"/>
      <c r="R73" s="96"/>
      <c r="S73" s="97"/>
    </row>
    <row r="74" spans="2:19" ht="15" hidden="1" customHeight="1">
      <c r="B74" s="66"/>
      <c r="C74" s="79" t="s">
        <v>50</v>
      </c>
      <c r="D74" s="61" t="s">
        <v>31</v>
      </c>
      <c r="E74" s="80">
        <f>SUM(F74:S74)</f>
        <v>0</v>
      </c>
      <c r="F74" s="81">
        <f t="shared" ref="F74:S74" si="26">F75+F76</f>
        <v>0</v>
      </c>
      <c r="G74" s="82">
        <f t="shared" si="26"/>
        <v>0</v>
      </c>
      <c r="H74" s="82">
        <f t="shared" si="26"/>
        <v>0</v>
      </c>
      <c r="I74" s="82">
        <f t="shared" si="26"/>
        <v>0</v>
      </c>
      <c r="J74" s="82">
        <f t="shared" si="26"/>
        <v>0</v>
      </c>
      <c r="K74" s="82">
        <f t="shared" si="26"/>
        <v>0</v>
      </c>
      <c r="L74" s="82">
        <f t="shared" si="26"/>
        <v>0</v>
      </c>
      <c r="M74" s="82">
        <f t="shared" si="26"/>
        <v>0</v>
      </c>
      <c r="N74" s="82">
        <f t="shared" si="26"/>
        <v>0</v>
      </c>
      <c r="O74" s="82">
        <f t="shared" si="26"/>
        <v>0</v>
      </c>
      <c r="P74" s="82">
        <f t="shared" si="26"/>
        <v>0</v>
      </c>
      <c r="Q74" s="82">
        <f t="shared" si="26"/>
        <v>0</v>
      </c>
      <c r="R74" s="82">
        <f t="shared" si="26"/>
        <v>0</v>
      </c>
      <c r="S74" s="83">
        <f t="shared" si="26"/>
        <v>0</v>
      </c>
    </row>
    <row r="75" spans="2:19" ht="15" hidden="1" customHeight="1">
      <c r="B75" s="66"/>
      <c r="C75" s="66"/>
      <c r="D75" s="74" t="s">
        <v>48</v>
      </c>
      <c r="E75" s="84"/>
      <c r="F75" s="85"/>
      <c r="G75" s="86"/>
      <c r="H75" s="86"/>
      <c r="I75" s="86"/>
      <c r="J75" s="86"/>
      <c r="K75" s="86"/>
      <c r="L75" s="86"/>
      <c r="M75" s="86"/>
      <c r="N75" s="86"/>
      <c r="O75" s="86"/>
      <c r="P75" s="86"/>
      <c r="Q75" s="86"/>
      <c r="R75" s="86"/>
      <c r="S75" s="87"/>
    </row>
    <row r="76" spans="2:19" ht="15" hidden="1" customHeight="1">
      <c r="B76" s="66"/>
      <c r="C76" s="88"/>
      <c r="D76" s="68" t="s">
        <v>49</v>
      </c>
      <c r="E76" s="89"/>
      <c r="F76" s="90"/>
      <c r="G76" s="91"/>
      <c r="H76" s="91"/>
      <c r="I76" s="91"/>
      <c r="J76" s="91"/>
      <c r="K76" s="91"/>
      <c r="L76" s="91"/>
      <c r="M76" s="91"/>
      <c r="N76" s="91"/>
      <c r="O76" s="91"/>
      <c r="P76" s="91"/>
      <c r="Q76" s="91"/>
      <c r="R76" s="91"/>
      <c r="S76" s="92"/>
    </row>
    <row r="77" spans="2:19" ht="15" hidden="1" customHeight="1">
      <c r="B77" s="66"/>
      <c r="C77" s="79" t="s">
        <v>51</v>
      </c>
      <c r="D77" s="61" t="s">
        <v>31</v>
      </c>
      <c r="E77" s="80">
        <f>SUM(F77:S77)</f>
        <v>0</v>
      </c>
      <c r="F77" s="81">
        <f t="shared" ref="F77:S77" si="27">F78+F79</f>
        <v>0</v>
      </c>
      <c r="G77" s="82">
        <f t="shared" si="27"/>
        <v>0</v>
      </c>
      <c r="H77" s="82">
        <f t="shared" si="27"/>
        <v>0</v>
      </c>
      <c r="I77" s="82">
        <f t="shared" si="27"/>
        <v>0</v>
      </c>
      <c r="J77" s="82">
        <f t="shared" si="27"/>
        <v>0</v>
      </c>
      <c r="K77" s="82">
        <f t="shared" si="27"/>
        <v>0</v>
      </c>
      <c r="L77" s="82">
        <f t="shared" si="27"/>
        <v>0</v>
      </c>
      <c r="M77" s="82">
        <f t="shared" si="27"/>
        <v>0</v>
      </c>
      <c r="N77" s="82">
        <f t="shared" si="27"/>
        <v>0</v>
      </c>
      <c r="O77" s="82">
        <f t="shared" si="27"/>
        <v>0</v>
      </c>
      <c r="P77" s="82">
        <f t="shared" si="27"/>
        <v>0</v>
      </c>
      <c r="Q77" s="82">
        <f t="shared" si="27"/>
        <v>0</v>
      </c>
      <c r="R77" s="82">
        <f t="shared" si="27"/>
        <v>0</v>
      </c>
      <c r="S77" s="83">
        <f t="shared" si="27"/>
        <v>0</v>
      </c>
    </row>
    <row r="78" spans="2:19" ht="15" hidden="1" customHeight="1">
      <c r="B78" s="66"/>
      <c r="C78" s="66"/>
      <c r="D78" s="74" t="s">
        <v>48</v>
      </c>
      <c r="E78" s="84"/>
      <c r="F78" s="85"/>
      <c r="G78" s="86"/>
      <c r="H78" s="86"/>
      <c r="I78" s="86"/>
      <c r="J78" s="86"/>
      <c r="K78" s="86"/>
      <c r="L78" s="86"/>
      <c r="M78" s="86"/>
      <c r="N78" s="86"/>
      <c r="O78" s="86"/>
      <c r="P78" s="86"/>
      <c r="Q78" s="86"/>
      <c r="R78" s="86"/>
      <c r="S78" s="87"/>
    </row>
    <row r="79" spans="2:19" ht="15" hidden="1" customHeight="1">
      <c r="B79" s="66"/>
      <c r="C79" s="88"/>
      <c r="D79" s="68" t="s">
        <v>49</v>
      </c>
      <c r="E79" s="89"/>
      <c r="F79" s="90"/>
      <c r="G79" s="91"/>
      <c r="H79" s="91"/>
      <c r="I79" s="91"/>
      <c r="J79" s="91"/>
      <c r="K79" s="91"/>
      <c r="L79" s="91"/>
      <c r="M79" s="91"/>
      <c r="N79" s="91"/>
      <c r="O79" s="91"/>
      <c r="P79" s="91"/>
      <c r="Q79" s="91"/>
      <c r="R79" s="91"/>
      <c r="S79" s="92"/>
    </row>
    <row r="80" spans="2:19" ht="15" hidden="1" customHeight="1">
      <c r="B80" s="66"/>
      <c r="C80" s="79" t="s">
        <v>52</v>
      </c>
      <c r="D80" s="61" t="s">
        <v>31</v>
      </c>
      <c r="E80" s="80">
        <f>SUM(F80:S80)</f>
        <v>0</v>
      </c>
      <c r="F80" s="81">
        <f t="shared" ref="F80:S80" si="28">F81+F82</f>
        <v>0</v>
      </c>
      <c r="G80" s="82">
        <f t="shared" si="28"/>
        <v>0</v>
      </c>
      <c r="H80" s="82">
        <f t="shared" si="28"/>
        <v>0</v>
      </c>
      <c r="I80" s="82">
        <f t="shared" si="28"/>
        <v>0</v>
      </c>
      <c r="J80" s="82">
        <f t="shared" si="28"/>
        <v>0</v>
      </c>
      <c r="K80" s="82">
        <f t="shared" si="28"/>
        <v>0</v>
      </c>
      <c r="L80" s="82">
        <f t="shared" si="28"/>
        <v>0</v>
      </c>
      <c r="M80" s="82">
        <f t="shared" si="28"/>
        <v>0</v>
      </c>
      <c r="N80" s="82">
        <f t="shared" si="28"/>
        <v>0</v>
      </c>
      <c r="O80" s="82">
        <f t="shared" si="28"/>
        <v>0</v>
      </c>
      <c r="P80" s="82">
        <f t="shared" si="28"/>
        <v>0</v>
      </c>
      <c r="Q80" s="82">
        <f t="shared" si="28"/>
        <v>0</v>
      </c>
      <c r="R80" s="82">
        <f t="shared" si="28"/>
        <v>0</v>
      </c>
      <c r="S80" s="83">
        <f t="shared" si="28"/>
        <v>0</v>
      </c>
    </row>
    <row r="81" spans="2:19" ht="15" hidden="1" customHeight="1">
      <c r="B81" s="66"/>
      <c r="C81" s="66"/>
      <c r="D81" s="74" t="s">
        <v>48</v>
      </c>
      <c r="E81" s="84"/>
      <c r="F81" s="85"/>
      <c r="G81" s="86"/>
      <c r="H81" s="86"/>
      <c r="I81" s="86"/>
      <c r="J81" s="86"/>
      <c r="K81" s="86"/>
      <c r="L81" s="86"/>
      <c r="M81" s="86"/>
      <c r="N81" s="86"/>
      <c r="O81" s="86"/>
      <c r="P81" s="86"/>
      <c r="Q81" s="86"/>
      <c r="R81" s="86"/>
      <c r="S81" s="87"/>
    </row>
    <row r="82" spans="2:19" ht="15" hidden="1" customHeight="1">
      <c r="B82" s="66"/>
      <c r="C82" s="88"/>
      <c r="D82" s="68" t="s">
        <v>49</v>
      </c>
      <c r="E82" s="89"/>
      <c r="F82" s="90"/>
      <c r="G82" s="91"/>
      <c r="H82" s="91"/>
      <c r="I82" s="91"/>
      <c r="J82" s="91"/>
      <c r="K82" s="91"/>
      <c r="L82" s="91"/>
      <c r="M82" s="91"/>
      <c r="N82" s="91"/>
      <c r="O82" s="91"/>
      <c r="P82" s="91"/>
      <c r="Q82" s="91"/>
      <c r="R82" s="91"/>
      <c r="S82" s="92"/>
    </row>
    <row r="83" spans="2:19" ht="15" hidden="1" customHeight="1">
      <c r="B83" s="66"/>
      <c r="C83" s="79" t="s">
        <v>53</v>
      </c>
      <c r="D83" s="61" t="s">
        <v>31</v>
      </c>
      <c r="E83" s="80">
        <f>SUM(F83:S83)</f>
        <v>0</v>
      </c>
      <c r="F83" s="81">
        <f t="shared" ref="F83:S83" si="29">F84+F85</f>
        <v>0</v>
      </c>
      <c r="G83" s="82">
        <f t="shared" si="29"/>
        <v>0</v>
      </c>
      <c r="H83" s="82">
        <f t="shared" si="29"/>
        <v>0</v>
      </c>
      <c r="I83" s="82">
        <f t="shared" si="29"/>
        <v>0</v>
      </c>
      <c r="J83" s="82">
        <f t="shared" si="29"/>
        <v>0</v>
      </c>
      <c r="K83" s="82">
        <f t="shared" si="29"/>
        <v>0</v>
      </c>
      <c r="L83" s="82">
        <f t="shared" si="29"/>
        <v>0</v>
      </c>
      <c r="M83" s="82">
        <f t="shared" si="29"/>
        <v>0</v>
      </c>
      <c r="N83" s="82">
        <f t="shared" si="29"/>
        <v>0</v>
      </c>
      <c r="O83" s="82">
        <f t="shared" si="29"/>
        <v>0</v>
      </c>
      <c r="P83" s="82">
        <f t="shared" si="29"/>
        <v>0</v>
      </c>
      <c r="Q83" s="82">
        <f t="shared" si="29"/>
        <v>0</v>
      </c>
      <c r="R83" s="82">
        <f t="shared" si="29"/>
        <v>0</v>
      </c>
      <c r="S83" s="83">
        <f t="shared" si="29"/>
        <v>0</v>
      </c>
    </row>
    <row r="84" spans="2:19" ht="15" hidden="1" customHeight="1">
      <c r="B84" s="66"/>
      <c r="C84" s="66"/>
      <c r="D84" s="74" t="s">
        <v>48</v>
      </c>
      <c r="E84" s="84"/>
      <c r="F84" s="85"/>
      <c r="G84" s="86"/>
      <c r="H84" s="86"/>
      <c r="I84" s="86"/>
      <c r="J84" s="86"/>
      <c r="K84" s="86"/>
      <c r="L84" s="86"/>
      <c r="M84" s="86"/>
      <c r="N84" s="86"/>
      <c r="O84" s="86"/>
      <c r="P84" s="86"/>
      <c r="Q84" s="86"/>
      <c r="R84" s="86"/>
      <c r="S84" s="87"/>
    </row>
    <row r="85" spans="2:19" ht="15" hidden="1" customHeight="1">
      <c r="B85" s="88"/>
      <c r="C85" s="88"/>
      <c r="D85" s="68" t="s">
        <v>49</v>
      </c>
      <c r="E85" s="89"/>
      <c r="F85" s="90"/>
      <c r="G85" s="91"/>
      <c r="H85" s="91"/>
      <c r="I85" s="91"/>
      <c r="J85" s="91"/>
      <c r="K85" s="91"/>
      <c r="L85" s="91"/>
      <c r="M85" s="91"/>
      <c r="N85" s="91"/>
      <c r="O85" s="91"/>
      <c r="P85" s="91"/>
      <c r="Q85" s="91"/>
      <c r="R85" s="91"/>
      <c r="S85" s="92"/>
    </row>
    <row r="86" spans="2:19" ht="15" customHeight="1">
      <c r="B86" s="98" t="s">
        <v>58</v>
      </c>
      <c r="S86" s="99"/>
    </row>
  </sheetData>
  <mergeCells count="8">
    <mergeCell ref="B54:C54"/>
    <mergeCell ref="B70:C70"/>
    <mergeCell ref="B4:C5"/>
    <mergeCell ref="D4:D5"/>
    <mergeCell ref="E4:S4"/>
    <mergeCell ref="B6:C6"/>
    <mergeCell ref="B22:C22"/>
    <mergeCell ref="B38:C38"/>
  </mergeCells>
  <phoneticPr fontId="3"/>
  <pageMargins left="0.59055118110236227" right="0.59055118110236227" top="0.78740157480314965" bottom="0.78740157480314965" header="0.39370078740157483" footer="0.39370078740157483"/>
  <pageSetup paperSize="9" orientation="portrait" r:id="rId1"/>
  <headerFooter alignWithMargins="0">
    <oddHeader>&amp;R4.農      業</oddHeader>
    <oddFooter>&amp;C-32-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6"/>
  <sheetViews>
    <sheetView showGridLines="0" zoomScaleNormal="100" workbookViewId="0">
      <selection activeCell="T67" sqref="T67"/>
    </sheetView>
  </sheetViews>
  <sheetFormatPr defaultRowHeight="13.5"/>
  <cols>
    <col min="1" max="1" width="1.625" style="46" customWidth="1"/>
    <col min="2" max="2" width="2.125" style="46" customWidth="1"/>
    <col min="3" max="3" width="5.125" style="46" customWidth="1"/>
    <col min="4" max="4" width="3.375" style="46" customWidth="1"/>
    <col min="5" max="5" width="5.875" style="46" customWidth="1"/>
    <col min="6" max="18" width="5.375" style="46" customWidth="1"/>
    <col min="19" max="256" width="9" style="46"/>
    <col min="257" max="257" width="1.625" style="46" customWidth="1"/>
    <col min="258" max="258" width="2.125" style="46" customWidth="1"/>
    <col min="259" max="259" width="5.125" style="46" customWidth="1"/>
    <col min="260" max="260" width="3.375" style="46" customWidth="1"/>
    <col min="261" max="261" width="5.875" style="46" customWidth="1"/>
    <col min="262" max="274" width="5.375" style="46" customWidth="1"/>
    <col min="275" max="512" width="9" style="46"/>
    <col min="513" max="513" width="1.625" style="46" customWidth="1"/>
    <col min="514" max="514" width="2.125" style="46" customWidth="1"/>
    <col min="515" max="515" width="5.125" style="46" customWidth="1"/>
    <col min="516" max="516" width="3.375" style="46" customWidth="1"/>
    <col min="517" max="517" width="5.875" style="46" customWidth="1"/>
    <col min="518" max="530" width="5.375" style="46" customWidth="1"/>
    <col min="531" max="768" width="9" style="46"/>
    <col min="769" max="769" width="1.625" style="46" customWidth="1"/>
    <col min="770" max="770" width="2.125" style="46" customWidth="1"/>
    <col min="771" max="771" width="5.125" style="46" customWidth="1"/>
    <col min="772" max="772" width="3.375" style="46" customWidth="1"/>
    <col min="773" max="773" width="5.875" style="46" customWidth="1"/>
    <col min="774" max="786" width="5.375" style="46" customWidth="1"/>
    <col min="787" max="1024" width="9" style="46"/>
    <col min="1025" max="1025" width="1.625" style="46" customWidth="1"/>
    <col min="1026" max="1026" width="2.125" style="46" customWidth="1"/>
    <col min="1027" max="1027" width="5.125" style="46" customWidth="1"/>
    <col min="1028" max="1028" width="3.375" style="46" customWidth="1"/>
    <col min="1029" max="1029" width="5.875" style="46" customWidth="1"/>
    <col min="1030" max="1042" width="5.375" style="46" customWidth="1"/>
    <col min="1043" max="1280" width="9" style="46"/>
    <col min="1281" max="1281" width="1.625" style="46" customWidth="1"/>
    <col min="1282" max="1282" width="2.125" style="46" customWidth="1"/>
    <col min="1283" max="1283" width="5.125" style="46" customWidth="1"/>
    <col min="1284" max="1284" width="3.375" style="46" customWidth="1"/>
    <col min="1285" max="1285" width="5.875" style="46" customWidth="1"/>
    <col min="1286" max="1298" width="5.375" style="46" customWidth="1"/>
    <col min="1299" max="1536" width="9" style="46"/>
    <col min="1537" max="1537" width="1.625" style="46" customWidth="1"/>
    <col min="1538" max="1538" width="2.125" style="46" customWidth="1"/>
    <col min="1539" max="1539" width="5.125" style="46" customWidth="1"/>
    <col min="1540" max="1540" width="3.375" style="46" customWidth="1"/>
    <col min="1541" max="1541" width="5.875" style="46" customWidth="1"/>
    <col min="1542" max="1554" width="5.375" style="46" customWidth="1"/>
    <col min="1555" max="1792" width="9" style="46"/>
    <col min="1793" max="1793" width="1.625" style="46" customWidth="1"/>
    <col min="1794" max="1794" width="2.125" style="46" customWidth="1"/>
    <col min="1795" max="1795" width="5.125" style="46" customWidth="1"/>
    <col min="1796" max="1796" width="3.375" style="46" customWidth="1"/>
    <col min="1797" max="1797" width="5.875" style="46" customWidth="1"/>
    <col min="1798" max="1810" width="5.375" style="46" customWidth="1"/>
    <col min="1811" max="2048" width="9" style="46"/>
    <col min="2049" max="2049" width="1.625" style="46" customWidth="1"/>
    <col min="2050" max="2050" width="2.125" style="46" customWidth="1"/>
    <col min="2051" max="2051" width="5.125" style="46" customWidth="1"/>
    <col min="2052" max="2052" width="3.375" style="46" customWidth="1"/>
    <col min="2053" max="2053" width="5.875" style="46" customWidth="1"/>
    <col min="2054" max="2066" width="5.375" style="46" customWidth="1"/>
    <col min="2067" max="2304" width="9" style="46"/>
    <col min="2305" max="2305" width="1.625" style="46" customWidth="1"/>
    <col min="2306" max="2306" width="2.125" style="46" customWidth="1"/>
    <col min="2307" max="2307" width="5.125" style="46" customWidth="1"/>
    <col min="2308" max="2308" width="3.375" style="46" customWidth="1"/>
    <col min="2309" max="2309" width="5.875" style="46" customWidth="1"/>
    <col min="2310" max="2322" width="5.375" style="46" customWidth="1"/>
    <col min="2323" max="2560" width="9" style="46"/>
    <col min="2561" max="2561" width="1.625" style="46" customWidth="1"/>
    <col min="2562" max="2562" width="2.125" style="46" customWidth="1"/>
    <col min="2563" max="2563" width="5.125" style="46" customWidth="1"/>
    <col min="2564" max="2564" width="3.375" style="46" customWidth="1"/>
    <col min="2565" max="2565" width="5.875" style="46" customWidth="1"/>
    <col min="2566" max="2578" width="5.375" style="46" customWidth="1"/>
    <col min="2579" max="2816" width="9" style="46"/>
    <col min="2817" max="2817" width="1.625" style="46" customWidth="1"/>
    <col min="2818" max="2818" width="2.125" style="46" customWidth="1"/>
    <col min="2819" max="2819" width="5.125" style="46" customWidth="1"/>
    <col min="2820" max="2820" width="3.375" style="46" customWidth="1"/>
    <col min="2821" max="2821" width="5.875" style="46" customWidth="1"/>
    <col min="2822" max="2834" width="5.375" style="46" customWidth="1"/>
    <col min="2835" max="3072" width="9" style="46"/>
    <col min="3073" max="3073" width="1.625" style="46" customWidth="1"/>
    <col min="3074" max="3074" width="2.125" style="46" customWidth="1"/>
    <col min="3075" max="3075" width="5.125" style="46" customWidth="1"/>
    <col min="3076" max="3076" width="3.375" style="46" customWidth="1"/>
    <col min="3077" max="3077" width="5.875" style="46" customWidth="1"/>
    <col min="3078" max="3090" width="5.375" style="46" customWidth="1"/>
    <col min="3091" max="3328" width="9" style="46"/>
    <col min="3329" max="3329" width="1.625" style="46" customWidth="1"/>
    <col min="3330" max="3330" width="2.125" style="46" customWidth="1"/>
    <col min="3331" max="3331" width="5.125" style="46" customWidth="1"/>
    <col min="3332" max="3332" width="3.375" style="46" customWidth="1"/>
    <col min="3333" max="3333" width="5.875" style="46" customWidth="1"/>
    <col min="3334" max="3346" width="5.375" style="46" customWidth="1"/>
    <col min="3347" max="3584" width="9" style="46"/>
    <col min="3585" max="3585" width="1.625" style="46" customWidth="1"/>
    <col min="3586" max="3586" width="2.125" style="46" customWidth="1"/>
    <col min="3587" max="3587" width="5.125" style="46" customWidth="1"/>
    <col min="3588" max="3588" width="3.375" style="46" customWidth="1"/>
    <col min="3589" max="3589" width="5.875" style="46" customWidth="1"/>
    <col min="3590" max="3602" width="5.375" style="46" customWidth="1"/>
    <col min="3603" max="3840" width="9" style="46"/>
    <col min="3841" max="3841" width="1.625" style="46" customWidth="1"/>
    <col min="3842" max="3842" width="2.125" style="46" customWidth="1"/>
    <col min="3843" max="3843" width="5.125" style="46" customWidth="1"/>
    <col min="3844" max="3844" width="3.375" style="46" customWidth="1"/>
    <col min="3845" max="3845" width="5.875" style="46" customWidth="1"/>
    <col min="3846" max="3858" width="5.375" style="46" customWidth="1"/>
    <col min="3859" max="4096" width="9" style="46"/>
    <col min="4097" max="4097" width="1.625" style="46" customWidth="1"/>
    <col min="4098" max="4098" width="2.125" style="46" customWidth="1"/>
    <col min="4099" max="4099" width="5.125" style="46" customWidth="1"/>
    <col min="4100" max="4100" width="3.375" style="46" customWidth="1"/>
    <col min="4101" max="4101" width="5.875" style="46" customWidth="1"/>
    <col min="4102" max="4114" width="5.375" style="46" customWidth="1"/>
    <col min="4115" max="4352" width="9" style="46"/>
    <col min="4353" max="4353" width="1.625" style="46" customWidth="1"/>
    <col min="4354" max="4354" width="2.125" style="46" customWidth="1"/>
    <col min="4355" max="4355" width="5.125" style="46" customWidth="1"/>
    <col min="4356" max="4356" width="3.375" style="46" customWidth="1"/>
    <col min="4357" max="4357" width="5.875" style="46" customWidth="1"/>
    <col min="4358" max="4370" width="5.375" style="46" customWidth="1"/>
    <col min="4371" max="4608" width="9" style="46"/>
    <col min="4609" max="4609" width="1.625" style="46" customWidth="1"/>
    <col min="4610" max="4610" width="2.125" style="46" customWidth="1"/>
    <col min="4611" max="4611" width="5.125" style="46" customWidth="1"/>
    <col min="4612" max="4612" width="3.375" style="46" customWidth="1"/>
    <col min="4613" max="4613" width="5.875" style="46" customWidth="1"/>
    <col min="4614" max="4626" width="5.375" style="46" customWidth="1"/>
    <col min="4627" max="4864" width="9" style="46"/>
    <col min="4865" max="4865" width="1.625" style="46" customWidth="1"/>
    <col min="4866" max="4866" width="2.125" style="46" customWidth="1"/>
    <col min="4867" max="4867" width="5.125" style="46" customWidth="1"/>
    <col min="4868" max="4868" width="3.375" style="46" customWidth="1"/>
    <col min="4869" max="4869" width="5.875" style="46" customWidth="1"/>
    <col min="4870" max="4882" width="5.375" style="46" customWidth="1"/>
    <col min="4883" max="5120" width="9" style="46"/>
    <col min="5121" max="5121" width="1.625" style="46" customWidth="1"/>
    <col min="5122" max="5122" width="2.125" style="46" customWidth="1"/>
    <col min="5123" max="5123" width="5.125" style="46" customWidth="1"/>
    <col min="5124" max="5124" width="3.375" style="46" customWidth="1"/>
    <col min="5125" max="5125" width="5.875" style="46" customWidth="1"/>
    <col min="5126" max="5138" width="5.375" style="46" customWidth="1"/>
    <col min="5139" max="5376" width="9" style="46"/>
    <col min="5377" max="5377" width="1.625" style="46" customWidth="1"/>
    <col min="5378" max="5378" width="2.125" style="46" customWidth="1"/>
    <col min="5379" max="5379" width="5.125" style="46" customWidth="1"/>
    <col min="5380" max="5380" width="3.375" style="46" customWidth="1"/>
    <col min="5381" max="5381" width="5.875" style="46" customWidth="1"/>
    <col min="5382" max="5394" width="5.375" style="46" customWidth="1"/>
    <col min="5395" max="5632" width="9" style="46"/>
    <col min="5633" max="5633" width="1.625" style="46" customWidth="1"/>
    <col min="5634" max="5634" width="2.125" style="46" customWidth="1"/>
    <col min="5635" max="5635" width="5.125" style="46" customWidth="1"/>
    <col min="5636" max="5636" width="3.375" style="46" customWidth="1"/>
    <col min="5637" max="5637" width="5.875" style="46" customWidth="1"/>
    <col min="5638" max="5650" width="5.375" style="46" customWidth="1"/>
    <col min="5651" max="5888" width="9" style="46"/>
    <col min="5889" max="5889" width="1.625" style="46" customWidth="1"/>
    <col min="5890" max="5890" width="2.125" style="46" customWidth="1"/>
    <col min="5891" max="5891" width="5.125" style="46" customWidth="1"/>
    <col min="5892" max="5892" width="3.375" style="46" customWidth="1"/>
    <col min="5893" max="5893" width="5.875" style="46" customWidth="1"/>
    <col min="5894" max="5906" width="5.375" style="46" customWidth="1"/>
    <col min="5907" max="6144" width="9" style="46"/>
    <col min="6145" max="6145" width="1.625" style="46" customWidth="1"/>
    <col min="6146" max="6146" width="2.125" style="46" customWidth="1"/>
    <col min="6147" max="6147" width="5.125" style="46" customWidth="1"/>
    <col min="6148" max="6148" width="3.375" style="46" customWidth="1"/>
    <col min="6149" max="6149" width="5.875" style="46" customWidth="1"/>
    <col min="6150" max="6162" width="5.375" style="46" customWidth="1"/>
    <col min="6163" max="6400" width="9" style="46"/>
    <col min="6401" max="6401" width="1.625" style="46" customWidth="1"/>
    <col min="6402" max="6402" width="2.125" style="46" customWidth="1"/>
    <col min="6403" max="6403" width="5.125" style="46" customWidth="1"/>
    <col min="6404" max="6404" width="3.375" style="46" customWidth="1"/>
    <col min="6405" max="6405" width="5.875" style="46" customWidth="1"/>
    <col min="6406" max="6418" width="5.375" style="46" customWidth="1"/>
    <col min="6419" max="6656" width="9" style="46"/>
    <col min="6657" max="6657" width="1.625" style="46" customWidth="1"/>
    <col min="6658" max="6658" width="2.125" style="46" customWidth="1"/>
    <col min="6659" max="6659" width="5.125" style="46" customWidth="1"/>
    <col min="6660" max="6660" width="3.375" style="46" customWidth="1"/>
    <col min="6661" max="6661" width="5.875" style="46" customWidth="1"/>
    <col min="6662" max="6674" width="5.375" style="46" customWidth="1"/>
    <col min="6675" max="6912" width="9" style="46"/>
    <col min="6913" max="6913" width="1.625" style="46" customWidth="1"/>
    <col min="6914" max="6914" width="2.125" style="46" customWidth="1"/>
    <col min="6915" max="6915" width="5.125" style="46" customWidth="1"/>
    <col min="6916" max="6916" width="3.375" style="46" customWidth="1"/>
    <col min="6917" max="6917" width="5.875" style="46" customWidth="1"/>
    <col min="6918" max="6930" width="5.375" style="46" customWidth="1"/>
    <col min="6931" max="7168" width="9" style="46"/>
    <col min="7169" max="7169" width="1.625" style="46" customWidth="1"/>
    <col min="7170" max="7170" width="2.125" style="46" customWidth="1"/>
    <col min="7171" max="7171" width="5.125" style="46" customWidth="1"/>
    <col min="7172" max="7172" width="3.375" style="46" customWidth="1"/>
    <col min="7173" max="7173" width="5.875" style="46" customWidth="1"/>
    <col min="7174" max="7186" width="5.375" style="46" customWidth="1"/>
    <col min="7187" max="7424" width="9" style="46"/>
    <col min="7425" max="7425" width="1.625" style="46" customWidth="1"/>
    <col min="7426" max="7426" width="2.125" style="46" customWidth="1"/>
    <col min="7427" max="7427" width="5.125" style="46" customWidth="1"/>
    <col min="7428" max="7428" width="3.375" style="46" customWidth="1"/>
    <col min="7429" max="7429" width="5.875" style="46" customWidth="1"/>
    <col min="7430" max="7442" width="5.375" style="46" customWidth="1"/>
    <col min="7443" max="7680" width="9" style="46"/>
    <col min="7681" max="7681" width="1.625" style="46" customWidth="1"/>
    <col min="7682" max="7682" width="2.125" style="46" customWidth="1"/>
    <col min="7683" max="7683" width="5.125" style="46" customWidth="1"/>
    <col min="7684" max="7684" width="3.375" style="46" customWidth="1"/>
    <col min="7685" max="7685" width="5.875" style="46" customWidth="1"/>
    <col min="7686" max="7698" width="5.375" style="46" customWidth="1"/>
    <col min="7699" max="7936" width="9" style="46"/>
    <col min="7937" max="7937" width="1.625" style="46" customWidth="1"/>
    <col min="7938" max="7938" width="2.125" style="46" customWidth="1"/>
    <col min="7939" max="7939" width="5.125" style="46" customWidth="1"/>
    <col min="7940" max="7940" width="3.375" style="46" customWidth="1"/>
    <col min="7941" max="7941" width="5.875" style="46" customWidth="1"/>
    <col min="7942" max="7954" width="5.375" style="46" customWidth="1"/>
    <col min="7955" max="8192" width="9" style="46"/>
    <col min="8193" max="8193" width="1.625" style="46" customWidth="1"/>
    <col min="8194" max="8194" width="2.125" style="46" customWidth="1"/>
    <col min="8195" max="8195" width="5.125" style="46" customWidth="1"/>
    <col min="8196" max="8196" width="3.375" style="46" customWidth="1"/>
    <col min="8197" max="8197" width="5.875" style="46" customWidth="1"/>
    <col min="8198" max="8210" width="5.375" style="46" customWidth="1"/>
    <col min="8211" max="8448" width="9" style="46"/>
    <col min="8449" max="8449" width="1.625" style="46" customWidth="1"/>
    <col min="8450" max="8450" width="2.125" style="46" customWidth="1"/>
    <col min="8451" max="8451" width="5.125" style="46" customWidth="1"/>
    <col min="8452" max="8452" width="3.375" style="46" customWidth="1"/>
    <col min="8453" max="8453" width="5.875" style="46" customWidth="1"/>
    <col min="8454" max="8466" width="5.375" style="46" customWidth="1"/>
    <col min="8467" max="8704" width="9" style="46"/>
    <col min="8705" max="8705" width="1.625" style="46" customWidth="1"/>
    <col min="8706" max="8706" width="2.125" style="46" customWidth="1"/>
    <col min="8707" max="8707" width="5.125" style="46" customWidth="1"/>
    <col min="8708" max="8708" width="3.375" style="46" customWidth="1"/>
    <col min="8709" max="8709" width="5.875" style="46" customWidth="1"/>
    <col min="8710" max="8722" width="5.375" style="46" customWidth="1"/>
    <col min="8723" max="8960" width="9" style="46"/>
    <col min="8961" max="8961" width="1.625" style="46" customWidth="1"/>
    <col min="8962" max="8962" width="2.125" style="46" customWidth="1"/>
    <col min="8963" max="8963" width="5.125" style="46" customWidth="1"/>
    <col min="8964" max="8964" width="3.375" style="46" customWidth="1"/>
    <col min="8965" max="8965" width="5.875" style="46" customWidth="1"/>
    <col min="8966" max="8978" width="5.375" style="46" customWidth="1"/>
    <col min="8979" max="9216" width="9" style="46"/>
    <col min="9217" max="9217" width="1.625" style="46" customWidth="1"/>
    <col min="9218" max="9218" width="2.125" style="46" customWidth="1"/>
    <col min="9219" max="9219" width="5.125" style="46" customWidth="1"/>
    <col min="9220" max="9220" width="3.375" style="46" customWidth="1"/>
    <col min="9221" max="9221" width="5.875" style="46" customWidth="1"/>
    <col min="9222" max="9234" width="5.375" style="46" customWidth="1"/>
    <col min="9235" max="9472" width="9" style="46"/>
    <col min="9473" max="9473" width="1.625" style="46" customWidth="1"/>
    <col min="9474" max="9474" width="2.125" style="46" customWidth="1"/>
    <col min="9475" max="9475" width="5.125" style="46" customWidth="1"/>
    <col min="9476" max="9476" width="3.375" style="46" customWidth="1"/>
    <col min="9477" max="9477" width="5.875" style="46" customWidth="1"/>
    <col min="9478" max="9490" width="5.375" style="46" customWidth="1"/>
    <col min="9491" max="9728" width="9" style="46"/>
    <col min="9729" max="9729" width="1.625" style="46" customWidth="1"/>
    <col min="9730" max="9730" width="2.125" style="46" customWidth="1"/>
    <col min="9731" max="9731" width="5.125" style="46" customWidth="1"/>
    <col min="9732" max="9732" width="3.375" style="46" customWidth="1"/>
    <col min="9733" max="9733" width="5.875" style="46" customWidth="1"/>
    <col min="9734" max="9746" width="5.375" style="46" customWidth="1"/>
    <col min="9747" max="9984" width="9" style="46"/>
    <col min="9985" max="9985" width="1.625" style="46" customWidth="1"/>
    <col min="9986" max="9986" width="2.125" style="46" customWidth="1"/>
    <col min="9987" max="9987" width="5.125" style="46" customWidth="1"/>
    <col min="9988" max="9988" width="3.375" style="46" customWidth="1"/>
    <col min="9989" max="9989" width="5.875" style="46" customWidth="1"/>
    <col min="9990" max="10002" width="5.375" style="46" customWidth="1"/>
    <col min="10003" max="10240" width="9" style="46"/>
    <col min="10241" max="10241" width="1.625" style="46" customWidth="1"/>
    <col min="10242" max="10242" width="2.125" style="46" customWidth="1"/>
    <col min="10243" max="10243" width="5.125" style="46" customWidth="1"/>
    <col min="10244" max="10244" width="3.375" style="46" customWidth="1"/>
    <col min="10245" max="10245" width="5.875" style="46" customWidth="1"/>
    <col min="10246" max="10258" width="5.375" style="46" customWidth="1"/>
    <col min="10259" max="10496" width="9" style="46"/>
    <col min="10497" max="10497" width="1.625" style="46" customWidth="1"/>
    <col min="10498" max="10498" width="2.125" style="46" customWidth="1"/>
    <col min="10499" max="10499" width="5.125" style="46" customWidth="1"/>
    <col min="10500" max="10500" width="3.375" style="46" customWidth="1"/>
    <col min="10501" max="10501" width="5.875" style="46" customWidth="1"/>
    <col min="10502" max="10514" width="5.375" style="46" customWidth="1"/>
    <col min="10515" max="10752" width="9" style="46"/>
    <col min="10753" max="10753" width="1.625" style="46" customWidth="1"/>
    <col min="10754" max="10754" width="2.125" style="46" customWidth="1"/>
    <col min="10755" max="10755" width="5.125" style="46" customWidth="1"/>
    <col min="10756" max="10756" width="3.375" style="46" customWidth="1"/>
    <col min="10757" max="10757" width="5.875" style="46" customWidth="1"/>
    <col min="10758" max="10770" width="5.375" style="46" customWidth="1"/>
    <col min="10771" max="11008" width="9" style="46"/>
    <col min="11009" max="11009" width="1.625" style="46" customWidth="1"/>
    <col min="11010" max="11010" width="2.125" style="46" customWidth="1"/>
    <col min="11011" max="11011" width="5.125" style="46" customWidth="1"/>
    <col min="11012" max="11012" width="3.375" style="46" customWidth="1"/>
    <col min="11013" max="11013" width="5.875" style="46" customWidth="1"/>
    <col min="11014" max="11026" width="5.375" style="46" customWidth="1"/>
    <col min="11027" max="11264" width="9" style="46"/>
    <col min="11265" max="11265" width="1.625" style="46" customWidth="1"/>
    <col min="11266" max="11266" width="2.125" style="46" customWidth="1"/>
    <col min="11267" max="11267" width="5.125" style="46" customWidth="1"/>
    <col min="11268" max="11268" width="3.375" style="46" customWidth="1"/>
    <col min="11269" max="11269" width="5.875" style="46" customWidth="1"/>
    <col min="11270" max="11282" width="5.375" style="46" customWidth="1"/>
    <col min="11283" max="11520" width="9" style="46"/>
    <col min="11521" max="11521" width="1.625" style="46" customWidth="1"/>
    <col min="11522" max="11522" width="2.125" style="46" customWidth="1"/>
    <col min="11523" max="11523" width="5.125" style="46" customWidth="1"/>
    <col min="11524" max="11524" width="3.375" style="46" customWidth="1"/>
    <col min="11525" max="11525" width="5.875" style="46" customWidth="1"/>
    <col min="11526" max="11538" width="5.375" style="46" customWidth="1"/>
    <col min="11539" max="11776" width="9" style="46"/>
    <col min="11777" max="11777" width="1.625" style="46" customWidth="1"/>
    <col min="11778" max="11778" width="2.125" style="46" customWidth="1"/>
    <col min="11779" max="11779" width="5.125" style="46" customWidth="1"/>
    <col min="11780" max="11780" width="3.375" style="46" customWidth="1"/>
    <col min="11781" max="11781" width="5.875" style="46" customWidth="1"/>
    <col min="11782" max="11794" width="5.375" style="46" customWidth="1"/>
    <col min="11795" max="12032" width="9" style="46"/>
    <col min="12033" max="12033" width="1.625" style="46" customWidth="1"/>
    <col min="12034" max="12034" width="2.125" style="46" customWidth="1"/>
    <col min="12035" max="12035" width="5.125" style="46" customWidth="1"/>
    <col min="12036" max="12036" width="3.375" style="46" customWidth="1"/>
    <col min="12037" max="12037" width="5.875" style="46" customWidth="1"/>
    <col min="12038" max="12050" width="5.375" style="46" customWidth="1"/>
    <col min="12051" max="12288" width="9" style="46"/>
    <col min="12289" max="12289" width="1.625" style="46" customWidth="1"/>
    <col min="12290" max="12290" width="2.125" style="46" customWidth="1"/>
    <col min="12291" max="12291" width="5.125" style="46" customWidth="1"/>
    <col min="12292" max="12292" width="3.375" style="46" customWidth="1"/>
    <col min="12293" max="12293" width="5.875" style="46" customWidth="1"/>
    <col min="12294" max="12306" width="5.375" style="46" customWidth="1"/>
    <col min="12307" max="12544" width="9" style="46"/>
    <col min="12545" max="12545" width="1.625" style="46" customWidth="1"/>
    <col min="12546" max="12546" width="2.125" style="46" customWidth="1"/>
    <col min="12547" max="12547" width="5.125" style="46" customWidth="1"/>
    <col min="12548" max="12548" width="3.375" style="46" customWidth="1"/>
    <col min="12549" max="12549" width="5.875" style="46" customWidth="1"/>
    <col min="12550" max="12562" width="5.375" style="46" customWidth="1"/>
    <col min="12563" max="12800" width="9" style="46"/>
    <col min="12801" max="12801" width="1.625" style="46" customWidth="1"/>
    <col min="12802" max="12802" width="2.125" style="46" customWidth="1"/>
    <col min="12803" max="12803" width="5.125" style="46" customWidth="1"/>
    <col min="12804" max="12804" width="3.375" style="46" customWidth="1"/>
    <col min="12805" max="12805" width="5.875" style="46" customWidth="1"/>
    <col min="12806" max="12818" width="5.375" style="46" customWidth="1"/>
    <col min="12819" max="13056" width="9" style="46"/>
    <col min="13057" max="13057" width="1.625" style="46" customWidth="1"/>
    <col min="13058" max="13058" width="2.125" style="46" customWidth="1"/>
    <col min="13059" max="13059" width="5.125" style="46" customWidth="1"/>
    <col min="13060" max="13060" width="3.375" style="46" customWidth="1"/>
    <col min="13061" max="13061" width="5.875" style="46" customWidth="1"/>
    <col min="13062" max="13074" width="5.375" style="46" customWidth="1"/>
    <col min="13075" max="13312" width="9" style="46"/>
    <col min="13313" max="13313" width="1.625" style="46" customWidth="1"/>
    <col min="13314" max="13314" width="2.125" style="46" customWidth="1"/>
    <col min="13315" max="13315" width="5.125" style="46" customWidth="1"/>
    <col min="13316" max="13316" width="3.375" style="46" customWidth="1"/>
    <col min="13317" max="13317" width="5.875" style="46" customWidth="1"/>
    <col min="13318" max="13330" width="5.375" style="46" customWidth="1"/>
    <col min="13331" max="13568" width="9" style="46"/>
    <col min="13569" max="13569" width="1.625" style="46" customWidth="1"/>
    <col min="13570" max="13570" width="2.125" style="46" customWidth="1"/>
    <col min="13571" max="13571" width="5.125" style="46" customWidth="1"/>
    <col min="13572" max="13572" width="3.375" style="46" customWidth="1"/>
    <col min="13573" max="13573" width="5.875" style="46" customWidth="1"/>
    <col min="13574" max="13586" width="5.375" style="46" customWidth="1"/>
    <col min="13587" max="13824" width="9" style="46"/>
    <col min="13825" max="13825" width="1.625" style="46" customWidth="1"/>
    <col min="13826" max="13826" width="2.125" style="46" customWidth="1"/>
    <col min="13827" max="13827" width="5.125" style="46" customWidth="1"/>
    <col min="13828" max="13828" width="3.375" style="46" customWidth="1"/>
    <col min="13829" max="13829" width="5.875" style="46" customWidth="1"/>
    <col min="13830" max="13842" width="5.375" style="46" customWidth="1"/>
    <col min="13843" max="14080" width="9" style="46"/>
    <col min="14081" max="14081" width="1.625" style="46" customWidth="1"/>
    <col min="14082" max="14082" width="2.125" style="46" customWidth="1"/>
    <col min="14083" max="14083" width="5.125" style="46" customWidth="1"/>
    <col min="14084" max="14084" width="3.375" style="46" customWidth="1"/>
    <col min="14085" max="14085" width="5.875" style="46" customWidth="1"/>
    <col min="14086" max="14098" width="5.375" style="46" customWidth="1"/>
    <col min="14099" max="14336" width="9" style="46"/>
    <col min="14337" max="14337" width="1.625" style="46" customWidth="1"/>
    <col min="14338" max="14338" width="2.125" style="46" customWidth="1"/>
    <col min="14339" max="14339" width="5.125" style="46" customWidth="1"/>
    <col min="14340" max="14340" width="3.375" style="46" customWidth="1"/>
    <col min="14341" max="14341" width="5.875" style="46" customWidth="1"/>
    <col min="14342" max="14354" width="5.375" style="46" customWidth="1"/>
    <col min="14355" max="14592" width="9" style="46"/>
    <col min="14593" max="14593" width="1.625" style="46" customWidth="1"/>
    <col min="14594" max="14594" width="2.125" style="46" customWidth="1"/>
    <col min="14595" max="14595" width="5.125" style="46" customWidth="1"/>
    <col min="14596" max="14596" width="3.375" style="46" customWidth="1"/>
    <col min="14597" max="14597" width="5.875" style="46" customWidth="1"/>
    <col min="14598" max="14610" width="5.375" style="46" customWidth="1"/>
    <col min="14611" max="14848" width="9" style="46"/>
    <col min="14849" max="14849" width="1.625" style="46" customWidth="1"/>
    <col min="14850" max="14850" width="2.125" style="46" customWidth="1"/>
    <col min="14851" max="14851" width="5.125" style="46" customWidth="1"/>
    <col min="14852" max="14852" width="3.375" style="46" customWidth="1"/>
    <col min="14853" max="14853" width="5.875" style="46" customWidth="1"/>
    <col min="14854" max="14866" width="5.375" style="46" customWidth="1"/>
    <col min="14867" max="15104" width="9" style="46"/>
    <col min="15105" max="15105" width="1.625" style="46" customWidth="1"/>
    <col min="15106" max="15106" width="2.125" style="46" customWidth="1"/>
    <col min="15107" max="15107" width="5.125" style="46" customWidth="1"/>
    <col min="15108" max="15108" width="3.375" style="46" customWidth="1"/>
    <col min="15109" max="15109" width="5.875" style="46" customWidth="1"/>
    <col min="15110" max="15122" width="5.375" style="46" customWidth="1"/>
    <col min="15123" max="15360" width="9" style="46"/>
    <col min="15361" max="15361" width="1.625" style="46" customWidth="1"/>
    <col min="15362" max="15362" width="2.125" style="46" customWidth="1"/>
    <col min="15363" max="15363" width="5.125" style="46" customWidth="1"/>
    <col min="15364" max="15364" width="3.375" style="46" customWidth="1"/>
    <col min="15365" max="15365" width="5.875" style="46" customWidth="1"/>
    <col min="15366" max="15378" width="5.375" style="46" customWidth="1"/>
    <col min="15379" max="15616" width="9" style="46"/>
    <col min="15617" max="15617" width="1.625" style="46" customWidth="1"/>
    <col min="15618" max="15618" width="2.125" style="46" customWidth="1"/>
    <col min="15619" max="15619" width="5.125" style="46" customWidth="1"/>
    <col min="15620" max="15620" width="3.375" style="46" customWidth="1"/>
    <col min="15621" max="15621" width="5.875" style="46" customWidth="1"/>
    <col min="15622" max="15634" width="5.375" style="46" customWidth="1"/>
    <col min="15635" max="15872" width="9" style="46"/>
    <col min="15873" max="15873" width="1.625" style="46" customWidth="1"/>
    <col min="15874" max="15874" width="2.125" style="46" customWidth="1"/>
    <col min="15875" max="15875" width="5.125" style="46" customWidth="1"/>
    <col min="15876" max="15876" width="3.375" style="46" customWidth="1"/>
    <col min="15877" max="15877" width="5.875" style="46" customWidth="1"/>
    <col min="15878" max="15890" width="5.375" style="46" customWidth="1"/>
    <col min="15891" max="16128" width="9" style="46"/>
    <col min="16129" max="16129" width="1.625" style="46" customWidth="1"/>
    <col min="16130" max="16130" width="2.125" style="46" customWidth="1"/>
    <col min="16131" max="16131" width="5.125" style="46" customWidth="1"/>
    <col min="16132" max="16132" width="3.375" style="46" customWidth="1"/>
    <col min="16133" max="16133" width="5.875" style="46" customWidth="1"/>
    <col min="16134" max="16146" width="5.375" style="46" customWidth="1"/>
    <col min="16147" max="16384" width="9" style="46"/>
  </cols>
  <sheetData>
    <row r="1" spans="1:18" ht="30" customHeight="1">
      <c r="A1" s="45" t="s">
        <v>59</v>
      </c>
    </row>
    <row r="2" spans="1:18" ht="7.5" customHeight="1">
      <c r="A2" s="45"/>
    </row>
    <row r="3" spans="1:18" ht="22.5" customHeight="1">
      <c r="B3" s="49" t="s">
        <v>60</v>
      </c>
    </row>
    <row r="4" spans="1:18" ht="18.75" customHeight="1">
      <c r="B4" s="50" t="s">
        <v>28</v>
      </c>
      <c r="C4" s="50"/>
      <c r="D4" s="51" t="s">
        <v>29</v>
      </c>
      <c r="E4" s="100" t="s">
        <v>61</v>
      </c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1"/>
      <c r="R4" s="102"/>
    </row>
    <row r="5" spans="1:18" s="103" customFormat="1" ht="18.75" customHeight="1">
      <c r="B5" s="50"/>
      <c r="C5" s="50"/>
      <c r="D5" s="51"/>
      <c r="E5" s="55" t="s">
        <v>31</v>
      </c>
      <c r="F5" s="57" t="s">
        <v>33</v>
      </c>
      <c r="G5" s="57" t="s">
        <v>34</v>
      </c>
      <c r="H5" s="57" t="s">
        <v>35</v>
      </c>
      <c r="I5" s="57" t="s">
        <v>36</v>
      </c>
      <c r="J5" s="57" t="s">
        <v>37</v>
      </c>
      <c r="K5" s="57" t="s">
        <v>38</v>
      </c>
      <c r="L5" s="57" t="s">
        <v>39</v>
      </c>
      <c r="M5" s="57" t="s">
        <v>40</v>
      </c>
      <c r="N5" s="57" t="s">
        <v>41</v>
      </c>
      <c r="O5" s="57" t="s">
        <v>42</v>
      </c>
      <c r="P5" s="57" t="s">
        <v>43</v>
      </c>
      <c r="Q5" s="57" t="s">
        <v>44</v>
      </c>
      <c r="R5" s="58" t="s">
        <v>45</v>
      </c>
    </row>
    <row r="6" spans="1:18" s="103" customFormat="1" ht="15" hidden="1" customHeight="1">
      <c r="B6" s="59" t="s">
        <v>46</v>
      </c>
      <c r="C6" s="60"/>
      <c r="D6" s="61" t="s">
        <v>31</v>
      </c>
      <c r="E6" s="104">
        <f>SUM(F6:R6)</f>
        <v>13859</v>
      </c>
      <c r="F6" s="105">
        <f t="shared" ref="F6:R6" si="0">+F10+F13+F16+F19</f>
        <v>460</v>
      </c>
      <c r="G6" s="105">
        <f t="shared" si="0"/>
        <v>626</v>
      </c>
      <c r="H6" s="105">
        <f t="shared" si="0"/>
        <v>710</v>
      </c>
      <c r="I6" s="105">
        <f t="shared" si="0"/>
        <v>676</v>
      </c>
      <c r="J6" s="105">
        <f t="shared" si="0"/>
        <v>945</v>
      </c>
      <c r="K6" s="105">
        <f t="shared" si="0"/>
        <v>1285</v>
      </c>
      <c r="L6" s="105">
        <f t="shared" si="0"/>
        <v>1388</v>
      </c>
      <c r="M6" s="105">
        <f t="shared" si="0"/>
        <v>1253</v>
      </c>
      <c r="N6" s="105">
        <f t="shared" si="0"/>
        <v>1147</v>
      </c>
      <c r="O6" s="105">
        <f t="shared" si="0"/>
        <v>1175</v>
      </c>
      <c r="P6" s="105">
        <f t="shared" si="0"/>
        <v>1472</v>
      </c>
      <c r="Q6" s="105">
        <f t="shared" si="0"/>
        <v>1387</v>
      </c>
      <c r="R6" s="106">
        <f t="shared" si="0"/>
        <v>1335</v>
      </c>
    </row>
    <row r="7" spans="1:18" s="103" customFormat="1" ht="15" hidden="1" customHeight="1">
      <c r="B7" s="66"/>
      <c r="C7" s="73"/>
      <c r="D7" s="74" t="s">
        <v>48</v>
      </c>
      <c r="E7" s="75">
        <f t="shared" ref="E7:R8" si="1">+E11+E14+E17+E20</f>
        <v>7255</v>
      </c>
      <c r="F7" s="77">
        <f t="shared" si="1"/>
        <v>282</v>
      </c>
      <c r="G7" s="77">
        <f t="shared" si="1"/>
        <v>363</v>
      </c>
      <c r="H7" s="77">
        <f t="shared" si="1"/>
        <v>458</v>
      </c>
      <c r="I7" s="77">
        <f t="shared" si="1"/>
        <v>406</v>
      </c>
      <c r="J7" s="77">
        <f t="shared" si="1"/>
        <v>489</v>
      </c>
      <c r="K7" s="77">
        <f t="shared" si="1"/>
        <v>695</v>
      </c>
      <c r="L7" s="77">
        <f t="shared" si="1"/>
        <v>756</v>
      </c>
      <c r="M7" s="77">
        <f t="shared" si="1"/>
        <v>680</v>
      </c>
      <c r="N7" s="77">
        <f t="shared" si="1"/>
        <v>584</v>
      </c>
      <c r="O7" s="77">
        <f t="shared" si="1"/>
        <v>536</v>
      </c>
      <c r="P7" s="77">
        <f t="shared" si="1"/>
        <v>693</v>
      </c>
      <c r="Q7" s="77">
        <f t="shared" si="1"/>
        <v>708</v>
      </c>
      <c r="R7" s="78">
        <f t="shared" si="1"/>
        <v>605</v>
      </c>
    </row>
    <row r="8" spans="1:18" ht="15" hidden="1" customHeight="1">
      <c r="B8" s="66"/>
      <c r="C8" s="73"/>
      <c r="D8" s="74" t="s">
        <v>49</v>
      </c>
      <c r="E8" s="75">
        <f t="shared" si="1"/>
        <v>6604</v>
      </c>
      <c r="F8" s="77">
        <f t="shared" si="1"/>
        <v>178</v>
      </c>
      <c r="G8" s="77">
        <f t="shared" si="1"/>
        <v>263</v>
      </c>
      <c r="H8" s="77">
        <f t="shared" si="1"/>
        <v>252</v>
      </c>
      <c r="I8" s="77">
        <f t="shared" si="1"/>
        <v>270</v>
      </c>
      <c r="J8" s="77">
        <f t="shared" si="1"/>
        <v>456</v>
      </c>
      <c r="K8" s="77">
        <f t="shared" si="1"/>
        <v>590</v>
      </c>
      <c r="L8" s="77">
        <f t="shared" si="1"/>
        <v>632</v>
      </c>
      <c r="M8" s="77">
        <f t="shared" si="1"/>
        <v>573</v>
      </c>
      <c r="N8" s="77">
        <f t="shared" si="1"/>
        <v>563</v>
      </c>
      <c r="O8" s="77">
        <f t="shared" si="1"/>
        <v>639</v>
      </c>
      <c r="P8" s="77">
        <f t="shared" si="1"/>
        <v>779</v>
      </c>
      <c r="Q8" s="77">
        <f t="shared" si="1"/>
        <v>679</v>
      </c>
      <c r="R8" s="78">
        <f t="shared" si="1"/>
        <v>730</v>
      </c>
    </row>
    <row r="9" spans="1:18" ht="15" hidden="1" customHeight="1">
      <c r="B9" s="66"/>
      <c r="C9" s="93"/>
      <c r="D9" s="68" t="s">
        <v>47</v>
      </c>
      <c r="E9" s="107">
        <f>SUM(F9:R9)</f>
        <v>100</v>
      </c>
      <c r="F9" s="108">
        <f>ROUND(F6/$E6*100,1)</f>
        <v>3.3</v>
      </c>
      <c r="G9" s="108">
        <f>ROUND(G6/$E6*100,1)</f>
        <v>4.5</v>
      </c>
      <c r="H9" s="108">
        <f>ROUND(H6/$E6*100,1)</f>
        <v>5.0999999999999996</v>
      </c>
      <c r="I9" s="108">
        <f>ROUND(I6/$E6*100,1)</f>
        <v>4.9000000000000004</v>
      </c>
      <c r="J9" s="108">
        <f t="shared" ref="J9:R9" si="2">ROUND(J6/$E6*100,1)</f>
        <v>6.8</v>
      </c>
      <c r="K9" s="108">
        <f t="shared" si="2"/>
        <v>9.3000000000000007</v>
      </c>
      <c r="L9" s="108">
        <f t="shared" si="2"/>
        <v>10</v>
      </c>
      <c r="M9" s="108">
        <f t="shared" si="2"/>
        <v>9</v>
      </c>
      <c r="N9" s="108">
        <f t="shared" si="2"/>
        <v>8.3000000000000007</v>
      </c>
      <c r="O9" s="108">
        <f t="shared" si="2"/>
        <v>8.5</v>
      </c>
      <c r="P9" s="108">
        <f>ROUND(P6/$E6*100,1)+0.1</f>
        <v>10.7</v>
      </c>
      <c r="Q9" s="108">
        <f t="shared" si="2"/>
        <v>10</v>
      </c>
      <c r="R9" s="109">
        <f t="shared" si="2"/>
        <v>9.6</v>
      </c>
    </row>
    <row r="10" spans="1:18" ht="18" hidden="1" customHeight="1">
      <c r="B10" s="66"/>
      <c r="C10" s="79" t="s">
        <v>50</v>
      </c>
      <c r="D10" s="61" t="s">
        <v>31</v>
      </c>
      <c r="E10" s="62">
        <f>SUM(F10:R10)</f>
        <v>2710</v>
      </c>
      <c r="F10" s="64">
        <f>SUM(F11:F12)</f>
        <v>76</v>
      </c>
      <c r="G10" s="64">
        <f t="shared" ref="G10:R10" si="3">SUM(G11:G12)</f>
        <v>110</v>
      </c>
      <c r="H10" s="64">
        <f t="shared" si="3"/>
        <v>117</v>
      </c>
      <c r="I10" s="64">
        <f t="shared" si="3"/>
        <v>135</v>
      </c>
      <c r="J10" s="64">
        <f t="shared" si="3"/>
        <v>189</v>
      </c>
      <c r="K10" s="64">
        <f t="shared" si="3"/>
        <v>258</v>
      </c>
      <c r="L10" s="64">
        <f t="shared" si="3"/>
        <v>273</v>
      </c>
      <c r="M10" s="64">
        <f t="shared" si="3"/>
        <v>262</v>
      </c>
      <c r="N10" s="64">
        <f t="shared" si="3"/>
        <v>208</v>
      </c>
      <c r="O10" s="64">
        <f t="shared" si="3"/>
        <v>229</v>
      </c>
      <c r="P10" s="64">
        <f t="shared" si="3"/>
        <v>292</v>
      </c>
      <c r="Q10" s="64">
        <f t="shared" si="3"/>
        <v>277</v>
      </c>
      <c r="R10" s="65">
        <f t="shared" si="3"/>
        <v>284</v>
      </c>
    </row>
    <row r="11" spans="1:18" ht="18" hidden="1" customHeight="1">
      <c r="B11" s="66"/>
      <c r="C11" s="66"/>
      <c r="D11" s="74" t="s">
        <v>48</v>
      </c>
      <c r="E11" s="75">
        <f t="shared" ref="E11:E21" si="4">SUM(F11:R11)</f>
        <v>1397</v>
      </c>
      <c r="F11" s="77">
        <v>48</v>
      </c>
      <c r="G11" s="77">
        <v>66</v>
      </c>
      <c r="H11" s="77">
        <v>71</v>
      </c>
      <c r="I11" s="77">
        <v>84</v>
      </c>
      <c r="J11" s="77">
        <v>100</v>
      </c>
      <c r="K11" s="77">
        <v>137</v>
      </c>
      <c r="L11" s="77">
        <v>151</v>
      </c>
      <c r="M11" s="77">
        <v>133</v>
      </c>
      <c r="N11" s="77">
        <v>111</v>
      </c>
      <c r="O11" s="77">
        <v>98</v>
      </c>
      <c r="P11" s="77">
        <v>130</v>
      </c>
      <c r="Q11" s="77">
        <v>137</v>
      </c>
      <c r="R11" s="78">
        <v>131</v>
      </c>
    </row>
    <row r="12" spans="1:18" ht="18" hidden="1" customHeight="1">
      <c r="B12" s="66"/>
      <c r="C12" s="88"/>
      <c r="D12" s="68" t="s">
        <v>49</v>
      </c>
      <c r="E12" s="94">
        <f t="shared" si="4"/>
        <v>1313</v>
      </c>
      <c r="F12" s="96">
        <v>28</v>
      </c>
      <c r="G12" s="96">
        <v>44</v>
      </c>
      <c r="H12" s="96">
        <v>46</v>
      </c>
      <c r="I12" s="96">
        <v>51</v>
      </c>
      <c r="J12" s="96">
        <v>89</v>
      </c>
      <c r="K12" s="96">
        <v>121</v>
      </c>
      <c r="L12" s="96">
        <v>122</v>
      </c>
      <c r="M12" s="96">
        <v>129</v>
      </c>
      <c r="N12" s="96">
        <v>97</v>
      </c>
      <c r="O12" s="96">
        <v>131</v>
      </c>
      <c r="P12" s="96">
        <v>162</v>
      </c>
      <c r="Q12" s="96">
        <v>140</v>
      </c>
      <c r="R12" s="97">
        <v>153</v>
      </c>
    </row>
    <row r="13" spans="1:18" ht="18" hidden="1" customHeight="1">
      <c r="B13" s="66"/>
      <c r="C13" s="79" t="s">
        <v>51</v>
      </c>
      <c r="D13" s="61" t="s">
        <v>31</v>
      </c>
      <c r="E13" s="62">
        <f t="shared" si="4"/>
        <v>4639</v>
      </c>
      <c r="F13" s="64">
        <f t="shared" ref="F13:R13" si="5">SUM(F14:F15)</f>
        <v>180</v>
      </c>
      <c r="G13" s="64">
        <f t="shared" si="5"/>
        <v>207</v>
      </c>
      <c r="H13" s="64">
        <f t="shared" si="5"/>
        <v>256</v>
      </c>
      <c r="I13" s="64">
        <f t="shared" si="5"/>
        <v>244</v>
      </c>
      <c r="J13" s="64">
        <f t="shared" si="5"/>
        <v>337</v>
      </c>
      <c r="K13" s="64">
        <f t="shared" si="5"/>
        <v>427</v>
      </c>
      <c r="L13" s="64">
        <f t="shared" si="5"/>
        <v>443</v>
      </c>
      <c r="M13" s="64">
        <f t="shared" si="5"/>
        <v>399</v>
      </c>
      <c r="N13" s="64">
        <f t="shared" si="5"/>
        <v>372</v>
      </c>
      <c r="O13" s="64">
        <f t="shared" si="5"/>
        <v>379</v>
      </c>
      <c r="P13" s="64">
        <f t="shared" si="5"/>
        <v>475</v>
      </c>
      <c r="Q13" s="64">
        <f t="shared" si="5"/>
        <v>449</v>
      </c>
      <c r="R13" s="65">
        <f t="shared" si="5"/>
        <v>471</v>
      </c>
    </row>
    <row r="14" spans="1:18" ht="18" hidden="1" customHeight="1">
      <c r="B14" s="66"/>
      <c r="C14" s="66"/>
      <c r="D14" s="74" t="s">
        <v>48</v>
      </c>
      <c r="E14" s="75">
        <f t="shared" si="4"/>
        <v>2433</v>
      </c>
      <c r="F14" s="77">
        <v>102</v>
      </c>
      <c r="G14" s="77">
        <v>122</v>
      </c>
      <c r="H14" s="77">
        <v>162</v>
      </c>
      <c r="I14" s="77">
        <v>147</v>
      </c>
      <c r="J14" s="77">
        <v>173</v>
      </c>
      <c r="K14" s="77">
        <v>224</v>
      </c>
      <c r="L14" s="77">
        <v>255</v>
      </c>
      <c r="M14" s="77">
        <v>225</v>
      </c>
      <c r="N14" s="77">
        <v>183</v>
      </c>
      <c r="O14" s="77">
        <v>179</v>
      </c>
      <c r="P14" s="77">
        <v>222</v>
      </c>
      <c r="Q14" s="77">
        <v>233</v>
      </c>
      <c r="R14" s="78">
        <v>206</v>
      </c>
    </row>
    <row r="15" spans="1:18" ht="18" hidden="1" customHeight="1">
      <c r="B15" s="66"/>
      <c r="C15" s="88"/>
      <c r="D15" s="68" t="s">
        <v>49</v>
      </c>
      <c r="E15" s="94">
        <f t="shared" si="4"/>
        <v>2206</v>
      </c>
      <c r="F15" s="96">
        <v>78</v>
      </c>
      <c r="G15" s="96">
        <v>85</v>
      </c>
      <c r="H15" s="96">
        <v>94</v>
      </c>
      <c r="I15" s="96">
        <v>97</v>
      </c>
      <c r="J15" s="96">
        <v>164</v>
      </c>
      <c r="K15" s="96">
        <v>203</v>
      </c>
      <c r="L15" s="96">
        <v>188</v>
      </c>
      <c r="M15" s="96">
        <v>174</v>
      </c>
      <c r="N15" s="96">
        <v>189</v>
      </c>
      <c r="O15" s="96">
        <v>200</v>
      </c>
      <c r="P15" s="96">
        <v>253</v>
      </c>
      <c r="Q15" s="96">
        <v>216</v>
      </c>
      <c r="R15" s="97">
        <v>265</v>
      </c>
    </row>
    <row r="16" spans="1:18" ht="18" hidden="1" customHeight="1">
      <c r="B16" s="66"/>
      <c r="C16" s="79" t="s">
        <v>52</v>
      </c>
      <c r="D16" s="61" t="s">
        <v>31</v>
      </c>
      <c r="E16" s="62">
        <f t="shared" si="4"/>
        <v>2880</v>
      </c>
      <c r="F16" s="64">
        <f t="shared" ref="F16:R16" si="6">SUM(F17:F18)</f>
        <v>77</v>
      </c>
      <c r="G16" s="64">
        <f t="shared" si="6"/>
        <v>148</v>
      </c>
      <c r="H16" s="64">
        <f t="shared" si="6"/>
        <v>159</v>
      </c>
      <c r="I16" s="64">
        <f t="shared" si="6"/>
        <v>148</v>
      </c>
      <c r="J16" s="64">
        <f t="shared" si="6"/>
        <v>189</v>
      </c>
      <c r="K16" s="64">
        <f t="shared" si="6"/>
        <v>245</v>
      </c>
      <c r="L16" s="64">
        <f t="shared" si="6"/>
        <v>276</v>
      </c>
      <c r="M16" s="64">
        <f t="shared" si="6"/>
        <v>258</v>
      </c>
      <c r="N16" s="64">
        <f t="shared" si="6"/>
        <v>279</v>
      </c>
      <c r="O16" s="64">
        <f t="shared" si="6"/>
        <v>274</v>
      </c>
      <c r="P16" s="64">
        <f t="shared" si="6"/>
        <v>322</v>
      </c>
      <c r="Q16" s="64">
        <f t="shared" si="6"/>
        <v>254</v>
      </c>
      <c r="R16" s="65">
        <f t="shared" si="6"/>
        <v>251</v>
      </c>
    </row>
    <row r="17" spans="2:18" ht="18" hidden="1" customHeight="1">
      <c r="B17" s="66"/>
      <c r="C17" s="66"/>
      <c r="D17" s="74" t="s">
        <v>48</v>
      </c>
      <c r="E17" s="75">
        <f t="shared" si="4"/>
        <v>1531</v>
      </c>
      <c r="F17" s="77">
        <v>55</v>
      </c>
      <c r="G17" s="77">
        <v>79</v>
      </c>
      <c r="H17" s="77">
        <v>110</v>
      </c>
      <c r="I17" s="77">
        <v>87</v>
      </c>
      <c r="J17" s="77">
        <v>96</v>
      </c>
      <c r="K17" s="77">
        <v>138</v>
      </c>
      <c r="L17" s="77">
        <v>145</v>
      </c>
      <c r="M17" s="77">
        <v>134</v>
      </c>
      <c r="N17" s="77">
        <v>146</v>
      </c>
      <c r="O17" s="77">
        <v>128</v>
      </c>
      <c r="P17" s="77">
        <v>166</v>
      </c>
      <c r="Q17" s="77">
        <v>137</v>
      </c>
      <c r="R17" s="78">
        <v>110</v>
      </c>
    </row>
    <row r="18" spans="2:18" ht="18" hidden="1" customHeight="1">
      <c r="B18" s="66"/>
      <c r="C18" s="88"/>
      <c r="D18" s="68" t="s">
        <v>49</v>
      </c>
      <c r="E18" s="94">
        <f t="shared" si="4"/>
        <v>1349</v>
      </c>
      <c r="F18" s="96">
        <v>22</v>
      </c>
      <c r="G18" s="96">
        <v>69</v>
      </c>
      <c r="H18" s="96">
        <v>49</v>
      </c>
      <c r="I18" s="96">
        <v>61</v>
      </c>
      <c r="J18" s="96">
        <v>93</v>
      </c>
      <c r="K18" s="96">
        <v>107</v>
      </c>
      <c r="L18" s="96">
        <v>131</v>
      </c>
      <c r="M18" s="96">
        <v>124</v>
      </c>
      <c r="N18" s="96">
        <v>133</v>
      </c>
      <c r="O18" s="96">
        <v>146</v>
      </c>
      <c r="P18" s="96">
        <v>156</v>
      </c>
      <c r="Q18" s="96">
        <v>117</v>
      </c>
      <c r="R18" s="97">
        <v>141</v>
      </c>
    </row>
    <row r="19" spans="2:18" ht="18" hidden="1" customHeight="1">
      <c r="B19" s="66"/>
      <c r="C19" s="79" t="s">
        <v>53</v>
      </c>
      <c r="D19" s="61" t="s">
        <v>31</v>
      </c>
      <c r="E19" s="62">
        <f t="shared" si="4"/>
        <v>3630</v>
      </c>
      <c r="F19" s="64">
        <f t="shared" ref="F19:R19" si="7">SUM(F20:F21)</f>
        <v>127</v>
      </c>
      <c r="G19" s="64">
        <f t="shared" si="7"/>
        <v>161</v>
      </c>
      <c r="H19" s="64">
        <f t="shared" si="7"/>
        <v>178</v>
      </c>
      <c r="I19" s="64">
        <f t="shared" si="7"/>
        <v>149</v>
      </c>
      <c r="J19" s="64">
        <f t="shared" si="7"/>
        <v>230</v>
      </c>
      <c r="K19" s="64">
        <f t="shared" si="7"/>
        <v>355</v>
      </c>
      <c r="L19" s="64">
        <f t="shared" si="7"/>
        <v>396</v>
      </c>
      <c r="M19" s="64">
        <f t="shared" si="7"/>
        <v>334</v>
      </c>
      <c r="N19" s="64">
        <f t="shared" si="7"/>
        <v>288</v>
      </c>
      <c r="O19" s="64">
        <f t="shared" si="7"/>
        <v>293</v>
      </c>
      <c r="P19" s="64">
        <f t="shared" si="7"/>
        <v>383</v>
      </c>
      <c r="Q19" s="64">
        <f t="shared" si="7"/>
        <v>407</v>
      </c>
      <c r="R19" s="65">
        <f t="shared" si="7"/>
        <v>329</v>
      </c>
    </row>
    <row r="20" spans="2:18" ht="18" hidden="1" customHeight="1">
      <c r="B20" s="66"/>
      <c r="C20" s="66"/>
      <c r="D20" s="74" t="s">
        <v>48</v>
      </c>
      <c r="E20" s="75">
        <f t="shared" si="4"/>
        <v>1894</v>
      </c>
      <c r="F20" s="77">
        <v>77</v>
      </c>
      <c r="G20" s="77">
        <v>96</v>
      </c>
      <c r="H20" s="77">
        <v>115</v>
      </c>
      <c r="I20" s="77">
        <v>88</v>
      </c>
      <c r="J20" s="77">
        <v>120</v>
      </c>
      <c r="K20" s="77">
        <v>196</v>
      </c>
      <c r="L20" s="77">
        <v>205</v>
      </c>
      <c r="M20" s="77">
        <v>188</v>
      </c>
      <c r="N20" s="77">
        <v>144</v>
      </c>
      <c r="O20" s="77">
        <v>131</v>
      </c>
      <c r="P20" s="77">
        <v>175</v>
      </c>
      <c r="Q20" s="77">
        <v>201</v>
      </c>
      <c r="R20" s="78">
        <v>158</v>
      </c>
    </row>
    <row r="21" spans="2:18" ht="18" hidden="1" customHeight="1">
      <c r="B21" s="88"/>
      <c r="C21" s="88"/>
      <c r="D21" s="68" t="s">
        <v>49</v>
      </c>
      <c r="E21" s="94">
        <f t="shared" si="4"/>
        <v>1736</v>
      </c>
      <c r="F21" s="96">
        <v>50</v>
      </c>
      <c r="G21" s="96">
        <v>65</v>
      </c>
      <c r="H21" s="96">
        <v>63</v>
      </c>
      <c r="I21" s="96">
        <v>61</v>
      </c>
      <c r="J21" s="96">
        <v>110</v>
      </c>
      <c r="K21" s="96">
        <v>159</v>
      </c>
      <c r="L21" s="96">
        <v>191</v>
      </c>
      <c r="M21" s="96">
        <v>146</v>
      </c>
      <c r="N21" s="96">
        <v>144</v>
      </c>
      <c r="O21" s="96">
        <v>162</v>
      </c>
      <c r="P21" s="96">
        <v>208</v>
      </c>
      <c r="Q21" s="96">
        <v>206</v>
      </c>
      <c r="R21" s="97">
        <v>171</v>
      </c>
    </row>
    <row r="22" spans="2:18" s="103" customFormat="1" ht="15" customHeight="1">
      <c r="B22" s="59" t="s">
        <v>54</v>
      </c>
      <c r="C22" s="60"/>
      <c r="D22" s="61" t="s">
        <v>31</v>
      </c>
      <c r="E22" s="104">
        <f>SUM(F22:R22)</f>
        <v>11283</v>
      </c>
      <c r="F22" s="105">
        <f>+F26+F29+F32+F35</f>
        <v>371</v>
      </c>
      <c r="G22" s="105">
        <f t="shared" ref="G22:R22" si="8">+G26+G29+G32+G35</f>
        <v>489</v>
      </c>
      <c r="H22" s="105">
        <f t="shared" si="8"/>
        <v>494</v>
      </c>
      <c r="I22" s="105">
        <f t="shared" si="8"/>
        <v>564</v>
      </c>
      <c r="J22" s="105">
        <f t="shared" si="8"/>
        <v>572</v>
      </c>
      <c r="K22" s="105">
        <f t="shared" si="8"/>
        <v>822</v>
      </c>
      <c r="L22" s="105">
        <f t="shared" si="8"/>
        <v>1060</v>
      </c>
      <c r="M22" s="105">
        <f t="shared" si="8"/>
        <v>1147</v>
      </c>
      <c r="N22" s="105">
        <f t="shared" si="8"/>
        <v>1084</v>
      </c>
      <c r="O22" s="105">
        <f t="shared" si="8"/>
        <v>976</v>
      </c>
      <c r="P22" s="105">
        <f t="shared" si="8"/>
        <v>992</v>
      </c>
      <c r="Q22" s="105">
        <f t="shared" si="8"/>
        <v>1142</v>
      </c>
      <c r="R22" s="106">
        <f t="shared" si="8"/>
        <v>1570</v>
      </c>
    </row>
    <row r="23" spans="2:18" s="103" customFormat="1" ht="15" customHeight="1">
      <c r="B23" s="66"/>
      <c r="C23" s="73"/>
      <c r="D23" s="74" t="s">
        <v>48</v>
      </c>
      <c r="E23" s="75">
        <f>SUM(F23:R23)</f>
        <v>5968</v>
      </c>
      <c r="F23" s="77">
        <f t="shared" ref="F23:R24" si="9">+F27+F30+F33+F36</f>
        <v>216</v>
      </c>
      <c r="G23" s="77">
        <f t="shared" si="9"/>
        <v>292</v>
      </c>
      <c r="H23" s="77">
        <f t="shared" si="9"/>
        <v>298</v>
      </c>
      <c r="I23" s="77">
        <f t="shared" si="9"/>
        <v>345</v>
      </c>
      <c r="J23" s="77">
        <f t="shared" si="9"/>
        <v>330</v>
      </c>
      <c r="K23" s="77">
        <f t="shared" si="9"/>
        <v>430</v>
      </c>
      <c r="L23" s="77">
        <f t="shared" si="9"/>
        <v>565</v>
      </c>
      <c r="M23" s="77">
        <f t="shared" si="9"/>
        <v>620</v>
      </c>
      <c r="N23" s="77">
        <f t="shared" si="9"/>
        <v>578</v>
      </c>
      <c r="O23" s="77">
        <f t="shared" si="9"/>
        <v>504</v>
      </c>
      <c r="P23" s="77">
        <f t="shared" si="9"/>
        <v>461</v>
      </c>
      <c r="Q23" s="77">
        <f t="shared" si="9"/>
        <v>558</v>
      </c>
      <c r="R23" s="78">
        <f t="shared" si="9"/>
        <v>771</v>
      </c>
    </row>
    <row r="24" spans="2:18" ht="15" customHeight="1">
      <c r="B24" s="66"/>
      <c r="C24" s="73"/>
      <c r="D24" s="74" t="s">
        <v>49</v>
      </c>
      <c r="E24" s="75">
        <f>SUM(F24:R24)</f>
        <v>5315</v>
      </c>
      <c r="F24" s="77">
        <f t="shared" si="9"/>
        <v>155</v>
      </c>
      <c r="G24" s="77">
        <f t="shared" si="9"/>
        <v>197</v>
      </c>
      <c r="H24" s="77">
        <f t="shared" si="9"/>
        <v>196</v>
      </c>
      <c r="I24" s="77">
        <f t="shared" si="9"/>
        <v>219</v>
      </c>
      <c r="J24" s="77">
        <f t="shared" si="9"/>
        <v>242</v>
      </c>
      <c r="K24" s="77">
        <f t="shared" si="9"/>
        <v>392</v>
      </c>
      <c r="L24" s="77">
        <f t="shared" si="9"/>
        <v>495</v>
      </c>
      <c r="M24" s="77">
        <f t="shared" si="9"/>
        <v>527</v>
      </c>
      <c r="N24" s="77">
        <f t="shared" si="9"/>
        <v>506</v>
      </c>
      <c r="O24" s="77">
        <f t="shared" si="9"/>
        <v>472</v>
      </c>
      <c r="P24" s="77">
        <f t="shared" si="9"/>
        <v>531</v>
      </c>
      <c r="Q24" s="77">
        <f t="shared" si="9"/>
        <v>584</v>
      </c>
      <c r="R24" s="78">
        <f t="shared" si="9"/>
        <v>799</v>
      </c>
    </row>
    <row r="25" spans="2:18" ht="15" customHeight="1">
      <c r="B25" s="66"/>
      <c r="C25" s="93"/>
      <c r="D25" s="68" t="s">
        <v>47</v>
      </c>
      <c r="E25" s="107">
        <f>SUM(F25:R25)</f>
        <v>99.999999999999986</v>
      </c>
      <c r="F25" s="108">
        <f>ROUND(F22/$E22*100,1)</f>
        <v>3.3</v>
      </c>
      <c r="G25" s="108">
        <f>ROUND(G22/$E22*100,1)</f>
        <v>4.3</v>
      </c>
      <c r="H25" s="108">
        <f>ROUND(H22/$E22*100,1)</f>
        <v>4.4000000000000004</v>
      </c>
      <c r="I25" s="108">
        <f>ROUND(I22/$E22*100,1)</f>
        <v>5</v>
      </c>
      <c r="J25" s="108">
        <f t="shared" ref="J25:Q25" si="10">ROUND(J22/$E22*100,1)</f>
        <v>5.0999999999999996</v>
      </c>
      <c r="K25" s="108">
        <f t="shared" si="10"/>
        <v>7.3</v>
      </c>
      <c r="L25" s="108">
        <f t="shared" si="10"/>
        <v>9.4</v>
      </c>
      <c r="M25" s="108">
        <f t="shared" si="10"/>
        <v>10.199999999999999</v>
      </c>
      <c r="N25" s="108">
        <f t="shared" si="10"/>
        <v>9.6</v>
      </c>
      <c r="O25" s="108">
        <f t="shared" si="10"/>
        <v>8.6999999999999993</v>
      </c>
      <c r="P25" s="108">
        <f>ROUND(P22/$E22*100,1)</f>
        <v>8.8000000000000007</v>
      </c>
      <c r="Q25" s="108">
        <f t="shared" si="10"/>
        <v>10.1</v>
      </c>
      <c r="R25" s="109">
        <f>ROUND(R22/$E22*100,1)-0.1</f>
        <v>13.8</v>
      </c>
    </row>
    <row r="26" spans="2:18" ht="18" hidden="1" customHeight="1">
      <c r="B26" s="66"/>
      <c r="C26" s="79" t="s">
        <v>50</v>
      </c>
      <c r="D26" s="61" t="s">
        <v>31</v>
      </c>
      <c r="E26" s="62">
        <v>2367</v>
      </c>
      <c r="F26" s="64">
        <v>78</v>
      </c>
      <c r="G26" s="64">
        <v>90</v>
      </c>
      <c r="H26" s="64">
        <v>94</v>
      </c>
      <c r="I26" s="64">
        <v>111</v>
      </c>
      <c r="J26" s="64">
        <v>137</v>
      </c>
      <c r="K26" s="64">
        <v>179</v>
      </c>
      <c r="L26" s="64">
        <v>231</v>
      </c>
      <c r="M26" s="64">
        <v>230</v>
      </c>
      <c r="N26" s="64">
        <v>246</v>
      </c>
      <c r="O26" s="64">
        <v>178</v>
      </c>
      <c r="P26" s="64">
        <v>206</v>
      </c>
      <c r="Q26" s="64">
        <v>240</v>
      </c>
      <c r="R26" s="65">
        <v>347</v>
      </c>
    </row>
    <row r="27" spans="2:18" ht="18" hidden="1" customHeight="1">
      <c r="B27" s="66"/>
      <c r="C27" s="66"/>
      <c r="D27" s="74" t="s">
        <v>48</v>
      </c>
      <c r="E27" s="75">
        <v>1233</v>
      </c>
      <c r="F27" s="77">
        <v>48</v>
      </c>
      <c r="G27" s="77">
        <v>57</v>
      </c>
      <c r="H27" s="77">
        <v>56</v>
      </c>
      <c r="I27" s="77">
        <v>69</v>
      </c>
      <c r="J27" s="77">
        <v>78</v>
      </c>
      <c r="K27" s="77">
        <v>95</v>
      </c>
      <c r="L27" s="77">
        <v>119</v>
      </c>
      <c r="M27" s="77">
        <v>121</v>
      </c>
      <c r="N27" s="77">
        <v>124</v>
      </c>
      <c r="O27" s="77">
        <v>96</v>
      </c>
      <c r="P27" s="77">
        <v>88</v>
      </c>
      <c r="Q27" s="77">
        <v>114</v>
      </c>
      <c r="R27" s="78">
        <v>168</v>
      </c>
    </row>
    <row r="28" spans="2:18" ht="18" hidden="1" customHeight="1">
      <c r="B28" s="66"/>
      <c r="C28" s="88"/>
      <c r="D28" s="68" t="s">
        <v>49</v>
      </c>
      <c r="E28" s="75">
        <v>1134</v>
      </c>
      <c r="F28" s="77">
        <v>30</v>
      </c>
      <c r="G28" s="77">
        <v>33</v>
      </c>
      <c r="H28" s="77">
        <v>38</v>
      </c>
      <c r="I28" s="77">
        <v>42</v>
      </c>
      <c r="J28" s="77">
        <v>59</v>
      </c>
      <c r="K28" s="77">
        <v>84</v>
      </c>
      <c r="L28" s="77">
        <v>112</v>
      </c>
      <c r="M28" s="77">
        <v>109</v>
      </c>
      <c r="N28" s="77">
        <v>122</v>
      </c>
      <c r="O28" s="77">
        <v>82</v>
      </c>
      <c r="P28" s="77">
        <v>118</v>
      </c>
      <c r="Q28" s="77">
        <v>126</v>
      </c>
      <c r="R28" s="78">
        <v>179</v>
      </c>
    </row>
    <row r="29" spans="2:18" ht="18" hidden="1" customHeight="1">
      <c r="B29" s="66"/>
      <c r="C29" s="79" t="s">
        <v>51</v>
      </c>
      <c r="D29" s="61" t="s">
        <v>31</v>
      </c>
      <c r="E29" s="62">
        <v>3763</v>
      </c>
      <c r="F29" s="64">
        <v>124</v>
      </c>
      <c r="G29" s="64">
        <v>181</v>
      </c>
      <c r="H29" s="64">
        <v>158</v>
      </c>
      <c r="I29" s="64">
        <v>196</v>
      </c>
      <c r="J29" s="64">
        <v>190</v>
      </c>
      <c r="K29" s="64">
        <v>279</v>
      </c>
      <c r="L29" s="64">
        <v>356</v>
      </c>
      <c r="M29" s="64">
        <v>388</v>
      </c>
      <c r="N29" s="64">
        <v>354</v>
      </c>
      <c r="O29" s="64">
        <v>323</v>
      </c>
      <c r="P29" s="64">
        <v>320</v>
      </c>
      <c r="Q29" s="64">
        <v>376</v>
      </c>
      <c r="R29" s="65">
        <v>518</v>
      </c>
    </row>
    <row r="30" spans="2:18" ht="18" hidden="1" customHeight="1">
      <c r="B30" s="66"/>
      <c r="C30" s="66"/>
      <c r="D30" s="74" t="s">
        <v>48</v>
      </c>
      <c r="E30" s="75">
        <v>2003</v>
      </c>
      <c r="F30" s="77">
        <v>73</v>
      </c>
      <c r="G30" s="77">
        <v>101</v>
      </c>
      <c r="H30" s="77">
        <v>99</v>
      </c>
      <c r="I30" s="77">
        <v>120</v>
      </c>
      <c r="J30" s="77">
        <v>110</v>
      </c>
      <c r="K30" s="77">
        <v>146</v>
      </c>
      <c r="L30" s="77">
        <v>187</v>
      </c>
      <c r="M30" s="77">
        <v>215</v>
      </c>
      <c r="N30" s="77">
        <v>194</v>
      </c>
      <c r="O30" s="77">
        <v>166</v>
      </c>
      <c r="P30" s="77">
        <v>160</v>
      </c>
      <c r="Q30" s="77">
        <v>179</v>
      </c>
      <c r="R30" s="78">
        <v>253</v>
      </c>
    </row>
    <row r="31" spans="2:18" ht="18" hidden="1" customHeight="1">
      <c r="B31" s="66"/>
      <c r="C31" s="88"/>
      <c r="D31" s="68" t="s">
        <v>49</v>
      </c>
      <c r="E31" s="75">
        <v>1760</v>
      </c>
      <c r="F31" s="77">
        <v>51</v>
      </c>
      <c r="G31" s="77">
        <v>80</v>
      </c>
      <c r="H31" s="77">
        <v>59</v>
      </c>
      <c r="I31" s="77">
        <v>76</v>
      </c>
      <c r="J31" s="77">
        <v>80</v>
      </c>
      <c r="K31" s="77">
        <v>133</v>
      </c>
      <c r="L31" s="77">
        <v>169</v>
      </c>
      <c r="M31" s="77">
        <v>173</v>
      </c>
      <c r="N31" s="77">
        <v>160</v>
      </c>
      <c r="O31" s="77">
        <v>157</v>
      </c>
      <c r="P31" s="77">
        <v>160</v>
      </c>
      <c r="Q31" s="77">
        <v>197</v>
      </c>
      <c r="R31" s="78">
        <v>265</v>
      </c>
    </row>
    <row r="32" spans="2:18" ht="18" hidden="1" customHeight="1">
      <c r="B32" s="66"/>
      <c r="C32" s="79" t="s">
        <v>52</v>
      </c>
      <c r="D32" s="61" t="s">
        <v>31</v>
      </c>
      <c r="E32" s="62">
        <v>2438</v>
      </c>
      <c r="F32" s="64">
        <v>83</v>
      </c>
      <c r="G32" s="64">
        <v>105</v>
      </c>
      <c r="H32" s="64">
        <v>118</v>
      </c>
      <c r="I32" s="64">
        <v>130</v>
      </c>
      <c r="J32" s="64">
        <v>126</v>
      </c>
      <c r="K32" s="64">
        <v>173</v>
      </c>
      <c r="L32" s="64">
        <v>203</v>
      </c>
      <c r="M32" s="64">
        <v>233</v>
      </c>
      <c r="N32" s="64">
        <v>222</v>
      </c>
      <c r="O32" s="64">
        <v>240</v>
      </c>
      <c r="P32" s="64">
        <v>228</v>
      </c>
      <c r="Q32" s="64">
        <v>249</v>
      </c>
      <c r="R32" s="65">
        <v>328</v>
      </c>
    </row>
    <row r="33" spans="2:18" ht="18" hidden="1" customHeight="1">
      <c r="B33" s="66"/>
      <c r="C33" s="66"/>
      <c r="D33" s="74" t="s">
        <v>48</v>
      </c>
      <c r="E33" s="75">
        <v>1313</v>
      </c>
      <c r="F33" s="77">
        <v>55</v>
      </c>
      <c r="G33" s="77">
        <v>67</v>
      </c>
      <c r="H33" s="77">
        <v>67</v>
      </c>
      <c r="I33" s="77">
        <v>81</v>
      </c>
      <c r="J33" s="77">
        <v>72</v>
      </c>
      <c r="K33" s="77">
        <v>87</v>
      </c>
      <c r="L33" s="77">
        <v>117</v>
      </c>
      <c r="M33" s="77">
        <v>124</v>
      </c>
      <c r="N33" s="77">
        <v>115</v>
      </c>
      <c r="O33" s="77">
        <v>122</v>
      </c>
      <c r="P33" s="77">
        <v>109</v>
      </c>
      <c r="Q33" s="77">
        <v>132</v>
      </c>
      <c r="R33" s="78">
        <v>165</v>
      </c>
    </row>
    <row r="34" spans="2:18" ht="18" hidden="1" customHeight="1">
      <c r="B34" s="66"/>
      <c r="C34" s="88"/>
      <c r="D34" s="68" t="s">
        <v>49</v>
      </c>
      <c r="E34" s="75">
        <v>1125</v>
      </c>
      <c r="F34" s="77">
        <v>28</v>
      </c>
      <c r="G34" s="77">
        <v>38</v>
      </c>
      <c r="H34" s="77">
        <v>51</v>
      </c>
      <c r="I34" s="77">
        <v>49</v>
      </c>
      <c r="J34" s="77">
        <v>54</v>
      </c>
      <c r="K34" s="77">
        <v>86</v>
      </c>
      <c r="L34" s="77">
        <v>86</v>
      </c>
      <c r="M34" s="77">
        <v>109</v>
      </c>
      <c r="N34" s="77">
        <v>107</v>
      </c>
      <c r="O34" s="77">
        <v>118</v>
      </c>
      <c r="P34" s="77">
        <v>119</v>
      </c>
      <c r="Q34" s="77">
        <v>117</v>
      </c>
      <c r="R34" s="78">
        <v>163</v>
      </c>
    </row>
    <row r="35" spans="2:18" ht="18" hidden="1" customHeight="1">
      <c r="B35" s="66"/>
      <c r="C35" s="79" t="s">
        <v>53</v>
      </c>
      <c r="D35" s="61" t="s">
        <v>31</v>
      </c>
      <c r="E35" s="62">
        <v>2715</v>
      </c>
      <c r="F35" s="64">
        <v>86</v>
      </c>
      <c r="G35" s="64">
        <v>113</v>
      </c>
      <c r="H35" s="64">
        <v>124</v>
      </c>
      <c r="I35" s="64">
        <v>127</v>
      </c>
      <c r="J35" s="64">
        <v>119</v>
      </c>
      <c r="K35" s="64">
        <v>191</v>
      </c>
      <c r="L35" s="64">
        <v>270</v>
      </c>
      <c r="M35" s="64">
        <v>296</v>
      </c>
      <c r="N35" s="64">
        <v>262</v>
      </c>
      <c r="O35" s="64">
        <v>235</v>
      </c>
      <c r="P35" s="64">
        <v>238</v>
      </c>
      <c r="Q35" s="64">
        <v>277</v>
      </c>
      <c r="R35" s="65">
        <v>377</v>
      </c>
    </row>
    <row r="36" spans="2:18" ht="18" hidden="1" customHeight="1">
      <c r="B36" s="66"/>
      <c r="C36" s="66"/>
      <c r="D36" s="74" t="s">
        <v>48</v>
      </c>
      <c r="E36" s="75">
        <v>1419</v>
      </c>
      <c r="F36" s="77">
        <v>40</v>
      </c>
      <c r="G36" s="77">
        <v>67</v>
      </c>
      <c r="H36" s="77">
        <v>76</v>
      </c>
      <c r="I36" s="77">
        <v>75</v>
      </c>
      <c r="J36" s="77">
        <v>70</v>
      </c>
      <c r="K36" s="77">
        <v>102</v>
      </c>
      <c r="L36" s="77">
        <v>142</v>
      </c>
      <c r="M36" s="77">
        <v>160</v>
      </c>
      <c r="N36" s="77">
        <v>145</v>
      </c>
      <c r="O36" s="77">
        <v>120</v>
      </c>
      <c r="P36" s="77">
        <v>104</v>
      </c>
      <c r="Q36" s="77">
        <v>133</v>
      </c>
      <c r="R36" s="78">
        <v>185</v>
      </c>
    </row>
    <row r="37" spans="2:18" ht="18" hidden="1" customHeight="1">
      <c r="B37" s="88"/>
      <c r="C37" s="88"/>
      <c r="D37" s="68" t="s">
        <v>49</v>
      </c>
      <c r="E37" s="94">
        <v>1296</v>
      </c>
      <c r="F37" s="96">
        <v>46</v>
      </c>
      <c r="G37" s="96">
        <v>46</v>
      </c>
      <c r="H37" s="96">
        <v>48</v>
      </c>
      <c r="I37" s="96">
        <v>52</v>
      </c>
      <c r="J37" s="96">
        <v>49</v>
      </c>
      <c r="K37" s="96">
        <v>89</v>
      </c>
      <c r="L37" s="96">
        <v>128</v>
      </c>
      <c r="M37" s="96">
        <v>136</v>
      </c>
      <c r="N37" s="96">
        <v>117</v>
      </c>
      <c r="O37" s="96">
        <v>115</v>
      </c>
      <c r="P37" s="96">
        <v>134</v>
      </c>
      <c r="Q37" s="96">
        <v>144</v>
      </c>
      <c r="R37" s="97">
        <v>192</v>
      </c>
    </row>
    <row r="38" spans="2:18" s="103" customFormat="1" ht="15" customHeight="1">
      <c r="B38" s="59" t="s">
        <v>55</v>
      </c>
      <c r="C38" s="60"/>
      <c r="D38" s="61" t="s">
        <v>31</v>
      </c>
      <c r="E38" s="104">
        <f t="shared" ref="E38:E69" si="11">SUM(F38:R38)</f>
        <v>8403</v>
      </c>
      <c r="F38" s="105">
        <f>SUM(F39:F40)</f>
        <v>236</v>
      </c>
      <c r="G38" s="105">
        <f t="shared" ref="G38:R38" si="12">SUM(G39:G40)</f>
        <v>356</v>
      </c>
      <c r="H38" s="105">
        <f t="shared" si="12"/>
        <v>392</v>
      </c>
      <c r="I38" s="105">
        <f t="shared" si="12"/>
        <v>374</v>
      </c>
      <c r="J38" s="105">
        <f t="shared" si="12"/>
        <v>464</v>
      </c>
      <c r="K38" s="105">
        <f t="shared" si="12"/>
        <v>479</v>
      </c>
      <c r="L38" s="105">
        <f t="shared" si="12"/>
        <v>638</v>
      </c>
      <c r="M38" s="105">
        <f t="shared" si="12"/>
        <v>768</v>
      </c>
      <c r="N38" s="105">
        <f t="shared" si="12"/>
        <v>879</v>
      </c>
      <c r="O38" s="105">
        <f t="shared" si="12"/>
        <v>870</v>
      </c>
      <c r="P38" s="105">
        <f t="shared" si="12"/>
        <v>772</v>
      </c>
      <c r="Q38" s="105">
        <f t="shared" si="12"/>
        <v>743</v>
      </c>
      <c r="R38" s="106">
        <f t="shared" si="12"/>
        <v>1432</v>
      </c>
    </row>
    <row r="39" spans="2:18" s="103" customFormat="1" ht="15" customHeight="1">
      <c r="B39" s="66"/>
      <c r="C39" s="73"/>
      <c r="D39" s="74" t="s">
        <v>48</v>
      </c>
      <c r="E39" s="75">
        <f t="shared" si="11"/>
        <v>4450</v>
      </c>
      <c r="F39" s="77">
        <f t="shared" ref="F39:R40" si="13">F43+F46+F49+F52</f>
        <v>140</v>
      </c>
      <c r="G39" s="77">
        <f t="shared" si="13"/>
        <v>201</v>
      </c>
      <c r="H39" s="77">
        <f t="shared" si="13"/>
        <v>241</v>
      </c>
      <c r="I39" s="77">
        <f t="shared" si="13"/>
        <v>235</v>
      </c>
      <c r="J39" s="77">
        <f t="shared" si="13"/>
        <v>258</v>
      </c>
      <c r="K39" s="77">
        <f t="shared" si="13"/>
        <v>282</v>
      </c>
      <c r="L39" s="77">
        <f t="shared" si="13"/>
        <v>320</v>
      </c>
      <c r="M39" s="77">
        <f t="shared" si="13"/>
        <v>407</v>
      </c>
      <c r="N39" s="77">
        <f t="shared" si="13"/>
        <v>449</v>
      </c>
      <c r="O39" s="77">
        <f t="shared" si="13"/>
        <v>475</v>
      </c>
      <c r="P39" s="77">
        <f t="shared" si="13"/>
        <v>399</v>
      </c>
      <c r="Q39" s="77">
        <f t="shared" si="13"/>
        <v>346</v>
      </c>
      <c r="R39" s="78">
        <f t="shared" si="13"/>
        <v>697</v>
      </c>
    </row>
    <row r="40" spans="2:18" ht="15" customHeight="1">
      <c r="B40" s="66"/>
      <c r="C40" s="73"/>
      <c r="D40" s="74" t="s">
        <v>49</v>
      </c>
      <c r="E40" s="75">
        <f t="shared" si="11"/>
        <v>3953</v>
      </c>
      <c r="F40" s="77">
        <f t="shared" si="13"/>
        <v>96</v>
      </c>
      <c r="G40" s="77">
        <f t="shared" si="13"/>
        <v>155</v>
      </c>
      <c r="H40" s="77">
        <f t="shared" si="13"/>
        <v>151</v>
      </c>
      <c r="I40" s="77">
        <f t="shared" si="13"/>
        <v>139</v>
      </c>
      <c r="J40" s="77">
        <f t="shared" si="13"/>
        <v>206</v>
      </c>
      <c r="K40" s="77">
        <f t="shared" si="13"/>
        <v>197</v>
      </c>
      <c r="L40" s="77">
        <f t="shared" si="13"/>
        <v>318</v>
      </c>
      <c r="M40" s="77">
        <f t="shared" si="13"/>
        <v>361</v>
      </c>
      <c r="N40" s="77">
        <f t="shared" si="13"/>
        <v>430</v>
      </c>
      <c r="O40" s="77">
        <f t="shared" si="13"/>
        <v>395</v>
      </c>
      <c r="P40" s="77">
        <f t="shared" si="13"/>
        <v>373</v>
      </c>
      <c r="Q40" s="77">
        <f t="shared" si="13"/>
        <v>397</v>
      </c>
      <c r="R40" s="78">
        <f t="shared" si="13"/>
        <v>735</v>
      </c>
    </row>
    <row r="41" spans="2:18" ht="15" customHeight="1">
      <c r="B41" s="66"/>
      <c r="C41" s="93"/>
      <c r="D41" s="68" t="s">
        <v>47</v>
      </c>
      <c r="E41" s="107">
        <f t="shared" si="11"/>
        <v>100</v>
      </c>
      <c r="F41" s="108">
        <f t="shared" ref="F41:R41" si="14">ROUND(F38/$E38*100,1)</f>
        <v>2.8</v>
      </c>
      <c r="G41" s="108">
        <f t="shared" si="14"/>
        <v>4.2</v>
      </c>
      <c r="H41" s="108">
        <f t="shared" si="14"/>
        <v>4.7</v>
      </c>
      <c r="I41" s="108">
        <f t="shared" si="14"/>
        <v>4.5</v>
      </c>
      <c r="J41" s="108">
        <f t="shared" si="14"/>
        <v>5.5</v>
      </c>
      <c r="K41" s="108">
        <f t="shared" si="14"/>
        <v>5.7</v>
      </c>
      <c r="L41" s="108">
        <f t="shared" si="14"/>
        <v>7.6</v>
      </c>
      <c r="M41" s="108">
        <f t="shared" si="14"/>
        <v>9.1</v>
      </c>
      <c r="N41" s="108">
        <f t="shared" si="14"/>
        <v>10.5</v>
      </c>
      <c r="O41" s="108">
        <f t="shared" si="14"/>
        <v>10.4</v>
      </c>
      <c r="P41" s="108">
        <f t="shared" si="14"/>
        <v>9.1999999999999993</v>
      </c>
      <c r="Q41" s="108">
        <f t="shared" si="14"/>
        <v>8.8000000000000007</v>
      </c>
      <c r="R41" s="109">
        <f t="shared" si="14"/>
        <v>17</v>
      </c>
    </row>
    <row r="42" spans="2:18" ht="15" hidden="1" customHeight="1">
      <c r="B42" s="66"/>
      <c r="C42" s="79" t="s">
        <v>50</v>
      </c>
      <c r="D42" s="61" t="s">
        <v>31</v>
      </c>
      <c r="E42" s="62">
        <f t="shared" si="11"/>
        <v>1738</v>
      </c>
      <c r="F42" s="64">
        <f t="shared" ref="F42:R42" si="15">F43+F44</f>
        <v>39</v>
      </c>
      <c r="G42" s="64">
        <f t="shared" si="15"/>
        <v>71</v>
      </c>
      <c r="H42" s="64">
        <f t="shared" si="15"/>
        <v>77</v>
      </c>
      <c r="I42" s="64">
        <f t="shared" si="15"/>
        <v>67</v>
      </c>
      <c r="J42" s="64">
        <f t="shared" si="15"/>
        <v>87</v>
      </c>
      <c r="K42" s="64">
        <f t="shared" si="15"/>
        <v>109</v>
      </c>
      <c r="L42" s="64">
        <f t="shared" si="15"/>
        <v>140</v>
      </c>
      <c r="M42" s="64">
        <f t="shared" si="15"/>
        <v>161</v>
      </c>
      <c r="N42" s="64">
        <f t="shared" si="15"/>
        <v>179</v>
      </c>
      <c r="O42" s="64">
        <f t="shared" si="15"/>
        <v>209</v>
      </c>
      <c r="P42" s="64">
        <f t="shared" si="15"/>
        <v>148</v>
      </c>
      <c r="Q42" s="64">
        <f t="shared" si="15"/>
        <v>147</v>
      </c>
      <c r="R42" s="65">
        <f t="shared" si="15"/>
        <v>304</v>
      </c>
    </row>
    <row r="43" spans="2:18" ht="15" hidden="1" customHeight="1">
      <c r="B43" s="66"/>
      <c r="C43" s="66"/>
      <c r="D43" s="74" t="s">
        <v>48</v>
      </c>
      <c r="E43" s="75">
        <f t="shared" si="11"/>
        <v>901</v>
      </c>
      <c r="F43" s="77">
        <v>22</v>
      </c>
      <c r="G43" s="77">
        <v>43</v>
      </c>
      <c r="H43" s="77">
        <v>46</v>
      </c>
      <c r="I43" s="77">
        <v>43</v>
      </c>
      <c r="J43" s="77">
        <v>50</v>
      </c>
      <c r="K43" s="77">
        <v>66</v>
      </c>
      <c r="L43" s="77">
        <v>71</v>
      </c>
      <c r="M43" s="77">
        <v>84</v>
      </c>
      <c r="N43" s="77">
        <v>86</v>
      </c>
      <c r="O43" s="77">
        <v>108</v>
      </c>
      <c r="P43" s="77">
        <v>78</v>
      </c>
      <c r="Q43" s="77">
        <v>65</v>
      </c>
      <c r="R43" s="78">
        <v>139</v>
      </c>
    </row>
    <row r="44" spans="2:18" ht="15" hidden="1" customHeight="1">
      <c r="B44" s="66"/>
      <c r="C44" s="88"/>
      <c r="D44" s="68" t="s">
        <v>49</v>
      </c>
      <c r="E44" s="75">
        <f t="shared" si="11"/>
        <v>837</v>
      </c>
      <c r="F44" s="77">
        <v>17</v>
      </c>
      <c r="G44" s="77">
        <v>28</v>
      </c>
      <c r="H44" s="77">
        <v>31</v>
      </c>
      <c r="I44" s="77">
        <v>24</v>
      </c>
      <c r="J44" s="77">
        <v>37</v>
      </c>
      <c r="K44" s="77">
        <v>43</v>
      </c>
      <c r="L44" s="77">
        <v>69</v>
      </c>
      <c r="M44" s="77">
        <v>77</v>
      </c>
      <c r="N44" s="77">
        <v>93</v>
      </c>
      <c r="O44" s="77">
        <v>101</v>
      </c>
      <c r="P44" s="77">
        <v>70</v>
      </c>
      <c r="Q44" s="77">
        <v>82</v>
      </c>
      <c r="R44" s="78">
        <v>165</v>
      </c>
    </row>
    <row r="45" spans="2:18" ht="15" hidden="1" customHeight="1">
      <c r="B45" s="66"/>
      <c r="C45" s="79" t="s">
        <v>51</v>
      </c>
      <c r="D45" s="61" t="s">
        <v>31</v>
      </c>
      <c r="E45" s="62">
        <f t="shared" si="11"/>
        <v>2991</v>
      </c>
      <c r="F45" s="64">
        <f t="shared" ref="F45:R45" si="16">F46+F47</f>
        <v>95</v>
      </c>
      <c r="G45" s="64">
        <f t="shared" si="16"/>
        <v>123</v>
      </c>
      <c r="H45" s="64">
        <f t="shared" si="16"/>
        <v>148</v>
      </c>
      <c r="I45" s="64">
        <f t="shared" si="16"/>
        <v>138</v>
      </c>
      <c r="J45" s="64">
        <f t="shared" si="16"/>
        <v>163</v>
      </c>
      <c r="K45" s="64">
        <f t="shared" si="16"/>
        <v>156</v>
      </c>
      <c r="L45" s="64">
        <f t="shared" si="16"/>
        <v>234</v>
      </c>
      <c r="M45" s="64">
        <f t="shared" si="16"/>
        <v>290</v>
      </c>
      <c r="N45" s="64">
        <f t="shared" si="16"/>
        <v>325</v>
      </c>
      <c r="O45" s="64">
        <f t="shared" si="16"/>
        <v>294</v>
      </c>
      <c r="P45" s="64">
        <f t="shared" si="16"/>
        <v>266</v>
      </c>
      <c r="Q45" s="64">
        <f t="shared" si="16"/>
        <v>258</v>
      </c>
      <c r="R45" s="65">
        <f t="shared" si="16"/>
        <v>501</v>
      </c>
    </row>
    <row r="46" spans="2:18" ht="15" hidden="1" customHeight="1">
      <c r="B46" s="66"/>
      <c r="C46" s="66"/>
      <c r="D46" s="74" t="s">
        <v>48</v>
      </c>
      <c r="E46" s="75">
        <f t="shared" si="11"/>
        <v>1595</v>
      </c>
      <c r="F46" s="77">
        <v>59</v>
      </c>
      <c r="G46" s="77">
        <v>66</v>
      </c>
      <c r="H46" s="77">
        <v>92</v>
      </c>
      <c r="I46" s="77">
        <v>82</v>
      </c>
      <c r="J46" s="77">
        <v>89</v>
      </c>
      <c r="K46" s="77">
        <v>100</v>
      </c>
      <c r="L46" s="77">
        <v>113</v>
      </c>
      <c r="M46" s="77">
        <v>150</v>
      </c>
      <c r="N46" s="77">
        <v>174</v>
      </c>
      <c r="O46" s="77">
        <v>171</v>
      </c>
      <c r="P46" s="77">
        <v>139</v>
      </c>
      <c r="Q46" s="77">
        <v>124</v>
      </c>
      <c r="R46" s="78">
        <v>236</v>
      </c>
    </row>
    <row r="47" spans="2:18" ht="15" hidden="1" customHeight="1">
      <c r="B47" s="66"/>
      <c r="C47" s="88"/>
      <c r="D47" s="68" t="s">
        <v>49</v>
      </c>
      <c r="E47" s="75">
        <f t="shared" si="11"/>
        <v>1396</v>
      </c>
      <c r="F47" s="77">
        <v>36</v>
      </c>
      <c r="G47" s="77">
        <v>57</v>
      </c>
      <c r="H47" s="77">
        <v>56</v>
      </c>
      <c r="I47" s="77">
        <v>56</v>
      </c>
      <c r="J47" s="77">
        <v>74</v>
      </c>
      <c r="K47" s="77">
        <v>56</v>
      </c>
      <c r="L47" s="77">
        <v>121</v>
      </c>
      <c r="M47" s="77">
        <v>140</v>
      </c>
      <c r="N47" s="77">
        <v>151</v>
      </c>
      <c r="O47" s="77">
        <v>123</v>
      </c>
      <c r="P47" s="77">
        <v>127</v>
      </c>
      <c r="Q47" s="77">
        <v>134</v>
      </c>
      <c r="R47" s="78">
        <v>265</v>
      </c>
    </row>
    <row r="48" spans="2:18" ht="15" hidden="1" customHeight="1">
      <c r="B48" s="66"/>
      <c r="C48" s="79" t="s">
        <v>52</v>
      </c>
      <c r="D48" s="61" t="s">
        <v>31</v>
      </c>
      <c r="E48" s="62">
        <f t="shared" si="11"/>
        <v>2041</v>
      </c>
      <c r="F48" s="64">
        <f t="shared" ref="F48:R48" si="17">F49+F50</f>
        <v>60</v>
      </c>
      <c r="G48" s="64">
        <f t="shared" si="17"/>
        <v>81</v>
      </c>
      <c r="H48" s="64">
        <f t="shared" si="17"/>
        <v>99</v>
      </c>
      <c r="I48" s="64">
        <f t="shared" si="17"/>
        <v>109</v>
      </c>
      <c r="J48" s="64">
        <f t="shared" si="17"/>
        <v>115</v>
      </c>
      <c r="K48" s="64">
        <f t="shared" si="17"/>
        <v>114</v>
      </c>
      <c r="L48" s="64">
        <f t="shared" si="17"/>
        <v>149</v>
      </c>
      <c r="M48" s="64">
        <f t="shared" si="17"/>
        <v>161</v>
      </c>
      <c r="N48" s="64">
        <f t="shared" si="17"/>
        <v>197</v>
      </c>
      <c r="O48" s="64">
        <f t="shared" si="17"/>
        <v>197</v>
      </c>
      <c r="P48" s="64">
        <f t="shared" si="17"/>
        <v>215</v>
      </c>
      <c r="Q48" s="64">
        <f t="shared" si="17"/>
        <v>182</v>
      </c>
      <c r="R48" s="65">
        <f t="shared" si="17"/>
        <v>362</v>
      </c>
    </row>
    <row r="49" spans="2:18" ht="15" hidden="1" customHeight="1">
      <c r="B49" s="66"/>
      <c r="C49" s="66"/>
      <c r="D49" s="74" t="s">
        <v>48</v>
      </c>
      <c r="E49" s="75">
        <f t="shared" si="11"/>
        <v>1091</v>
      </c>
      <c r="F49" s="77">
        <v>35</v>
      </c>
      <c r="G49" s="77">
        <v>56</v>
      </c>
      <c r="H49" s="77">
        <v>64</v>
      </c>
      <c r="I49" s="77">
        <v>64</v>
      </c>
      <c r="J49" s="77">
        <v>68</v>
      </c>
      <c r="K49" s="77">
        <v>59</v>
      </c>
      <c r="L49" s="77">
        <v>76</v>
      </c>
      <c r="M49" s="77">
        <v>84</v>
      </c>
      <c r="N49" s="77">
        <v>104</v>
      </c>
      <c r="O49" s="77">
        <v>97</v>
      </c>
      <c r="P49" s="77">
        <v>112</v>
      </c>
      <c r="Q49" s="77">
        <v>86</v>
      </c>
      <c r="R49" s="78">
        <v>186</v>
      </c>
    </row>
    <row r="50" spans="2:18" ht="15" hidden="1" customHeight="1">
      <c r="B50" s="66"/>
      <c r="C50" s="88"/>
      <c r="D50" s="68" t="s">
        <v>49</v>
      </c>
      <c r="E50" s="75">
        <f t="shared" si="11"/>
        <v>950</v>
      </c>
      <c r="F50" s="77">
        <v>25</v>
      </c>
      <c r="G50" s="77">
        <v>25</v>
      </c>
      <c r="H50" s="77">
        <v>35</v>
      </c>
      <c r="I50" s="77">
        <v>45</v>
      </c>
      <c r="J50" s="77">
        <v>47</v>
      </c>
      <c r="K50" s="77">
        <v>55</v>
      </c>
      <c r="L50" s="77">
        <v>73</v>
      </c>
      <c r="M50" s="77">
        <v>77</v>
      </c>
      <c r="N50" s="77">
        <v>93</v>
      </c>
      <c r="O50" s="77">
        <v>100</v>
      </c>
      <c r="P50" s="77">
        <v>103</v>
      </c>
      <c r="Q50" s="77">
        <v>96</v>
      </c>
      <c r="R50" s="78">
        <v>176</v>
      </c>
    </row>
    <row r="51" spans="2:18" ht="15" hidden="1" customHeight="1">
      <c r="B51" s="66"/>
      <c r="C51" s="79" t="s">
        <v>53</v>
      </c>
      <c r="D51" s="61" t="s">
        <v>31</v>
      </c>
      <c r="E51" s="62">
        <f t="shared" si="11"/>
        <v>1633</v>
      </c>
      <c r="F51" s="64">
        <f t="shared" ref="F51:R51" si="18">F52+F53</f>
        <v>42</v>
      </c>
      <c r="G51" s="64">
        <f t="shared" si="18"/>
        <v>81</v>
      </c>
      <c r="H51" s="64">
        <f t="shared" si="18"/>
        <v>68</v>
      </c>
      <c r="I51" s="64">
        <f t="shared" si="18"/>
        <v>60</v>
      </c>
      <c r="J51" s="64">
        <f t="shared" si="18"/>
        <v>99</v>
      </c>
      <c r="K51" s="64">
        <f t="shared" si="18"/>
        <v>100</v>
      </c>
      <c r="L51" s="64">
        <f t="shared" si="18"/>
        <v>115</v>
      </c>
      <c r="M51" s="64">
        <f t="shared" si="18"/>
        <v>156</v>
      </c>
      <c r="N51" s="64">
        <f t="shared" si="18"/>
        <v>178</v>
      </c>
      <c r="O51" s="64">
        <f t="shared" si="18"/>
        <v>170</v>
      </c>
      <c r="P51" s="64">
        <f t="shared" si="18"/>
        <v>143</v>
      </c>
      <c r="Q51" s="64">
        <f t="shared" si="18"/>
        <v>156</v>
      </c>
      <c r="R51" s="65">
        <f t="shared" si="18"/>
        <v>265</v>
      </c>
    </row>
    <row r="52" spans="2:18" ht="15" hidden="1" customHeight="1">
      <c r="B52" s="66"/>
      <c r="C52" s="66"/>
      <c r="D52" s="74" t="s">
        <v>48</v>
      </c>
      <c r="E52" s="75">
        <f t="shared" si="11"/>
        <v>863</v>
      </c>
      <c r="F52" s="77">
        <v>24</v>
      </c>
      <c r="G52" s="77">
        <v>36</v>
      </c>
      <c r="H52" s="77">
        <v>39</v>
      </c>
      <c r="I52" s="77">
        <v>46</v>
      </c>
      <c r="J52" s="77">
        <v>51</v>
      </c>
      <c r="K52" s="77">
        <v>57</v>
      </c>
      <c r="L52" s="77">
        <v>60</v>
      </c>
      <c r="M52" s="77">
        <v>89</v>
      </c>
      <c r="N52" s="77">
        <v>85</v>
      </c>
      <c r="O52" s="77">
        <v>99</v>
      </c>
      <c r="P52" s="77">
        <v>70</v>
      </c>
      <c r="Q52" s="77">
        <v>71</v>
      </c>
      <c r="R52" s="78">
        <v>136</v>
      </c>
    </row>
    <row r="53" spans="2:18" ht="15" hidden="1" customHeight="1">
      <c r="B53" s="88"/>
      <c r="C53" s="88"/>
      <c r="D53" s="68" t="s">
        <v>49</v>
      </c>
      <c r="E53" s="94">
        <f t="shared" si="11"/>
        <v>770</v>
      </c>
      <c r="F53" s="96">
        <v>18</v>
      </c>
      <c r="G53" s="96">
        <v>45</v>
      </c>
      <c r="H53" s="96">
        <v>29</v>
      </c>
      <c r="I53" s="96">
        <v>14</v>
      </c>
      <c r="J53" s="96">
        <v>48</v>
      </c>
      <c r="K53" s="96">
        <v>43</v>
      </c>
      <c r="L53" s="96">
        <v>55</v>
      </c>
      <c r="M53" s="96">
        <v>67</v>
      </c>
      <c r="N53" s="96">
        <v>93</v>
      </c>
      <c r="O53" s="96">
        <v>71</v>
      </c>
      <c r="P53" s="96">
        <v>73</v>
      </c>
      <c r="Q53" s="96">
        <v>85</v>
      </c>
      <c r="R53" s="97">
        <v>129</v>
      </c>
    </row>
    <row r="54" spans="2:18" ht="15" customHeight="1">
      <c r="B54" s="59" t="s">
        <v>56</v>
      </c>
      <c r="C54" s="60"/>
      <c r="D54" s="61" t="s">
        <v>31</v>
      </c>
      <c r="E54" s="104">
        <f t="shared" si="11"/>
        <v>5780</v>
      </c>
      <c r="F54" s="105">
        <f>SUM(F55:F56)</f>
        <v>97</v>
      </c>
      <c r="G54" s="105">
        <f t="shared" ref="G54:R54" si="19">SUM(G55:G56)</f>
        <v>168</v>
      </c>
      <c r="H54" s="105">
        <f t="shared" si="19"/>
        <v>261</v>
      </c>
      <c r="I54" s="105">
        <f t="shared" si="19"/>
        <v>259</v>
      </c>
      <c r="J54" s="105">
        <f t="shared" si="19"/>
        <v>264</v>
      </c>
      <c r="K54" s="105">
        <f t="shared" si="19"/>
        <v>351</v>
      </c>
      <c r="L54" s="105">
        <f t="shared" si="19"/>
        <v>321</v>
      </c>
      <c r="M54" s="105">
        <f t="shared" si="19"/>
        <v>493</v>
      </c>
      <c r="N54" s="105">
        <f t="shared" si="19"/>
        <v>600</v>
      </c>
      <c r="O54" s="105">
        <f t="shared" si="19"/>
        <v>715</v>
      </c>
      <c r="P54" s="105">
        <f t="shared" si="19"/>
        <v>692</v>
      </c>
      <c r="Q54" s="105">
        <f t="shared" si="19"/>
        <v>563</v>
      </c>
      <c r="R54" s="106">
        <f t="shared" si="19"/>
        <v>996</v>
      </c>
    </row>
    <row r="55" spans="2:18" ht="15" customHeight="1">
      <c r="B55" s="66"/>
      <c r="C55" s="73"/>
      <c r="D55" s="74" t="s">
        <v>48</v>
      </c>
      <c r="E55" s="75">
        <f t="shared" si="11"/>
        <v>3227</v>
      </c>
      <c r="F55" s="77">
        <f t="shared" ref="F55:R56" si="20">F59+F62+F65+F68</f>
        <v>52</v>
      </c>
      <c r="G55" s="77">
        <f t="shared" si="20"/>
        <v>108</v>
      </c>
      <c r="H55" s="77">
        <f t="shared" si="20"/>
        <v>159</v>
      </c>
      <c r="I55" s="77">
        <f t="shared" si="20"/>
        <v>176</v>
      </c>
      <c r="J55" s="77">
        <f t="shared" si="20"/>
        <v>175</v>
      </c>
      <c r="K55" s="77">
        <f t="shared" si="20"/>
        <v>205</v>
      </c>
      <c r="L55" s="77">
        <f t="shared" si="20"/>
        <v>193</v>
      </c>
      <c r="M55" s="77">
        <f t="shared" si="20"/>
        <v>263</v>
      </c>
      <c r="N55" s="77">
        <f t="shared" si="20"/>
        <v>324</v>
      </c>
      <c r="O55" s="77">
        <f t="shared" si="20"/>
        <v>380</v>
      </c>
      <c r="P55" s="77">
        <f t="shared" si="20"/>
        <v>390</v>
      </c>
      <c r="Q55" s="77">
        <f t="shared" si="20"/>
        <v>297</v>
      </c>
      <c r="R55" s="78">
        <f t="shared" si="20"/>
        <v>505</v>
      </c>
    </row>
    <row r="56" spans="2:18" ht="15" customHeight="1">
      <c r="B56" s="66"/>
      <c r="C56" s="73"/>
      <c r="D56" s="74" t="s">
        <v>49</v>
      </c>
      <c r="E56" s="75">
        <f t="shared" si="11"/>
        <v>2553</v>
      </c>
      <c r="F56" s="77">
        <f t="shared" si="20"/>
        <v>45</v>
      </c>
      <c r="G56" s="77">
        <f t="shared" si="20"/>
        <v>60</v>
      </c>
      <c r="H56" s="77">
        <f t="shared" si="20"/>
        <v>102</v>
      </c>
      <c r="I56" s="77">
        <f t="shared" si="20"/>
        <v>83</v>
      </c>
      <c r="J56" s="77">
        <f t="shared" si="20"/>
        <v>89</v>
      </c>
      <c r="K56" s="77">
        <f t="shared" si="20"/>
        <v>146</v>
      </c>
      <c r="L56" s="77">
        <f t="shared" si="20"/>
        <v>128</v>
      </c>
      <c r="M56" s="77">
        <f t="shared" si="20"/>
        <v>230</v>
      </c>
      <c r="N56" s="77">
        <f t="shared" si="20"/>
        <v>276</v>
      </c>
      <c r="O56" s="77">
        <f t="shared" si="20"/>
        <v>335</v>
      </c>
      <c r="P56" s="77">
        <f t="shared" si="20"/>
        <v>302</v>
      </c>
      <c r="Q56" s="77">
        <f t="shared" si="20"/>
        <v>266</v>
      </c>
      <c r="R56" s="78">
        <f t="shared" si="20"/>
        <v>491</v>
      </c>
    </row>
    <row r="57" spans="2:18" ht="15" customHeight="1">
      <c r="B57" s="66"/>
      <c r="C57" s="93"/>
      <c r="D57" s="68" t="s">
        <v>47</v>
      </c>
      <c r="E57" s="107">
        <f t="shared" si="11"/>
        <v>100.1</v>
      </c>
      <c r="F57" s="108">
        <f t="shared" ref="F57:R57" si="21">ROUND(F54/$E54*100,1)</f>
        <v>1.7</v>
      </c>
      <c r="G57" s="108">
        <f t="shared" si="21"/>
        <v>2.9</v>
      </c>
      <c r="H57" s="108">
        <f t="shared" si="21"/>
        <v>4.5</v>
      </c>
      <c r="I57" s="108">
        <f t="shared" si="21"/>
        <v>4.5</v>
      </c>
      <c r="J57" s="108">
        <f t="shared" si="21"/>
        <v>4.5999999999999996</v>
      </c>
      <c r="K57" s="108">
        <f t="shared" si="21"/>
        <v>6.1</v>
      </c>
      <c r="L57" s="108">
        <f t="shared" si="21"/>
        <v>5.6</v>
      </c>
      <c r="M57" s="108">
        <f t="shared" si="21"/>
        <v>8.5</v>
      </c>
      <c r="N57" s="108">
        <f t="shared" si="21"/>
        <v>10.4</v>
      </c>
      <c r="O57" s="108">
        <f t="shared" si="21"/>
        <v>12.4</v>
      </c>
      <c r="P57" s="108">
        <f t="shared" si="21"/>
        <v>12</v>
      </c>
      <c r="Q57" s="108">
        <f t="shared" si="21"/>
        <v>9.6999999999999993</v>
      </c>
      <c r="R57" s="109">
        <f t="shared" si="21"/>
        <v>17.2</v>
      </c>
    </row>
    <row r="58" spans="2:18" ht="15" customHeight="1">
      <c r="B58" s="66"/>
      <c r="C58" s="79" t="s">
        <v>50</v>
      </c>
      <c r="D58" s="61" t="s">
        <v>31</v>
      </c>
      <c r="E58" s="62">
        <f t="shared" si="11"/>
        <v>1208</v>
      </c>
      <c r="F58" s="64">
        <f t="shared" ref="F58:R58" si="22">F59+F60</f>
        <v>17</v>
      </c>
      <c r="G58" s="64">
        <f t="shared" si="22"/>
        <v>28</v>
      </c>
      <c r="H58" s="64">
        <f t="shared" si="22"/>
        <v>51</v>
      </c>
      <c r="I58" s="64">
        <f t="shared" si="22"/>
        <v>40</v>
      </c>
      <c r="J58" s="64">
        <f t="shared" si="22"/>
        <v>48</v>
      </c>
      <c r="K58" s="64">
        <f t="shared" si="22"/>
        <v>72</v>
      </c>
      <c r="L58" s="64">
        <f t="shared" si="22"/>
        <v>78</v>
      </c>
      <c r="M58" s="64">
        <f t="shared" si="22"/>
        <v>113</v>
      </c>
      <c r="N58" s="64">
        <f t="shared" si="22"/>
        <v>122</v>
      </c>
      <c r="O58" s="64">
        <f t="shared" si="22"/>
        <v>133</v>
      </c>
      <c r="P58" s="64">
        <f t="shared" si="22"/>
        <v>175</v>
      </c>
      <c r="Q58" s="64">
        <f t="shared" si="22"/>
        <v>113</v>
      </c>
      <c r="R58" s="65">
        <f t="shared" si="22"/>
        <v>218</v>
      </c>
    </row>
    <row r="59" spans="2:18" ht="15" customHeight="1">
      <c r="B59" s="66"/>
      <c r="C59" s="66"/>
      <c r="D59" s="74" t="s">
        <v>48</v>
      </c>
      <c r="E59" s="75">
        <f t="shared" si="11"/>
        <v>665</v>
      </c>
      <c r="F59" s="77">
        <v>11</v>
      </c>
      <c r="G59" s="77">
        <v>19</v>
      </c>
      <c r="H59" s="77">
        <v>28</v>
      </c>
      <c r="I59" s="77">
        <v>27</v>
      </c>
      <c r="J59" s="77">
        <v>38</v>
      </c>
      <c r="K59" s="77">
        <v>38</v>
      </c>
      <c r="L59" s="77">
        <v>52</v>
      </c>
      <c r="M59" s="77">
        <v>58</v>
      </c>
      <c r="N59" s="77">
        <v>66</v>
      </c>
      <c r="O59" s="77">
        <v>67</v>
      </c>
      <c r="P59" s="77">
        <v>90</v>
      </c>
      <c r="Q59" s="77">
        <v>62</v>
      </c>
      <c r="R59" s="78">
        <v>109</v>
      </c>
    </row>
    <row r="60" spans="2:18" ht="15" customHeight="1">
      <c r="B60" s="66"/>
      <c r="C60" s="88"/>
      <c r="D60" s="68" t="s">
        <v>49</v>
      </c>
      <c r="E60" s="75">
        <f t="shared" si="11"/>
        <v>543</v>
      </c>
      <c r="F60" s="77">
        <v>6</v>
      </c>
      <c r="G60" s="77">
        <v>9</v>
      </c>
      <c r="H60" s="77">
        <v>23</v>
      </c>
      <c r="I60" s="77">
        <v>13</v>
      </c>
      <c r="J60" s="77">
        <v>10</v>
      </c>
      <c r="K60" s="77">
        <v>34</v>
      </c>
      <c r="L60" s="77">
        <v>26</v>
      </c>
      <c r="M60" s="77">
        <v>55</v>
      </c>
      <c r="N60" s="77">
        <v>56</v>
      </c>
      <c r="O60" s="77">
        <v>66</v>
      </c>
      <c r="P60" s="77">
        <v>85</v>
      </c>
      <c r="Q60" s="77">
        <v>51</v>
      </c>
      <c r="R60" s="78">
        <v>109</v>
      </c>
    </row>
    <row r="61" spans="2:18" ht="15" customHeight="1">
      <c r="B61" s="66"/>
      <c r="C61" s="79" t="s">
        <v>51</v>
      </c>
      <c r="D61" s="61" t="s">
        <v>31</v>
      </c>
      <c r="E61" s="62">
        <f t="shared" si="11"/>
        <v>2117</v>
      </c>
      <c r="F61" s="64">
        <f t="shared" ref="F61:R61" si="23">F62+F63</f>
        <v>39</v>
      </c>
      <c r="G61" s="64">
        <f t="shared" si="23"/>
        <v>71</v>
      </c>
      <c r="H61" s="64">
        <f t="shared" si="23"/>
        <v>97</v>
      </c>
      <c r="I61" s="64">
        <f t="shared" si="23"/>
        <v>106</v>
      </c>
      <c r="J61" s="64">
        <f t="shared" si="23"/>
        <v>107</v>
      </c>
      <c r="K61" s="64">
        <f t="shared" si="23"/>
        <v>114</v>
      </c>
      <c r="L61" s="64">
        <f t="shared" si="23"/>
        <v>102</v>
      </c>
      <c r="M61" s="64">
        <f t="shared" si="23"/>
        <v>186</v>
      </c>
      <c r="N61" s="64">
        <f t="shared" si="23"/>
        <v>239</v>
      </c>
      <c r="O61" s="64">
        <f t="shared" si="23"/>
        <v>276</v>
      </c>
      <c r="P61" s="64">
        <f t="shared" si="23"/>
        <v>226</v>
      </c>
      <c r="Q61" s="64">
        <f t="shared" si="23"/>
        <v>202</v>
      </c>
      <c r="R61" s="65">
        <f t="shared" si="23"/>
        <v>352</v>
      </c>
    </row>
    <row r="62" spans="2:18" ht="15" customHeight="1">
      <c r="B62" s="66"/>
      <c r="C62" s="66"/>
      <c r="D62" s="74" t="s">
        <v>48</v>
      </c>
      <c r="E62" s="75">
        <f t="shared" si="11"/>
        <v>1183</v>
      </c>
      <c r="F62" s="77">
        <v>18</v>
      </c>
      <c r="G62" s="77">
        <v>40</v>
      </c>
      <c r="H62" s="77">
        <v>59</v>
      </c>
      <c r="I62" s="77">
        <v>73</v>
      </c>
      <c r="J62" s="77">
        <v>70</v>
      </c>
      <c r="K62" s="77">
        <v>71</v>
      </c>
      <c r="L62" s="77">
        <v>60</v>
      </c>
      <c r="M62" s="77">
        <v>100</v>
      </c>
      <c r="N62" s="77">
        <v>127</v>
      </c>
      <c r="O62" s="77">
        <v>148</v>
      </c>
      <c r="P62" s="77">
        <v>139</v>
      </c>
      <c r="Q62" s="77">
        <v>101</v>
      </c>
      <c r="R62" s="78">
        <v>177</v>
      </c>
    </row>
    <row r="63" spans="2:18" ht="15" customHeight="1">
      <c r="B63" s="66"/>
      <c r="C63" s="88"/>
      <c r="D63" s="68" t="s">
        <v>49</v>
      </c>
      <c r="E63" s="75">
        <f t="shared" si="11"/>
        <v>934</v>
      </c>
      <c r="F63" s="77">
        <v>21</v>
      </c>
      <c r="G63" s="77">
        <v>31</v>
      </c>
      <c r="H63" s="77">
        <v>38</v>
      </c>
      <c r="I63" s="77">
        <v>33</v>
      </c>
      <c r="J63" s="77">
        <v>37</v>
      </c>
      <c r="K63" s="77">
        <v>43</v>
      </c>
      <c r="L63" s="77">
        <v>42</v>
      </c>
      <c r="M63" s="77">
        <v>86</v>
      </c>
      <c r="N63" s="77">
        <v>112</v>
      </c>
      <c r="O63" s="77">
        <v>128</v>
      </c>
      <c r="P63" s="77">
        <v>87</v>
      </c>
      <c r="Q63" s="77">
        <v>101</v>
      </c>
      <c r="R63" s="78">
        <v>175</v>
      </c>
    </row>
    <row r="64" spans="2:18" ht="15" customHeight="1">
      <c r="B64" s="66"/>
      <c r="C64" s="79" t="s">
        <v>52</v>
      </c>
      <c r="D64" s="61" t="s">
        <v>31</v>
      </c>
      <c r="E64" s="62">
        <f t="shared" si="11"/>
        <v>1389</v>
      </c>
      <c r="F64" s="64">
        <f t="shared" ref="F64:R64" si="24">F65+F66</f>
        <v>22</v>
      </c>
      <c r="G64" s="64">
        <f t="shared" si="24"/>
        <v>40</v>
      </c>
      <c r="H64" s="64">
        <f t="shared" si="24"/>
        <v>59</v>
      </c>
      <c r="I64" s="64">
        <f t="shared" si="24"/>
        <v>64</v>
      </c>
      <c r="J64" s="64">
        <f t="shared" si="24"/>
        <v>67</v>
      </c>
      <c r="K64" s="64">
        <f t="shared" si="24"/>
        <v>94</v>
      </c>
      <c r="L64" s="64">
        <f t="shared" si="24"/>
        <v>77</v>
      </c>
      <c r="M64" s="64">
        <f t="shared" si="24"/>
        <v>110</v>
      </c>
      <c r="N64" s="64">
        <f t="shared" si="24"/>
        <v>128</v>
      </c>
      <c r="O64" s="64">
        <f t="shared" si="24"/>
        <v>171</v>
      </c>
      <c r="P64" s="64">
        <f t="shared" si="24"/>
        <v>161</v>
      </c>
      <c r="Q64" s="64">
        <f t="shared" si="24"/>
        <v>157</v>
      </c>
      <c r="R64" s="65">
        <f t="shared" si="24"/>
        <v>239</v>
      </c>
    </row>
    <row r="65" spans="2:18" ht="15" customHeight="1">
      <c r="B65" s="66"/>
      <c r="C65" s="66"/>
      <c r="D65" s="74" t="s">
        <v>48</v>
      </c>
      <c r="E65" s="75">
        <f t="shared" si="11"/>
        <v>757</v>
      </c>
      <c r="F65" s="77">
        <v>13</v>
      </c>
      <c r="G65" s="77">
        <v>29</v>
      </c>
      <c r="H65" s="77">
        <v>36</v>
      </c>
      <c r="I65" s="77">
        <v>40</v>
      </c>
      <c r="J65" s="77">
        <v>37</v>
      </c>
      <c r="K65" s="77">
        <v>55</v>
      </c>
      <c r="L65" s="77">
        <v>46</v>
      </c>
      <c r="M65" s="77">
        <v>54</v>
      </c>
      <c r="N65" s="77">
        <v>67</v>
      </c>
      <c r="O65" s="77">
        <v>91</v>
      </c>
      <c r="P65" s="77">
        <v>82</v>
      </c>
      <c r="Q65" s="77">
        <v>87</v>
      </c>
      <c r="R65" s="78">
        <v>120</v>
      </c>
    </row>
    <row r="66" spans="2:18" ht="15" customHeight="1">
      <c r="B66" s="66"/>
      <c r="C66" s="88"/>
      <c r="D66" s="68" t="s">
        <v>49</v>
      </c>
      <c r="E66" s="75">
        <f t="shared" si="11"/>
        <v>632</v>
      </c>
      <c r="F66" s="77">
        <v>9</v>
      </c>
      <c r="G66" s="77">
        <v>11</v>
      </c>
      <c r="H66" s="77">
        <v>23</v>
      </c>
      <c r="I66" s="77">
        <v>24</v>
      </c>
      <c r="J66" s="77">
        <v>30</v>
      </c>
      <c r="K66" s="77">
        <v>39</v>
      </c>
      <c r="L66" s="77">
        <v>31</v>
      </c>
      <c r="M66" s="77">
        <v>56</v>
      </c>
      <c r="N66" s="77">
        <v>61</v>
      </c>
      <c r="O66" s="77">
        <v>80</v>
      </c>
      <c r="P66" s="77">
        <v>79</v>
      </c>
      <c r="Q66" s="77">
        <v>70</v>
      </c>
      <c r="R66" s="78">
        <v>119</v>
      </c>
    </row>
    <row r="67" spans="2:18" ht="15" customHeight="1">
      <c r="B67" s="66"/>
      <c r="C67" s="79" t="s">
        <v>53</v>
      </c>
      <c r="D67" s="61" t="s">
        <v>31</v>
      </c>
      <c r="E67" s="62">
        <f t="shared" si="11"/>
        <v>1066</v>
      </c>
      <c r="F67" s="64">
        <f t="shared" ref="F67:R67" si="25">F68+F69</f>
        <v>19</v>
      </c>
      <c r="G67" s="64">
        <f t="shared" si="25"/>
        <v>29</v>
      </c>
      <c r="H67" s="64">
        <f t="shared" si="25"/>
        <v>54</v>
      </c>
      <c r="I67" s="64">
        <f t="shared" si="25"/>
        <v>49</v>
      </c>
      <c r="J67" s="64">
        <f t="shared" si="25"/>
        <v>42</v>
      </c>
      <c r="K67" s="64">
        <f t="shared" si="25"/>
        <v>71</v>
      </c>
      <c r="L67" s="64">
        <f t="shared" si="25"/>
        <v>64</v>
      </c>
      <c r="M67" s="64">
        <f t="shared" si="25"/>
        <v>84</v>
      </c>
      <c r="N67" s="64">
        <f t="shared" si="25"/>
        <v>111</v>
      </c>
      <c r="O67" s="64">
        <f t="shared" si="25"/>
        <v>135</v>
      </c>
      <c r="P67" s="64">
        <f t="shared" si="25"/>
        <v>130</v>
      </c>
      <c r="Q67" s="64">
        <f t="shared" si="25"/>
        <v>91</v>
      </c>
      <c r="R67" s="65">
        <f t="shared" si="25"/>
        <v>187</v>
      </c>
    </row>
    <row r="68" spans="2:18" ht="15" customHeight="1">
      <c r="B68" s="66"/>
      <c r="C68" s="66"/>
      <c r="D68" s="74" t="s">
        <v>48</v>
      </c>
      <c r="E68" s="75">
        <f t="shared" si="11"/>
        <v>622</v>
      </c>
      <c r="F68" s="77">
        <v>10</v>
      </c>
      <c r="G68" s="77">
        <v>20</v>
      </c>
      <c r="H68" s="77">
        <v>36</v>
      </c>
      <c r="I68" s="77">
        <v>36</v>
      </c>
      <c r="J68" s="77">
        <v>30</v>
      </c>
      <c r="K68" s="77">
        <v>41</v>
      </c>
      <c r="L68" s="77">
        <v>35</v>
      </c>
      <c r="M68" s="77">
        <v>51</v>
      </c>
      <c r="N68" s="77">
        <v>64</v>
      </c>
      <c r="O68" s="77">
        <v>74</v>
      </c>
      <c r="P68" s="77">
        <v>79</v>
      </c>
      <c r="Q68" s="77">
        <v>47</v>
      </c>
      <c r="R68" s="78">
        <v>99</v>
      </c>
    </row>
    <row r="69" spans="2:18" ht="15" customHeight="1">
      <c r="B69" s="88"/>
      <c r="C69" s="88"/>
      <c r="D69" s="68" t="s">
        <v>49</v>
      </c>
      <c r="E69" s="94">
        <f t="shared" si="11"/>
        <v>444</v>
      </c>
      <c r="F69" s="96">
        <v>9</v>
      </c>
      <c r="G69" s="96">
        <v>9</v>
      </c>
      <c r="H69" s="96">
        <v>18</v>
      </c>
      <c r="I69" s="96">
        <v>13</v>
      </c>
      <c r="J69" s="96">
        <v>12</v>
      </c>
      <c r="K69" s="96">
        <v>30</v>
      </c>
      <c r="L69" s="96">
        <v>29</v>
      </c>
      <c r="M69" s="96">
        <v>33</v>
      </c>
      <c r="N69" s="96">
        <v>47</v>
      </c>
      <c r="O69" s="96">
        <v>61</v>
      </c>
      <c r="P69" s="96">
        <v>51</v>
      </c>
      <c r="Q69" s="96">
        <v>44</v>
      </c>
      <c r="R69" s="97">
        <v>88</v>
      </c>
    </row>
    <row r="70" spans="2:18" ht="15" hidden="1" customHeight="1">
      <c r="B70" s="59" t="s">
        <v>57</v>
      </c>
      <c r="C70" s="60"/>
      <c r="D70" s="61" t="s">
        <v>31</v>
      </c>
      <c r="E70" s="104">
        <f>SUM(F70:R70)</f>
        <v>0</v>
      </c>
      <c r="F70" s="105">
        <f>SUM(F71:F72)</f>
        <v>0</v>
      </c>
      <c r="G70" s="105">
        <f t="shared" ref="G70:R70" si="26">SUM(G71:G72)</f>
        <v>0</v>
      </c>
      <c r="H70" s="105">
        <f t="shared" si="26"/>
        <v>0</v>
      </c>
      <c r="I70" s="105">
        <f t="shared" si="26"/>
        <v>0</v>
      </c>
      <c r="J70" s="105">
        <f t="shared" si="26"/>
        <v>0</v>
      </c>
      <c r="K70" s="105">
        <f t="shared" si="26"/>
        <v>0</v>
      </c>
      <c r="L70" s="105">
        <f t="shared" si="26"/>
        <v>0</v>
      </c>
      <c r="M70" s="105">
        <f t="shared" si="26"/>
        <v>0</v>
      </c>
      <c r="N70" s="105">
        <f t="shared" si="26"/>
        <v>0</v>
      </c>
      <c r="O70" s="105">
        <f t="shared" si="26"/>
        <v>0</v>
      </c>
      <c r="P70" s="105">
        <f t="shared" si="26"/>
        <v>0</v>
      </c>
      <c r="Q70" s="105">
        <f t="shared" si="26"/>
        <v>0</v>
      </c>
      <c r="R70" s="106">
        <f t="shared" si="26"/>
        <v>0</v>
      </c>
    </row>
    <row r="71" spans="2:18" ht="15" hidden="1" customHeight="1">
      <c r="B71" s="66"/>
      <c r="C71" s="73"/>
      <c r="D71" s="74" t="s">
        <v>48</v>
      </c>
      <c r="E71" s="75"/>
      <c r="F71" s="77"/>
      <c r="G71" s="77"/>
      <c r="H71" s="77"/>
      <c r="I71" s="77"/>
      <c r="J71" s="77"/>
      <c r="K71" s="77"/>
      <c r="L71" s="77"/>
      <c r="M71" s="77"/>
      <c r="N71" s="77"/>
      <c r="O71" s="77"/>
      <c r="P71" s="77"/>
      <c r="Q71" s="77"/>
      <c r="R71" s="78"/>
    </row>
    <row r="72" spans="2:18" ht="15" hidden="1" customHeight="1">
      <c r="B72" s="66"/>
      <c r="C72" s="73"/>
      <c r="D72" s="74" t="s">
        <v>49</v>
      </c>
      <c r="E72" s="75"/>
      <c r="F72" s="77"/>
      <c r="G72" s="77"/>
      <c r="H72" s="77"/>
      <c r="I72" s="77"/>
      <c r="J72" s="77"/>
      <c r="K72" s="77"/>
      <c r="L72" s="77"/>
      <c r="M72" s="77"/>
      <c r="N72" s="77"/>
      <c r="O72" s="77"/>
      <c r="P72" s="77"/>
      <c r="Q72" s="77"/>
      <c r="R72" s="78"/>
    </row>
    <row r="73" spans="2:18" ht="15" hidden="1" customHeight="1">
      <c r="B73" s="66"/>
      <c r="C73" s="93"/>
      <c r="D73" s="68" t="s">
        <v>47</v>
      </c>
      <c r="E73" s="107" t="e">
        <f>SUM(F73:R73)</f>
        <v>#DIV/0!</v>
      </c>
      <c r="F73" s="108" t="e">
        <f t="shared" ref="F73:R73" si="27">ROUND(F70/$E70*100,1)</f>
        <v>#DIV/0!</v>
      </c>
      <c r="G73" s="108" t="e">
        <f t="shared" si="27"/>
        <v>#DIV/0!</v>
      </c>
      <c r="H73" s="108" t="e">
        <f t="shared" si="27"/>
        <v>#DIV/0!</v>
      </c>
      <c r="I73" s="108" t="e">
        <f t="shared" si="27"/>
        <v>#DIV/0!</v>
      </c>
      <c r="J73" s="108" t="e">
        <f t="shared" si="27"/>
        <v>#DIV/0!</v>
      </c>
      <c r="K73" s="108" t="e">
        <f t="shared" si="27"/>
        <v>#DIV/0!</v>
      </c>
      <c r="L73" s="108" t="e">
        <f t="shared" si="27"/>
        <v>#DIV/0!</v>
      </c>
      <c r="M73" s="108" t="e">
        <f t="shared" si="27"/>
        <v>#DIV/0!</v>
      </c>
      <c r="N73" s="108" t="e">
        <f t="shared" si="27"/>
        <v>#DIV/0!</v>
      </c>
      <c r="O73" s="108" t="e">
        <f t="shared" si="27"/>
        <v>#DIV/0!</v>
      </c>
      <c r="P73" s="108" t="e">
        <f t="shared" si="27"/>
        <v>#DIV/0!</v>
      </c>
      <c r="Q73" s="108" t="e">
        <f t="shared" si="27"/>
        <v>#DIV/0!</v>
      </c>
      <c r="R73" s="109" t="e">
        <f t="shared" si="27"/>
        <v>#DIV/0!</v>
      </c>
    </row>
    <row r="74" spans="2:18" ht="15" hidden="1" customHeight="1">
      <c r="B74" s="66"/>
      <c r="C74" s="79" t="s">
        <v>50</v>
      </c>
      <c r="D74" s="61" t="s">
        <v>31</v>
      </c>
      <c r="E74" s="62">
        <f>SUM(F74:R74)</f>
        <v>0</v>
      </c>
      <c r="F74" s="64">
        <f t="shared" ref="F74:R74" si="28">F75+F76</f>
        <v>0</v>
      </c>
      <c r="G74" s="64">
        <f t="shared" si="28"/>
        <v>0</v>
      </c>
      <c r="H74" s="64">
        <f t="shared" si="28"/>
        <v>0</v>
      </c>
      <c r="I74" s="64">
        <f t="shared" si="28"/>
        <v>0</v>
      </c>
      <c r="J74" s="64">
        <f t="shared" si="28"/>
        <v>0</v>
      </c>
      <c r="K74" s="64">
        <f t="shared" si="28"/>
        <v>0</v>
      </c>
      <c r="L74" s="64">
        <f t="shared" si="28"/>
        <v>0</v>
      </c>
      <c r="M74" s="64">
        <f t="shared" si="28"/>
        <v>0</v>
      </c>
      <c r="N74" s="64">
        <f t="shared" si="28"/>
        <v>0</v>
      </c>
      <c r="O74" s="64">
        <f t="shared" si="28"/>
        <v>0</v>
      </c>
      <c r="P74" s="64">
        <f t="shared" si="28"/>
        <v>0</v>
      </c>
      <c r="Q74" s="64">
        <f t="shared" si="28"/>
        <v>0</v>
      </c>
      <c r="R74" s="65">
        <f t="shared" si="28"/>
        <v>0</v>
      </c>
    </row>
    <row r="75" spans="2:18" ht="15" hidden="1" customHeight="1">
      <c r="B75" s="66"/>
      <c r="C75" s="66"/>
      <c r="D75" s="74" t="s">
        <v>48</v>
      </c>
      <c r="E75" s="75"/>
      <c r="F75" s="77"/>
      <c r="G75" s="77"/>
      <c r="H75" s="77"/>
      <c r="I75" s="77"/>
      <c r="J75" s="77"/>
      <c r="K75" s="77"/>
      <c r="L75" s="77"/>
      <c r="M75" s="77"/>
      <c r="N75" s="77"/>
      <c r="O75" s="77"/>
      <c r="P75" s="77"/>
      <c r="Q75" s="77"/>
      <c r="R75" s="78"/>
    </row>
    <row r="76" spans="2:18" ht="15" hidden="1" customHeight="1">
      <c r="B76" s="66"/>
      <c r="C76" s="88"/>
      <c r="D76" s="68" t="s">
        <v>49</v>
      </c>
      <c r="E76" s="75"/>
      <c r="F76" s="77"/>
      <c r="G76" s="77"/>
      <c r="H76" s="77"/>
      <c r="I76" s="77"/>
      <c r="J76" s="77"/>
      <c r="K76" s="77"/>
      <c r="L76" s="77"/>
      <c r="M76" s="77"/>
      <c r="N76" s="77"/>
      <c r="O76" s="77"/>
      <c r="P76" s="77"/>
      <c r="Q76" s="77"/>
      <c r="R76" s="78"/>
    </row>
    <row r="77" spans="2:18" ht="15" hidden="1" customHeight="1">
      <c r="B77" s="66"/>
      <c r="C77" s="79" t="s">
        <v>51</v>
      </c>
      <c r="D77" s="61" t="s">
        <v>31</v>
      </c>
      <c r="E77" s="62">
        <f>SUM(F77:R77)</f>
        <v>0</v>
      </c>
      <c r="F77" s="64">
        <f t="shared" ref="F77:R77" si="29">F78+F79</f>
        <v>0</v>
      </c>
      <c r="G77" s="64">
        <f t="shared" si="29"/>
        <v>0</v>
      </c>
      <c r="H77" s="64">
        <f t="shared" si="29"/>
        <v>0</v>
      </c>
      <c r="I77" s="64">
        <f t="shared" si="29"/>
        <v>0</v>
      </c>
      <c r="J77" s="64">
        <f t="shared" si="29"/>
        <v>0</v>
      </c>
      <c r="K77" s="64">
        <f t="shared" si="29"/>
        <v>0</v>
      </c>
      <c r="L77" s="64">
        <f t="shared" si="29"/>
        <v>0</v>
      </c>
      <c r="M77" s="64">
        <f t="shared" si="29"/>
        <v>0</v>
      </c>
      <c r="N77" s="64">
        <f t="shared" si="29"/>
        <v>0</v>
      </c>
      <c r="O77" s="64">
        <f t="shared" si="29"/>
        <v>0</v>
      </c>
      <c r="P77" s="64">
        <f t="shared" si="29"/>
        <v>0</v>
      </c>
      <c r="Q77" s="64">
        <f t="shared" si="29"/>
        <v>0</v>
      </c>
      <c r="R77" s="65">
        <f t="shared" si="29"/>
        <v>0</v>
      </c>
    </row>
    <row r="78" spans="2:18" ht="15" hidden="1" customHeight="1">
      <c r="B78" s="66"/>
      <c r="C78" s="66"/>
      <c r="D78" s="74" t="s">
        <v>48</v>
      </c>
      <c r="E78" s="75"/>
      <c r="F78" s="77"/>
      <c r="G78" s="77"/>
      <c r="H78" s="77"/>
      <c r="I78" s="77"/>
      <c r="J78" s="77"/>
      <c r="K78" s="77"/>
      <c r="L78" s="77"/>
      <c r="M78" s="77"/>
      <c r="N78" s="77"/>
      <c r="O78" s="77"/>
      <c r="P78" s="77"/>
      <c r="Q78" s="77"/>
      <c r="R78" s="78"/>
    </row>
    <row r="79" spans="2:18" ht="15" hidden="1" customHeight="1">
      <c r="B79" s="66"/>
      <c r="C79" s="88"/>
      <c r="D79" s="68" t="s">
        <v>49</v>
      </c>
      <c r="E79" s="75"/>
      <c r="F79" s="77"/>
      <c r="G79" s="77"/>
      <c r="H79" s="77"/>
      <c r="I79" s="77"/>
      <c r="J79" s="77"/>
      <c r="K79" s="77"/>
      <c r="L79" s="77"/>
      <c r="M79" s="77"/>
      <c r="N79" s="77"/>
      <c r="O79" s="77"/>
      <c r="P79" s="77"/>
      <c r="Q79" s="77"/>
      <c r="R79" s="78"/>
    </row>
    <row r="80" spans="2:18" ht="15" hidden="1" customHeight="1">
      <c r="B80" s="66"/>
      <c r="C80" s="79" t="s">
        <v>52</v>
      </c>
      <c r="D80" s="61" t="s">
        <v>31</v>
      </c>
      <c r="E80" s="62">
        <f>SUM(F80:R80)</f>
        <v>0</v>
      </c>
      <c r="F80" s="64">
        <f t="shared" ref="F80:R80" si="30">F81+F82</f>
        <v>0</v>
      </c>
      <c r="G80" s="64">
        <f t="shared" si="30"/>
        <v>0</v>
      </c>
      <c r="H80" s="64">
        <f t="shared" si="30"/>
        <v>0</v>
      </c>
      <c r="I80" s="64">
        <f t="shared" si="30"/>
        <v>0</v>
      </c>
      <c r="J80" s="64">
        <f t="shared" si="30"/>
        <v>0</v>
      </c>
      <c r="K80" s="64">
        <f t="shared" si="30"/>
        <v>0</v>
      </c>
      <c r="L80" s="64">
        <f t="shared" si="30"/>
        <v>0</v>
      </c>
      <c r="M80" s="64">
        <f t="shared" si="30"/>
        <v>0</v>
      </c>
      <c r="N80" s="64">
        <f t="shared" si="30"/>
        <v>0</v>
      </c>
      <c r="O80" s="64">
        <f t="shared" si="30"/>
        <v>0</v>
      </c>
      <c r="P80" s="64">
        <f t="shared" si="30"/>
        <v>0</v>
      </c>
      <c r="Q80" s="64">
        <f t="shared" si="30"/>
        <v>0</v>
      </c>
      <c r="R80" s="65">
        <f t="shared" si="30"/>
        <v>0</v>
      </c>
    </row>
    <row r="81" spans="2:18" ht="15" hidden="1" customHeight="1">
      <c r="B81" s="66"/>
      <c r="C81" s="66"/>
      <c r="D81" s="74" t="s">
        <v>48</v>
      </c>
      <c r="E81" s="75"/>
      <c r="F81" s="77"/>
      <c r="G81" s="77"/>
      <c r="H81" s="77"/>
      <c r="I81" s="77"/>
      <c r="J81" s="77"/>
      <c r="K81" s="77"/>
      <c r="L81" s="77"/>
      <c r="M81" s="77"/>
      <c r="N81" s="77"/>
      <c r="O81" s="77"/>
      <c r="P81" s="77"/>
      <c r="Q81" s="77"/>
      <c r="R81" s="78"/>
    </row>
    <row r="82" spans="2:18" ht="15" hidden="1" customHeight="1">
      <c r="B82" s="66"/>
      <c r="C82" s="88"/>
      <c r="D82" s="68" t="s">
        <v>49</v>
      </c>
      <c r="E82" s="75"/>
      <c r="F82" s="77"/>
      <c r="G82" s="77"/>
      <c r="H82" s="77"/>
      <c r="I82" s="77"/>
      <c r="J82" s="77"/>
      <c r="K82" s="77"/>
      <c r="L82" s="77"/>
      <c r="M82" s="77"/>
      <c r="N82" s="77"/>
      <c r="O82" s="77"/>
      <c r="P82" s="77"/>
      <c r="Q82" s="77"/>
      <c r="R82" s="78"/>
    </row>
    <row r="83" spans="2:18" ht="15" hidden="1" customHeight="1">
      <c r="B83" s="66"/>
      <c r="C83" s="79" t="s">
        <v>53</v>
      </c>
      <c r="D83" s="61" t="s">
        <v>31</v>
      </c>
      <c r="E83" s="62">
        <f>SUM(F83:R83)</f>
        <v>0</v>
      </c>
      <c r="F83" s="64">
        <f t="shared" ref="F83:R83" si="31">F84+F85</f>
        <v>0</v>
      </c>
      <c r="G83" s="64">
        <f t="shared" si="31"/>
        <v>0</v>
      </c>
      <c r="H83" s="64">
        <f t="shared" si="31"/>
        <v>0</v>
      </c>
      <c r="I83" s="64">
        <f t="shared" si="31"/>
        <v>0</v>
      </c>
      <c r="J83" s="64">
        <f t="shared" si="31"/>
        <v>0</v>
      </c>
      <c r="K83" s="64">
        <f t="shared" si="31"/>
        <v>0</v>
      </c>
      <c r="L83" s="64">
        <f t="shared" si="31"/>
        <v>0</v>
      </c>
      <c r="M83" s="64">
        <f t="shared" si="31"/>
        <v>0</v>
      </c>
      <c r="N83" s="64">
        <f t="shared" si="31"/>
        <v>0</v>
      </c>
      <c r="O83" s="64">
        <f t="shared" si="31"/>
        <v>0</v>
      </c>
      <c r="P83" s="64">
        <f t="shared" si="31"/>
        <v>0</v>
      </c>
      <c r="Q83" s="64">
        <f t="shared" si="31"/>
        <v>0</v>
      </c>
      <c r="R83" s="65">
        <f t="shared" si="31"/>
        <v>0</v>
      </c>
    </row>
    <row r="84" spans="2:18" ht="15" hidden="1" customHeight="1">
      <c r="B84" s="66"/>
      <c r="C84" s="66"/>
      <c r="D84" s="74" t="s">
        <v>48</v>
      </c>
      <c r="E84" s="75"/>
      <c r="F84" s="77"/>
      <c r="G84" s="77"/>
      <c r="H84" s="77"/>
      <c r="I84" s="77"/>
      <c r="J84" s="77"/>
      <c r="K84" s="77"/>
      <c r="L84" s="77"/>
      <c r="M84" s="77"/>
      <c r="N84" s="77"/>
      <c r="O84" s="77"/>
      <c r="P84" s="77"/>
      <c r="Q84" s="77"/>
      <c r="R84" s="78"/>
    </row>
    <row r="85" spans="2:18" ht="15" hidden="1" customHeight="1">
      <c r="B85" s="88"/>
      <c r="C85" s="88"/>
      <c r="D85" s="68" t="s">
        <v>49</v>
      </c>
      <c r="E85" s="94"/>
      <c r="F85" s="96"/>
      <c r="G85" s="96"/>
      <c r="H85" s="96"/>
      <c r="I85" s="96"/>
      <c r="J85" s="96"/>
      <c r="K85" s="96"/>
      <c r="L85" s="96"/>
      <c r="M85" s="96"/>
      <c r="N85" s="96"/>
      <c r="O85" s="96"/>
      <c r="P85" s="96"/>
      <c r="Q85" s="96"/>
      <c r="R85" s="97"/>
    </row>
    <row r="86" spans="2:18" ht="15" customHeight="1">
      <c r="B86" s="98" t="s">
        <v>58</v>
      </c>
      <c r="R86" s="110"/>
    </row>
  </sheetData>
  <mergeCells count="8">
    <mergeCell ref="B54:C54"/>
    <mergeCell ref="B70:C70"/>
    <mergeCell ref="B4:C5"/>
    <mergeCell ref="D4:D5"/>
    <mergeCell ref="E4:R4"/>
    <mergeCell ref="B6:C6"/>
    <mergeCell ref="B22:C22"/>
    <mergeCell ref="B38:C38"/>
  </mergeCells>
  <phoneticPr fontId="3"/>
  <pageMargins left="0.59055118110236227" right="0.59055118110236227" top="0.78740157480314965" bottom="0.78740157480314965" header="0.39370078740157483" footer="0.39370078740157483"/>
  <pageSetup paperSize="9" orientation="portrait" r:id="rId1"/>
  <headerFooter alignWithMargins="0">
    <oddHeader>&amp;R4.農      業</oddHeader>
    <oddFooter>&amp;C-33-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0"/>
  <sheetViews>
    <sheetView showGridLines="0" topLeftCell="A30" zoomScale="90" zoomScaleNormal="90" zoomScaleSheetLayoutView="100" workbookViewId="0">
      <selection activeCell="E34" sqref="E34"/>
    </sheetView>
  </sheetViews>
  <sheetFormatPr defaultRowHeight="11.25"/>
  <cols>
    <col min="1" max="1" width="1.625" style="111" customWidth="1"/>
    <col min="2" max="2" width="2.625" style="111" customWidth="1"/>
    <col min="3" max="3" width="5.625" style="111" customWidth="1"/>
    <col min="4" max="4" width="6.625" style="111" customWidth="1"/>
    <col min="5" max="16" width="6.125" style="111" customWidth="1"/>
    <col min="17" max="256" width="9" style="111"/>
    <col min="257" max="257" width="1.625" style="111" customWidth="1"/>
    <col min="258" max="258" width="2.625" style="111" customWidth="1"/>
    <col min="259" max="259" width="5.625" style="111" customWidth="1"/>
    <col min="260" max="260" width="6.625" style="111" customWidth="1"/>
    <col min="261" max="272" width="6.125" style="111" customWidth="1"/>
    <col min="273" max="512" width="9" style="111"/>
    <col min="513" max="513" width="1.625" style="111" customWidth="1"/>
    <col min="514" max="514" width="2.625" style="111" customWidth="1"/>
    <col min="515" max="515" width="5.625" style="111" customWidth="1"/>
    <col min="516" max="516" width="6.625" style="111" customWidth="1"/>
    <col min="517" max="528" width="6.125" style="111" customWidth="1"/>
    <col min="529" max="768" width="9" style="111"/>
    <col min="769" max="769" width="1.625" style="111" customWidth="1"/>
    <col min="770" max="770" width="2.625" style="111" customWidth="1"/>
    <col min="771" max="771" width="5.625" style="111" customWidth="1"/>
    <col min="772" max="772" width="6.625" style="111" customWidth="1"/>
    <col min="773" max="784" width="6.125" style="111" customWidth="1"/>
    <col min="785" max="1024" width="9" style="111"/>
    <col min="1025" max="1025" width="1.625" style="111" customWidth="1"/>
    <col min="1026" max="1026" width="2.625" style="111" customWidth="1"/>
    <col min="1027" max="1027" width="5.625" style="111" customWidth="1"/>
    <col min="1028" max="1028" width="6.625" style="111" customWidth="1"/>
    <col min="1029" max="1040" width="6.125" style="111" customWidth="1"/>
    <col min="1041" max="1280" width="9" style="111"/>
    <col min="1281" max="1281" width="1.625" style="111" customWidth="1"/>
    <col min="1282" max="1282" width="2.625" style="111" customWidth="1"/>
    <col min="1283" max="1283" width="5.625" style="111" customWidth="1"/>
    <col min="1284" max="1284" width="6.625" style="111" customWidth="1"/>
    <col min="1285" max="1296" width="6.125" style="111" customWidth="1"/>
    <col min="1297" max="1536" width="9" style="111"/>
    <col min="1537" max="1537" width="1.625" style="111" customWidth="1"/>
    <col min="1538" max="1538" width="2.625" style="111" customWidth="1"/>
    <col min="1539" max="1539" width="5.625" style="111" customWidth="1"/>
    <col min="1540" max="1540" width="6.625" style="111" customWidth="1"/>
    <col min="1541" max="1552" width="6.125" style="111" customWidth="1"/>
    <col min="1553" max="1792" width="9" style="111"/>
    <col min="1793" max="1793" width="1.625" style="111" customWidth="1"/>
    <col min="1794" max="1794" width="2.625" style="111" customWidth="1"/>
    <col min="1795" max="1795" width="5.625" style="111" customWidth="1"/>
    <col min="1796" max="1796" width="6.625" style="111" customWidth="1"/>
    <col min="1797" max="1808" width="6.125" style="111" customWidth="1"/>
    <col min="1809" max="2048" width="9" style="111"/>
    <col min="2049" max="2049" width="1.625" style="111" customWidth="1"/>
    <col min="2050" max="2050" width="2.625" style="111" customWidth="1"/>
    <col min="2051" max="2051" width="5.625" style="111" customWidth="1"/>
    <col min="2052" max="2052" width="6.625" style="111" customWidth="1"/>
    <col min="2053" max="2064" width="6.125" style="111" customWidth="1"/>
    <col min="2065" max="2304" width="9" style="111"/>
    <col min="2305" max="2305" width="1.625" style="111" customWidth="1"/>
    <col min="2306" max="2306" width="2.625" style="111" customWidth="1"/>
    <col min="2307" max="2307" width="5.625" style="111" customWidth="1"/>
    <col min="2308" max="2308" width="6.625" style="111" customWidth="1"/>
    <col min="2309" max="2320" width="6.125" style="111" customWidth="1"/>
    <col min="2321" max="2560" width="9" style="111"/>
    <col min="2561" max="2561" width="1.625" style="111" customWidth="1"/>
    <col min="2562" max="2562" width="2.625" style="111" customWidth="1"/>
    <col min="2563" max="2563" width="5.625" style="111" customWidth="1"/>
    <col min="2564" max="2564" width="6.625" style="111" customWidth="1"/>
    <col min="2565" max="2576" width="6.125" style="111" customWidth="1"/>
    <col min="2577" max="2816" width="9" style="111"/>
    <col min="2817" max="2817" width="1.625" style="111" customWidth="1"/>
    <col min="2818" max="2818" width="2.625" style="111" customWidth="1"/>
    <col min="2819" max="2819" width="5.625" style="111" customWidth="1"/>
    <col min="2820" max="2820" width="6.625" style="111" customWidth="1"/>
    <col min="2821" max="2832" width="6.125" style="111" customWidth="1"/>
    <col min="2833" max="3072" width="9" style="111"/>
    <col min="3073" max="3073" width="1.625" style="111" customWidth="1"/>
    <col min="3074" max="3074" width="2.625" style="111" customWidth="1"/>
    <col min="3075" max="3075" width="5.625" style="111" customWidth="1"/>
    <col min="3076" max="3076" width="6.625" style="111" customWidth="1"/>
    <col min="3077" max="3088" width="6.125" style="111" customWidth="1"/>
    <col min="3089" max="3328" width="9" style="111"/>
    <col min="3329" max="3329" width="1.625" style="111" customWidth="1"/>
    <col min="3330" max="3330" width="2.625" style="111" customWidth="1"/>
    <col min="3331" max="3331" width="5.625" style="111" customWidth="1"/>
    <col min="3332" max="3332" width="6.625" style="111" customWidth="1"/>
    <col min="3333" max="3344" width="6.125" style="111" customWidth="1"/>
    <col min="3345" max="3584" width="9" style="111"/>
    <col min="3585" max="3585" width="1.625" style="111" customWidth="1"/>
    <col min="3586" max="3586" width="2.625" style="111" customWidth="1"/>
    <col min="3587" max="3587" width="5.625" style="111" customWidth="1"/>
    <col min="3588" max="3588" width="6.625" style="111" customWidth="1"/>
    <col min="3589" max="3600" width="6.125" style="111" customWidth="1"/>
    <col min="3601" max="3840" width="9" style="111"/>
    <col min="3841" max="3841" width="1.625" style="111" customWidth="1"/>
    <col min="3842" max="3842" width="2.625" style="111" customWidth="1"/>
    <col min="3843" max="3843" width="5.625" style="111" customWidth="1"/>
    <col min="3844" max="3844" width="6.625" style="111" customWidth="1"/>
    <col min="3845" max="3856" width="6.125" style="111" customWidth="1"/>
    <col min="3857" max="4096" width="9" style="111"/>
    <col min="4097" max="4097" width="1.625" style="111" customWidth="1"/>
    <col min="4098" max="4098" width="2.625" style="111" customWidth="1"/>
    <col min="4099" max="4099" width="5.625" style="111" customWidth="1"/>
    <col min="4100" max="4100" width="6.625" style="111" customWidth="1"/>
    <col min="4101" max="4112" width="6.125" style="111" customWidth="1"/>
    <col min="4113" max="4352" width="9" style="111"/>
    <col min="4353" max="4353" width="1.625" style="111" customWidth="1"/>
    <col min="4354" max="4354" width="2.625" style="111" customWidth="1"/>
    <col min="4355" max="4355" width="5.625" style="111" customWidth="1"/>
    <col min="4356" max="4356" width="6.625" style="111" customWidth="1"/>
    <col min="4357" max="4368" width="6.125" style="111" customWidth="1"/>
    <col min="4369" max="4608" width="9" style="111"/>
    <col min="4609" max="4609" width="1.625" style="111" customWidth="1"/>
    <col min="4610" max="4610" width="2.625" style="111" customWidth="1"/>
    <col min="4611" max="4611" width="5.625" style="111" customWidth="1"/>
    <col min="4612" max="4612" width="6.625" style="111" customWidth="1"/>
    <col min="4613" max="4624" width="6.125" style="111" customWidth="1"/>
    <col min="4625" max="4864" width="9" style="111"/>
    <col min="4865" max="4865" width="1.625" style="111" customWidth="1"/>
    <col min="4866" max="4866" width="2.625" style="111" customWidth="1"/>
    <col min="4867" max="4867" width="5.625" style="111" customWidth="1"/>
    <col min="4868" max="4868" width="6.625" style="111" customWidth="1"/>
    <col min="4869" max="4880" width="6.125" style="111" customWidth="1"/>
    <col min="4881" max="5120" width="9" style="111"/>
    <col min="5121" max="5121" width="1.625" style="111" customWidth="1"/>
    <col min="5122" max="5122" width="2.625" style="111" customWidth="1"/>
    <col min="5123" max="5123" width="5.625" style="111" customWidth="1"/>
    <col min="5124" max="5124" width="6.625" style="111" customWidth="1"/>
    <col min="5125" max="5136" width="6.125" style="111" customWidth="1"/>
    <col min="5137" max="5376" width="9" style="111"/>
    <col min="5377" max="5377" width="1.625" style="111" customWidth="1"/>
    <col min="5378" max="5378" width="2.625" style="111" customWidth="1"/>
    <col min="5379" max="5379" width="5.625" style="111" customWidth="1"/>
    <col min="5380" max="5380" width="6.625" style="111" customWidth="1"/>
    <col min="5381" max="5392" width="6.125" style="111" customWidth="1"/>
    <col min="5393" max="5632" width="9" style="111"/>
    <col min="5633" max="5633" width="1.625" style="111" customWidth="1"/>
    <col min="5634" max="5634" width="2.625" style="111" customWidth="1"/>
    <col min="5635" max="5635" width="5.625" style="111" customWidth="1"/>
    <col min="5636" max="5636" width="6.625" style="111" customWidth="1"/>
    <col min="5637" max="5648" width="6.125" style="111" customWidth="1"/>
    <col min="5649" max="5888" width="9" style="111"/>
    <col min="5889" max="5889" width="1.625" style="111" customWidth="1"/>
    <col min="5890" max="5890" width="2.625" style="111" customWidth="1"/>
    <col min="5891" max="5891" width="5.625" style="111" customWidth="1"/>
    <col min="5892" max="5892" width="6.625" style="111" customWidth="1"/>
    <col min="5893" max="5904" width="6.125" style="111" customWidth="1"/>
    <col min="5905" max="6144" width="9" style="111"/>
    <col min="6145" max="6145" width="1.625" style="111" customWidth="1"/>
    <col min="6146" max="6146" width="2.625" style="111" customWidth="1"/>
    <col min="6147" max="6147" width="5.625" style="111" customWidth="1"/>
    <col min="6148" max="6148" width="6.625" style="111" customWidth="1"/>
    <col min="6149" max="6160" width="6.125" style="111" customWidth="1"/>
    <col min="6161" max="6400" width="9" style="111"/>
    <col min="6401" max="6401" width="1.625" style="111" customWidth="1"/>
    <col min="6402" max="6402" width="2.625" style="111" customWidth="1"/>
    <col min="6403" max="6403" width="5.625" style="111" customWidth="1"/>
    <col min="6404" max="6404" width="6.625" style="111" customWidth="1"/>
    <col min="6405" max="6416" width="6.125" style="111" customWidth="1"/>
    <col min="6417" max="6656" width="9" style="111"/>
    <col min="6657" max="6657" width="1.625" style="111" customWidth="1"/>
    <col min="6658" max="6658" width="2.625" style="111" customWidth="1"/>
    <col min="6659" max="6659" width="5.625" style="111" customWidth="1"/>
    <col min="6660" max="6660" width="6.625" style="111" customWidth="1"/>
    <col min="6661" max="6672" width="6.125" style="111" customWidth="1"/>
    <col min="6673" max="6912" width="9" style="111"/>
    <col min="6913" max="6913" width="1.625" style="111" customWidth="1"/>
    <col min="6914" max="6914" width="2.625" style="111" customWidth="1"/>
    <col min="6915" max="6915" width="5.625" style="111" customWidth="1"/>
    <col min="6916" max="6916" width="6.625" style="111" customWidth="1"/>
    <col min="6917" max="6928" width="6.125" style="111" customWidth="1"/>
    <col min="6929" max="7168" width="9" style="111"/>
    <col min="7169" max="7169" width="1.625" style="111" customWidth="1"/>
    <col min="7170" max="7170" width="2.625" style="111" customWidth="1"/>
    <col min="7171" max="7171" width="5.625" style="111" customWidth="1"/>
    <col min="7172" max="7172" width="6.625" style="111" customWidth="1"/>
    <col min="7173" max="7184" width="6.125" style="111" customWidth="1"/>
    <col min="7185" max="7424" width="9" style="111"/>
    <col min="7425" max="7425" width="1.625" style="111" customWidth="1"/>
    <col min="7426" max="7426" width="2.625" style="111" customWidth="1"/>
    <col min="7427" max="7427" width="5.625" style="111" customWidth="1"/>
    <col min="7428" max="7428" width="6.625" style="111" customWidth="1"/>
    <col min="7429" max="7440" width="6.125" style="111" customWidth="1"/>
    <col min="7441" max="7680" width="9" style="111"/>
    <col min="7681" max="7681" width="1.625" style="111" customWidth="1"/>
    <col min="7682" max="7682" width="2.625" style="111" customWidth="1"/>
    <col min="7683" max="7683" width="5.625" style="111" customWidth="1"/>
    <col min="7684" max="7684" width="6.625" style="111" customWidth="1"/>
    <col min="7685" max="7696" width="6.125" style="111" customWidth="1"/>
    <col min="7697" max="7936" width="9" style="111"/>
    <col min="7937" max="7937" width="1.625" style="111" customWidth="1"/>
    <col min="7938" max="7938" width="2.625" style="111" customWidth="1"/>
    <col min="7939" max="7939" width="5.625" style="111" customWidth="1"/>
    <col min="7940" max="7940" width="6.625" style="111" customWidth="1"/>
    <col min="7941" max="7952" width="6.125" style="111" customWidth="1"/>
    <col min="7953" max="8192" width="9" style="111"/>
    <col min="8193" max="8193" width="1.625" style="111" customWidth="1"/>
    <col min="8194" max="8194" width="2.625" style="111" customWidth="1"/>
    <col min="8195" max="8195" width="5.625" style="111" customWidth="1"/>
    <col min="8196" max="8196" width="6.625" style="111" customWidth="1"/>
    <col min="8197" max="8208" width="6.125" style="111" customWidth="1"/>
    <col min="8209" max="8448" width="9" style="111"/>
    <col min="8449" max="8449" width="1.625" style="111" customWidth="1"/>
    <col min="8450" max="8450" width="2.625" style="111" customWidth="1"/>
    <col min="8451" max="8451" width="5.625" style="111" customWidth="1"/>
    <col min="8452" max="8452" width="6.625" style="111" customWidth="1"/>
    <col min="8453" max="8464" width="6.125" style="111" customWidth="1"/>
    <col min="8465" max="8704" width="9" style="111"/>
    <col min="8705" max="8705" width="1.625" style="111" customWidth="1"/>
    <col min="8706" max="8706" width="2.625" style="111" customWidth="1"/>
    <col min="8707" max="8707" width="5.625" style="111" customWidth="1"/>
    <col min="8708" max="8708" width="6.625" style="111" customWidth="1"/>
    <col min="8709" max="8720" width="6.125" style="111" customWidth="1"/>
    <col min="8721" max="8960" width="9" style="111"/>
    <col min="8961" max="8961" width="1.625" style="111" customWidth="1"/>
    <col min="8962" max="8962" width="2.625" style="111" customWidth="1"/>
    <col min="8963" max="8963" width="5.625" style="111" customWidth="1"/>
    <col min="8964" max="8964" width="6.625" style="111" customWidth="1"/>
    <col min="8965" max="8976" width="6.125" style="111" customWidth="1"/>
    <col min="8977" max="9216" width="9" style="111"/>
    <col min="9217" max="9217" width="1.625" style="111" customWidth="1"/>
    <col min="9218" max="9218" width="2.625" style="111" customWidth="1"/>
    <col min="9219" max="9219" width="5.625" style="111" customWidth="1"/>
    <col min="9220" max="9220" width="6.625" style="111" customWidth="1"/>
    <col min="9221" max="9232" width="6.125" style="111" customWidth="1"/>
    <col min="9233" max="9472" width="9" style="111"/>
    <col min="9473" max="9473" width="1.625" style="111" customWidth="1"/>
    <col min="9474" max="9474" width="2.625" style="111" customWidth="1"/>
    <col min="9475" max="9475" width="5.625" style="111" customWidth="1"/>
    <col min="9476" max="9476" width="6.625" style="111" customWidth="1"/>
    <col min="9477" max="9488" width="6.125" style="111" customWidth="1"/>
    <col min="9489" max="9728" width="9" style="111"/>
    <col min="9729" max="9729" width="1.625" style="111" customWidth="1"/>
    <col min="9730" max="9730" width="2.625" style="111" customWidth="1"/>
    <col min="9731" max="9731" width="5.625" style="111" customWidth="1"/>
    <col min="9732" max="9732" width="6.625" style="111" customWidth="1"/>
    <col min="9733" max="9744" width="6.125" style="111" customWidth="1"/>
    <col min="9745" max="9984" width="9" style="111"/>
    <col min="9985" max="9985" width="1.625" style="111" customWidth="1"/>
    <col min="9986" max="9986" width="2.625" style="111" customWidth="1"/>
    <col min="9987" max="9987" width="5.625" style="111" customWidth="1"/>
    <col min="9988" max="9988" width="6.625" style="111" customWidth="1"/>
    <col min="9989" max="10000" width="6.125" style="111" customWidth="1"/>
    <col min="10001" max="10240" width="9" style="111"/>
    <col min="10241" max="10241" width="1.625" style="111" customWidth="1"/>
    <col min="10242" max="10242" width="2.625" style="111" customWidth="1"/>
    <col min="10243" max="10243" width="5.625" style="111" customWidth="1"/>
    <col min="10244" max="10244" width="6.625" style="111" customWidth="1"/>
    <col min="10245" max="10256" width="6.125" style="111" customWidth="1"/>
    <col min="10257" max="10496" width="9" style="111"/>
    <col min="10497" max="10497" width="1.625" style="111" customWidth="1"/>
    <col min="10498" max="10498" width="2.625" style="111" customWidth="1"/>
    <col min="10499" max="10499" width="5.625" style="111" customWidth="1"/>
    <col min="10500" max="10500" width="6.625" style="111" customWidth="1"/>
    <col min="10501" max="10512" width="6.125" style="111" customWidth="1"/>
    <col min="10513" max="10752" width="9" style="111"/>
    <col min="10753" max="10753" width="1.625" style="111" customWidth="1"/>
    <col min="10754" max="10754" width="2.625" style="111" customWidth="1"/>
    <col min="10755" max="10755" width="5.625" style="111" customWidth="1"/>
    <col min="10756" max="10756" width="6.625" style="111" customWidth="1"/>
    <col min="10757" max="10768" width="6.125" style="111" customWidth="1"/>
    <col min="10769" max="11008" width="9" style="111"/>
    <col min="11009" max="11009" width="1.625" style="111" customWidth="1"/>
    <col min="11010" max="11010" width="2.625" style="111" customWidth="1"/>
    <col min="11011" max="11011" width="5.625" style="111" customWidth="1"/>
    <col min="11012" max="11012" width="6.625" style="111" customWidth="1"/>
    <col min="11013" max="11024" width="6.125" style="111" customWidth="1"/>
    <col min="11025" max="11264" width="9" style="111"/>
    <col min="11265" max="11265" width="1.625" style="111" customWidth="1"/>
    <col min="11266" max="11266" width="2.625" style="111" customWidth="1"/>
    <col min="11267" max="11267" width="5.625" style="111" customWidth="1"/>
    <col min="11268" max="11268" width="6.625" style="111" customWidth="1"/>
    <col min="11269" max="11280" width="6.125" style="111" customWidth="1"/>
    <col min="11281" max="11520" width="9" style="111"/>
    <col min="11521" max="11521" width="1.625" style="111" customWidth="1"/>
    <col min="11522" max="11522" width="2.625" style="111" customWidth="1"/>
    <col min="11523" max="11523" width="5.625" style="111" customWidth="1"/>
    <col min="11524" max="11524" width="6.625" style="111" customWidth="1"/>
    <col min="11525" max="11536" width="6.125" style="111" customWidth="1"/>
    <col min="11537" max="11776" width="9" style="111"/>
    <col min="11777" max="11777" width="1.625" style="111" customWidth="1"/>
    <col min="11778" max="11778" width="2.625" style="111" customWidth="1"/>
    <col min="11779" max="11779" width="5.625" style="111" customWidth="1"/>
    <col min="11780" max="11780" width="6.625" style="111" customWidth="1"/>
    <col min="11781" max="11792" width="6.125" style="111" customWidth="1"/>
    <col min="11793" max="12032" width="9" style="111"/>
    <col min="12033" max="12033" width="1.625" style="111" customWidth="1"/>
    <col min="12034" max="12034" width="2.625" style="111" customWidth="1"/>
    <col min="12035" max="12035" width="5.625" style="111" customWidth="1"/>
    <col min="12036" max="12036" width="6.625" style="111" customWidth="1"/>
    <col min="12037" max="12048" width="6.125" style="111" customWidth="1"/>
    <col min="12049" max="12288" width="9" style="111"/>
    <col min="12289" max="12289" width="1.625" style="111" customWidth="1"/>
    <col min="12290" max="12290" width="2.625" style="111" customWidth="1"/>
    <col min="12291" max="12291" width="5.625" style="111" customWidth="1"/>
    <col min="12292" max="12292" width="6.625" style="111" customWidth="1"/>
    <col min="12293" max="12304" width="6.125" style="111" customWidth="1"/>
    <col min="12305" max="12544" width="9" style="111"/>
    <col min="12545" max="12545" width="1.625" style="111" customWidth="1"/>
    <col min="12546" max="12546" width="2.625" style="111" customWidth="1"/>
    <col min="12547" max="12547" width="5.625" style="111" customWidth="1"/>
    <col min="12548" max="12548" width="6.625" style="111" customWidth="1"/>
    <col min="12549" max="12560" width="6.125" style="111" customWidth="1"/>
    <col min="12561" max="12800" width="9" style="111"/>
    <col min="12801" max="12801" width="1.625" style="111" customWidth="1"/>
    <col min="12802" max="12802" width="2.625" style="111" customWidth="1"/>
    <col min="12803" max="12803" width="5.625" style="111" customWidth="1"/>
    <col min="12804" max="12804" width="6.625" style="111" customWidth="1"/>
    <col min="12805" max="12816" width="6.125" style="111" customWidth="1"/>
    <col min="12817" max="13056" width="9" style="111"/>
    <col min="13057" max="13057" width="1.625" style="111" customWidth="1"/>
    <col min="13058" max="13058" width="2.625" style="111" customWidth="1"/>
    <col min="13059" max="13059" width="5.625" style="111" customWidth="1"/>
    <col min="13060" max="13060" width="6.625" style="111" customWidth="1"/>
    <col min="13061" max="13072" width="6.125" style="111" customWidth="1"/>
    <col min="13073" max="13312" width="9" style="111"/>
    <col min="13313" max="13313" width="1.625" style="111" customWidth="1"/>
    <col min="13314" max="13314" width="2.625" style="111" customWidth="1"/>
    <col min="13315" max="13315" width="5.625" style="111" customWidth="1"/>
    <col min="13316" max="13316" width="6.625" style="111" customWidth="1"/>
    <col min="13317" max="13328" width="6.125" style="111" customWidth="1"/>
    <col min="13329" max="13568" width="9" style="111"/>
    <col min="13569" max="13569" width="1.625" style="111" customWidth="1"/>
    <col min="13570" max="13570" width="2.625" style="111" customWidth="1"/>
    <col min="13571" max="13571" width="5.625" style="111" customWidth="1"/>
    <col min="13572" max="13572" width="6.625" style="111" customWidth="1"/>
    <col min="13573" max="13584" width="6.125" style="111" customWidth="1"/>
    <col min="13585" max="13824" width="9" style="111"/>
    <col min="13825" max="13825" width="1.625" style="111" customWidth="1"/>
    <col min="13826" max="13826" width="2.625" style="111" customWidth="1"/>
    <col min="13827" max="13827" width="5.625" style="111" customWidth="1"/>
    <col min="13828" max="13828" width="6.625" style="111" customWidth="1"/>
    <col min="13829" max="13840" width="6.125" style="111" customWidth="1"/>
    <col min="13841" max="14080" width="9" style="111"/>
    <col min="14081" max="14081" width="1.625" style="111" customWidth="1"/>
    <col min="14082" max="14082" width="2.625" style="111" customWidth="1"/>
    <col min="14083" max="14083" width="5.625" style="111" customWidth="1"/>
    <col min="14084" max="14084" width="6.625" style="111" customWidth="1"/>
    <col min="14085" max="14096" width="6.125" style="111" customWidth="1"/>
    <col min="14097" max="14336" width="9" style="111"/>
    <col min="14337" max="14337" width="1.625" style="111" customWidth="1"/>
    <col min="14338" max="14338" width="2.625" style="111" customWidth="1"/>
    <col min="14339" max="14339" width="5.625" style="111" customWidth="1"/>
    <col min="14340" max="14340" width="6.625" style="111" customWidth="1"/>
    <col min="14341" max="14352" width="6.125" style="111" customWidth="1"/>
    <col min="14353" max="14592" width="9" style="111"/>
    <col min="14593" max="14593" width="1.625" style="111" customWidth="1"/>
    <col min="14594" max="14594" width="2.625" style="111" customWidth="1"/>
    <col min="14595" max="14595" width="5.625" style="111" customWidth="1"/>
    <col min="14596" max="14596" width="6.625" style="111" customWidth="1"/>
    <col min="14597" max="14608" width="6.125" style="111" customWidth="1"/>
    <col min="14609" max="14848" width="9" style="111"/>
    <col min="14849" max="14849" width="1.625" style="111" customWidth="1"/>
    <col min="14850" max="14850" width="2.625" style="111" customWidth="1"/>
    <col min="14851" max="14851" width="5.625" style="111" customWidth="1"/>
    <col min="14852" max="14852" width="6.625" style="111" customWidth="1"/>
    <col min="14853" max="14864" width="6.125" style="111" customWidth="1"/>
    <col min="14865" max="15104" width="9" style="111"/>
    <col min="15105" max="15105" width="1.625" style="111" customWidth="1"/>
    <col min="15106" max="15106" width="2.625" style="111" customWidth="1"/>
    <col min="15107" max="15107" width="5.625" style="111" customWidth="1"/>
    <col min="15108" max="15108" width="6.625" style="111" customWidth="1"/>
    <col min="15109" max="15120" width="6.125" style="111" customWidth="1"/>
    <col min="15121" max="15360" width="9" style="111"/>
    <col min="15361" max="15361" width="1.625" style="111" customWidth="1"/>
    <col min="15362" max="15362" width="2.625" style="111" customWidth="1"/>
    <col min="15363" max="15363" width="5.625" style="111" customWidth="1"/>
    <col min="15364" max="15364" width="6.625" style="111" customWidth="1"/>
    <col min="15365" max="15376" width="6.125" style="111" customWidth="1"/>
    <col min="15377" max="15616" width="9" style="111"/>
    <col min="15617" max="15617" width="1.625" style="111" customWidth="1"/>
    <col min="15618" max="15618" width="2.625" style="111" customWidth="1"/>
    <col min="15619" max="15619" width="5.625" style="111" customWidth="1"/>
    <col min="15620" max="15620" width="6.625" style="111" customWidth="1"/>
    <col min="15621" max="15632" width="6.125" style="111" customWidth="1"/>
    <col min="15633" max="15872" width="9" style="111"/>
    <col min="15873" max="15873" width="1.625" style="111" customWidth="1"/>
    <col min="15874" max="15874" width="2.625" style="111" customWidth="1"/>
    <col min="15875" max="15875" width="5.625" style="111" customWidth="1"/>
    <col min="15876" max="15876" width="6.625" style="111" customWidth="1"/>
    <col min="15877" max="15888" width="6.125" style="111" customWidth="1"/>
    <col min="15889" max="16128" width="9" style="111"/>
    <col min="16129" max="16129" width="1.625" style="111" customWidth="1"/>
    <col min="16130" max="16130" width="2.625" style="111" customWidth="1"/>
    <col min="16131" max="16131" width="5.625" style="111" customWidth="1"/>
    <col min="16132" max="16132" width="6.625" style="111" customWidth="1"/>
    <col min="16133" max="16144" width="6.125" style="111" customWidth="1"/>
    <col min="16145" max="16384" width="9" style="111"/>
  </cols>
  <sheetData>
    <row r="1" spans="1:16" ht="30" customHeight="1">
      <c r="A1" s="45" t="s">
        <v>62</v>
      </c>
    </row>
    <row r="2" spans="1:16" ht="7.5" customHeight="1">
      <c r="A2" s="45"/>
    </row>
    <row r="3" spans="1:16" ht="22.5" customHeight="1">
      <c r="B3" s="112" t="s">
        <v>27</v>
      </c>
      <c r="P3" s="113" t="s">
        <v>63</v>
      </c>
    </row>
    <row r="4" spans="1:16" ht="18" customHeight="1">
      <c r="B4" s="114" t="s">
        <v>64</v>
      </c>
      <c r="C4" s="115"/>
      <c r="D4" s="116" t="s">
        <v>65</v>
      </c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7"/>
      <c r="P4" s="118"/>
    </row>
    <row r="5" spans="1:16" ht="18" customHeight="1">
      <c r="B5" s="119"/>
      <c r="C5" s="120"/>
      <c r="D5" s="121" t="s">
        <v>31</v>
      </c>
      <c r="E5" s="122" t="s">
        <v>66</v>
      </c>
      <c r="F5" s="123" t="s">
        <v>67</v>
      </c>
      <c r="G5" s="123" t="s">
        <v>68</v>
      </c>
      <c r="H5" s="123" t="s">
        <v>69</v>
      </c>
      <c r="I5" s="123" t="s">
        <v>70</v>
      </c>
      <c r="J5" s="123" t="s">
        <v>71</v>
      </c>
      <c r="K5" s="123" t="s">
        <v>72</v>
      </c>
      <c r="L5" s="123" t="s">
        <v>73</v>
      </c>
      <c r="M5" s="123" t="s">
        <v>74</v>
      </c>
      <c r="N5" s="123" t="s">
        <v>75</v>
      </c>
      <c r="O5" s="123" t="s">
        <v>76</v>
      </c>
      <c r="P5" s="124" t="s">
        <v>77</v>
      </c>
    </row>
    <row r="6" spans="1:16" ht="18.75" customHeight="1">
      <c r="B6" s="59" t="s">
        <v>46</v>
      </c>
      <c r="C6" s="60"/>
      <c r="D6" s="125">
        <f t="shared" ref="D6:P6" si="0">+D8+D9+D10+D11</f>
        <v>4659</v>
      </c>
      <c r="E6" s="126">
        <f t="shared" si="0"/>
        <v>445</v>
      </c>
      <c r="F6" s="127">
        <f t="shared" si="0"/>
        <v>442</v>
      </c>
      <c r="G6" s="127">
        <f t="shared" si="0"/>
        <v>1004</v>
      </c>
      <c r="H6" s="127">
        <f t="shared" si="0"/>
        <v>1102</v>
      </c>
      <c r="I6" s="127">
        <f t="shared" si="0"/>
        <v>841</v>
      </c>
      <c r="J6" s="127">
        <f t="shared" si="0"/>
        <v>628</v>
      </c>
      <c r="K6" s="127">
        <f t="shared" si="0"/>
        <v>145</v>
      </c>
      <c r="L6" s="127">
        <f t="shared" si="0"/>
        <v>43</v>
      </c>
      <c r="M6" s="127">
        <f t="shared" si="0"/>
        <v>9</v>
      </c>
      <c r="N6" s="127">
        <f t="shared" si="0"/>
        <v>0</v>
      </c>
      <c r="O6" s="127">
        <f t="shared" si="0"/>
        <v>0</v>
      </c>
      <c r="P6" s="128">
        <f t="shared" si="0"/>
        <v>0</v>
      </c>
    </row>
    <row r="7" spans="1:16" ht="15" customHeight="1">
      <c r="B7" s="129"/>
      <c r="C7" s="130" t="s">
        <v>78</v>
      </c>
      <c r="D7" s="131">
        <f>SUM(E7:P7)</f>
        <v>100.00000000000001</v>
      </c>
      <c r="E7" s="132">
        <f>ROUND(E6/$D6*100,1)</f>
        <v>9.6</v>
      </c>
      <c r="F7" s="133">
        <f>ROUND(F6/$D6*100,1)</f>
        <v>9.5</v>
      </c>
      <c r="G7" s="133">
        <f>ROUND(G6/$D6*100,1)-0.1</f>
        <v>21.4</v>
      </c>
      <c r="H7" s="133">
        <f t="shared" ref="H7:P7" si="1">ROUND(H6/$D6*100,1)</f>
        <v>23.7</v>
      </c>
      <c r="I7" s="133">
        <f t="shared" si="1"/>
        <v>18.100000000000001</v>
      </c>
      <c r="J7" s="133">
        <f t="shared" si="1"/>
        <v>13.5</v>
      </c>
      <c r="K7" s="133">
        <f t="shared" si="1"/>
        <v>3.1</v>
      </c>
      <c r="L7" s="133">
        <f t="shared" si="1"/>
        <v>0.9</v>
      </c>
      <c r="M7" s="133">
        <f t="shared" si="1"/>
        <v>0.2</v>
      </c>
      <c r="N7" s="133">
        <f t="shared" si="1"/>
        <v>0</v>
      </c>
      <c r="O7" s="133">
        <f t="shared" si="1"/>
        <v>0</v>
      </c>
      <c r="P7" s="134">
        <f t="shared" si="1"/>
        <v>0</v>
      </c>
    </row>
    <row r="8" spans="1:16" ht="21.75" hidden="1" customHeight="1">
      <c r="B8" s="135"/>
      <c r="C8" s="136" t="s">
        <v>50</v>
      </c>
      <c r="D8" s="137">
        <f>SUM(E8:P8)</f>
        <v>904</v>
      </c>
      <c r="E8" s="138">
        <v>70</v>
      </c>
      <c r="F8" s="139">
        <v>79</v>
      </c>
      <c r="G8" s="139">
        <v>174</v>
      </c>
      <c r="H8" s="139">
        <v>227</v>
      </c>
      <c r="I8" s="139">
        <v>151</v>
      </c>
      <c r="J8" s="139">
        <v>148</v>
      </c>
      <c r="K8" s="139">
        <v>47</v>
      </c>
      <c r="L8" s="139">
        <v>7</v>
      </c>
      <c r="M8" s="139">
        <v>1</v>
      </c>
      <c r="N8" s="139">
        <v>0</v>
      </c>
      <c r="O8" s="139">
        <v>0</v>
      </c>
      <c r="P8" s="140">
        <v>0</v>
      </c>
    </row>
    <row r="9" spans="1:16" ht="21.75" hidden="1" customHeight="1">
      <c r="B9" s="135"/>
      <c r="C9" s="141" t="s">
        <v>51</v>
      </c>
      <c r="D9" s="137">
        <f>SUM(E9:P9)</f>
        <v>1614</v>
      </c>
      <c r="E9" s="142">
        <v>234</v>
      </c>
      <c r="F9" s="143">
        <v>217</v>
      </c>
      <c r="G9" s="143">
        <v>443</v>
      </c>
      <c r="H9" s="143">
        <v>341</v>
      </c>
      <c r="I9" s="143">
        <v>199</v>
      </c>
      <c r="J9" s="143">
        <v>122</v>
      </c>
      <c r="K9" s="143">
        <v>40</v>
      </c>
      <c r="L9" s="143">
        <v>13</v>
      </c>
      <c r="M9" s="143">
        <v>5</v>
      </c>
      <c r="N9" s="143">
        <v>0</v>
      </c>
      <c r="O9" s="143">
        <v>0</v>
      </c>
      <c r="P9" s="144">
        <v>0</v>
      </c>
    </row>
    <row r="10" spans="1:16" ht="21.75" hidden="1" customHeight="1">
      <c r="B10" s="135"/>
      <c r="C10" s="141" t="s">
        <v>52</v>
      </c>
      <c r="D10" s="137">
        <f>SUM(E10:P10)</f>
        <v>984</v>
      </c>
      <c r="E10" s="142">
        <v>89</v>
      </c>
      <c r="F10" s="143">
        <v>89</v>
      </c>
      <c r="G10" s="143">
        <v>225</v>
      </c>
      <c r="H10" s="143">
        <v>222</v>
      </c>
      <c r="I10" s="143">
        <v>196</v>
      </c>
      <c r="J10" s="143">
        <v>135</v>
      </c>
      <c r="K10" s="143">
        <v>21</v>
      </c>
      <c r="L10" s="143">
        <v>7</v>
      </c>
      <c r="M10" s="143">
        <v>0</v>
      </c>
      <c r="N10" s="143">
        <v>0</v>
      </c>
      <c r="O10" s="143">
        <v>0</v>
      </c>
      <c r="P10" s="144">
        <v>0</v>
      </c>
    </row>
    <row r="11" spans="1:16" ht="21.75" hidden="1" customHeight="1">
      <c r="B11" s="145"/>
      <c r="C11" s="146" t="s">
        <v>53</v>
      </c>
      <c r="D11" s="137">
        <f>SUM(E11:P11)</f>
        <v>1157</v>
      </c>
      <c r="E11" s="147">
        <v>52</v>
      </c>
      <c r="F11" s="148">
        <v>57</v>
      </c>
      <c r="G11" s="148">
        <v>162</v>
      </c>
      <c r="H11" s="148">
        <v>312</v>
      </c>
      <c r="I11" s="148">
        <v>295</v>
      </c>
      <c r="J11" s="148">
        <v>223</v>
      </c>
      <c r="K11" s="148">
        <v>37</v>
      </c>
      <c r="L11" s="148">
        <v>16</v>
      </c>
      <c r="M11" s="148">
        <v>3</v>
      </c>
      <c r="N11" s="148">
        <v>0</v>
      </c>
      <c r="O11" s="148">
        <v>0</v>
      </c>
      <c r="P11" s="149">
        <v>0</v>
      </c>
    </row>
    <row r="12" spans="1:16" ht="18.75" customHeight="1">
      <c r="B12" s="59" t="s">
        <v>54</v>
      </c>
      <c r="C12" s="60"/>
      <c r="D12" s="125">
        <f t="shared" ref="D12:P12" si="2">+D14+D15+D16+D17</f>
        <v>3667</v>
      </c>
      <c r="E12" s="126">
        <f t="shared" si="2"/>
        <v>105</v>
      </c>
      <c r="F12" s="127">
        <f t="shared" si="2"/>
        <v>390</v>
      </c>
      <c r="G12" s="127">
        <f t="shared" si="2"/>
        <v>912</v>
      </c>
      <c r="H12" s="127">
        <f t="shared" si="2"/>
        <v>880</v>
      </c>
      <c r="I12" s="127">
        <f t="shared" si="2"/>
        <v>606</v>
      </c>
      <c r="J12" s="127">
        <f t="shared" si="2"/>
        <v>497</v>
      </c>
      <c r="K12" s="127">
        <f t="shared" si="2"/>
        <v>151</v>
      </c>
      <c r="L12" s="127">
        <f t="shared" si="2"/>
        <v>72</v>
      </c>
      <c r="M12" s="127">
        <f t="shared" si="2"/>
        <v>33</v>
      </c>
      <c r="N12" s="127">
        <f t="shared" si="2"/>
        <v>13</v>
      </c>
      <c r="O12" s="127">
        <f t="shared" si="2"/>
        <v>6</v>
      </c>
      <c r="P12" s="128">
        <f t="shared" si="2"/>
        <v>2</v>
      </c>
    </row>
    <row r="13" spans="1:16" ht="15" customHeight="1">
      <c r="B13" s="129"/>
      <c r="C13" s="130" t="s">
        <v>78</v>
      </c>
      <c r="D13" s="131">
        <f t="shared" ref="D13:D19" si="3">SUM(E13:P13)</f>
        <v>99.999999999999986</v>
      </c>
      <c r="E13" s="132">
        <f>ROUND(E12/$D12*100,1)</f>
        <v>2.9</v>
      </c>
      <c r="F13" s="133">
        <f>ROUND(F12/$D12*100,1)</f>
        <v>10.6</v>
      </c>
      <c r="G13" s="133">
        <f>ROUND(G12/$D12*100,1)-0.1</f>
        <v>24.799999999999997</v>
      </c>
      <c r="H13" s="133">
        <f>ROUND(H12/$D12*100,1)-0.1</f>
        <v>23.9</v>
      </c>
      <c r="I13" s="133">
        <f t="shared" ref="I13:P13" si="4">ROUND(I12/$D12*100,1)</f>
        <v>16.5</v>
      </c>
      <c r="J13" s="133">
        <f t="shared" si="4"/>
        <v>13.6</v>
      </c>
      <c r="K13" s="133">
        <f t="shared" si="4"/>
        <v>4.0999999999999996</v>
      </c>
      <c r="L13" s="133">
        <f t="shared" si="4"/>
        <v>2</v>
      </c>
      <c r="M13" s="133">
        <f t="shared" si="4"/>
        <v>0.9</v>
      </c>
      <c r="N13" s="133">
        <f t="shared" si="4"/>
        <v>0.4</v>
      </c>
      <c r="O13" s="133">
        <f t="shared" si="4"/>
        <v>0.2</v>
      </c>
      <c r="P13" s="134">
        <f t="shared" si="4"/>
        <v>0.1</v>
      </c>
    </row>
    <row r="14" spans="1:16" ht="15" customHeight="1">
      <c r="B14" s="135"/>
      <c r="C14" s="136" t="s">
        <v>50</v>
      </c>
      <c r="D14" s="137">
        <f t="shared" si="3"/>
        <v>793</v>
      </c>
      <c r="E14" s="138">
        <v>31</v>
      </c>
      <c r="F14" s="139">
        <v>75</v>
      </c>
      <c r="G14" s="139">
        <v>193</v>
      </c>
      <c r="H14" s="139">
        <v>189</v>
      </c>
      <c r="I14" s="139">
        <v>125</v>
      </c>
      <c r="J14" s="139">
        <v>119</v>
      </c>
      <c r="K14" s="139">
        <v>45</v>
      </c>
      <c r="L14" s="139">
        <v>12</v>
      </c>
      <c r="M14" s="139">
        <v>2</v>
      </c>
      <c r="N14" s="139">
        <v>0</v>
      </c>
      <c r="O14" s="139">
        <v>2</v>
      </c>
      <c r="P14" s="140">
        <v>0</v>
      </c>
    </row>
    <row r="15" spans="1:16" ht="15" customHeight="1">
      <c r="B15" s="135"/>
      <c r="C15" s="141" t="s">
        <v>51</v>
      </c>
      <c r="D15" s="150">
        <f t="shared" si="3"/>
        <v>1178</v>
      </c>
      <c r="E15" s="142">
        <v>8</v>
      </c>
      <c r="F15" s="143">
        <v>192</v>
      </c>
      <c r="G15" s="143">
        <v>396</v>
      </c>
      <c r="H15" s="143">
        <v>265</v>
      </c>
      <c r="I15" s="143">
        <v>146</v>
      </c>
      <c r="J15" s="143">
        <v>90</v>
      </c>
      <c r="K15" s="143">
        <v>43</v>
      </c>
      <c r="L15" s="143">
        <v>26</v>
      </c>
      <c r="M15" s="143">
        <v>10</v>
      </c>
      <c r="N15" s="143">
        <v>2</v>
      </c>
      <c r="O15" s="143">
        <v>0</v>
      </c>
      <c r="P15" s="144">
        <v>0</v>
      </c>
    </row>
    <row r="16" spans="1:16" ht="15" customHeight="1">
      <c r="B16" s="135"/>
      <c r="C16" s="141" t="s">
        <v>52</v>
      </c>
      <c r="D16" s="150">
        <f t="shared" si="3"/>
        <v>797</v>
      </c>
      <c r="E16" s="142">
        <v>8</v>
      </c>
      <c r="F16" s="143">
        <v>72</v>
      </c>
      <c r="G16" s="143">
        <v>187</v>
      </c>
      <c r="H16" s="143">
        <v>204</v>
      </c>
      <c r="I16" s="143">
        <v>155</v>
      </c>
      <c r="J16" s="143">
        <v>124</v>
      </c>
      <c r="K16" s="143">
        <v>26</v>
      </c>
      <c r="L16" s="143">
        <v>15</v>
      </c>
      <c r="M16" s="143">
        <v>3</v>
      </c>
      <c r="N16" s="143">
        <v>2</v>
      </c>
      <c r="O16" s="143">
        <v>1</v>
      </c>
      <c r="P16" s="144">
        <v>0</v>
      </c>
    </row>
    <row r="17" spans="2:16" ht="15" customHeight="1">
      <c r="B17" s="145"/>
      <c r="C17" s="146" t="s">
        <v>53</v>
      </c>
      <c r="D17" s="151">
        <f t="shared" si="3"/>
        <v>899</v>
      </c>
      <c r="E17" s="147">
        <v>58</v>
      </c>
      <c r="F17" s="148">
        <v>51</v>
      </c>
      <c r="G17" s="148">
        <v>136</v>
      </c>
      <c r="H17" s="148">
        <v>222</v>
      </c>
      <c r="I17" s="148">
        <v>180</v>
      </c>
      <c r="J17" s="148">
        <v>164</v>
      </c>
      <c r="K17" s="148">
        <v>37</v>
      </c>
      <c r="L17" s="148">
        <v>19</v>
      </c>
      <c r="M17" s="148">
        <v>18</v>
      </c>
      <c r="N17" s="148">
        <v>9</v>
      </c>
      <c r="O17" s="148">
        <v>3</v>
      </c>
      <c r="P17" s="149">
        <v>2</v>
      </c>
    </row>
    <row r="18" spans="2:16" ht="18.75" customHeight="1">
      <c r="B18" s="152" t="s">
        <v>55</v>
      </c>
      <c r="C18" s="153"/>
      <c r="D18" s="125">
        <f>SUM(E18:P18)</f>
        <v>2797</v>
      </c>
      <c r="E18" s="126">
        <f t="shared" ref="E18:P18" si="5">E20+E21+E22+E23</f>
        <v>41</v>
      </c>
      <c r="F18" s="127">
        <f t="shared" si="5"/>
        <v>288</v>
      </c>
      <c r="G18" s="127">
        <f t="shared" si="5"/>
        <v>635</v>
      </c>
      <c r="H18" s="127">
        <f t="shared" si="5"/>
        <v>666</v>
      </c>
      <c r="I18" s="127">
        <f t="shared" si="5"/>
        <v>480</v>
      </c>
      <c r="J18" s="127">
        <f t="shared" si="5"/>
        <v>407</v>
      </c>
      <c r="K18" s="127">
        <f t="shared" si="5"/>
        <v>122</v>
      </c>
      <c r="L18" s="127">
        <f t="shared" si="5"/>
        <v>73</v>
      </c>
      <c r="M18" s="127">
        <f t="shared" si="5"/>
        <v>46</v>
      </c>
      <c r="N18" s="127">
        <f t="shared" si="5"/>
        <v>22</v>
      </c>
      <c r="O18" s="127">
        <f t="shared" si="5"/>
        <v>11</v>
      </c>
      <c r="P18" s="128">
        <f t="shared" si="5"/>
        <v>6</v>
      </c>
    </row>
    <row r="19" spans="2:16" ht="15" customHeight="1">
      <c r="B19" s="129"/>
      <c r="C19" s="130" t="s">
        <v>78</v>
      </c>
      <c r="D19" s="131">
        <f t="shared" si="3"/>
        <v>100</v>
      </c>
      <c r="E19" s="132">
        <f>ROUND(E18/$D18*100,1)</f>
        <v>1.5</v>
      </c>
      <c r="F19" s="133">
        <f>ROUND(F18/$D18*100,1)</f>
        <v>10.3</v>
      </c>
      <c r="G19" s="133">
        <f>ROUND(G18/$D18*100,1)</f>
        <v>22.7</v>
      </c>
      <c r="H19" s="133">
        <f>ROUND(H18/$D18*100,1)-0.1</f>
        <v>23.7</v>
      </c>
      <c r="I19" s="133">
        <f t="shared" ref="I19:P19" si="6">ROUND(I18/$D18*100,1)</f>
        <v>17.2</v>
      </c>
      <c r="J19" s="133">
        <f t="shared" si="6"/>
        <v>14.6</v>
      </c>
      <c r="K19" s="133">
        <f t="shared" si="6"/>
        <v>4.4000000000000004</v>
      </c>
      <c r="L19" s="133">
        <f t="shared" si="6"/>
        <v>2.6</v>
      </c>
      <c r="M19" s="133">
        <f t="shared" si="6"/>
        <v>1.6</v>
      </c>
      <c r="N19" s="133">
        <f t="shared" si="6"/>
        <v>0.8</v>
      </c>
      <c r="O19" s="133">
        <f t="shared" si="6"/>
        <v>0.4</v>
      </c>
      <c r="P19" s="134">
        <f t="shared" si="6"/>
        <v>0.2</v>
      </c>
    </row>
    <row r="20" spans="2:16" ht="15" customHeight="1">
      <c r="B20" s="135"/>
      <c r="C20" s="136" t="s">
        <v>50</v>
      </c>
      <c r="D20" s="137">
        <f t="shared" ref="D20:D31" si="7">SUM(E20:P20)</f>
        <v>600</v>
      </c>
      <c r="E20" s="138">
        <v>16</v>
      </c>
      <c r="F20" s="139">
        <v>52</v>
      </c>
      <c r="G20" s="139">
        <v>126</v>
      </c>
      <c r="H20" s="139">
        <v>130</v>
      </c>
      <c r="I20" s="139">
        <v>107</v>
      </c>
      <c r="J20" s="139">
        <v>113</v>
      </c>
      <c r="K20" s="139">
        <v>31</v>
      </c>
      <c r="L20" s="139">
        <v>13</v>
      </c>
      <c r="M20" s="139">
        <v>7</v>
      </c>
      <c r="N20" s="139">
        <v>1</v>
      </c>
      <c r="O20" s="139">
        <v>3</v>
      </c>
      <c r="P20" s="140">
        <v>1</v>
      </c>
    </row>
    <row r="21" spans="2:16" ht="15" customHeight="1">
      <c r="B21" s="135"/>
      <c r="C21" s="141" t="s">
        <v>51</v>
      </c>
      <c r="D21" s="150">
        <f t="shared" si="7"/>
        <v>986</v>
      </c>
      <c r="E21" s="142">
        <v>8</v>
      </c>
      <c r="F21" s="143">
        <v>155</v>
      </c>
      <c r="G21" s="143">
        <v>285</v>
      </c>
      <c r="H21" s="143">
        <v>243</v>
      </c>
      <c r="I21" s="143">
        <v>123</v>
      </c>
      <c r="J21" s="143">
        <v>79</v>
      </c>
      <c r="K21" s="143">
        <v>41</v>
      </c>
      <c r="L21" s="143">
        <v>31</v>
      </c>
      <c r="M21" s="143">
        <v>15</v>
      </c>
      <c r="N21" s="143">
        <v>4</v>
      </c>
      <c r="O21" s="143">
        <v>2</v>
      </c>
      <c r="P21" s="144">
        <v>0</v>
      </c>
    </row>
    <row r="22" spans="2:16" ht="15" customHeight="1">
      <c r="B22" s="135"/>
      <c r="C22" s="141" t="s">
        <v>52</v>
      </c>
      <c r="D22" s="150">
        <f t="shared" si="7"/>
        <v>655</v>
      </c>
      <c r="E22" s="142">
        <v>8</v>
      </c>
      <c r="F22" s="143">
        <v>47</v>
      </c>
      <c r="G22" s="143">
        <v>148</v>
      </c>
      <c r="H22" s="143">
        <v>168</v>
      </c>
      <c r="I22" s="143">
        <v>125</v>
      </c>
      <c r="J22" s="143">
        <v>104</v>
      </c>
      <c r="K22" s="143">
        <v>26</v>
      </c>
      <c r="L22" s="143">
        <v>13</v>
      </c>
      <c r="M22" s="143">
        <v>11</v>
      </c>
      <c r="N22" s="143">
        <v>5</v>
      </c>
      <c r="O22" s="143">
        <v>0</v>
      </c>
      <c r="P22" s="144">
        <v>0</v>
      </c>
    </row>
    <row r="23" spans="2:16" ht="15" customHeight="1">
      <c r="B23" s="145"/>
      <c r="C23" s="146" t="s">
        <v>53</v>
      </c>
      <c r="D23" s="151">
        <f t="shared" si="7"/>
        <v>556</v>
      </c>
      <c r="E23" s="147">
        <v>9</v>
      </c>
      <c r="F23" s="148">
        <v>34</v>
      </c>
      <c r="G23" s="148">
        <v>76</v>
      </c>
      <c r="H23" s="148">
        <v>125</v>
      </c>
      <c r="I23" s="148">
        <v>125</v>
      </c>
      <c r="J23" s="148">
        <v>111</v>
      </c>
      <c r="K23" s="148">
        <v>24</v>
      </c>
      <c r="L23" s="148">
        <v>16</v>
      </c>
      <c r="M23" s="148">
        <v>13</v>
      </c>
      <c r="N23" s="148">
        <v>12</v>
      </c>
      <c r="O23" s="148">
        <v>6</v>
      </c>
      <c r="P23" s="149">
        <v>5</v>
      </c>
    </row>
    <row r="24" spans="2:16" ht="18.75" customHeight="1">
      <c r="B24" s="152" t="s">
        <v>56</v>
      </c>
      <c r="C24" s="153"/>
      <c r="D24" s="125">
        <f t="shared" si="7"/>
        <v>2165</v>
      </c>
      <c r="E24" s="126">
        <f t="shared" ref="E24:P24" si="8">E26+E27+E28+E29</f>
        <v>28</v>
      </c>
      <c r="F24" s="127">
        <f t="shared" si="8"/>
        <v>220</v>
      </c>
      <c r="G24" s="127">
        <f t="shared" si="8"/>
        <v>502</v>
      </c>
      <c r="H24" s="127">
        <f t="shared" si="8"/>
        <v>474</v>
      </c>
      <c r="I24" s="127">
        <f t="shared" si="8"/>
        <v>357</v>
      </c>
      <c r="J24" s="127">
        <f t="shared" si="8"/>
        <v>265</v>
      </c>
      <c r="K24" s="127">
        <f t="shared" si="8"/>
        <v>113</v>
      </c>
      <c r="L24" s="127">
        <f t="shared" si="8"/>
        <v>87</v>
      </c>
      <c r="M24" s="127">
        <f t="shared" si="8"/>
        <v>59</v>
      </c>
      <c r="N24" s="127">
        <f t="shared" si="8"/>
        <v>27</v>
      </c>
      <c r="O24" s="127">
        <f t="shared" si="8"/>
        <v>25</v>
      </c>
      <c r="P24" s="128">
        <f t="shared" si="8"/>
        <v>8</v>
      </c>
    </row>
    <row r="25" spans="2:16" ht="15" customHeight="1">
      <c r="B25" s="129"/>
      <c r="C25" s="154" t="s">
        <v>78</v>
      </c>
      <c r="D25" s="155">
        <f t="shared" si="7"/>
        <v>100.00000000000001</v>
      </c>
      <c r="E25" s="156">
        <f>ROUND(E24/$D24*100,1)</f>
        <v>1.3</v>
      </c>
      <c r="F25" s="157">
        <f>ROUND(F24/$D24*100,1)</f>
        <v>10.199999999999999</v>
      </c>
      <c r="G25" s="157">
        <f>ROUND(G24/$D24*100,1)</f>
        <v>23.2</v>
      </c>
      <c r="H25" s="157">
        <f>ROUND(H24/$D24*100,1)</f>
        <v>21.9</v>
      </c>
      <c r="I25" s="157">
        <f t="shared" ref="I25:P25" si="9">ROUND(I24/$D24*100,1)</f>
        <v>16.5</v>
      </c>
      <c r="J25" s="157">
        <f t="shared" si="9"/>
        <v>12.2</v>
      </c>
      <c r="K25" s="157">
        <f t="shared" si="9"/>
        <v>5.2</v>
      </c>
      <c r="L25" s="157">
        <f t="shared" si="9"/>
        <v>4</v>
      </c>
      <c r="M25" s="157">
        <f t="shared" si="9"/>
        <v>2.7</v>
      </c>
      <c r="N25" s="157">
        <f t="shared" si="9"/>
        <v>1.2</v>
      </c>
      <c r="O25" s="157">
        <f t="shared" si="9"/>
        <v>1.2</v>
      </c>
      <c r="P25" s="158">
        <f t="shared" si="9"/>
        <v>0.4</v>
      </c>
    </row>
    <row r="26" spans="2:16" ht="15" customHeight="1">
      <c r="B26" s="135"/>
      <c r="C26" s="141" t="s">
        <v>50</v>
      </c>
      <c r="D26" s="150">
        <f t="shared" si="7"/>
        <v>469</v>
      </c>
      <c r="E26" s="142">
        <v>14</v>
      </c>
      <c r="F26" s="143">
        <v>45</v>
      </c>
      <c r="G26" s="143">
        <v>108</v>
      </c>
      <c r="H26" s="143">
        <v>101</v>
      </c>
      <c r="I26" s="143">
        <v>69</v>
      </c>
      <c r="J26" s="143">
        <v>72</v>
      </c>
      <c r="K26" s="143">
        <v>30</v>
      </c>
      <c r="L26" s="143">
        <v>12</v>
      </c>
      <c r="M26" s="143">
        <v>9</v>
      </c>
      <c r="N26" s="143">
        <v>4</v>
      </c>
      <c r="O26" s="143">
        <v>3</v>
      </c>
      <c r="P26" s="144">
        <v>2</v>
      </c>
    </row>
    <row r="27" spans="2:16" ht="15" customHeight="1">
      <c r="B27" s="135"/>
      <c r="C27" s="141" t="s">
        <v>51</v>
      </c>
      <c r="D27" s="150">
        <f t="shared" si="7"/>
        <v>772</v>
      </c>
      <c r="E27" s="142">
        <v>1</v>
      </c>
      <c r="F27" s="143">
        <v>99</v>
      </c>
      <c r="G27" s="143">
        <v>217</v>
      </c>
      <c r="H27" s="143">
        <v>173</v>
      </c>
      <c r="I27" s="143">
        <v>106</v>
      </c>
      <c r="J27" s="143">
        <v>73</v>
      </c>
      <c r="K27" s="143">
        <v>33</v>
      </c>
      <c r="L27" s="143">
        <v>41</v>
      </c>
      <c r="M27" s="143">
        <v>18</v>
      </c>
      <c r="N27" s="143">
        <v>7</v>
      </c>
      <c r="O27" s="143">
        <v>3</v>
      </c>
      <c r="P27" s="144">
        <v>1</v>
      </c>
    </row>
    <row r="28" spans="2:16" ht="15" customHeight="1">
      <c r="B28" s="135"/>
      <c r="C28" s="141" t="s">
        <v>52</v>
      </c>
      <c r="D28" s="150">
        <f t="shared" si="7"/>
        <v>503</v>
      </c>
      <c r="E28" s="142">
        <v>6</v>
      </c>
      <c r="F28" s="143">
        <v>45</v>
      </c>
      <c r="G28" s="143">
        <v>117</v>
      </c>
      <c r="H28" s="143">
        <v>114</v>
      </c>
      <c r="I28" s="143">
        <v>87</v>
      </c>
      <c r="J28" s="143">
        <v>64</v>
      </c>
      <c r="K28" s="143">
        <v>27</v>
      </c>
      <c r="L28" s="143">
        <v>18</v>
      </c>
      <c r="M28" s="143">
        <v>14</v>
      </c>
      <c r="N28" s="143">
        <v>5</v>
      </c>
      <c r="O28" s="143">
        <v>5</v>
      </c>
      <c r="P28" s="144">
        <v>1</v>
      </c>
    </row>
    <row r="29" spans="2:16" ht="15" customHeight="1">
      <c r="B29" s="145"/>
      <c r="C29" s="146" t="s">
        <v>53</v>
      </c>
      <c r="D29" s="151">
        <f t="shared" si="7"/>
        <v>421</v>
      </c>
      <c r="E29" s="147">
        <v>7</v>
      </c>
      <c r="F29" s="148">
        <v>31</v>
      </c>
      <c r="G29" s="148">
        <v>60</v>
      </c>
      <c r="H29" s="148">
        <v>86</v>
      </c>
      <c r="I29" s="148">
        <v>95</v>
      </c>
      <c r="J29" s="148">
        <v>56</v>
      </c>
      <c r="K29" s="148">
        <v>23</v>
      </c>
      <c r="L29" s="148">
        <v>16</v>
      </c>
      <c r="M29" s="148">
        <v>18</v>
      </c>
      <c r="N29" s="148">
        <v>11</v>
      </c>
      <c r="O29" s="148">
        <v>14</v>
      </c>
      <c r="P29" s="149">
        <v>4</v>
      </c>
    </row>
    <row r="30" spans="2:16" ht="15" customHeight="1">
      <c r="B30" s="152" t="s">
        <v>79</v>
      </c>
      <c r="C30" s="153"/>
      <c r="D30" s="125">
        <f t="shared" si="7"/>
        <v>1449</v>
      </c>
      <c r="E30" s="126">
        <v>35</v>
      </c>
      <c r="F30" s="127">
        <v>132</v>
      </c>
      <c r="G30" s="127">
        <v>312</v>
      </c>
      <c r="H30" s="127">
        <v>284</v>
      </c>
      <c r="I30" s="127">
        <v>212</v>
      </c>
      <c r="J30" s="127">
        <v>178</v>
      </c>
      <c r="K30" s="127">
        <v>89</v>
      </c>
      <c r="L30" s="127">
        <v>82</v>
      </c>
      <c r="M30" s="127">
        <v>58</v>
      </c>
      <c r="N30" s="127">
        <v>33</v>
      </c>
      <c r="O30" s="127">
        <v>26</v>
      </c>
      <c r="P30" s="128">
        <v>8</v>
      </c>
    </row>
    <row r="31" spans="2:16" ht="15" customHeight="1">
      <c r="B31" s="159"/>
      <c r="C31" s="160" t="s">
        <v>78</v>
      </c>
      <c r="D31" s="161">
        <f t="shared" si="7"/>
        <v>99.899999999999977</v>
      </c>
      <c r="E31" s="162">
        <f>ROUND(E30/$D30*100,1)</f>
        <v>2.4</v>
      </c>
      <c r="F31" s="163">
        <f>ROUND(F30/$D30*100,1)</f>
        <v>9.1</v>
      </c>
      <c r="G31" s="163">
        <f>ROUND(G30/$D30*100,1)</f>
        <v>21.5</v>
      </c>
      <c r="H31" s="163">
        <f>ROUND(H30/$D30*100,1)-0.1</f>
        <v>19.5</v>
      </c>
      <c r="I31" s="163">
        <f t="shared" ref="I31:P31" si="10">ROUND(I30/$D30*100,1)</f>
        <v>14.6</v>
      </c>
      <c r="J31" s="163">
        <f t="shared" si="10"/>
        <v>12.3</v>
      </c>
      <c r="K31" s="163">
        <f t="shared" si="10"/>
        <v>6.1</v>
      </c>
      <c r="L31" s="163">
        <f t="shared" si="10"/>
        <v>5.7</v>
      </c>
      <c r="M31" s="163">
        <f t="shared" si="10"/>
        <v>4</v>
      </c>
      <c r="N31" s="163">
        <f t="shared" si="10"/>
        <v>2.2999999999999998</v>
      </c>
      <c r="O31" s="163">
        <f t="shared" si="10"/>
        <v>1.8</v>
      </c>
      <c r="P31" s="164">
        <f t="shared" si="10"/>
        <v>0.6</v>
      </c>
    </row>
    <row r="32" spans="2:16" ht="15" customHeight="1">
      <c r="B32" s="165" t="s">
        <v>80</v>
      </c>
      <c r="P32" s="110"/>
    </row>
    <row r="33" spans="2:16" ht="15" customHeight="1">
      <c r="B33" s="98" t="s">
        <v>58</v>
      </c>
      <c r="P33" s="110"/>
    </row>
    <row r="34" spans="2:16" ht="15" customHeight="1"/>
    <row r="35" spans="2:16" ht="15" customHeight="1">
      <c r="P35" s="110"/>
    </row>
    <row r="36" spans="2:16" ht="15" customHeight="1">
      <c r="P36" s="110"/>
    </row>
    <row r="38" spans="2:16" ht="12.75" customHeight="1"/>
    <row r="39" spans="2:16" ht="12.75" customHeight="1"/>
    <row r="40" spans="2:16" ht="12.75" customHeight="1"/>
  </sheetData>
  <mergeCells count="4">
    <mergeCell ref="B4:C5"/>
    <mergeCell ref="D4:P4"/>
    <mergeCell ref="B6:C6"/>
    <mergeCell ref="B12:C12"/>
  </mergeCells>
  <phoneticPr fontId="3"/>
  <pageMargins left="0.59055118110236227" right="0.59055118110236227" top="0.78740157480314965" bottom="0.78740157480314965" header="0.39370078740157483" footer="0.39370078740157483"/>
  <pageSetup paperSize="9" orientation="portrait" r:id="rId1"/>
  <headerFooter alignWithMargins="0">
    <oddHeader>&amp;R4.農      業</oddHeader>
    <oddFooter>&amp;C-34-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3"/>
  <sheetViews>
    <sheetView showGridLines="0" zoomScaleNormal="100" workbookViewId="0">
      <selection activeCell="AC8" sqref="AC8"/>
    </sheetView>
  </sheetViews>
  <sheetFormatPr defaultRowHeight="13.5"/>
  <cols>
    <col min="1" max="1" width="1.625" style="46" customWidth="1"/>
    <col min="2" max="2" width="10.625" style="46" customWidth="1"/>
    <col min="3" max="8" width="5.625" style="46" hidden="1" customWidth="1"/>
    <col min="9" max="9" width="5.625" style="46" customWidth="1"/>
    <col min="10" max="10" width="5.625" style="166" customWidth="1"/>
    <col min="11" max="14" width="5.625" style="46" hidden="1" customWidth="1"/>
    <col min="15" max="26" width="5.625" style="46" customWidth="1"/>
    <col min="27" max="256" width="9" style="46"/>
    <col min="257" max="257" width="1.625" style="46" customWidth="1"/>
    <col min="258" max="258" width="10.625" style="46" customWidth="1"/>
    <col min="259" max="264" width="0" style="46" hidden="1" customWidth="1"/>
    <col min="265" max="266" width="5.625" style="46" customWidth="1"/>
    <col min="267" max="270" width="0" style="46" hidden="1" customWidth="1"/>
    <col min="271" max="282" width="5.625" style="46" customWidth="1"/>
    <col min="283" max="512" width="9" style="46"/>
    <col min="513" max="513" width="1.625" style="46" customWidth="1"/>
    <col min="514" max="514" width="10.625" style="46" customWidth="1"/>
    <col min="515" max="520" width="0" style="46" hidden="1" customWidth="1"/>
    <col min="521" max="522" width="5.625" style="46" customWidth="1"/>
    <col min="523" max="526" width="0" style="46" hidden="1" customWidth="1"/>
    <col min="527" max="538" width="5.625" style="46" customWidth="1"/>
    <col min="539" max="768" width="9" style="46"/>
    <col min="769" max="769" width="1.625" style="46" customWidth="1"/>
    <col min="770" max="770" width="10.625" style="46" customWidth="1"/>
    <col min="771" max="776" width="0" style="46" hidden="1" customWidth="1"/>
    <col min="777" max="778" width="5.625" style="46" customWidth="1"/>
    <col min="779" max="782" width="0" style="46" hidden="1" customWidth="1"/>
    <col min="783" max="794" width="5.625" style="46" customWidth="1"/>
    <col min="795" max="1024" width="9" style="46"/>
    <col min="1025" max="1025" width="1.625" style="46" customWidth="1"/>
    <col min="1026" max="1026" width="10.625" style="46" customWidth="1"/>
    <col min="1027" max="1032" width="0" style="46" hidden="1" customWidth="1"/>
    <col min="1033" max="1034" width="5.625" style="46" customWidth="1"/>
    <col min="1035" max="1038" width="0" style="46" hidden="1" customWidth="1"/>
    <col min="1039" max="1050" width="5.625" style="46" customWidth="1"/>
    <col min="1051" max="1280" width="9" style="46"/>
    <col min="1281" max="1281" width="1.625" style="46" customWidth="1"/>
    <col min="1282" max="1282" width="10.625" style="46" customWidth="1"/>
    <col min="1283" max="1288" width="0" style="46" hidden="1" customWidth="1"/>
    <col min="1289" max="1290" width="5.625" style="46" customWidth="1"/>
    <col min="1291" max="1294" width="0" style="46" hidden="1" customWidth="1"/>
    <col min="1295" max="1306" width="5.625" style="46" customWidth="1"/>
    <col min="1307" max="1536" width="9" style="46"/>
    <col min="1537" max="1537" width="1.625" style="46" customWidth="1"/>
    <col min="1538" max="1538" width="10.625" style="46" customWidth="1"/>
    <col min="1539" max="1544" width="0" style="46" hidden="1" customWidth="1"/>
    <col min="1545" max="1546" width="5.625" style="46" customWidth="1"/>
    <col min="1547" max="1550" width="0" style="46" hidden="1" customWidth="1"/>
    <col min="1551" max="1562" width="5.625" style="46" customWidth="1"/>
    <col min="1563" max="1792" width="9" style="46"/>
    <col min="1793" max="1793" width="1.625" style="46" customWidth="1"/>
    <col min="1794" max="1794" width="10.625" style="46" customWidth="1"/>
    <col min="1795" max="1800" width="0" style="46" hidden="1" customWidth="1"/>
    <col min="1801" max="1802" width="5.625" style="46" customWidth="1"/>
    <col min="1803" max="1806" width="0" style="46" hidden="1" customWidth="1"/>
    <col min="1807" max="1818" width="5.625" style="46" customWidth="1"/>
    <col min="1819" max="2048" width="9" style="46"/>
    <col min="2049" max="2049" width="1.625" style="46" customWidth="1"/>
    <col min="2050" max="2050" width="10.625" style="46" customWidth="1"/>
    <col min="2051" max="2056" width="0" style="46" hidden="1" customWidth="1"/>
    <col min="2057" max="2058" width="5.625" style="46" customWidth="1"/>
    <col min="2059" max="2062" width="0" style="46" hidden="1" customWidth="1"/>
    <col min="2063" max="2074" width="5.625" style="46" customWidth="1"/>
    <col min="2075" max="2304" width="9" style="46"/>
    <col min="2305" max="2305" width="1.625" style="46" customWidth="1"/>
    <col min="2306" max="2306" width="10.625" style="46" customWidth="1"/>
    <col min="2307" max="2312" width="0" style="46" hidden="1" customWidth="1"/>
    <col min="2313" max="2314" width="5.625" style="46" customWidth="1"/>
    <col min="2315" max="2318" width="0" style="46" hidden="1" customWidth="1"/>
    <col min="2319" max="2330" width="5.625" style="46" customWidth="1"/>
    <col min="2331" max="2560" width="9" style="46"/>
    <col min="2561" max="2561" width="1.625" style="46" customWidth="1"/>
    <col min="2562" max="2562" width="10.625" style="46" customWidth="1"/>
    <col min="2563" max="2568" width="0" style="46" hidden="1" customWidth="1"/>
    <col min="2569" max="2570" width="5.625" style="46" customWidth="1"/>
    <col min="2571" max="2574" width="0" style="46" hidden="1" customWidth="1"/>
    <col min="2575" max="2586" width="5.625" style="46" customWidth="1"/>
    <col min="2587" max="2816" width="9" style="46"/>
    <col min="2817" max="2817" width="1.625" style="46" customWidth="1"/>
    <col min="2818" max="2818" width="10.625" style="46" customWidth="1"/>
    <col min="2819" max="2824" width="0" style="46" hidden="1" customWidth="1"/>
    <col min="2825" max="2826" width="5.625" style="46" customWidth="1"/>
    <col min="2827" max="2830" width="0" style="46" hidden="1" customWidth="1"/>
    <col min="2831" max="2842" width="5.625" style="46" customWidth="1"/>
    <col min="2843" max="3072" width="9" style="46"/>
    <col min="3073" max="3073" width="1.625" style="46" customWidth="1"/>
    <col min="3074" max="3074" width="10.625" style="46" customWidth="1"/>
    <col min="3075" max="3080" width="0" style="46" hidden="1" customWidth="1"/>
    <col min="3081" max="3082" width="5.625" style="46" customWidth="1"/>
    <col min="3083" max="3086" width="0" style="46" hidden="1" customWidth="1"/>
    <col min="3087" max="3098" width="5.625" style="46" customWidth="1"/>
    <col min="3099" max="3328" width="9" style="46"/>
    <col min="3329" max="3329" width="1.625" style="46" customWidth="1"/>
    <col min="3330" max="3330" width="10.625" style="46" customWidth="1"/>
    <col min="3331" max="3336" width="0" style="46" hidden="1" customWidth="1"/>
    <col min="3337" max="3338" width="5.625" style="46" customWidth="1"/>
    <col min="3339" max="3342" width="0" style="46" hidden="1" customWidth="1"/>
    <col min="3343" max="3354" width="5.625" style="46" customWidth="1"/>
    <col min="3355" max="3584" width="9" style="46"/>
    <col min="3585" max="3585" width="1.625" style="46" customWidth="1"/>
    <col min="3586" max="3586" width="10.625" style="46" customWidth="1"/>
    <col min="3587" max="3592" width="0" style="46" hidden="1" customWidth="1"/>
    <col min="3593" max="3594" width="5.625" style="46" customWidth="1"/>
    <col min="3595" max="3598" width="0" style="46" hidden="1" customWidth="1"/>
    <col min="3599" max="3610" width="5.625" style="46" customWidth="1"/>
    <col min="3611" max="3840" width="9" style="46"/>
    <col min="3841" max="3841" width="1.625" style="46" customWidth="1"/>
    <col min="3842" max="3842" width="10.625" style="46" customWidth="1"/>
    <col min="3843" max="3848" width="0" style="46" hidden="1" customWidth="1"/>
    <col min="3849" max="3850" width="5.625" style="46" customWidth="1"/>
    <col min="3851" max="3854" width="0" style="46" hidden="1" customWidth="1"/>
    <col min="3855" max="3866" width="5.625" style="46" customWidth="1"/>
    <col min="3867" max="4096" width="9" style="46"/>
    <col min="4097" max="4097" width="1.625" style="46" customWidth="1"/>
    <col min="4098" max="4098" width="10.625" style="46" customWidth="1"/>
    <col min="4099" max="4104" width="0" style="46" hidden="1" customWidth="1"/>
    <col min="4105" max="4106" width="5.625" style="46" customWidth="1"/>
    <col min="4107" max="4110" width="0" style="46" hidden="1" customWidth="1"/>
    <col min="4111" max="4122" width="5.625" style="46" customWidth="1"/>
    <col min="4123" max="4352" width="9" style="46"/>
    <col min="4353" max="4353" width="1.625" style="46" customWidth="1"/>
    <col min="4354" max="4354" width="10.625" style="46" customWidth="1"/>
    <col min="4355" max="4360" width="0" style="46" hidden="1" customWidth="1"/>
    <col min="4361" max="4362" width="5.625" style="46" customWidth="1"/>
    <col min="4363" max="4366" width="0" style="46" hidden="1" customWidth="1"/>
    <col min="4367" max="4378" width="5.625" style="46" customWidth="1"/>
    <col min="4379" max="4608" width="9" style="46"/>
    <col min="4609" max="4609" width="1.625" style="46" customWidth="1"/>
    <col min="4610" max="4610" width="10.625" style="46" customWidth="1"/>
    <col min="4611" max="4616" width="0" style="46" hidden="1" customWidth="1"/>
    <col min="4617" max="4618" width="5.625" style="46" customWidth="1"/>
    <col min="4619" max="4622" width="0" style="46" hidden="1" customWidth="1"/>
    <col min="4623" max="4634" width="5.625" style="46" customWidth="1"/>
    <col min="4635" max="4864" width="9" style="46"/>
    <col min="4865" max="4865" width="1.625" style="46" customWidth="1"/>
    <col min="4866" max="4866" width="10.625" style="46" customWidth="1"/>
    <col min="4867" max="4872" width="0" style="46" hidden="1" customWidth="1"/>
    <col min="4873" max="4874" width="5.625" style="46" customWidth="1"/>
    <col min="4875" max="4878" width="0" style="46" hidden="1" customWidth="1"/>
    <col min="4879" max="4890" width="5.625" style="46" customWidth="1"/>
    <col min="4891" max="5120" width="9" style="46"/>
    <col min="5121" max="5121" width="1.625" style="46" customWidth="1"/>
    <col min="5122" max="5122" width="10.625" style="46" customWidth="1"/>
    <col min="5123" max="5128" width="0" style="46" hidden="1" customWidth="1"/>
    <col min="5129" max="5130" width="5.625" style="46" customWidth="1"/>
    <col min="5131" max="5134" width="0" style="46" hidden="1" customWidth="1"/>
    <col min="5135" max="5146" width="5.625" style="46" customWidth="1"/>
    <col min="5147" max="5376" width="9" style="46"/>
    <col min="5377" max="5377" width="1.625" style="46" customWidth="1"/>
    <col min="5378" max="5378" width="10.625" style="46" customWidth="1"/>
    <col min="5379" max="5384" width="0" style="46" hidden="1" customWidth="1"/>
    <col min="5385" max="5386" width="5.625" style="46" customWidth="1"/>
    <col min="5387" max="5390" width="0" style="46" hidden="1" customWidth="1"/>
    <col min="5391" max="5402" width="5.625" style="46" customWidth="1"/>
    <col min="5403" max="5632" width="9" style="46"/>
    <col min="5633" max="5633" width="1.625" style="46" customWidth="1"/>
    <col min="5634" max="5634" width="10.625" style="46" customWidth="1"/>
    <col min="5635" max="5640" width="0" style="46" hidden="1" customWidth="1"/>
    <col min="5641" max="5642" width="5.625" style="46" customWidth="1"/>
    <col min="5643" max="5646" width="0" style="46" hidden="1" customWidth="1"/>
    <col min="5647" max="5658" width="5.625" style="46" customWidth="1"/>
    <col min="5659" max="5888" width="9" style="46"/>
    <col min="5889" max="5889" width="1.625" style="46" customWidth="1"/>
    <col min="5890" max="5890" width="10.625" style="46" customWidth="1"/>
    <col min="5891" max="5896" width="0" style="46" hidden="1" customWidth="1"/>
    <col min="5897" max="5898" width="5.625" style="46" customWidth="1"/>
    <col min="5899" max="5902" width="0" style="46" hidden="1" customWidth="1"/>
    <col min="5903" max="5914" width="5.625" style="46" customWidth="1"/>
    <col min="5915" max="6144" width="9" style="46"/>
    <col min="6145" max="6145" width="1.625" style="46" customWidth="1"/>
    <col min="6146" max="6146" width="10.625" style="46" customWidth="1"/>
    <col min="6147" max="6152" width="0" style="46" hidden="1" customWidth="1"/>
    <col min="6153" max="6154" width="5.625" style="46" customWidth="1"/>
    <col min="6155" max="6158" width="0" style="46" hidden="1" customWidth="1"/>
    <col min="6159" max="6170" width="5.625" style="46" customWidth="1"/>
    <col min="6171" max="6400" width="9" style="46"/>
    <col min="6401" max="6401" width="1.625" style="46" customWidth="1"/>
    <col min="6402" max="6402" width="10.625" style="46" customWidth="1"/>
    <col min="6403" max="6408" width="0" style="46" hidden="1" customWidth="1"/>
    <col min="6409" max="6410" width="5.625" style="46" customWidth="1"/>
    <col min="6411" max="6414" width="0" style="46" hidden="1" customWidth="1"/>
    <col min="6415" max="6426" width="5.625" style="46" customWidth="1"/>
    <col min="6427" max="6656" width="9" style="46"/>
    <col min="6657" max="6657" width="1.625" style="46" customWidth="1"/>
    <col min="6658" max="6658" width="10.625" style="46" customWidth="1"/>
    <col min="6659" max="6664" width="0" style="46" hidden="1" customWidth="1"/>
    <col min="6665" max="6666" width="5.625" style="46" customWidth="1"/>
    <col min="6667" max="6670" width="0" style="46" hidden="1" customWidth="1"/>
    <col min="6671" max="6682" width="5.625" style="46" customWidth="1"/>
    <col min="6683" max="6912" width="9" style="46"/>
    <col min="6913" max="6913" width="1.625" style="46" customWidth="1"/>
    <col min="6914" max="6914" width="10.625" style="46" customWidth="1"/>
    <col min="6915" max="6920" width="0" style="46" hidden="1" customWidth="1"/>
    <col min="6921" max="6922" width="5.625" style="46" customWidth="1"/>
    <col min="6923" max="6926" width="0" style="46" hidden="1" customWidth="1"/>
    <col min="6927" max="6938" width="5.625" style="46" customWidth="1"/>
    <col min="6939" max="7168" width="9" style="46"/>
    <col min="7169" max="7169" width="1.625" style="46" customWidth="1"/>
    <col min="7170" max="7170" width="10.625" style="46" customWidth="1"/>
    <col min="7171" max="7176" width="0" style="46" hidden="1" customWidth="1"/>
    <col min="7177" max="7178" width="5.625" style="46" customWidth="1"/>
    <col min="7179" max="7182" width="0" style="46" hidden="1" customWidth="1"/>
    <col min="7183" max="7194" width="5.625" style="46" customWidth="1"/>
    <col min="7195" max="7424" width="9" style="46"/>
    <col min="7425" max="7425" width="1.625" style="46" customWidth="1"/>
    <col min="7426" max="7426" width="10.625" style="46" customWidth="1"/>
    <col min="7427" max="7432" width="0" style="46" hidden="1" customWidth="1"/>
    <col min="7433" max="7434" width="5.625" style="46" customWidth="1"/>
    <col min="7435" max="7438" width="0" style="46" hidden="1" customWidth="1"/>
    <col min="7439" max="7450" width="5.625" style="46" customWidth="1"/>
    <col min="7451" max="7680" width="9" style="46"/>
    <col min="7681" max="7681" width="1.625" style="46" customWidth="1"/>
    <col min="7682" max="7682" width="10.625" style="46" customWidth="1"/>
    <col min="7683" max="7688" width="0" style="46" hidden="1" customWidth="1"/>
    <col min="7689" max="7690" width="5.625" style="46" customWidth="1"/>
    <col min="7691" max="7694" width="0" style="46" hidden="1" customWidth="1"/>
    <col min="7695" max="7706" width="5.625" style="46" customWidth="1"/>
    <col min="7707" max="7936" width="9" style="46"/>
    <col min="7937" max="7937" width="1.625" style="46" customWidth="1"/>
    <col min="7938" max="7938" width="10.625" style="46" customWidth="1"/>
    <col min="7939" max="7944" width="0" style="46" hidden="1" customWidth="1"/>
    <col min="7945" max="7946" width="5.625" style="46" customWidth="1"/>
    <col min="7947" max="7950" width="0" style="46" hidden="1" customWidth="1"/>
    <col min="7951" max="7962" width="5.625" style="46" customWidth="1"/>
    <col min="7963" max="8192" width="9" style="46"/>
    <col min="8193" max="8193" width="1.625" style="46" customWidth="1"/>
    <col min="8194" max="8194" width="10.625" style="46" customWidth="1"/>
    <col min="8195" max="8200" width="0" style="46" hidden="1" customWidth="1"/>
    <col min="8201" max="8202" width="5.625" style="46" customWidth="1"/>
    <col min="8203" max="8206" width="0" style="46" hidden="1" customWidth="1"/>
    <col min="8207" max="8218" width="5.625" style="46" customWidth="1"/>
    <col min="8219" max="8448" width="9" style="46"/>
    <col min="8449" max="8449" width="1.625" style="46" customWidth="1"/>
    <col min="8450" max="8450" width="10.625" style="46" customWidth="1"/>
    <col min="8451" max="8456" width="0" style="46" hidden="1" customWidth="1"/>
    <col min="8457" max="8458" width="5.625" style="46" customWidth="1"/>
    <col min="8459" max="8462" width="0" style="46" hidden="1" customWidth="1"/>
    <col min="8463" max="8474" width="5.625" style="46" customWidth="1"/>
    <col min="8475" max="8704" width="9" style="46"/>
    <col min="8705" max="8705" width="1.625" style="46" customWidth="1"/>
    <col min="8706" max="8706" width="10.625" style="46" customWidth="1"/>
    <col min="8707" max="8712" width="0" style="46" hidden="1" customWidth="1"/>
    <col min="8713" max="8714" width="5.625" style="46" customWidth="1"/>
    <col min="8715" max="8718" width="0" style="46" hidden="1" customWidth="1"/>
    <col min="8719" max="8730" width="5.625" style="46" customWidth="1"/>
    <col min="8731" max="8960" width="9" style="46"/>
    <col min="8961" max="8961" width="1.625" style="46" customWidth="1"/>
    <col min="8962" max="8962" width="10.625" style="46" customWidth="1"/>
    <col min="8963" max="8968" width="0" style="46" hidden="1" customWidth="1"/>
    <col min="8969" max="8970" width="5.625" style="46" customWidth="1"/>
    <col min="8971" max="8974" width="0" style="46" hidden="1" customWidth="1"/>
    <col min="8975" max="8986" width="5.625" style="46" customWidth="1"/>
    <col min="8987" max="9216" width="9" style="46"/>
    <col min="9217" max="9217" width="1.625" style="46" customWidth="1"/>
    <col min="9218" max="9218" width="10.625" style="46" customWidth="1"/>
    <col min="9219" max="9224" width="0" style="46" hidden="1" customWidth="1"/>
    <col min="9225" max="9226" width="5.625" style="46" customWidth="1"/>
    <col min="9227" max="9230" width="0" style="46" hidden="1" customWidth="1"/>
    <col min="9231" max="9242" width="5.625" style="46" customWidth="1"/>
    <col min="9243" max="9472" width="9" style="46"/>
    <col min="9473" max="9473" width="1.625" style="46" customWidth="1"/>
    <col min="9474" max="9474" width="10.625" style="46" customWidth="1"/>
    <col min="9475" max="9480" width="0" style="46" hidden="1" customWidth="1"/>
    <col min="9481" max="9482" width="5.625" style="46" customWidth="1"/>
    <col min="9483" max="9486" width="0" style="46" hidden="1" customWidth="1"/>
    <col min="9487" max="9498" width="5.625" style="46" customWidth="1"/>
    <col min="9499" max="9728" width="9" style="46"/>
    <col min="9729" max="9729" width="1.625" style="46" customWidth="1"/>
    <col min="9730" max="9730" width="10.625" style="46" customWidth="1"/>
    <col min="9731" max="9736" width="0" style="46" hidden="1" customWidth="1"/>
    <col min="9737" max="9738" width="5.625" style="46" customWidth="1"/>
    <col min="9739" max="9742" width="0" style="46" hidden="1" customWidth="1"/>
    <col min="9743" max="9754" width="5.625" style="46" customWidth="1"/>
    <col min="9755" max="9984" width="9" style="46"/>
    <col min="9985" max="9985" width="1.625" style="46" customWidth="1"/>
    <col min="9986" max="9986" width="10.625" style="46" customWidth="1"/>
    <col min="9987" max="9992" width="0" style="46" hidden="1" customWidth="1"/>
    <col min="9993" max="9994" width="5.625" style="46" customWidth="1"/>
    <col min="9995" max="9998" width="0" style="46" hidden="1" customWidth="1"/>
    <col min="9999" max="10010" width="5.625" style="46" customWidth="1"/>
    <col min="10011" max="10240" width="9" style="46"/>
    <col min="10241" max="10241" width="1.625" style="46" customWidth="1"/>
    <col min="10242" max="10242" width="10.625" style="46" customWidth="1"/>
    <col min="10243" max="10248" width="0" style="46" hidden="1" customWidth="1"/>
    <col min="10249" max="10250" width="5.625" style="46" customWidth="1"/>
    <col min="10251" max="10254" width="0" style="46" hidden="1" customWidth="1"/>
    <col min="10255" max="10266" width="5.625" style="46" customWidth="1"/>
    <col min="10267" max="10496" width="9" style="46"/>
    <col min="10497" max="10497" width="1.625" style="46" customWidth="1"/>
    <col min="10498" max="10498" width="10.625" style="46" customWidth="1"/>
    <col min="10499" max="10504" width="0" style="46" hidden="1" customWidth="1"/>
    <col min="10505" max="10506" width="5.625" style="46" customWidth="1"/>
    <col min="10507" max="10510" width="0" style="46" hidden="1" customWidth="1"/>
    <col min="10511" max="10522" width="5.625" style="46" customWidth="1"/>
    <col min="10523" max="10752" width="9" style="46"/>
    <col min="10753" max="10753" width="1.625" style="46" customWidth="1"/>
    <col min="10754" max="10754" width="10.625" style="46" customWidth="1"/>
    <col min="10755" max="10760" width="0" style="46" hidden="1" customWidth="1"/>
    <col min="10761" max="10762" width="5.625" style="46" customWidth="1"/>
    <col min="10763" max="10766" width="0" style="46" hidden="1" customWidth="1"/>
    <col min="10767" max="10778" width="5.625" style="46" customWidth="1"/>
    <col min="10779" max="11008" width="9" style="46"/>
    <col min="11009" max="11009" width="1.625" style="46" customWidth="1"/>
    <col min="11010" max="11010" width="10.625" style="46" customWidth="1"/>
    <col min="11011" max="11016" width="0" style="46" hidden="1" customWidth="1"/>
    <col min="11017" max="11018" width="5.625" style="46" customWidth="1"/>
    <col min="11019" max="11022" width="0" style="46" hidden="1" customWidth="1"/>
    <col min="11023" max="11034" width="5.625" style="46" customWidth="1"/>
    <col min="11035" max="11264" width="9" style="46"/>
    <col min="11265" max="11265" width="1.625" style="46" customWidth="1"/>
    <col min="11266" max="11266" width="10.625" style="46" customWidth="1"/>
    <col min="11267" max="11272" width="0" style="46" hidden="1" customWidth="1"/>
    <col min="11273" max="11274" width="5.625" style="46" customWidth="1"/>
    <col min="11275" max="11278" width="0" style="46" hidden="1" customWidth="1"/>
    <col min="11279" max="11290" width="5.625" style="46" customWidth="1"/>
    <col min="11291" max="11520" width="9" style="46"/>
    <col min="11521" max="11521" width="1.625" style="46" customWidth="1"/>
    <col min="11522" max="11522" width="10.625" style="46" customWidth="1"/>
    <col min="11523" max="11528" width="0" style="46" hidden="1" customWidth="1"/>
    <col min="11529" max="11530" width="5.625" style="46" customWidth="1"/>
    <col min="11531" max="11534" width="0" style="46" hidden="1" customWidth="1"/>
    <col min="11535" max="11546" width="5.625" style="46" customWidth="1"/>
    <col min="11547" max="11776" width="9" style="46"/>
    <col min="11777" max="11777" width="1.625" style="46" customWidth="1"/>
    <col min="11778" max="11778" width="10.625" style="46" customWidth="1"/>
    <col min="11779" max="11784" width="0" style="46" hidden="1" customWidth="1"/>
    <col min="11785" max="11786" width="5.625" style="46" customWidth="1"/>
    <col min="11787" max="11790" width="0" style="46" hidden="1" customWidth="1"/>
    <col min="11791" max="11802" width="5.625" style="46" customWidth="1"/>
    <col min="11803" max="12032" width="9" style="46"/>
    <col min="12033" max="12033" width="1.625" style="46" customWidth="1"/>
    <col min="12034" max="12034" width="10.625" style="46" customWidth="1"/>
    <col min="12035" max="12040" width="0" style="46" hidden="1" customWidth="1"/>
    <col min="12041" max="12042" width="5.625" style="46" customWidth="1"/>
    <col min="12043" max="12046" width="0" style="46" hidden="1" customWidth="1"/>
    <col min="12047" max="12058" width="5.625" style="46" customWidth="1"/>
    <col min="12059" max="12288" width="9" style="46"/>
    <col min="12289" max="12289" width="1.625" style="46" customWidth="1"/>
    <col min="12290" max="12290" width="10.625" style="46" customWidth="1"/>
    <col min="12291" max="12296" width="0" style="46" hidden="1" customWidth="1"/>
    <col min="12297" max="12298" width="5.625" style="46" customWidth="1"/>
    <col min="12299" max="12302" width="0" style="46" hidden="1" customWidth="1"/>
    <col min="12303" max="12314" width="5.625" style="46" customWidth="1"/>
    <col min="12315" max="12544" width="9" style="46"/>
    <col min="12545" max="12545" width="1.625" style="46" customWidth="1"/>
    <col min="12546" max="12546" width="10.625" style="46" customWidth="1"/>
    <col min="12547" max="12552" width="0" style="46" hidden="1" customWidth="1"/>
    <col min="12553" max="12554" width="5.625" style="46" customWidth="1"/>
    <col min="12555" max="12558" width="0" style="46" hidden="1" customWidth="1"/>
    <col min="12559" max="12570" width="5.625" style="46" customWidth="1"/>
    <col min="12571" max="12800" width="9" style="46"/>
    <col min="12801" max="12801" width="1.625" style="46" customWidth="1"/>
    <col min="12802" max="12802" width="10.625" style="46" customWidth="1"/>
    <col min="12803" max="12808" width="0" style="46" hidden="1" customWidth="1"/>
    <col min="12809" max="12810" width="5.625" style="46" customWidth="1"/>
    <col min="12811" max="12814" width="0" style="46" hidden="1" customWidth="1"/>
    <col min="12815" max="12826" width="5.625" style="46" customWidth="1"/>
    <col min="12827" max="13056" width="9" style="46"/>
    <col min="13057" max="13057" width="1.625" style="46" customWidth="1"/>
    <col min="13058" max="13058" width="10.625" style="46" customWidth="1"/>
    <col min="13059" max="13064" width="0" style="46" hidden="1" customWidth="1"/>
    <col min="13065" max="13066" width="5.625" style="46" customWidth="1"/>
    <col min="13067" max="13070" width="0" style="46" hidden="1" customWidth="1"/>
    <col min="13071" max="13082" width="5.625" style="46" customWidth="1"/>
    <col min="13083" max="13312" width="9" style="46"/>
    <col min="13313" max="13313" width="1.625" style="46" customWidth="1"/>
    <col min="13314" max="13314" width="10.625" style="46" customWidth="1"/>
    <col min="13315" max="13320" width="0" style="46" hidden="1" customWidth="1"/>
    <col min="13321" max="13322" width="5.625" style="46" customWidth="1"/>
    <col min="13323" max="13326" width="0" style="46" hidden="1" customWidth="1"/>
    <col min="13327" max="13338" width="5.625" style="46" customWidth="1"/>
    <col min="13339" max="13568" width="9" style="46"/>
    <col min="13569" max="13569" width="1.625" style="46" customWidth="1"/>
    <col min="13570" max="13570" width="10.625" style="46" customWidth="1"/>
    <col min="13571" max="13576" width="0" style="46" hidden="1" customWidth="1"/>
    <col min="13577" max="13578" width="5.625" style="46" customWidth="1"/>
    <col min="13579" max="13582" width="0" style="46" hidden="1" customWidth="1"/>
    <col min="13583" max="13594" width="5.625" style="46" customWidth="1"/>
    <col min="13595" max="13824" width="9" style="46"/>
    <col min="13825" max="13825" width="1.625" style="46" customWidth="1"/>
    <col min="13826" max="13826" width="10.625" style="46" customWidth="1"/>
    <col min="13827" max="13832" width="0" style="46" hidden="1" customWidth="1"/>
    <col min="13833" max="13834" width="5.625" style="46" customWidth="1"/>
    <col min="13835" max="13838" width="0" style="46" hidden="1" customWidth="1"/>
    <col min="13839" max="13850" width="5.625" style="46" customWidth="1"/>
    <col min="13851" max="14080" width="9" style="46"/>
    <col min="14081" max="14081" width="1.625" style="46" customWidth="1"/>
    <col min="14082" max="14082" width="10.625" style="46" customWidth="1"/>
    <col min="14083" max="14088" width="0" style="46" hidden="1" customWidth="1"/>
    <col min="14089" max="14090" width="5.625" style="46" customWidth="1"/>
    <col min="14091" max="14094" width="0" style="46" hidden="1" customWidth="1"/>
    <col min="14095" max="14106" width="5.625" style="46" customWidth="1"/>
    <col min="14107" max="14336" width="9" style="46"/>
    <col min="14337" max="14337" width="1.625" style="46" customWidth="1"/>
    <col min="14338" max="14338" width="10.625" style="46" customWidth="1"/>
    <col min="14339" max="14344" width="0" style="46" hidden="1" customWidth="1"/>
    <col min="14345" max="14346" width="5.625" style="46" customWidth="1"/>
    <col min="14347" max="14350" width="0" style="46" hidden="1" customWidth="1"/>
    <col min="14351" max="14362" width="5.625" style="46" customWidth="1"/>
    <col min="14363" max="14592" width="9" style="46"/>
    <col min="14593" max="14593" width="1.625" style="46" customWidth="1"/>
    <col min="14594" max="14594" width="10.625" style="46" customWidth="1"/>
    <col min="14595" max="14600" width="0" style="46" hidden="1" customWidth="1"/>
    <col min="14601" max="14602" width="5.625" style="46" customWidth="1"/>
    <col min="14603" max="14606" width="0" style="46" hidden="1" customWidth="1"/>
    <col min="14607" max="14618" width="5.625" style="46" customWidth="1"/>
    <col min="14619" max="14848" width="9" style="46"/>
    <col min="14849" max="14849" width="1.625" style="46" customWidth="1"/>
    <col min="14850" max="14850" width="10.625" style="46" customWidth="1"/>
    <col min="14851" max="14856" width="0" style="46" hidden="1" customWidth="1"/>
    <col min="14857" max="14858" width="5.625" style="46" customWidth="1"/>
    <col min="14859" max="14862" width="0" style="46" hidden="1" customWidth="1"/>
    <col min="14863" max="14874" width="5.625" style="46" customWidth="1"/>
    <col min="14875" max="15104" width="9" style="46"/>
    <col min="15105" max="15105" width="1.625" style="46" customWidth="1"/>
    <col min="15106" max="15106" width="10.625" style="46" customWidth="1"/>
    <col min="15107" max="15112" width="0" style="46" hidden="1" customWidth="1"/>
    <col min="15113" max="15114" width="5.625" style="46" customWidth="1"/>
    <col min="15115" max="15118" width="0" style="46" hidden="1" customWidth="1"/>
    <col min="15119" max="15130" width="5.625" style="46" customWidth="1"/>
    <col min="15131" max="15360" width="9" style="46"/>
    <col min="15361" max="15361" width="1.625" style="46" customWidth="1"/>
    <col min="15362" max="15362" width="10.625" style="46" customWidth="1"/>
    <col min="15363" max="15368" width="0" style="46" hidden="1" customWidth="1"/>
    <col min="15369" max="15370" width="5.625" style="46" customWidth="1"/>
    <col min="15371" max="15374" width="0" style="46" hidden="1" customWidth="1"/>
    <col min="15375" max="15386" width="5.625" style="46" customWidth="1"/>
    <col min="15387" max="15616" width="9" style="46"/>
    <col min="15617" max="15617" width="1.625" style="46" customWidth="1"/>
    <col min="15618" max="15618" width="10.625" style="46" customWidth="1"/>
    <col min="15619" max="15624" width="0" style="46" hidden="1" customWidth="1"/>
    <col min="15625" max="15626" width="5.625" style="46" customWidth="1"/>
    <col min="15627" max="15630" width="0" style="46" hidden="1" customWidth="1"/>
    <col min="15631" max="15642" width="5.625" style="46" customWidth="1"/>
    <col min="15643" max="15872" width="9" style="46"/>
    <col min="15873" max="15873" width="1.625" style="46" customWidth="1"/>
    <col min="15874" max="15874" width="10.625" style="46" customWidth="1"/>
    <col min="15875" max="15880" width="0" style="46" hidden="1" customWidth="1"/>
    <col min="15881" max="15882" width="5.625" style="46" customWidth="1"/>
    <col min="15883" max="15886" width="0" style="46" hidden="1" customWidth="1"/>
    <col min="15887" max="15898" width="5.625" style="46" customWidth="1"/>
    <col min="15899" max="16128" width="9" style="46"/>
    <col min="16129" max="16129" width="1.625" style="46" customWidth="1"/>
    <col min="16130" max="16130" width="10.625" style="46" customWidth="1"/>
    <col min="16131" max="16136" width="0" style="46" hidden="1" customWidth="1"/>
    <col min="16137" max="16138" width="5.625" style="46" customWidth="1"/>
    <col min="16139" max="16142" width="0" style="46" hidden="1" customWidth="1"/>
    <col min="16143" max="16154" width="5.625" style="46" customWidth="1"/>
    <col min="16155" max="16384" width="9" style="46"/>
  </cols>
  <sheetData>
    <row r="1" spans="1:27" ht="30" customHeight="1">
      <c r="A1" s="45" t="s">
        <v>81</v>
      </c>
    </row>
    <row r="2" spans="1:27" ht="7.5" customHeight="1">
      <c r="A2" s="45"/>
    </row>
    <row r="3" spans="1:27" ht="22.5" customHeight="1">
      <c r="B3" s="167" t="s">
        <v>82</v>
      </c>
      <c r="C3" s="167"/>
      <c r="D3" s="167"/>
      <c r="E3" s="167"/>
      <c r="F3" s="167"/>
      <c r="G3" s="167"/>
      <c r="H3" s="167"/>
      <c r="Z3" s="113" t="s">
        <v>83</v>
      </c>
    </row>
    <row r="4" spans="1:27" ht="22.5" customHeight="1">
      <c r="B4" s="50" t="s">
        <v>28</v>
      </c>
      <c r="C4" s="168" t="s">
        <v>84</v>
      </c>
      <c r="D4" s="168"/>
      <c r="E4" s="168"/>
      <c r="F4" s="168"/>
      <c r="G4" s="168"/>
      <c r="H4" s="168"/>
      <c r="I4" s="168" t="s">
        <v>85</v>
      </c>
      <c r="J4" s="168"/>
      <c r="K4" s="168"/>
      <c r="L4" s="168"/>
      <c r="M4" s="168"/>
      <c r="N4" s="168"/>
      <c r="O4" s="169" t="s">
        <v>86</v>
      </c>
      <c r="P4" s="170"/>
      <c r="Q4" s="170"/>
      <c r="R4" s="170"/>
      <c r="S4" s="170"/>
      <c r="T4" s="171"/>
      <c r="U4" s="169" t="s">
        <v>87</v>
      </c>
      <c r="V4" s="170"/>
      <c r="W4" s="170"/>
      <c r="X4" s="170"/>
      <c r="Y4" s="170"/>
      <c r="Z4" s="171"/>
      <c r="AA4" s="46" t="s">
        <v>88</v>
      </c>
    </row>
    <row r="5" spans="1:27" ht="22.5" customHeight="1">
      <c r="B5" s="50"/>
      <c r="C5" s="172" t="s">
        <v>31</v>
      </c>
      <c r="D5" s="173" t="s">
        <v>89</v>
      </c>
      <c r="E5" s="174" t="s">
        <v>50</v>
      </c>
      <c r="F5" s="175" t="s">
        <v>51</v>
      </c>
      <c r="G5" s="175" t="s">
        <v>52</v>
      </c>
      <c r="H5" s="176" t="s">
        <v>53</v>
      </c>
      <c r="I5" s="172" t="s">
        <v>31</v>
      </c>
      <c r="J5" s="173" t="s">
        <v>89</v>
      </c>
      <c r="K5" s="174" t="s">
        <v>50</v>
      </c>
      <c r="L5" s="175" t="s">
        <v>51</v>
      </c>
      <c r="M5" s="175" t="s">
        <v>52</v>
      </c>
      <c r="N5" s="176" t="s">
        <v>53</v>
      </c>
      <c r="O5" s="172" t="s">
        <v>31</v>
      </c>
      <c r="P5" s="177" t="s">
        <v>89</v>
      </c>
      <c r="Q5" s="174" t="s">
        <v>50</v>
      </c>
      <c r="R5" s="175" t="s">
        <v>51</v>
      </c>
      <c r="S5" s="175" t="s">
        <v>52</v>
      </c>
      <c r="T5" s="176" t="s">
        <v>53</v>
      </c>
      <c r="U5" s="172" t="s">
        <v>31</v>
      </c>
      <c r="V5" s="177" t="s">
        <v>89</v>
      </c>
      <c r="W5" s="174" t="s">
        <v>50</v>
      </c>
      <c r="X5" s="175" t="s">
        <v>51</v>
      </c>
      <c r="Y5" s="175" t="s">
        <v>52</v>
      </c>
      <c r="Z5" s="176" t="s">
        <v>53</v>
      </c>
    </row>
    <row r="6" spans="1:27" ht="22.5" customHeight="1">
      <c r="B6" s="178" t="s">
        <v>31</v>
      </c>
      <c r="C6" s="179">
        <f>+E6+F6+G6+H6</f>
        <v>4659</v>
      </c>
      <c r="D6" s="180">
        <f>SUM(D7:D22)</f>
        <v>99.999999999999986</v>
      </c>
      <c r="E6" s="181">
        <f>SUM(E7:E22)</f>
        <v>904</v>
      </c>
      <c r="F6" s="182">
        <f>SUM(F7:F22)</f>
        <v>1614</v>
      </c>
      <c r="G6" s="182">
        <f>SUM(G7:G22)</f>
        <v>984</v>
      </c>
      <c r="H6" s="183">
        <f>SUM(H7:H22)</f>
        <v>1157</v>
      </c>
      <c r="I6" s="179">
        <f>+K6+L6+M6+N6</f>
        <v>3667</v>
      </c>
      <c r="J6" s="180">
        <f t="shared" ref="J6:Z6" si="0">SUM(J7:J22)</f>
        <v>99.999999999999986</v>
      </c>
      <c r="K6" s="181">
        <f t="shared" si="0"/>
        <v>793</v>
      </c>
      <c r="L6" s="182">
        <f t="shared" si="0"/>
        <v>1178</v>
      </c>
      <c r="M6" s="182">
        <f t="shared" si="0"/>
        <v>797</v>
      </c>
      <c r="N6" s="183">
        <f t="shared" si="0"/>
        <v>899</v>
      </c>
      <c r="O6" s="179">
        <f t="shared" si="0"/>
        <v>2797</v>
      </c>
      <c r="P6" s="184">
        <f t="shared" si="0"/>
        <v>99.999999999999986</v>
      </c>
      <c r="Q6" s="181">
        <f t="shared" si="0"/>
        <v>600</v>
      </c>
      <c r="R6" s="182">
        <f t="shared" si="0"/>
        <v>986</v>
      </c>
      <c r="S6" s="182">
        <f t="shared" si="0"/>
        <v>655</v>
      </c>
      <c r="T6" s="183">
        <f t="shared" si="0"/>
        <v>556</v>
      </c>
      <c r="U6" s="179">
        <f t="shared" si="0"/>
        <v>2165</v>
      </c>
      <c r="V6" s="184">
        <f t="shared" si="0"/>
        <v>100</v>
      </c>
      <c r="W6" s="181">
        <f t="shared" si="0"/>
        <v>469</v>
      </c>
      <c r="X6" s="182">
        <f t="shared" si="0"/>
        <v>772</v>
      </c>
      <c r="Y6" s="182">
        <f t="shared" si="0"/>
        <v>503</v>
      </c>
      <c r="Z6" s="183">
        <f t="shared" si="0"/>
        <v>421</v>
      </c>
    </row>
    <row r="7" spans="1:27" ht="22.5" customHeight="1">
      <c r="B7" s="61" t="s">
        <v>90</v>
      </c>
      <c r="C7" s="185">
        <f t="shared" ref="C7:C22" si="1">SUM(E7:H7)</f>
        <v>34</v>
      </c>
      <c r="D7" s="186">
        <f t="shared" ref="D7:D22" si="2">ROUND(C7/C$6*100,1)</f>
        <v>0.7</v>
      </c>
      <c r="E7" s="187">
        <v>9</v>
      </c>
      <c r="F7" s="188">
        <v>14</v>
      </c>
      <c r="G7" s="188">
        <v>10</v>
      </c>
      <c r="H7" s="189">
        <v>1</v>
      </c>
      <c r="I7" s="185">
        <f t="shared" ref="I7:I22" si="3">SUM(K7:N7)</f>
        <v>141</v>
      </c>
      <c r="J7" s="186">
        <f t="shared" ref="J7:J22" si="4">ROUND(I7/I$6*100,1)</f>
        <v>3.8</v>
      </c>
      <c r="K7" s="187">
        <v>50</v>
      </c>
      <c r="L7" s="188">
        <v>20</v>
      </c>
      <c r="M7" s="188">
        <v>23</v>
      </c>
      <c r="N7" s="189">
        <v>48</v>
      </c>
      <c r="O7" s="185">
        <f t="shared" ref="O7:O22" si="5">SUM(Q7:T7)</f>
        <v>120</v>
      </c>
      <c r="P7" s="190">
        <f t="shared" ref="P7:P22" si="6">ROUND(O7/O$6*100,1)</f>
        <v>4.3</v>
      </c>
      <c r="Q7" s="187">
        <v>39</v>
      </c>
      <c r="R7" s="188">
        <v>24</v>
      </c>
      <c r="S7" s="188">
        <v>26</v>
      </c>
      <c r="T7" s="189">
        <v>31</v>
      </c>
      <c r="U7" s="185">
        <f t="shared" ref="U7:U22" si="7">SUM(W7:Z7)</f>
        <v>109</v>
      </c>
      <c r="V7" s="190">
        <f t="shared" ref="V7:V22" si="8">ROUND(U7/U$6*100,1)</f>
        <v>5</v>
      </c>
      <c r="W7" s="187">
        <v>30</v>
      </c>
      <c r="X7" s="188">
        <v>23</v>
      </c>
      <c r="Y7" s="188">
        <v>24</v>
      </c>
      <c r="Z7" s="189">
        <v>32</v>
      </c>
    </row>
    <row r="8" spans="1:27" ht="22.5" customHeight="1">
      <c r="B8" s="191" t="s">
        <v>91</v>
      </c>
      <c r="C8" s="185">
        <f t="shared" si="1"/>
        <v>42</v>
      </c>
      <c r="D8" s="186">
        <f t="shared" si="2"/>
        <v>0.9</v>
      </c>
      <c r="E8" s="192">
        <v>6</v>
      </c>
      <c r="F8" s="193">
        <v>17</v>
      </c>
      <c r="G8" s="193">
        <v>14</v>
      </c>
      <c r="H8" s="194">
        <v>5</v>
      </c>
      <c r="I8" s="185">
        <f t="shared" si="3"/>
        <v>13</v>
      </c>
      <c r="J8" s="186">
        <f t="shared" si="4"/>
        <v>0.4</v>
      </c>
      <c r="K8" s="192">
        <v>2</v>
      </c>
      <c r="L8" s="193">
        <v>5</v>
      </c>
      <c r="M8" s="193">
        <v>2</v>
      </c>
      <c r="N8" s="194">
        <v>4</v>
      </c>
      <c r="O8" s="185">
        <f t="shared" si="5"/>
        <v>14</v>
      </c>
      <c r="P8" s="190">
        <f t="shared" si="6"/>
        <v>0.5</v>
      </c>
      <c r="Q8" s="192">
        <v>1</v>
      </c>
      <c r="R8" s="193">
        <v>4</v>
      </c>
      <c r="S8" s="193">
        <v>6</v>
      </c>
      <c r="T8" s="194">
        <v>3</v>
      </c>
      <c r="U8" s="185">
        <f t="shared" si="7"/>
        <v>7</v>
      </c>
      <c r="V8" s="190">
        <f t="shared" si="8"/>
        <v>0.3</v>
      </c>
      <c r="W8" s="192">
        <v>2</v>
      </c>
      <c r="X8" s="193">
        <v>1</v>
      </c>
      <c r="Y8" s="193">
        <v>3</v>
      </c>
      <c r="Z8" s="194">
        <v>1</v>
      </c>
    </row>
    <row r="9" spans="1:27" ht="22.5" customHeight="1">
      <c r="B9" s="74" t="s">
        <v>92</v>
      </c>
      <c r="C9" s="185">
        <f t="shared" si="1"/>
        <v>414</v>
      </c>
      <c r="D9" s="186">
        <f t="shared" si="2"/>
        <v>8.9</v>
      </c>
      <c r="E9" s="192">
        <v>55</v>
      </c>
      <c r="F9" s="193">
        <v>233</v>
      </c>
      <c r="G9" s="193">
        <v>87</v>
      </c>
      <c r="H9" s="194">
        <v>39</v>
      </c>
      <c r="I9" s="185">
        <f t="shared" si="3"/>
        <v>64</v>
      </c>
      <c r="J9" s="186">
        <f t="shared" si="4"/>
        <v>1.7</v>
      </c>
      <c r="K9" s="192">
        <v>10</v>
      </c>
      <c r="L9" s="193">
        <v>26</v>
      </c>
      <c r="M9" s="193">
        <v>15</v>
      </c>
      <c r="N9" s="194">
        <v>13</v>
      </c>
      <c r="O9" s="185">
        <f t="shared" si="5"/>
        <v>53</v>
      </c>
      <c r="P9" s="190">
        <f t="shared" si="6"/>
        <v>1.9</v>
      </c>
      <c r="Q9" s="192">
        <v>10</v>
      </c>
      <c r="R9" s="193">
        <v>25</v>
      </c>
      <c r="S9" s="193">
        <v>14</v>
      </c>
      <c r="T9" s="194">
        <v>4</v>
      </c>
      <c r="U9" s="185">
        <f t="shared" si="7"/>
        <v>36</v>
      </c>
      <c r="V9" s="190">
        <f t="shared" si="8"/>
        <v>1.7</v>
      </c>
      <c r="W9" s="192">
        <v>13</v>
      </c>
      <c r="X9" s="193">
        <v>12</v>
      </c>
      <c r="Y9" s="193">
        <v>7</v>
      </c>
      <c r="Z9" s="194">
        <v>4</v>
      </c>
    </row>
    <row r="10" spans="1:27" ht="22.5" customHeight="1">
      <c r="B10" s="74" t="s">
        <v>67</v>
      </c>
      <c r="C10" s="185">
        <f t="shared" si="1"/>
        <v>431</v>
      </c>
      <c r="D10" s="195">
        <f t="shared" si="2"/>
        <v>9.3000000000000007</v>
      </c>
      <c r="E10" s="192">
        <v>69</v>
      </c>
      <c r="F10" s="193">
        <v>211</v>
      </c>
      <c r="G10" s="193">
        <v>110</v>
      </c>
      <c r="H10" s="194">
        <v>41</v>
      </c>
      <c r="I10" s="185">
        <f t="shared" si="3"/>
        <v>342</v>
      </c>
      <c r="J10" s="195">
        <f t="shared" si="4"/>
        <v>9.3000000000000007</v>
      </c>
      <c r="K10" s="192">
        <v>56</v>
      </c>
      <c r="L10" s="193">
        <v>178</v>
      </c>
      <c r="M10" s="193">
        <v>78</v>
      </c>
      <c r="N10" s="194">
        <v>30</v>
      </c>
      <c r="O10" s="185">
        <f t="shared" si="5"/>
        <v>249</v>
      </c>
      <c r="P10" s="196">
        <f t="shared" si="6"/>
        <v>8.9</v>
      </c>
      <c r="Q10" s="192">
        <v>30</v>
      </c>
      <c r="R10" s="193">
        <v>152</v>
      </c>
      <c r="S10" s="193">
        <v>51</v>
      </c>
      <c r="T10" s="194">
        <v>16</v>
      </c>
      <c r="U10" s="185">
        <f t="shared" si="7"/>
        <v>152</v>
      </c>
      <c r="V10" s="196">
        <f t="shared" si="8"/>
        <v>7</v>
      </c>
      <c r="W10" s="192">
        <v>19</v>
      </c>
      <c r="X10" s="193">
        <v>84</v>
      </c>
      <c r="Y10" s="193">
        <v>42</v>
      </c>
      <c r="Z10" s="194">
        <v>7</v>
      </c>
    </row>
    <row r="11" spans="1:27" ht="22.5" customHeight="1">
      <c r="B11" s="74" t="s">
        <v>68</v>
      </c>
      <c r="C11" s="185">
        <f t="shared" si="1"/>
        <v>1064</v>
      </c>
      <c r="D11" s="195">
        <f t="shared" si="2"/>
        <v>22.8</v>
      </c>
      <c r="E11" s="192">
        <v>190</v>
      </c>
      <c r="F11" s="193">
        <v>448</v>
      </c>
      <c r="G11" s="193">
        <v>228</v>
      </c>
      <c r="H11" s="194">
        <v>198</v>
      </c>
      <c r="I11" s="185">
        <f t="shared" si="3"/>
        <v>861</v>
      </c>
      <c r="J11" s="195">
        <f t="shared" si="4"/>
        <v>23.5</v>
      </c>
      <c r="K11" s="192">
        <v>169</v>
      </c>
      <c r="L11" s="193">
        <v>358</v>
      </c>
      <c r="M11" s="193">
        <v>196</v>
      </c>
      <c r="N11" s="194">
        <v>138</v>
      </c>
      <c r="O11" s="185">
        <f t="shared" si="5"/>
        <v>647</v>
      </c>
      <c r="P11" s="196">
        <f t="shared" si="6"/>
        <v>23.1</v>
      </c>
      <c r="Q11" s="192">
        <v>112</v>
      </c>
      <c r="R11" s="193">
        <v>282</v>
      </c>
      <c r="S11" s="193">
        <v>162</v>
      </c>
      <c r="T11" s="194">
        <v>91</v>
      </c>
      <c r="U11" s="185">
        <f t="shared" si="7"/>
        <v>483</v>
      </c>
      <c r="V11" s="196">
        <f t="shared" si="8"/>
        <v>22.3</v>
      </c>
      <c r="W11" s="192">
        <v>82</v>
      </c>
      <c r="X11" s="193">
        <v>227</v>
      </c>
      <c r="Y11" s="193">
        <v>110</v>
      </c>
      <c r="Z11" s="194">
        <v>64</v>
      </c>
    </row>
    <row r="12" spans="1:27" ht="22.5" customHeight="1">
      <c r="B12" s="74" t="s">
        <v>69</v>
      </c>
      <c r="C12" s="185">
        <f t="shared" si="1"/>
        <v>1193</v>
      </c>
      <c r="D12" s="195">
        <f t="shared" si="2"/>
        <v>25.6</v>
      </c>
      <c r="E12" s="192">
        <v>245</v>
      </c>
      <c r="F12" s="193">
        <v>361</v>
      </c>
      <c r="G12" s="193">
        <v>225</v>
      </c>
      <c r="H12" s="194">
        <v>362</v>
      </c>
      <c r="I12" s="185">
        <f t="shared" si="3"/>
        <v>967</v>
      </c>
      <c r="J12" s="195">
        <f t="shared" si="4"/>
        <v>26.4</v>
      </c>
      <c r="K12" s="192">
        <v>210</v>
      </c>
      <c r="L12" s="193">
        <v>306</v>
      </c>
      <c r="M12" s="193">
        <v>193</v>
      </c>
      <c r="N12" s="194">
        <v>258</v>
      </c>
      <c r="O12" s="185">
        <f t="shared" si="5"/>
        <v>710</v>
      </c>
      <c r="P12" s="196">
        <f t="shared" si="6"/>
        <v>25.4</v>
      </c>
      <c r="Q12" s="192">
        <v>155</v>
      </c>
      <c r="R12" s="193">
        <v>251</v>
      </c>
      <c r="S12" s="193">
        <v>159</v>
      </c>
      <c r="T12" s="194">
        <v>145</v>
      </c>
      <c r="U12" s="185">
        <f t="shared" si="7"/>
        <v>534</v>
      </c>
      <c r="V12" s="196">
        <f t="shared" si="8"/>
        <v>24.7</v>
      </c>
      <c r="W12" s="192">
        <v>121</v>
      </c>
      <c r="X12" s="193">
        <v>195</v>
      </c>
      <c r="Y12" s="193">
        <v>115</v>
      </c>
      <c r="Z12" s="194">
        <v>103</v>
      </c>
    </row>
    <row r="13" spans="1:27" ht="22.5" customHeight="1">
      <c r="B13" s="74" t="s">
        <v>70</v>
      </c>
      <c r="C13" s="185">
        <f t="shared" si="1"/>
        <v>846</v>
      </c>
      <c r="D13" s="195">
        <f t="shared" si="2"/>
        <v>18.2</v>
      </c>
      <c r="E13" s="192">
        <v>155</v>
      </c>
      <c r="F13" s="193">
        <v>199</v>
      </c>
      <c r="G13" s="193">
        <v>184</v>
      </c>
      <c r="H13" s="194">
        <v>308</v>
      </c>
      <c r="I13" s="185">
        <f t="shared" si="3"/>
        <v>738</v>
      </c>
      <c r="J13" s="195">
        <f t="shared" si="4"/>
        <v>20.100000000000001</v>
      </c>
      <c r="K13" s="192">
        <v>148</v>
      </c>
      <c r="L13" s="193">
        <v>174</v>
      </c>
      <c r="M13" s="193">
        <v>173</v>
      </c>
      <c r="N13" s="194">
        <v>243</v>
      </c>
      <c r="O13" s="185">
        <f t="shared" si="5"/>
        <v>543</v>
      </c>
      <c r="P13" s="196">
        <f t="shared" si="6"/>
        <v>19.399999999999999</v>
      </c>
      <c r="Q13" s="192">
        <v>113</v>
      </c>
      <c r="R13" s="193">
        <v>151</v>
      </c>
      <c r="S13" s="193">
        <v>128</v>
      </c>
      <c r="T13" s="194">
        <v>151</v>
      </c>
      <c r="U13" s="185">
        <f t="shared" si="7"/>
        <v>435</v>
      </c>
      <c r="V13" s="196">
        <f t="shared" si="8"/>
        <v>20.100000000000001</v>
      </c>
      <c r="W13" s="192">
        <v>82</v>
      </c>
      <c r="X13" s="193">
        <v>137</v>
      </c>
      <c r="Y13" s="193">
        <v>105</v>
      </c>
      <c r="Z13" s="194">
        <v>111</v>
      </c>
    </row>
    <row r="14" spans="1:27" ht="22.5" customHeight="1">
      <c r="B14" s="74" t="s">
        <v>93</v>
      </c>
      <c r="C14" s="185">
        <f t="shared" si="1"/>
        <v>424</v>
      </c>
      <c r="D14" s="195">
        <f t="shared" si="2"/>
        <v>9.1</v>
      </c>
      <c r="E14" s="192">
        <v>88</v>
      </c>
      <c r="F14" s="193">
        <v>95</v>
      </c>
      <c r="G14" s="193">
        <v>84</v>
      </c>
      <c r="H14" s="194">
        <v>157</v>
      </c>
      <c r="I14" s="185">
        <f t="shared" si="3"/>
        <v>355</v>
      </c>
      <c r="J14" s="195">
        <f t="shared" si="4"/>
        <v>9.6999999999999993</v>
      </c>
      <c r="K14" s="192">
        <v>81</v>
      </c>
      <c r="L14" s="193">
        <v>76</v>
      </c>
      <c r="M14" s="193">
        <v>75</v>
      </c>
      <c r="N14" s="194">
        <v>123</v>
      </c>
      <c r="O14" s="185">
        <f t="shared" si="5"/>
        <v>291</v>
      </c>
      <c r="P14" s="196">
        <f t="shared" si="6"/>
        <v>10.4</v>
      </c>
      <c r="Q14" s="192">
        <v>72</v>
      </c>
      <c r="R14" s="193">
        <v>67</v>
      </c>
      <c r="S14" s="193">
        <v>72</v>
      </c>
      <c r="T14" s="194">
        <v>80</v>
      </c>
      <c r="U14" s="185">
        <f t="shared" si="7"/>
        <v>235</v>
      </c>
      <c r="V14" s="196">
        <f t="shared" si="8"/>
        <v>10.9</v>
      </c>
      <c r="W14" s="192">
        <v>61</v>
      </c>
      <c r="X14" s="193">
        <v>58</v>
      </c>
      <c r="Y14" s="193">
        <v>57</v>
      </c>
      <c r="Z14" s="194">
        <v>59</v>
      </c>
    </row>
    <row r="15" spans="1:27" ht="22.5" customHeight="1">
      <c r="B15" s="74" t="s">
        <v>94</v>
      </c>
      <c r="C15" s="185">
        <f t="shared" si="1"/>
        <v>150</v>
      </c>
      <c r="D15" s="195">
        <f t="shared" si="2"/>
        <v>3.2</v>
      </c>
      <c r="E15" s="192">
        <v>48</v>
      </c>
      <c r="F15" s="193">
        <v>25</v>
      </c>
      <c r="G15" s="193">
        <v>34</v>
      </c>
      <c r="H15" s="194">
        <v>43</v>
      </c>
      <c r="I15" s="185">
        <f t="shared" si="3"/>
        <v>131</v>
      </c>
      <c r="J15" s="195">
        <f t="shared" si="4"/>
        <v>3.6</v>
      </c>
      <c r="K15" s="192">
        <v>37</v>
      </c>
      <c r="L15" s="193">
        <v>24</v>
      </c>
      <c r="M15" s="193">
        <v>34</v>
      </c>
      <c r="N15" s="194">
        <v>36</v>
      </c>
      <c r="O15" s="185">
        <f t="shared" si="5"/>
        <v>107</v>
      </c>
      <c r="P15" s="196">
        <f t="shared" si="6"/>
        <v>3.8</v>
      </c>
      <c r="Q15" s="192">
        <v>38</v>
      </c>
      <c r="R15" s="193">
        <v>20</v>
      </c>
      <c r="S15" s="193">
        <v>25</v>
      </c>
      <c r="T15" s="194">
        <v>24</v>
      </c>
      <c r="U15" s="185">
        <f t="shared" si="7"/>
        <v>96</v>
      </c>
      <c r="V15" s="196">
        <f t="shared" si="8"/>
        <v>4.4000000000000004</v>
      </c>
      <c r="W15" s="192">
        <v>33</v>
      </c>
      <c r="X15" s="193">
        <v>21</v>
      </c>
      <c r="Y15" s="193">
        <v>22</v>
      </c>
      <c r="Z15" s="194">
        <v>20</v>
      </c>
    </row>
    <row r="16" spans="1:27" ht="22.5" customHeight="1">
      <c r="B16" s="74" t="s">
        <v>95</v>
      </c>
      <c r="C16" s="185">
        <f t="shared" si="1"/>
        <v>49</v>
      </c>
      <c r="D16" s="195">
        <f t="shared" si="2"/>
        <v>1.1000000000000001</v>
      </c>
      <c r="E16" s="192">
        <v>30</v>
      </c>
      <c r="F16" s="193">
        <v>9</v>
      </c>
      <c r="G16" s="193">
        <v>7</v>
      </c>
      <c r="H16" s="194">
        <v>3</v>
      </c>
      <c r="I16" s="185">
        <f t="shared" si="3"/>
        <v>43</v>
      </c>
      <c r="J16" s="195">
        <f t="shared" si="4"/>
        <v>1.2</v>
      </c>
      <c r="K16" s="192">
        <v>24</v>
      </c>
      <c r="L16" s="193">
        <v>9</v>
      </c>
      <c r="M16" s="193">
        <v>7</v>
      </c>
      <c r="N16" s="194">
        <v>3</v>
      </c>
      <c r="O16" s="185">
        <f t="shared" si="5"/>
        <v>41</v>
      </c>
      <c r="P16" s="196">
        <f t="shared" si="6"/>
        <v>1.5</v>
      </c>
      <c r="Q16" s="192">
        <v>19</v>
      </c>
      <c r="R16" s="193">
        <v>8</v>
      </c>
      <c r="S16" s="193">
        <v>8</v>
      </c>
      <c r="T16" s="194">
        <v>6</v>
      </c>
      <c r="U16" s="185">
        <f t="shared" si="7"/>
        <v>37</v>
      </c>
      <c r="V16" s="196">
        <f t="shared" si="8"/>
        <v>1.7</v>
      </c>
      <c r="W16" s="192">
        <v>16</v>
      </c>
      <c r="X16" s="193">
        <v>8</v>
      </c>
      <c r="Y16" s="193">
        <v>8</v>
      </c>
      <c r="Z16" s="194">
        <v>5</v>
      </c>
    </row>
    <row r="17" spans="2:26" ht="22.5" customHeight="1">
      <c r="B17" s="74" t="s">
        <v>96</v>
      </c>
      <c r="C17" s="185">
        <f t="shared" si="1"/>
        <v>6</v>
      </c>
      <c r="D17" s="195">
        <f t="shared" si="2"/>
        <v>0.1</v>
      </c>
      <c r="E17" s="192">
        <v>4</v>
      </c>
      <c r="F17" s="197">
        <v>1</v>
      </c>
      <c r="G17" s="193">
        <v>1</v>
      </c>
      <c r="H17" s="194">
        <v>0</v>
      </c>
      <c r="I17" s="185">
        <f t="shared" si="3"/>
        <v>6</v>
      </c>
      <c r="J17" s="195">
        <f t="shared" si="4"/>
        <v>0.2</v>
      </c>
      <c r="K17" s="192">
        <v>2</v>
      </c>
      <c r="L17" s="197">
        <v>0</v>
      </c>
      <c r="M17" s="193">
        <v>1</v>
      </c>
      <c r="N17" s="194">
        <v>3</v>
      </c>
      <c r="O17" s="185">
        <f t="shared" si="5"/>
        <v>8</v>
      </c>
      <c r="P17" s="196">
        <f t="shared" si="6"/>
        <v>0.3</v>
      </c>
      <c r="Q17" s="192">
        <v>5</v>
      </c>
      <c r="R17" s="197">
        <v>1</v>
      </c>
      <c r="S17" s="193">
        <v>1</v>
      </c>
      <c r="T17" s="194">
        <v>1</v>
      </c>
      <c r="U17" s="185">
        <f t="shared" si="7"/>
        <v>11</v>
      </c>
      <c r="V17" s="196">
        <f t="shared" si="8"/>
        <v>0.5</v>
      </c>
      <c r="W17" s="192">
        <v>4</v>
      </c>
      <c r="X17" s="197">
        <v>2</v>
      </c>
      <c r="Y17" s="193">
        <v>2</v>
      </c>
      <c r="Z17" s="194">
        <v>3</v>
      </c>
    </row>
    <row r="18" spans="2:26" ht="22.5" customHeight="1">
      <c r="B18" s="74" t="s">
        <v>97</v>
      </c>
      <c r="C18" s="185">
        <f t="shared" si="1"/>
        <v>4</v>
      </c>
      <c r="D18" s="195">
        <f t="shared" si="2"/>
        <v>0.1</v>
      </c>
      <c r="E18" s="192">
        <v>3</v>
      </c>
      <c r="F18" s="193">
        <v>1</v>
      </c>
      <c r="G18" s="197">
        <v>0</v>
      </c>
      <c r="H18" s="198">
        <v>0</v>
      </c>
      <c r="I18" s="185">
        <f t="shared" si="3"/>
        <v>4</v>
      </c>
      <c r="J18" s="195">
        <f t="shared" si="4"/>
        <v>0.1</v>
      </c>
      <c r="K18" s="192">
        <v>3</v>
      </c>
      <c r="L18" s="193">
        <v>1</v>
      </c>
      <c r="M18" s="197">
        <v>0</v>
      </c>
      <c r="N18" s="198">
        <v>0</v>
      </c>
      <c r="O18" s="185">
        <f t="shared" si="5"/>
        <v>3</v>
      </c>
      <c r="P18" s="196">
        <f t="shared" si="6"/>
        <v>0.1</v>
      </c>
      <c r="Q18" s="192">
        <v>1</v>
      </c>
      <c r="R18" s="193">
        <v>1</v>
      </c>
      <c r="S18" s="197">
        <v>1</v>
      </c>
      <c r="T18" s="198">
        <v>0</v>
      </c>
      <c r="U18" s="185">
        <f t="shared" si="7"/>
        <v>12</v>
      </c>
      <c r="V18" s="196">
        <f t="shared" si="8"/>
        <v>0.6</v>
      </c>
      <c r="W18" s="192">
        <v>2</v>
      </c>
      <c r="X18" s="193">
        <v>4</v>
      </c>
      <c r="Y18" s="197">
        <v>2</v>
      </c>
      <c r="Z18" s="198">
        <v>4</v>
      </c>
    </row>
    <row r="19" spans="2:26" ht="22.5" customHeight="1">
      <c r="B19" s="74" t="s">
        <v>98</v>
      </c>
      <c r="C19" s="185">
        <f t="shared" si="1"/>
        <v>1</v>
      </c>
      <c r="D19" s="195">
        <f t="shared" si="2"/>
        <v>0</v>
      </c>
      <c r="E19" s="199">
        <v>1</v>
      </c>
      <c r="F19" s="193">
        <v>0</v>
      </c>
      <c r="G19" s="197">
        <v>0</v>
      </c>
      <c r="H19" s="198">
        <v>0</v>
      </c>
      <c r="I19" s="185">
        <f t="shared" si="3"/>
        <v>1</v>
      </c>
      <c r="J19" s="195">
        <f t="shared" si="4"/>
        <v>0</v>
      </c>
      <c r="K19" s="199">
        <v>0</v>
      </c>
      <c r="L19" s="193">
        <v>1</v>
      </c>
      <c r="M19" s="197">
        <v>0</v>
      </c>
      <c r="N19" s="198">
        <v>0</v>
      </c>
      <c r="O19" s="185">
        <f t="shared" si="5"/>
        <v>2</v>
      </c>
      <c r="P19" s="196">
        <f t="shared" si="6"/>
        <v>0.1</v>
      </c>
      <c r="Q19" s="199">
        <v>2</v>
      </c>
      <c r="R19" s="193">
        <v>0</v>
      </c>
      <c r="S19" s="197">
        <v>0</v>
      </c>
      <c r="T19" s="198">
        <v>0</v>
      </c>
      <c r="U19" s="185">
        <f t="shared" si="7"/>
        <v>3</v>
      </c>
      <c r="V19" s="196">
        <f t="shared" si="8"/>
        <v>0.1</v>
      </c>
      <c r="W19" s="199">
        <v>2</v>
      </c>
      <c r="X19" s="193">
        <v>0</v>
      </c>
      <c r="Y19" s="197">
        <v>0</v>
      </c>
      <c r="Z19" s="198">
        <v>1</v>
      </c>
    </row>
    <row r="20" spans="2:26" ht="22.5" customHeight="1">
      <c r="B20" s="74" t="s">
        <v>99</v>
      </c>
      <c r="C20" s="185">
        <f t="shared" si="1"/>
        <v>1</v>
      </c>
      <c r="D20" s="195">
        <f t="shared" si="2"/>
        <v>0</v>
      </c>
      <c r="E20" s="192">
        <v>1</v>
      </c>
      <c r="F20" s="197">
        <v>0</v>
      </c>
      <c r="G20" s="197">
        <v>0</v>
      </c>
      <c r="H20" s="198">
        <v>0</v>
      </c>
      <c r="I20" s="185">
        <f t="shared" si="3"/>
        <v>1</v>
      </c>
      <c r="J20" s="195">
        <f t="shared" si="4"/>
        <v>0</v>
      </c>
      <c r="K20" s="192">
        <v>1</v>
      </c>
      <c r="L20" s="197">
        <v>0</v>
      </c>
      <c r="M20" s="197">
        <v>0</v>
      </c>
      <c r="N20" s="198">
        <v>0</v>
      </c>
      <c r="O20" s="185">
        <f t="shared" si="5"/>
        <v>5</v>
      </c>
      <c r="P20" s="196">
        <f t="shared" si="6"/>
        <v>0.2</v>
      </c>
      <c r="Q20" s="192">
        <v>3</v>
      </c>
      <c r="R20" s="197">
        <v>0</v>
      </c>
      <c r="S20" s="197">
        <v>1</v>
      </c>
      <c r="T20" s="198">
        <v>1</v>
      </c>
      <c r="U20" s="185">
        <f t="shared" si="7"/>
        <v>4</v>
      </c>
      <c r="V20" s="196">
        <f t="shared" si="8"/>
        <v>0.2</v>
      </c>
      <c r="W20" s="192">
        <v>1</v>
      </c>
      <c r="X20" s="197">
        <v>0</v>
      </c>
      <c r="Y20" s="197">
        <v>1</v>
      </c>
      <c r="Z20" s="198">
        <v>2</v>
      </c>
    </row>
    <row r="21" spans="2:26" ht="22.5" customHeight="1">
      <c r="B21" s="74" t="s">
        <v>100</v>
      </c>
      <c r="C21" s="185">
        <f t="shared" si="1"/>
        <v>0</v>
      </c>
      <c r="D21" s="195">
        <f t="shared" si="2"/>
        <v>0</v>
      </c>
      <c r="E21" s="199">
        <v>0</v>
      </c>
      <c r="F21" s="197">
        <v>0</v>
      </c>
      <c r="G21" s="197">
        <v>0</v>
      </c>
      <c r="H21" s="198">
        <v>0</v>
      </c>
      <c r="I21" s="185">
        <f t="shared" si="3"/>
        <v>0</v>
      </c>
      <c r="J21" s="195">
        <f t="shared" si="4"/>
        <v>0</v>
      </c>
      <c r="K21" s="199">
        <v>0</v>
      </c>
      <c r="L21" s="197">
        <v>0</v>
      </c>
      <c r="M21" s="197">
        <v>0</v>
      </c>
      <c r="N21" s="198">
        <v>0</v>
      </c>
      <c r="O21" s="185">
        <f t="shared" si="5"/>
        <v>1</v>
      </c>
      <c r="P21" s="196">
        <f t="shared" si="6"/>
        <v>0</v>
      </c>
      <c r="Q21" s="199">
        <v>0</v>
      </c>
      <c r="R21" s="197">
        <v>0</v>
      </c>
      <c r="S21" s="197">
        <v>0</v>
      </c>
      <c r="T21" s="198">
        <v>1</v>
      </c>
      <c r="U21" s="185">
        <f t="shared" si="7"/>
        <v>3</v>
      </c>
      <c r="V21" s="196">
        <f t="shared" si="8"/>
        <v>0.1</v>
      </c>
      <c r="W21" s="199">
        <v>0</v>
      </c>
      <c r="X21" s="197">
        <v>0</v>
      </c>
      <c r="Y21" s="197">
        <v>1</v>
      </c>
      <c r="Z21" s="198">
        <v>2</v>
      </c>
    </row>
    <row r="22" spans="2:26" ht="22.5" customHeight="1">
      <c r="B22" s="68" t="s">
        <v>101</v>
      </c>
      <c r="C22" s="200">
        <f t="shared" si="1"/>
        <v>0</v>
      </c>
      <c r="D22" s="201">
        <f t="shared" si="2"/>
        <v>0</v>
      </c>
      <c r="E22" s="202">
        <v>0</v>
      </c>
      <c r="F22" s="203">
        <v>0</v>
      </c>
      <c r="G22" s="203">
        <v>0</v>
      </c>
      <c r="H22" s="204">
        <v>0</v>
      </c>
      <c r="I22" s="200">
        <f t="shared" si="3"/>
        <v>0</v>
      </c>
      <c r="J22" s="201">
        <f t="shared" si="4"/>
        <v>0</v>
      </c>
      <c r="K22" s="202">
        <v>0</v>
      </c>
      <c r="L22" s="203">
        <v>0</v>
      </c>
      <c r="M22" s="203">
        <v>0</v>
      </c>
      <c r="N22" s="204">
        <v>0</v>
      </c>
      <c r="O22" s="200">
        <f t="shared" si="5"/>
        <v>3</v>
      </c>
      <c r="P22" s="201">
        <f t="shared" si="6"/>
        <v>0.1</v>
      </c>
      <c r="Q22" s="202">
        <v>0</v>
      </c>
      <c r="R22" s="203">
        <v>0</v>
      </c>
      <c r="S22" s="203">
        <v>1</v>
      </c>
      <c r="T22" s="204">
        <v>2</v>
      </c>
      <c r="U22" s="200">
        <f t="shared" si="7"/>
        <v>8</v>
      </c>
      <c r="V22" s="201">
        <f t="shared" si="8"/>
        <v>0.4</v>
      </c>
      <c r="W22" s="202">
        <v>1</v>
      </c>
      <c r="X22" s="203">
        <v>0</v>
      </c>
      <c r="Y22" s="203">
        <v>4</v>
      </c>
      <c r="Z22" s="204">
        <v>3</v>
      </c>
    </row>
    <row r="23" spans="2:26" ht="15" customHeight="1">
      <c r="B23" s="165" t="s">
        <v>102</v>
      </c>
      <c r="C23" s="205"/>
      <c r="D23" s="205"/>
      <c r="E23" s="205"/>
      <c r="F23" s="205"/>
      <c r="G23" s="205"/>
      <c r="H23" s="205"/>
      <c r="Z23" s="110"/>
    </row>
  </sheetData>
  <mergeCells count="5">
    <mergeCell ref="B4:B5"/>
    <mergeCell ref="C4:H4"/>
    <mergeCell ref="I4:N4"/>
    <mergeCell ref="O4:T4"/>
    <mergeCell ref="U4:Z4"/>
  </mergeCells>
  <phoneticPr fontId="3"/>
  <pageMargins left="0.59055118110236227" right="0.59055118110236227" top="0.78740157480314965" bottom="0.78740157480314965" header="0.39370078740157483" footer="0.39370078740157483"/>
  <pageSetup paperSize="9" orientation="portrait" r:id="rId1"/>
  <headerFooter alignWithMargins="0">
    <oddHeader xml:space="preserve">&amp;R4.農      業
</oddHeader>
    <oddFooter>&amp;C-35-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0"/>
  <sheetViews>
    <sheetView showGridLines="0" zoomScaleNormal="100" workbookViewId="0">
      <selection activeCell="F83" sqref="F83"/>
    </sheetView>
  </sheetViews>
  <sheetFormatPr defaultRowHeight="13.5"/>
  <cols>
    <col min="1" max="1" width="1.625" style="46" customWidth="1"/>
    <col min="2" max="2" width="2.625" style="46" customWidth="1"/>
    <col min="3" max="3" width="6.25" style="47" customWidth="1"/>
    <col min="4" max="4" width="6.25" style="46" customWidth="1"/>
    <col min="5" max="5" width="8.125" style="47" customWidth="1"/>
    <col min="6" max="13" width="8.125" style="46" customWidth="1"/>
    <col min="14" max="256" width="9" style="46"/>
    <col min="257" max="257" width="1.625" style="46" customWidth="1"/>
    <col min="258" max="258" width="2.625" style="46" customWidth="1"/>
    <col min="259" max="260" width="6.25" style="46" customWidth="1"/>
    <col min="261" max="269" width="8.125" style="46" customWidth="1"/>
    <col min="270" max="512" width="9" style="46"/>
    <col min="513" max="513" width="1.625" style="46" customWidth="1"/>
    <col min="514" max="514" width="2.625" style="46" customWidth="1"/>
    <col min="515" max="516" width="6.25" style="46" customWidth="1"/>
    <col min="517" max="525" width="8.125" style="46" customWidth="1"/>
    <col min="526" max="768" width="9" style="46"/>
    <col min="769" max="769" width="1.625" style="46" customWidth="1"/>
    <col min="770" max="770" width="2.625" style="46" customWidth="1"/>
    <col min="771" max="772" width="6.25" style="46" customWidth="1"/>
    <col min="773" max="781" width="8.125" style="46" customWidth="1"/>
    <col min="782" max="1024" width="9" style="46"/>
    <col min="1025" max="1025" width="1.625" style="46" customWidth="1"/>
    <col min="1026" max="1026" width="2.625" style="46" customWidth="1"/>
    <col min="1027" max="1028" width="6.25" style="46" customWidth="1"/>
    <col min="1029" max="1037" width="8.125" style="46" customWidth="1"/>
    <col min="1038" max="1280" width="9" style="46"/>
    <col min="1281" max="1281" width="1.625" style="46" customWidth="1"/>
    <col min="1282" max="1282" width="2.625" style="46" customWidth="1"/>
    <col min="1283" max="1284" width="6.25" style="46" customWidth="1"/>
    <col min="1285" max="1293" width="8.125" style="46" customWidth="1"/>
    <col min="1294" max="1536" width="9" style="46"/>
    <col min="1537" max="1537" width="1.625" style="46" customWidth="1"/>
    <col min="1538" max="1538" width="2.625" style="46" customWidth="1"/>
    <col min="1539" max="1540" width="6.25" style="46" customWidth="1"/>
    <col min="1541" max="1549" width="8.125" style="46" customWidth="1"/>
    <col min="1550" max="1792" width="9" style="46"/>
    <col min="1793" max="1793" width="1.625" style="46" customWidth="1"/>
    <col min="1794" max="1794" width="2.625" style="46" customWidth="1"/>
    <col min="1795" max="1796" width="6.25" style="46" customWidth="1"/>
    <col min="1797" max="1805" width="8.125" style="46" customWidth="1"/>
    <col min="1806" max="2048" width="9" style="46"/>
    <col min="2049" max="2049" width="1.625" style="46" customWidth="1"/>
    <col min="2050" max="2050" width="2.625" style="46" customWidth="1"/>
    <col min="2051" max="2052" width="6.25" style="46" customWidth="1"/>
    <col min="2053" max="2061" width="8.125" style="46" customWidth="1"/>
    <col min="2062" max="2304" width="9" style="46"/>
    <col min="2305" max="2305" width="1.625" style="46" customWidth="1"/>
    <col min="2306" max="2306" width="2.625" style="46" customWidth="1"/>
    <col min="2307" max="2308" width="6.25" style="46" customWidth="1"/>
    <col min="2309" max="2317" width="8.125" style="46" customWidth="1"/>
    <col min="2318" max="2560" width="9" style="46"/>
    <col min="2561" max="2561" width="1.625" style="46" customWidth="1"/>
    <col min="2562" max="2562" width="2.625" style="46" customWidth="1"/>
    <col min="2563" max="2564" width="6.25" style="46" customWidth="1"/>
    <col min="2565" max="2573" width="8.125" style="46" customWidth="1"/>
    <col min="2574" max="2816" width="9" style="46"/>
    <col min="2817" max="2817" width="1.625" style="46" customWidth="1"/>
    <col min="2818" max="2818" width="2.625" style="46" customWidth="1"/>
    <col min="2819" max="2820" width="6.25" style="46" customWidth="1"/>
    <col min="2821" max="2829" width="8.125" style="46" customWidth="1"/>
    <col min="2830" max="3072" width="9" style="46"/>
    <col min="3073" max="3073" width="1.625" style="46" customWidth="1"/>
    <col min="3074" max="3074" width="2.625" style="46" customWidth="1"/>
    <col min="3075" max="3076" width="6.25" style="46" customWidth="1"/>
    <col min="3077" max="3085" width="8.125" style="46" customWidth="1"/>
    <col min="3086" max="3328" width="9" style="46"/>
    <col min="3329" max="3329" width="1.625" style="46" customWidth="1"/>
    <col min="3330" max="3330" width="2.625" style="46" customWidth="1"/>
    <col min="3331" max="3332" width="6.25" style="46" customWidth="1"/>
    <col min="3333" max="3341" width="8.125" style="46" customWidth="1"/>
    <col min="3342" max="3584" width="9" style="46"/>
    <col min="3585" max="3585" width="1.625" style="46" customWidth="1"/>
    <col min="3586" max="3586" width="2.625" style="46" customWidth="1"/>
    <col min="3587" max="3588" width="6.25" style="46" customWidth="1"/>
    <col min="3589" max="3597" width="8.125" style="46" customWidth="1"/>
    <col min="3598" max="3840" width="9" style="46"/>
    <col min="3841" max="3841" width="1.625" style="46" customWidth="1"/>
    <col min="3842" max="3842" width="2.625" style="46" customWidth="1"/>
    <col min="3843" max="3844" width="6.25" style="46" customWidth="1"/>
    <col min="3845" max="3853" width="8.125" style="46" customWidth="1"/>
    <col min="3854" max="4096" width="9" style="46"/>
    <col min="4097" max="4097" width="1.625" style="46" customWidth="1"/>
    <col min="4098" max="4098" width="2.625" style="46" customWidth="1"/>
    <col min="4099" max="4100" width="6.25" style="46" customWidth="1"/>
    <col min="4101" max="4109" width="8.125" style="46" customWidth="1"/>
    <col min="4110" max="4352" width="9" style="46"/>
    <col min="4353" max="4353" width="1.625" style="46" customWidth="1"/>
    <col min="4354" max="4354" width="2.625" style="46" customWidth="1"/>
    <col min="4355" max="4356" width="6.25" style="46" customWidth="1"/>
    <col min="4357" max="4365" width="8.125" style="46" customWidth="1"/>
    <col min="4366" max="4608" width="9" style="46"/>
    <col min="4609" max="4609" width="1.625" style="46" customWidth="1"/>
    <col min="4610" max="4610" width="2.625" style="46" customWidth="1"/>
    <col min="4611" max="4612" width="6.25" style="46" customWidth="1"/>
    <col min="4613" max="4621" width="8.125" style="46" customWidth="1"/>
    <col min="4622" max="4864" width="9" style="46"/>
    <col min="4865" max="4865" width="1.625" style="46" customWidth="1"/>
    <col min="4866" max="4866" width="2.625" style="46" customWidth="1"/>
    <col min="4867" max="4868" width="6.25" style="46" customWidth="1"/>
    <col min="4869" max="4877" width="8.125" style="46" customWidth="1"/>
    <col min="4878" max="5120" width="9" style="46"/>
    <col min="5121" max="5121" width="1.625" style="46" customWidth="1"/>
    <col min="5122" max="5122" width="2.625" style="46" customWidth="1"/>
    <col min="5123" max="5124" width="6.25" style="46" customWidth="1"/>
    <col min="5125" max="5133" width="8.125" style="46" customWidth="1"/>
    <col min="5134" max="5376" width="9" style="46"/>
    <col min="5377" max="5377" width="1.625" style="46" customWidth="1"/>
    <col min="5378" max="5378" width="2.625" style="46" customWidth="1"/>
    <col min="5379" max="5380" width="6.25" style="46" customWidth="1"/>
    <col min="5381" max="5389" width="8.125" style="46" customWidth="1"/>
    <col min="5390" max="5632" width="9" style="46"/>
    <col min="5633" max="5633" width="1.625" style="46" customWidth="1"/>
    <col min="5634" max="5634" width="2.625" style="46" customWidth="1"/>
    <col min="5635" max="5636" width="6.25" style="46" customWidth="1"/>
    <col min="5637" max="5645" width="8.125" style="46" customWidth="1"/>
    <col min="5646" max="5888" width="9" style="46"/>
    <col min="5889" max="5889" width="1.625" style="46" customWidth="1"/>
    <col min="5890" max="5890" width="2.625" style="46" customWidth="1"/>
    <col min="5891" max="5892" width="6.25" style="46" customWidth="1"/>
    <col min="5893" max="5901" width="8.125" style="46" customWidth="1"/>
    <col min="5902" max="6144" width="9" style="46"/>
    <col min="6145" max="6145" width="1.625" style="46" customWidth="1"/>
    <col min="6146" max="6146" width="2.625" style="46" customWidth="1"/>
    <col min="6147" max="6148" width="6.25" style="46" customWidth="1"/>
    <col min="6149" max="6157" width="8.125" style="46" customWidth="1"/>
    <col min="6158" max="6400" width="9" style="46"/>
    <col min="6401" max="6401" width="1.625" style="46" customWidth="1"/>
    <col min="6402" max="6402" width="2.625" style="46" customWidth="1"/>
    <col min="6403" max="6404" width="6.25" style="46" customWidth="1"/>
    <col min="6405" max="6413" width="8.125" style="46" customWidth="1"/>
    <col min="6414" max="6656" width="9" style="46"/>
    <col min="6657" max="6657" width="1.625" style="46" customWidth="1"/>
    <col min="6658" max="6658" width="2.625" style="46" customWidth="1"/>
    <col min="6659" max="6660" width="6.25" style="46" customWidth="1"/>
    <col min="6661" max="6669" width="8.125" style="46" customWidth="1"/>
    <col min="6670" max="6912" width="9" style="46"/>
    <col min="6913" max="6913" width="1.625" style="46" customWidth="1"/>
    <col min="6914" max="6914" width="2.625" style="46" customWidth="1"/>
    <col min="6915" max="6916" width="6.25" style="46" customWidth="1"/>
    <col min="6917" max="6925" width="8.125" style="46" customWidth="1"/>
    <col min="6926" max="7168" width="9" style="46"/>
    <col min="7169" max="7169" width="1.625" style="46" customWidth="1"/>
    <col min="7170" max="7170" width="2.625" style="46" customWidth="1"/>
    <col min="7171" max="7172" width="6.25" style="46" customWidth="1"/>
    <col min="7173" max="7181" width="8.125" style="46" customWidth="1"/>
    <col min="7182" max="7424" width="9" style="46"/>
    <col min="7425" max="7425" width="1.625" style="46" customWidth="1"/>
    <col min="7426" max="7426" width="2.625" style="46" customWidth="1"/>
    <col min="7427" max="7428" width="6.25" style="46" customWidth="1"/>
    <col min="7429" max="7437" width="8.125" style="46" customWidth="1"/>
    <col min="7438" max="7680" width="9" style="46"/>
    <col min="7681" max="7681" width="1.625" style="46" customWidth="1"/>
    <col min="7682" max="7682" width="2.625" style="46" customWidth="1"/>
    <col min="7683" max="7684" width="6.25" style="46" customWidth="1"/>
    <col min="7685" max="7693" width="8.125" style="46" customWidth="1"/>
    <col min="7694" max="7936" width="9" style="46"/>
    <col min="7937" max="7937" width="1.625" style="46" customWidth="1"/>
    <col min="7938" max="7938" width="2.625" style="46" customWidth="1"/>
    <col min="7939" max="7940" width="6.25" style="46" customWidth="1"/>
    <col min="7941" max="7949" width="8.125" style="46" customWidth="1"/>
    <col min="7950" max="8192" width="9" style="46"/>
    <col min="8193" max="8193" width="1.625" style="46" customWidth="1"/>
    <col min="8194" max="8194" width="2.625" style="46" customWidth="1"/>
    <col min="8195" max="8196" width="6.25" style="46" customWidth="1"/>
    <col min="8197" max="8205" width="8.125" style="46" customWidth="1"/>
    <col min="8206" max="8448" width="9" style="46"/>
    <col min="8449" max="8449" width="1.625" style="46" customWidth="1"/>
    <col min="8450" max="8450" width="2.625" style="46" customWidth="1"/>
    <col min="8451" max="8452" width="6.25" style="46" customWidth="1"/>
    <col min="8453" max="8461" width="8.125" style="46" customWidth="1"/>
    <col min="8462" max="8704" width="9" style="46"/>
    <col min="8705" max="8705" width="1.625" style="46" customWidth="1"/>
    <col min="8706" max="8706" width="2.625" style="46" customWidth="1"/>
    <col min="8707" max="8708" width="6.25" style="46" customWidth="1"/>
    <col min="8709" max="8717" width="8.125" style="46" customWidth="1"/>
    <col min="8718" max="8960" width="9" style="46"/>
    <col min="8961" max="8961" width="1.625" style="46" customWidth="1"/>
    <col min="8962" max="8962" width="2.625" style="46" customWidth="1"/>
    <col min="8963" max="8964" width="6.25" style="46" customWidth="1"/>
    <col min="8965" max="8973" width="8.125" style="46" customWidth="1"/>
    <col min="8974" max="9216" width="9" style="46"/>
    <col min="9217" max="9217" width="1.625" style="46" customWidth="1"/>
    <col min="9218" max="9218" width="2.625" style="46" customWidth="1"/>
    <col min="9219" max="9220" width="6.25" style="46" customWidth="1"/>
    <col min="9221" max="9229" width="8.125" style="46" customWidth="1"/>
    <col min="9230" max="9472" width="9" style="46"/>
    <col min="9473" max="9473" width="1.625" style="46" customWidth="1"/>
    <col min="9474" max="9474" width="2.625" style="46" customWidth="1"/>
    <col min="9475" max="9476" width="6.25" style="46" customWidth="1"/>
    <col min="9477" max="9485" width="8.125" style="46" customWidth="1"/>
    <col min="9486" max="9728" width="9" style="46"/>
    <col min="9729" max="9729" width="1.625" style="46" customWidth="1"/>
    <col min="9730" max="9730" width="2.625" style="46" customWidth="1"/>
    <col min="9731" max="9732" width="6.25" style="46" customWidth="1"/>
    <col min="9733" max="9741" width="8.125" style="46" customWidth="1"/>
    <col min="9742" max="9984" width="9" style="46"/>
    <col min="9985" max="9985" width="1.625" style="46" customWidth="1"/>
    <col min="9986" max="9986" width="2.625" style="46" customWidth="1"/>
    <col min="9987" max="9988" width="6.25" style="46" customWidth="1"/>
    <col min="9989" max="9997" width="8.125" style="46" customWidth="1"/>
    <col min="9998" max="10240" width="9" style="46"/>
    <col min="10241" max="10241" width="1.625" style="46" customWidth="1"/>
    <col min="10242" max="10242" width="2.625" style="46" customWidth="1"/>
    <col min="10243" max="10244" width="6.25" style="46" customWidth="1"/>
    <col min="10245" max="10253" width="8.125" style="46" customWidth="1"/>
    <col min="10254" max="10496" width="9" style="46"/>
    <col min="10497" max="10497" width="1.625" style="46" customWidth="1"/>
    <col min="10498" max="10498" width="2.625" style="46" customWidth="1"/>
    <col min="10499" max="10500" width="6.25" style="46" customWidth="1"/>
    <col min="10501" max="10509" width="8.125" style="46" customWidth="1"/>
    <col min="10510" max="10752" width="9" style="46"/>
    <col min="10753" max="10753" width="1.625" style="46" customWidth="1"/>
    <col min="10754" max="10754" width="2.625" style="46" customWidth="1"/>
    <col min="10755" max="10756" width="6.25" style="46" customWidth="1"/>
    <col min="10757" max="10765" width="8.125" style="46" customWidth="1"/>
    <col min="10766" max="11008" width="9" style="46"/>
    <col min="11009" max="11009" width="1.625" style="46" customWidth="1"/>
    <col min="11010" max="11010" width="2.625" style="46" customWidth="1"/>
    <col min="11011" max="11012" width="6.25" style="46" customWidth="1"/>
    <col min="11013" max="11021" width="8.125" style="46" customWidth="1"/>
    <col min="11022" max="11264" width="9" style="46"/>
    <col min="11265" max="11265" width="1.625" style="46" customWidth="1"/>
    <col min="11266" max="11266" width="2.625" style="46" customWidth="1"/>
    <col min="11267" max="11268" width="6.25" style="46" customWidth="1"/>
    <col min="11269" max="11277" width="8.125" style="46" customWidth="1"/>
    <col min="11278" max="11520" width="9" style="46"/>
    <col min="11521" max="11521" width="1.625" style="46" customWidth="1"/>
    <col min="11522" max="11522" width="2.625" style="46" customWidth="1"/>
    <col min="11523" max="11524" width="6.25" style="46" customWidth="1"/>
    <col min="11525" max="11533" width="8.125" style="46" customWidth="1"/>
    <col min="11534" max="11776" width="9" style="46"/>
    <col min="11777" max="11777" width="1.625" style="46" customWidth="1"/>
    <col min="11778" max="11778" width="2.625" style="46" customWidth="1"/>
    <col min="11779" max="11780" width="6.25" style="46" customWidth="1"/>
    <col min="11781" max="11789" width="8.125" style="46" customWidth="1"/>
    <col min="11790" max="12032" width="9" style="46"/>
    <col min="12033" max="12033" width="1.625" style="46" customWidth="1"/>
    <col min="12034" max="12034" width="2.625" style="46" customWidth="1"/>
    <col min="12035" max="12036" width="6.25" style="46" customWidth="1"/>
    <col min="12037" max="12045" width="8.125" style="46" customWidth="1"/>
    <col min="12046" max="12288" width="9" style="46"/>
    <col min="12289" max="12289" width="1.625" style="46" customWidth="1"/>
    <col min="12290" max="12290" width="2.625" style="46" customWidth="1"/>
    <col min="12291" max="12292" width="6.25" style="46" customWidth="1"/>
    <col min="12293" max="12301" width="8.125" style="46" customWidth="1"/>
    <col min="12302" max="12544" width="9" style="46"/>
    <col min="12545" max="12545" width="1.625" style="46" customWidth="1"/>
    <col min="12546" max="12546" width="2.625" style="46" customWidth="1"/>
    <col min="12547" max="12548" width="6.25" style="46" customWidth="1"/>
    <col min="12549" max="12557" width="8.125" style="46" customWidth="1"/>
    <col min="12558" max="12800" width="9" style="46"/>
    <col min="12801" max="12801" width="1.625" style="46" customWidth="1"/>
    <col min="12802" max="12802" width="2.625" style="46" customWidth="1"/>
    <col min="12803" max="12804" width="6.25" style="46" customWidth="1"/>
    <col min="12805" max="12813" width="8.125" style="46" customWidth="1"/>
    <col min="12814" max="13056" width="9" style="46"/>
    <col min="13057" max="13057" width="1.625" style="46" customWidth="1"/>
    <col min="13058" max="13058" width="2.625" style="46" customWidth="1"/>
    <col min="13059" max="13060" width="6.25" style="46" customWidth="1"/>
    <col min="13061" max="13069" width="8.125" style="46" customWidth="1"/>
    <col min="13070" max="13312" width="9" style="46"/>
    <col min="13313" max="13313" width="1.625" style="46" customWidth="1"/>
    <col min="13314" max="13314" width="2.625" style="46" customWidth="1"/>
    <col min="13315" max="13316" width="6.25" style="46" customWidth="1"/>
    <col min="13317" max="13325" width="8.125" style="46" customWidth="1"/>
    <col min="13326" max="13568" width="9" style="46"/>
    <col min="13569" max="13569" width="1.625" style="46" customWidth="1"/>
    <col min="13570" max="13570" width="2.625" style="46" customWidth="1"/>
    <col min="13571" max="13572" width="6.25" style="46" customWidth="1"/>
    <col min="13573" max="13581" width="8.125" style="46" customWidth="1"/>
    <col min="13582" max="13824" width="9" style="46"/>
    <col min="13825" max="13825" width="1.625" style="46" customWidth="1"/>
    <col min="13826" max="13826" width="2.625" style="46" customWidth="1"/>
    <col min="13827" max="13828" width="6.25" style="46" customWidth="1"/>
    <col min="13829" max="13837" width="8.125" style="46" customWidth="1"/>
    <col min="13838" max="14080" width="9" style="46"/>
    <col min="14081" max="14081" width="1.625" style="46" customWidth="1"/>
    <col min="14082" max="14082" width="2.625" style="46" customWidth="1"/>
    <col min="14083" max="14084" width="6.25" style="46" customWidth="1"/>
    <col min="14085" max="14093" width="8.125" style="46" customWidth="1"/>
    <col min="14094" max="14336" width="9" style="46"/>
    <col min="14337" max="14337" width="1.625" style="46" customWidth="1"/>
    <col min="14338" max="14338" width="2.625" style="46" customWidth="1"/>
    <col min="14339" max="14340" width="6.25" style="46" customWidth="1"/>
    <col min="14341" max="14349" width="8.125" style="46" customWidth="1"/>
    <col min="14350" max="14592" width="9" style="46"/>
    <col min="14593" max="14593" width="1.625" style="46" customWidth="1"/>
    <col min="14594" max="14594" width="2.625" style="46" customWidth="1"/>
    <col min="14595" max="14596" width="6.25" style="46" customWidth="1"/>
    <col min="14597" max="14605" width="8.125" style="46" customWidth="1"/>
    <col min="14606" max="14848" width="9" style="46"/>
    <col min="14849" max="14849" width="1.625" style="46" customWidth="1"/>
    <col min="14850" max="14850" width="2.625" style="46" customWidth="1"/>
    <col min="14851" max="14852" width="6.25" style="46" customWidth="1"/>
    <col min="14853" max="14861" width="8.125" style="46" customWidth="1"/>
    <col min="14862" max="15104" width="9" style="46"/>
    <col min="15105" max="15105" width="1.625" style="46" customWidth="1"/>
    <col min="15106" max="15106" width="2.625" style="46" customWidth="1"/>
    <col min="15107" max="15108" width="6.25" style="46" customWidth="1"/>
    <col min="15109" max="15117" width="8.125" style="46" customWidth="1"/>
    <col min="15118" max="15360" width="9" style="46"/>
    <col min="15361" max="15361" width="1.625" style="46" customWidth="1"/>
    <col min="15362" max="15362" width="2.625" style="46" customWidth="1"/>
    <col min="15363" max="15364" width="6.25" style="46" customWidth="1"/>
    <col min="15365" max="15373" width="8.125" style="46" customWidth="1"/>
    <col min="15374" max="15616" width="9" style="46"/>
    <col min="15617" max="15617" width="1.625" style="46" customWidth="1"/>
    <col min="15618" max="15618" width="2.625" style="46" customWidth="1"/>
    <col min="15619" max="15620" width="6.25" style="46" customWidth="1"/>
    <col min="15621" max="15629" width="8.125" style="46" customWidth="1"/>
    <col min="15630" max="15872" width="9" style="46"/>
    <col min="15873" max="15873" width="1.625" style="46" customWidth="1"/>
    <col min="15874" max="15874" width="2.625" style="46" customWidth="1"/>
    <col min="15875" max="15876" width="6.25" style="46" customWidth="1"/>
    <col min="15877" max="15885" width="8.125" style="46" customWidth="1"/>
    <col min="15886" max="16128" width="9" style="46"/>
    <col min="16129" max="16129" width="1.625" style="46" customWidth="1"/>
    <col min="16130" max="16130" width="2.625" style="46" customWidth="1"/>
    <col min="16131" max="16132" width="6.25" style="46" customWidth="1"/>
    <col min="16133" max="16141" width="8.125" style="46" customWidth="1"/>
    <col min="16142" max="16384" width="9" style="46"/>
  </cols>
  <sheetData>
    <row r="1" spans="1:13" ht="30" customHeight="1">
      <c r="A1" s="45" t="s">
        <v>103</v>
      </c>
    </row>
    <row r="2" spans="1:13" ht="7.5" customHeight="1">
      <c r="A2" s="45"/>
    </row>
    <row r="3" spans="1:13" ht="22.5" customHeight="1">
      <c r="B3" s="167" t="s">
        <v>104</v>
      </c>
      <c r="M3" s="206" t="s">
        <v>105</v>
      </c>
    </row>
    <row r="4" spans="1:13" s="103" customFormat="1" ht="22.5" customHeight="1">
      <c r="B4" s="207" t="s">
        <v>64</v>
      </c>
      <c r="C4" s="207"/>
      <c r="D4" s="208" t="s">
        <v>29</v>
      </c>
      <c r="E4" s="209" t="s">
        <v>106</v>
      </c>
      <c r="F4" s="210"/>
      <c r="G4" s="210"/>
      <c r="H4" s="210"/>
      <c r="I4" s="211" t="s">
        <v>107</v>
      </c>
      <c r="J4" s="212" t="s">
        <v>108</v>
      </c>
      <c r="K4" s="213" t="s">
        <v>109</v>
      </c>
      <c r="L4" s="214" t="s">
        <v>110</v>
      </c>
      <c r="M4" s="214" t="s">
        <v>111</v>
      </c>
    </row>
    <row r="5" spans="1:13" s="103" customFormat="1" ht="22.5" customHeight="1">
      <c r="B5" s="207"/>
      <c r="C5" s="207"/>
      <c r="D5" s="208"/>
      <c r="E5" s="215" t="s">
        <v>112</v>
      </c>
      <c r="F5" s="216" t="s">
        <v>113</v>
      </c>
      <c r="G5" s="217" t="s">
        <v>114</v>
      </c>
      <c r="H5" s="218" t="s">
        <v>115</v>
      </c>
      <c r="I5" s="219"/>
      <c r="J5" s="220"/>
      <c r="K5" s="221"/>
      <c r="L5" s="222"/>
      <c r="M5" s="222"/>
    </row>
    <row r="6" spans="1:13" s="103" customFormat="1" ht="18.75" customHeight="1">
      <c r="B6" s="223" t="s">
        <v>46</v>
      </c>
      <c r="C6" s="224"/>
      <c r="D6" s="225" t="s">
        <v>116</v>
      </c>
      <c r="E6" s="226">
        <f>+E8+E10+E12+E14</f>
        <v>2938</v>
      </c>
      <c r="F6" s="227">
        <f t="shared" ref="F6:M6" si="0">+F8+F10+F12+F14</f>
        <v>333</v>
      </c>
      <c r="G6" s="228">
        <f t="shared" si="0"/>
        <v>2121</v>
      </c>
      <c r="H6" s="229">
        <f t="shared" si="0"/>
        <v>484</v>
      </c>
      <c r="I6" s="230">
        <f t="shared" si="0"/>
        <v>2111</v>
      </c>
      <c r="J6" s="230">
        <f t="shared" si="0"/>
        <v>13</v>
      </c>
      <c r="K6" s="230">
        <f t="shared" si="0"/>
        <v>2443</v>
      </c>
      <c r="L6" s="230">
        <f t="shared" si="0"/>
        <v>2028</v>
      </c>
      <c r="M6" s="230">
        <f t="shared" si="0"/>
        <v>91</v>
      </c>
    </row>
    <row r="7" spans="1:13" s="103" customFormat="1" ht="18.75" customHeight="1">
      <c r="B7" s="66"/>
      <c r="C7" s="231"/>
      <c r="D7" s="232" t="s">
        <v>117</v>
      </c>
      <c r="E7" s="233">
        <f t="shared" ref="E7:M7" si="1">+E9+E11+E13+E15</f>
        <v>3061</v>
      </c>
      <c r="F7" s="234">
        <f t="shared" si="1"/>
        <v>337</v>
      </c>
      <c r="G7" s="235">
        <f t="shared" si="1"/>
        <v>2179</v>
      </c>
      <c r="H7" s="236">
        <f t="shared" si="1"/>
        <v>545</v>
      </c>
      <c r="I7" s="237">
        <f t="shared" si="1"/>
        <v>2246</v>
      </c>
      <c r="J7" s="237">
        <f t="shared" si="1"/>
        <v>13</v>
      </c>
      <c r="K7" s="237">
        <f t="shared" si="1"/>
        <v>2463</v>
      </c>
      <c r="L7" s="237">
        <f t="shared" si="1"/>
        <v>2060</v>
      </c>
      <c r="M7" s="237">
        <f t="shared" si="1"/>
        <v>91</v>
      </c>
    </row>
    <row r="8" spans="1:13" s="103" customFormat="1" ht="19.5" hidden="1" customHeight="1">
      <c r="B8" s="66"/>
      <c r="C8" s="238" t="s">
        <v>12</v>
      </c>
      <c r="D8" s="225" t="s">
        <v>116</v>
      </c>
      <c r="E8" s="239">
        <f>SUM(F8:H8)</f>
        <v>648</v>
      </c>
      <c r="F8" s="240">
        <v>99</v>
      </c>
      <c r="G8" s="241">
        <v>431</v>
      </c>
      <c r="H8" s="242">
        <v>118</v>
      </c>
      <c r="I8" s="243">
        <v>422</v>
      </c>
      <c r="J8" s="243">
        <v>2</v>
      </c>
      <c r="K8" s="243">
        <v>381</v>
      </c>
      <c r="L8" s="243">
        <v>287</v>
      </c>
      <c r="M8" s="243">
        <v>26</v>
      </c>
    </row>
    <row r="9" spans="1:13" s="103" customFormat="1" ht="19.5" hidden="1" customHeight="1">
      <c r="B9" s="66"/>
      <c r="C9" s="244"/>
      <c r="D9" s="232" t="s">
        <v>117</v>
      </c>
      <c r="E9" s="245">
        <f t="shared" ref="E9:E15" si="2">SUM(F9:H9)</f>
        <v>690</v>
      </c>
      <c r="F9" s="246">
        <v>100</v>
      </c>
      <c r="G9" s="247">
        <v>454</v>
      </c>
      <c r="H9" s="248">
        <v>136</v>
      </c>
      <c r="I9" s="249">
        <v>483</v>
      </c>
      <c r="J9" s="249">
        <v>2</v>
      </c>
      <c r="K9" s="249">
        <v>383</v>
      </c>
      <c r="L9" s="249">
        <v>290</v>
      </c>
      <c r="M9" s="249">
        <v>26</v>
      </c>
    </row>
    <row r="10" spans="1:13" s="103" customFormat="1" ht="19.5" hidden="1" customHeight="1">
      <c r="B10" s="66"/>
      <c r="C10" s="250" t="s">
        <v>118</v>
      </c>
      <c r="D10" s="225" t="s">
        <v>116</v>
      </c>
      <c r="E10" s="239">
        <f t="shared" si="2"/>
        <v>938</v>
      </c>
      <c r="F10" s="240">
        <v>104</v>
      </c>
      <c r="G10" s="241">
        <v>674</v>
      </c>
      <c r="H10" s="242">
        <v>160</v>
      </c>
      <c r="I10" s="243">
        <v>742</v>
      </c>
      <c r="J10" s="243">
        <v>5</v>
      </c>
      <c r="K10" s="243">
        <v>816</v>
      </c>
      <c r="L10" s="243">
        <v>703</v>
      </c>
      <c r="M10" s="243">
        <v>34</v>
      </c>
    </row>
    <row r="11" spans="1:13" s="103" customFormat="1" ht="19.5" hidden="1" customHeight="1">
      <c r="B11" s="66"/>
      <c r="C11" s="250"/>
      <c r="D11" s="232" t="s">
        <v>117</v>
      </c>
      <c r="E11" s="245">
        <f t="shared" si="2"/>
        <v>962</v>
      </c>
      <c r="F11" s="246">
        <v>107</v>
      </c>
      <c r="G11" s="247">
        <v>691</v>
      </c>
      <c r="H11" s="248">
        <v>164</v>
      </c>
      <c r="I11" s="249">
        <v>779</v>
      </c>
      <c r="J11" s="249">
        <v>5</v>
      </c>
      <c r="K11" s="249">
        <v>821</v>
      </c>
      <c r="L11" s="249">
        <v>715</v>
      </c>
      <c r="M11" s="249">
        <v>34</v>
      </c>
    </row>
    <row r="12" spans="1:13" s="103" customFormat="1" ht="19.5" hidden="1" customHeight="1">
      <c r="B12" s="66"/>
      <c r="C12" s="238" t="s">
        <v>119</v>
      </c>
      <c r="D12" s="225" t="s">
        <v>116</v>
      </c>
      <c r="E12" s="239">
        <f t="shared" si="2"/>
        <v>682</v>
      </c>
      <c r="F12" s="240">
        <v>71</v>
      </c>
      <c r="G12" s="241">
        <v>509</v>
      </c>
      <c r="H12" s="242">
        <v>102</v>
      </c>
      <c r="I12" s="243">
        <v>450</v>
      </c>
      <c r="J12" s="243">
        <v>0</v>
      </c>
      <c r="K12" s="243">
        <v>619</v>
      </c>
      <c r="L12" s="243">
        <v>539</v>
      </c>
      <c r="M12" s="243">
        <v>14</v>
      </c>
    </row>
    <row r="13" spans="1:13" s="103" customFormat="1" ht="19.5" hidden="1" customHeight="1">
      <c r="B13" s="66"/>
      <c r="C13" s="244"/>
      <c r="D13" s="232" t="s">
        <v>117</v>
      </c>
      <c r="E13" s="245">
        <f t="shared" si="2"/>
        <v>698</v>
      </c>
      <c r="F13" s="246">
        <v>71</v>
      </c>
      <c r="G13" s="247">
        <v>513</v>
      </c>
      <c r="H13" s="248">
        <v>114</v>
      </c>
      <c r="I13" s="249">
        <v>471</v>
      </c>
      <c r="J13" s="249">
        <v>0</v>
      </c>
      <c r="K13" s="249">
        <v>625</v>
      </c>
      <c r="L13" s="249">
        <v>545</v>
      </c>
      <c r="M13" s="249">
        <v>14</v>
      </c>
    </row>
    <row r="14" spans="1:13" s="103" customFormat="1" ht="19.5" hidden="1" customHeight="1">
      <c r="B14" s="66"/>
      <c r="C14" s="238" t="s">
        <v>120</v>
      </c>
      <c r="D14" s="225" t="s">
        <v>116</v>
      </c>
      <c r="E14" s="239">
        <f t="shared" si="2"/>
        <v>670</v>
      </c>
      <c r="F14" s="240">
        <v>59</v>
      </c>
      <c r="G14" s="241">
        <v>507</v>
      </c>
      <c r="H14" s="242">
        <v>104</v>
      </c>
      <c r="I14" s="243">
        <v>497</v>
      </c>
      <c r="J14" s="243">
        <v>6</v>
      </c>
      <c r="K14" s="243">
        <v>627</v>
      </c>
      <c r="L14" s="243">
        <v>499</v>
      </c>
      <c r="M14" s="243">
        <v>17</v>
      </c>
    </row>
    <row r="15" spans="1:13" s="103" customFormat="1" ht="19.5" hidden="1" customHeight="1">
      <c r="B15" s="251"/>
      <c r="C15" s="244"/>
      <c r="D15" s="232" t="s">
        <v>117</v>
      </c>
      <c r="E15" s="245">
        <f t="shared" si="2"/>
        <v>711</v>
      </c>
      <c r="F15" s="246">
        <v>59</v>
      </c>
      <c r="G15" s="247">
        <v>521</v>
      </c>
      <c r="H15" s="248">
        <v>131</v>
      </c>
      <c r="I15" s="249">
        <v>513</v>
      </c>
      <c r="J15" s="249">
        <v>6</v>
      </c>
      <c r="K15" s="249">
        <v>634</v>
      </c>
      <c r="L15" s="249">
        <v>510</v>
      </c>
      <c r="M15" s="249">
        <v>17</v>
      </c>
    </row>
    <row r="16" spans="1:13" s="103" customFormat="1" ht="18.75" customHeight="1">
      <c r="B16" s="223" t="s">
        <v>54</v>
      </c>
      <c r="C16" s="224"/>
      <c r="D16" s="225" t="s">
        <v>121</v>
      </c>
      <c r="E16" s="226">
        <f>+E18+E20+E22+E24</f>
        <v>2539</v>
      </c>
      <c r="F16" s="227">
        <f t="shared" ref="F16:M16" si="3">+F18+F20+F22+F24</f>
        <v>271</v>
      </c>
      <c r="G16" s="228">
        <f t="shared" si="3"/>
        <v>1851</v>
      </c>
      <c r="H16" s="229">
        <f t="shared" si="3"/>
        <v>598</v>
      </c>
      <c r="I16" s="230">
        <f t="shared" si="3"/>
        <v>2374</v>
      </c>
      <c r="J16" s="230">
        <f t="shared" si="3"/>
        <v>17</v>
      </c>
      <c r="K16" s="230">
        <f t="shared" si="3"/>
        <v>2067</v>
      </c>
      <c r="L16" s="230">
        <f t="shared" si="3"/>
        <v>1480</v>
      </c>
      <c r="M16" s="230">
        <f t="shared" si="3"/>
        <v>294</v>
      </c>
    </row>
    <row r="17" spans="2:13" s="103" customFormat="1" ht="18.75" customHeight="1">
      <c r="B17" s="66"/>
      <c r="C17" s="231"/>
      <c r="D17" s="232" t="s">
        <v>117</v>
      </c>
      <c r="E17" s="233">
        <f t="shared" ref="E17:M17" si="4">+E19+E21+E23+E25</f>
        <v>2905</v>
      </c>
      <c r="F17" s="234">
        <f t="shared" si="4"/>
        <v>276</v>
      </c>
      <c r="G17" s="235">
        <f t="shared" si="4"/>
        <v>1900</v>
      </c>
      <c r="H17" s="236">
        <f t="shared" si="4"/>
        <v>729</v>
      </c>
      <c r="I17" s="237">
        <f t="shared" si="4"/>
        <v>2528</v>
      </c>
      <c r="J17" s="237">
        <f t="shared" si="4"/>
        <v>17</v>
      </c>
      <c r="K17" s="237">
        <f t="shared" si="4"/>
        <v>2133</v>
      </c>
      <c r="L17" s="237">
        <f t="shared" si="4"/>
        <v>1555</v>
      </c>
      <c r="M17" s="237">
        <f t="shared" si="4"/>
        <v>311</v>
      </c>
    </row>
    <row r="18" spans="2:13" s="103" customFormat="1" ht="18.75" customHeight="1">
      <c r="B18" s="66"/>
      <c r="C18" s="238" t="s">
        <v>12</v>
      </c>
      <c r="D18" s="225" t="s">
        <v>121</v>
      </c>
      <c r="E18" s="239">
        <v>583</v>
      </c>
      <c r="F18" s="240">
        <v>91</v>
      </c>
      <c r="G18" s="241">
        <v>427</v>
      </c>
      <c r="H18" s="242">
        <v>134</v>
      </c>
      <c r="I18" s="243">
        <v>409</v>
      </c>
      <c r="J18" s="243">
        <v>6</v>
      </c>
      <c r="K18" s="243">
        <v>375</v>
      </c>
      <c r="L18" s="243">
        <v>239</v>
      </c>
      <c r="M18" s="243">
        <v>29</v>
      </c>
    </row>
    <row r="19" spans="2:13" s="103" customFormat="1" ht="18.75" customHeight="1">
      <c r="B19" s="66"/>
      <c r="C19" s="244"/>
      <c r="D19" s="232" t="s">
        <v>117</v>
      </c>
      <c r="E19" s="245">
        <v>704</v>
      </c>
      <c r="F19" s="246">
        <v>93</v>
      </c>
      <c r="G19" s="247">
        <v>449</v>
      </c>
      <c r="H19" s="248">
        <v>162</v>
      </c>
      <c r="I19" s="249">
        <v>443</v>
      </c>
      <c r="J19" s="249">
        <v>6</v>
      </c>
      <c r="K19" s="249">
        <v>386</v>
      </c>
      <c r="L19" s="249">
        <v>246</v>
      </c>
      <c r="M19" s="249">
        <v>30</v>
      </c>
    </row>
    <row r="20" spans="2:13" s="103" customFormat="1" ht="18.75" customHeight="1">
      <c r="B20" s="66"/>
      <c r="C20" s="250" t="s">
        <v>118</v>
      </c>
      <c r="D20" s="225" t="s">
        <v>121</v>
      </c>
      <c r="E20" s="239">
        <v>868</v>
      </c>
      <c r="F20" s="240">
        <v>83</v>
      </c>
      <c r="G20" s="241">
        <v>631</v>
      </c>
      <c r="H20" s="242">
        <v>196</v>
      </c>
      <c r="I20" s="243">
        <v>850</v>
      </c>
      <c r="J20" s="243">
        <v>1</v>
      </c>
      <c r="K20" s="243">
        <v>704</v>
      </c>
      <c r="L20" s="243">
        <v>483</v>
      </c>
      <c r="M20" s="243">
        <v>156</v>
      </c>
    </row>
    <row r="21" spans="2:13" s="103" customFormat="1" ht="18.75" customHeight="1">
      <c r="B21" s="66"/>
      <c r="C21" s="250"/>
      <c r="D21" s="232" t="s">
        <v>117</v>
      </c>
      <c r="E21" s="245">
        <v>938</v>
      </c>
      <c r="F21" s="246">
        <v>83</v>
      </c>
      <c r="G21" s="247">
        <v>638</v>
      </c>
      <c r="H21" s="248">
        <v>217</v>
      </c>
      <c r="I21" s="249">
        <v>903</v>
      </c>
      <c r="J21" s="249">
        <v>1</v>
      </c>
      <c r="K21" s="249">
        <v>715</v>
      </c>
      <c r="L21" s="249">
        <v>496</v>
      </c>
      <c r="M21" s="249">
        <v>157</v>
      </c>
    </row>
    <row r="22" spans="2:13" s="103" customFormat="1" ht="18.75" customHeight="1">
      <c r="B22" s="66"/>
      <c r="C22" s="238" t="s">
        <v>119</v>
      </c>
      <c r="D22" s="225" t="s">
        <v>121</v>
      </c>
      <c r="E22" s="239">
        <v>580</v>
      </c>
      <c r="F22" s="240">
        <v>52</v>
      </c>
      <c r="G22" s="241">
        <v>417</v>
      </c>
      <c r="H22" s="242">
        <v>132</v>
      </c>
      <c r="I22" s="243">
        <v>505</v>
      </c>
      <c r="J22" s="243">
        <v>4</v>
      </c>
      <c r="K22" s="243">
        <v>514</v>
      </c>
      <c r="L22" s="243">
        <v>438</v>
      </c>
      <c r="M22" s="243">
        <v>30</v>
      </c>
    </row>
    <row r="23" spans="2:13" s="103" customFormat="1" ht="18.75" customHeight="1">
      <c r="B23" s="66"/>
      <c r="C23" s="244"/>
      <c r="D23" s="232" t="s">
        <v>117</v>
      </c>
      <c r="E23" s="245">
        <v>627</v>
      </c>
      <c r="F23" s="246">
        <v>52</v>
      </c>
      <c r="G23" s="247">
        <v>422</v>
      </c>
      <c r="H23" s="248">
        <v>153</v>
      </c>
      <c r="I23" s="249">
        <v>536</v>
      </c>
      <c r="J23" s="249">
        <v>4</v>
      </c>
      <c r="K23" s="249">
        <v>527</v>
      </c>
      <c r="L23" s="249">
        <v>457</v>
      </c>
      <c r="M23" s="249">
        <v>30</v>
      </c>
    </row>
    <row r="24" spans="2:13" s="103" customFormat="1" ht="18.75" customHeight="1">
      <c r="B24" s="66"/>
      <c r="C24" s="238" t="s">
        <v>120</v>
      </c>
      <c r="D24" s="225" t="s">
        <v>121</v>
      </c>
      <c r="E24" s="239">
        <v>508</v>
      </c>
      <c r="F24" s="240">
        <v>45</v>
      </c>
      <c r="G24" s="241">
        <v>376</v>
      </c>
      <c r="H24" s="242">
        <v>136</v>
      </c>
      <c r="I24" s="243">
        <v>610</v>
      </c>
      <c r="J24" s="243">
        <v>6</v>
      </c>
      <c r="K24" s="243">
        <v>474</v>
      </c>
      <c r="L24" s="243">
        <v>320</v>
      </c>
      <c r="M24" s="243">
        <v>79</v>
      </c>
    </row>
    <row r="25" spans="2:13" s="103" customFormat="1" ht="18.75" customHeight="1">
      <c r="B25" s="251"/>
      <c r="C25" s="244"/>
      <c r="D25" s="232" t="s">
        <v>117</v>
      </c>
      <c r="E25" s="245">
        <v>636</v>
      </c>
      <c r="F25" s="246">
        <v>48</v>
      </c>
      <c r="G25" s="247">
        <v>391</v>
      </c>
      <c r="H25" s="248">
        <v>197</v>
      </c>
      <c r="I25" s="249">
        <v>646</v>
      </c>
      <c r="J25" s="249">
        <v>6</v>
      </c>
      <c r="K25" s="249">
        <v>505</v>
      </c>
      <c r="L25" s="249">
        <v>356</v>
      </c>
      <c r="M25" s="249">
        <v>94</v>
      </c>
    </row>
    <row r="26" spans="2:13" s="103" customFormat="1" ht="18.75" customHeight="1">
      <c r="B26" s="223" t="s">
        <v>55</v>
      </c>
      <c r="C26" s="224"/>
      <c r="D26" s="252"/>
      <c r="E26" s="253" t="s">
        <v>122</v>
      </c>
      <c r="F26" s="254"/>
      <c r="G26" s="255"/>
      <c r="H26" s="256"/>
      <c r="I26" s="257"/>
      <c r="J26" s="257"/>
      <c r="K26" s="258" t="s">
        <v>123</v>
      </c>
      <c r="L26" s="259" t="s">
        <v>124</v>
      </c>
      <c r="M26" s="260"/>
    </row>
    <row r="27" spans="2:13" s="103" customFormat="1" ht="18.75" customHeight="1">
      <c r="B27" s="261"/>
      <c r="C27" s="262"/>
      <c r="D27" s="225" t="s">
        <v>121</v>
      </c>
      <c r="E27" s="226">
        <f>E29+E31+E33+E35</f>
        <v>2042</v>
      </c>
      <c r="F27" s="263"/>
      <c r="G27" s="264"/>
      <c r="H27" s="265"/>
      <c r="I27" s="266"/>
      <c r="J27" s="266"/>
      <c r="K27" s="230">
        <f>K29+K31+K33+K35</f>
        <v>1628</v>
      </c>
      <c r="L27" s="267">
        <f>L29+L31+L33+L35</f>
        <v>1369</v>
      </c>
      <c r="M27" s="268"/>
    </row>
    <row r="28" spans="2:13" s="103" customFormat="1" ht="18.75" customHeight="1">
      <c r="B28" s="261"/>
      <c r="C28" s="262"/>
      <c r="D28" s="232" t="s">
        <v>117</v>
      </c>
      <c r="E28" s="233">
        <f>E30+E32+E34+E36</f>
        <v>2525</v>
      </c>
      <c r="F28" s="269"/>
      <c r="G28" s="270"/>
      <c r="H28" s="271"/>
      <c r="I28" s="272"/>
      <c r="J28" s="272"/>
      <c r="K28" s="237">
        <f>K30+K32+K34+K36</f>
        <v>1739</v>
      </c>
      <c r="L28" s="273">
        <f>L30+L32+L34+L36</f>
        <v>1558</v>
      </c>
      <c r="M28" s="274"/>
    </row>
    <row r="29" spans="2:13" s="103" customFormat="1" ht="18.75" customHeight="1">
      <c r="B29" s="275"/>
      <c r="C29" s="238" t="s">
        <v>12</v>
      </c>
      <c r="D29" s="225" t="s">
        <v>121</v>
      </c>
      <c r="E29" s="239">
        <v>465</v>
      </c>
      <c r="F29" s="276"/>
      <c r="G29" s="277"/>
      <c r="H29" s="278"/>
      <c r="I29" s="279"/>
      <c r="J29" s="279"/>
      <c r="K29" s="243">
        <v>273</v>
      </c>
      <c r="L29" s="280">
        <v>217</v>
      </c>
      <c r="M29" s="281"/>
    </row>
    <row r="30" spans="2:13" s="103" customFormat="1" ht="18.75" customHeight="1">
      <c r="B30" s="66"/>
      <c r="C30" s="244"/>
      <c r="D30" s="232" t="s">
        <v>117</v>
      </c>
      <c r="E30" s="245">
        <v>599</v>
      </c>
      <c r="F30" s="282"/>
      <c r="G30" s="283"/>
      <c r="H30" s="284"/>
      <c r="I30" s="285"/>
      <c r="J30" s="285"/>
      <c r="K30" s="249">
        <v>278</v>
      </c>
      <c r="L30" s="286">
        <v>238</v>
      </c>
      <c r="M30" s="287"/>
    </row>
    <row r="31" spans="2:13" s="103" customFormat="1" ht="18.75" customHeight="1">
      <c r="B31" s="66"/>
      <c r="C31" s="250" t="s">
        <v>118</v>
      </c>
      <c r="D31" s="225" t="s">
        <v>121</v>
      </c>
      <c r="E31" s="239">
        <v>705</v>
      </c>
      <c r="F31" s="276"/>
      <c r="G31" s="277"/>
      <c r="H31" s="278"/>
      <c r="I31" s="279"/>
      <c r="J31" s="279"/>
      <c r="K31" s="243">
        <v>559</v>
      </c>
      <c r="L31" s="280">
        <v>487</v>
      </c>
      <c r="M31" s="281"/>
    </row>
    <row r="32" spans="2:13" s="103" customFormat="1" ht="18.75" customHeight="1">
      <c r="B32" s="66"/>
      <c r="C32" s="250"/>
      <c r="D32" s="232" t="s">
        <v>117</v>
      </c>
      <c r="E32" s="245">
        <v>801</v>
      </c>
      <c r="F32" s="282"/>
      <c r="G32" s="283"/>
      <c r="H32" s="284"/>
      <c r="I32" s="285"/>
      <c r="J32" s="285"/>
      <c r="K32" s="249">
        <v>573</v>
      </c>
      <c r="L32" s="286">
        <v>527</v>
      </c>
      <c r="M32" s="287"/>
    </row>
    <row r="33" spans="2:13" s="103" customFormat="1" ht="18.75" customHeight="1">
      <c r="B33" s="66"/>
      <c r="C33" s="238" t="s">
        <v>119</v>
      </c>
      <c r="D33" s="225" t="s">
        <v>121</v>
      </c>
      <c r="E33" s="239">
        <v>488</v>
      </c>
      <c r="F33" s="276"/>
      <c r="G33" s="277"/>
      <c r="H33" s="278"/>
      <c r="I33" s="279"/>
      <c r="J33" s="279"/>
      <c r="K33" s="243">
        <v>440</v>
      </c>
      <c r="L33" s="280">
        <v>382</v>
      </c>
      <c r="M33" s="281"/>
    </row>
    <row r="34" spans="2:13" s="103" customFormat="1" ht="18.75" customHeight="1">
      <c r="B34" s="66"/>
      <c r="C34" s="244"/>
      <c r="D34" s="232" t="s">
        <v>117</v>
      </c>
      <c r="E34" s="245">
        <v>560</v>
      </c>
      <c r="F34" s="282"/>
      <c r="G34" s="283"/>
      <c r="H34" s="284"/>
      <c r="I34" s="285"/>
      <c r="J34" s="285"/>
      <c r="K34" s="249">
        <v>460</v>
      </c>
      <c r="L34" s="286">
        <v>418</v>
      </c>
      <c r="M34" s="287"/>
    </row>
    <row r="35" spans="2:13" s="103" customFormat="1" ht="18.75" customHeight="1">
      <c r="B35" s="66"/>
      <c r="C35" s="238" t="s">
        <v>120</v>
      </c>
      <c r="D35" s="225" t="s">
        <v>121</v>
      </c>
      <c r="E35" s="239">
        <v>384</v>
      </c>
      <c r="F35" s="276"/>
      <c r="G35" s="277"/>
      <c r="H35" s="278"/>
      <c r="I35" s="279"/>
      <c r="J35" s="279"/>
      <c r="K35" s="243">
        <v>356</v>
      </c>
      <c r="L35" s="280">
        <v>283</v>
      </c>
      <c r="M35" s="281"/>
    </row>
    <row r="36" spans="2:13" s="103" customFormat="1" ht="18.75" customHeight="1">
      <c r="B36" s="251"/>
      <c r="C36" s="244"/>
      <c r="D36" s="232" t="s">
        <v>117</v>
      </c>
      <c r="E36" s="245">
        <v>565</v>
      </c>
      <c r="F36" s="282"/>
      <c r="G36" s="283"/>
      <c r="H36" s="284"/>
      <c r="I36" s="285"/>
      <c r="J36" s="285"/>
      <c r="K36" s="249">
        <v>428</v>
      </c>
      <c r="L36" s="286">
        <v>375</v>
      </c>
      <c r="M36" s="287"/>
    </row>
    <row r="37" spans="2:13" s="103" customFormat="1" ht="18.75" customHeight="1">
      <c r="B37" s="223" t="s">
        <v>56</v>
      </c>
      <c r="C37" s="224"/>
      <c r="D37" s="252"/>
      <c r="E37" s="253" t="s">
        <v>122</v>
      </c>
      <c r="F37" s="254"/>
      <c r="G37" s="255"/>
      <c r="H37" s="256"/>
      <c r="I37" s="257"/>
      <c r="J37" s="257"/>
      <c r="K37" s="258" t="s">
        <v>123</v>
      </c>
      <c r="L37" s="259" t="s">
        <v>124</v>
      </c>
      <c r="M37" s="260"/>
    </row>
    <row r="38" spans="2:13" s="103" customFormat="1" ht="18.75" customHeight="1">
      <c r="B38" s="261"/>
      <c r="C38" s="262"/>
      <c r="D38" s="225" t="s">
        <v>121</v>
      </c>
      <c r="E38" s="226">
        <f>E40+E42+E44+E46</f>
        <v>1451</v>
      </c>
      <c r="F38" s="263"/>
      <c r="G38" s="264"/>
      <c r="H38" s="265"/>
      <c r="I38" s="266"/>
      <c r="J38" s="266"/>
      <c r="K38" s="230">
        <f>K40+K42+K44+K46</f>
        <v>1138</v>
      </c>
      <c r="L38" s="267">
        <f>L40+L42+L44+L46</f>
        <v>983</v>
      </c>
      <c r="M38" s="268"/>
    </row>
    <row r="39" spans="2:13" s="103" customFormat="1" ht="18.75" customHeight="1">
      <c r="B39" s="261"/>
      <c r="C39" s="262"/>
      <c r="D39" s="232" t="s">
        <v>117</v>
      </c>
      <c r="E39" s="233">
        <f>E41+E43+E45+E47</f>
        <v>1893</v>
      </c>
      <c r="F39" s="269"/>
      <c r="G39" s="270"/>
      <c r="H39" s="271"/>
      <c r="I39" s="272"/>
      <c r="J39" s="272"/>
      <c r="K39" s="237">
        <f>K41+K43+K45+K47</f>
        <v>1223</v>
      </c>
      <c r="L39" s="273">
        <f>L41+L43+L45+L47</f>
        <v>1127</v>
      </c>
      <c r="M39" s="274"/>
    </row>
    <row r="40" spans="2:13" s="103" customFormat="1" ht="18.75" customHeight="1">
      <c r="B40" s="275"/>
      <c r="C40" s="238" t="s">
        <v>12</v>
      </c>
      <c r="D40" s="225" t="s">
        <v>121</v>
      </c>
      <c r="E40" s="239">
        <v>353</v>
      </c>
      <c r="F40" s="276"/>
      <c r="G40" s="277"/>
      <c r="H40" s="278"/>
      <c r="I40" s="279"/>
      <c r="J40" s="279"/>
      <c r="K40" s="243">
        <v>191</v>
      </c>
      <c r="L40" s="280">
        <v>143</v>
      </c>
      <c r="M40" s="281"/>
    </row>
    <row r="41" spans="2:13" s="103" customFormat="1" ht="18.75" customHeight="1">
      <c r="B41" s="66"/>
      <c r="C41" s="244"/>
      <c r="D41" s="232" t="s">
        <v>117</v>
      </c>
      <c r="E41" s="245">
        <v>463</v>
      </c>
      <c r="F41" s="282"/>
      <c r="G41" s="283"/>
      <c r="H41" s="284"/>
      <c r="I41" s="285"/>
      <c r="J41" s="285"/>
      <c r="K41" s="249">
        <v>202</v>
      </c>
      <c r="L41" s="286">
        <v>156</v>
      </c>
      <c r="M41" s="287"/>
    </row>
    <row r="42" spans="2:13" s="103" customFormat="1" ht="18.75" customHeight="1">
      <c r="B42" s="66"/>
      <c r="C42" s="250" t="s">
        <v>118</v>
      </c>
      <c r="D42" s="225" t="s">
        <v>121</v>
      </c>
      <c r="E42" s="239">
        <v>507</v>
      </c>
      <c r="F42" s="276"/>
      <c r="G42" s="277"/>
      <c r="H42" s="278"/>
      <c r="I42" s="279"/>
      <c r="J42" s="279"/>
      <c r="K42" s="243">
        <v>413</v>
      </c>
      <c r="L42" s="280">
        <v>368</v>
      </c>
      <c r="M42" s="281"/>
    </row>
    <row r="43" spans="2:13" s="103" customFormat="1" ht="18.75" customHeight="1">
      <c r="B43" s="66"/>
      <c r="C43" s="250"/>
      <c r="D43" s="232" t="s">
        <v>117</v>
      </c>
      <c r="E43" s="245">
        <v>621</v>
      </c>
      <c r="F43" s="282"/>
      <c r="G43" s="283"/>
      <c r="H43" s="284"/>
      <c r="I43" s="285"/>
      <c r="J43" s="285"/>
      <c r="K43" s="249">
        <v>426</v>
      </c>
      <c r="L43" s="286">
        <v>409</v>
      </c>
      <c r="M43" s="287"/>
    </row>
    <row r="44" spans="2:13" s="103" customFormat="1" ht="18.75" customHeight="1">
      <c r="B44" s="66"/>
      <c r="C44" s="238" t="s">
        <v>119</v>
      </c>
      <c r="D44" s="225" t="s">
        <v>121</v>
      </c>
      <c r="E44" s="239">
        <v>336</v>
      </c>
      <c r="F44" s="276"/>
      <c r="G44" s="277"/>
      <c r="H44" s="278"/>
      <c r="I44" s="279"/>
      <c r="J44" s="279"/>
      <c r="K44" s="243">
        <v>297</v>
      </c>
      <c r="L44" s="280">
        <v>269</v>
      </c>
      <c r="M44" s="281"/>
    </row>
    <row r="45" spans="2:13" s="103" customFormat="1" ht="18.75" customHeight="1">
      <c r="B45" s="66"/>
      <c r="C45" s="244"/>
      <c r="D45" s="232" t="s">
        <v>117</v>
      </c>
      <c r="E45" s="245">
        <v>409</v>
      </c>
      <c r="F45" s="282"/>
      <c r="G45" s="283"/>
      <c r="H45" s="284"/>
      <c r="I45" s="285"/>
      <c r="J45" s="285"/>
      <c r="K45" s="249">
        <v>310</v>
      </c>
      <c r="L45" s="286">
        <v>296</v>
      </c>
      <c r="M45" s="287"/>
    </row>
    <row r="46" spans="2:13" s="103" customFormat="1" ht="18.75" customHeight="1">
      <c r="B46" s="66"/>
      <c r="C46" s="238" t="s">
        <v>120</v>
      </c>
      <c r="D46" s="225" t="s">
        <v>121</v>
      </c>
      <c r="E46" s="239">
        <v>255</v>
      </c>
      <c r="F46" s="276"/>
      <c r="G46" s="277"/>
      <c r="H46" s="278"/>
      <c r="I46" s="279"/>
      <c r="J46" s="279"/>
      <c r="K46" s="243">
        <v>237</v>
      </c>
      <c r="L46" s="280">
        <v>203</v>
      </c>
      <c r="M46" s="281"/>
    </row>
    <row r="47" spans="2:13" s="103" customFormat="1" ht="18.75" customHeight="1">
      <c r="B47" s="251"/>
      <c r="C47" s="244"/>
      <c r="D47" s="232" t="s">
        <v>117</v>
      </c>
      <c r="E47" s="245">
        <v>400</v>
      </c>
      <c r="F47" s="282"/>
      <c r="G47" s="283"/>
      <c r="H47" s="284"/>
      <c r="I47" s="285"/>
      <c r="J47" s="285"/>
      <c r="K47" s="249">
        <v>285</v>
      </c>
      <c r="L47" s="286">
        <v>266</v>
      </c>
      <c r="M47" s="287"/>
    </row>
    <row r="48" spans="2:13" s="103" customFormat="1" ht="18.75" hidden="1" customHeight="1">
      <c r="B48" s="223" t="s">
        <v>57</v>
      </c>
      <c r="C48" s="224"/>
      <c r="D48" s="252"/>
      <c r="E48" s="253" t="s">
        <v>122</v>
      </c>
      <c r="F48" s="254"/>
      <c r="G48" s="255"/>
      <c r="H48" s="256"/>
      <c r="I48" s="257"/>
      <c r="J48" s="257"/>
      <c r="K48" s="258" t="s">
        <v>123</v>
      </c>
      <c r="L48" s="259" t="s">
        <v>124</v>
      </c>
      <c r="M48" s="260"/>
    </row>
    <row r="49" spans="2:13" s="103" customFormat="1" ht="18.75" hidden="1" customHeight="1">
      <c r="B49" s="261"/>
      <c r="C49" s="262"/>
      <c r="D49" s="225" t="s">
        <v>121</v>
      </c>
      <c r="E49" s="226">
        <f>E51+E53+E55+E57</f>
        <v>0</v>
      </c>
      <c r="F49" s="263"/>
      <c r="G49" s="264"/>
      <c r="H49" s="265"/>
      <c r="I49" s="266"/>
      <c r="J49" s="266"/>
      <c r="K49" s="230">
        <f>K51+K53+K55+K57</f>
        <v>0</v>
      </c>
      <c r="L49" s="267">
        <f>L51+L53+L55+L57</f>
        <v>0</v>
      </c>
      <c r="M49" s="268"/>
    </row>
    <row r="50" spans="2:13" s="103" customFormat="1" ht="18.75" hidden="1" customHeight="1">
      <c r="B50" s="261"/>
      <c r="C50" s="262"/>
      <c r="D50" s="232" t="s">
        <v>117</v>
      </c>
      <c r="E50" s="233">
        <f>E52+E54+E56+E58</f>
        <v>0</v>
      </c>
      <c r="F50" s="269"/>
      <c r="G50" s="270"/>
      <c r="H50" s="271"/>
      <c r="I50" s="272"/>
      <c r="J50" s="272"/>
      <c r="K50" s="237">
        <f>K52+K54+K56+K58</f>
        <v>0</v>
      </c>
      <c r="L50" s="273">
        <f>L52+L54+L56+L58</f>
        <v>0</v>
      </c>
      <c r="M50" s="274"/>
    </row>
    <row r="51" spans="2:13" s="103" customFormat="1" ht="18.75" hidden="1" customHeight="1">
      <c r="B51" s="275"/>
      <c r="C51" s="238" t="s">
        <v>12</v>
      </c>
      <c r="D51" s="225" t="s">
        <v>121</v>
      </c>
      <c r="E51" s="239"/>
      <c r="F51" s="276"/>
      <c r="G51" s="277"/>
      <c r="H51" s="278"/>
      <c r="I51" s="279"/>
      <c r="J51" s="279"/>
      <c r="K51" s="243"/>
      <c r="L51" s="280"/>
      <c r="M51" s="281"/>
    </row>
    <row r="52" spans="2:13" s="103" customFormat="1" ht="18.75" hidden="1" customHeight="1">
      <c r="B52" s="66"/>
      <c r="C52" s="244"/>
      <c r="D52" s="232" t="s">
        <v>117</v>
      </c>
      <c r="E52" s="245"/>
      <c r="F52" s="282"/>
      <c r="G52" s="283"/>
      <c r="H52" s="284"/>
      <c r="I52" s="285"/>
      <c r="J52" s="285"/>
      <c r="K52" s="249"/>
      <c r="L52" s="286"/>
      <c r="M52" s="287"/>
    </row>
    <row r="53" spans="2:13" s="103" customFormat="1" ht="18.75" hidden="1" customHeight="1">
      <c r="B53" s="66"/>
      <c r="C53" s="250" t="s">
        <v>118</v>
      </c>
      <c r="D53" s="225" t="s">
        <v>121</v>
      </c>
      <c r="E53" s="239"/>
      <c r="F53" s="276"/>
      <c r="G53" s="277"/>
      <c r="H53" s="278"/>
      <c r="I53" s="279"/>
      <c r="J53" s="279"/>
      <c r="K53" s="243"/>
      <c r="L53" s="280"/>
      <c r="M53" s="281"/>
    </row>
    <row r="54" spans="2:13" s="103" customFormat="1" ht="18.75" hidden="1" customHeight="1">
      <c r="B54" s="66"/>
      <c r="C54" s="250"/>
      <c r="D54" s="232" t="s">
        <v>117</v>
      </c>
      <c r="E54" s="245"/>
      <c r="F54" s="282"/>
      <c r="G54" s="283"/>
      <c r="H54" s="284"/>
      <c r="I54" s="285"/>
      <c r="J54" s="285"/>
      <c r="K54" s="249"/>
      <c r="L54" s="286"/>
      <c r="M54" s="287"/>
    </row>
    <row r="55" spans="2:13" s="103" customFormat="1" ht="18.75" hidden="1" customHeight="1">
      <c r="B55" s="66"/>
      <c r="C55" s="238" t="s">
        <v>119</v>
      </c>
      <c r="D55" s="225" t="s">
        <v>121</v>
      </c>
      <c r="E55" s="239"/>
      <c r="F55" s="276"/>
      <c r="G55" s="277"/>
      <c r="H55" s="278"/>
      <c r="I55" s="279"/>
      <c r="J55" s="279"/>
      <c r="K55" s="243"/>
      <c r="L55" s="280"/>
      <c r="M55" s="281"/>
    </row>
    <row r="56" spans="2:13" s="103" customFormat="1" ht="18.75" hidden="1" customHeight="1">
      <c r="B56" s="66"/>
      <c r="C56" s="244"/>
      <c r="D56" s="232" t="s">
        <v>117</v>
      </c>
      <c r="E56" s="245"/>
      <c r="F56" s="282"/>
      <c r="G56" s="283"/>
      <c r="H56" s="284"/>
      <c r="I56" s="285"/>
      <c r="J56" s="285"/>
      <c r="K56" s="249"/>
      <c r="L56" s="286"/>
      <c r="M56" s="287"/>
    </row>
    <row r="57" spans="2:13" s="103" customFormat="1" ht="18.75" hidden="1" customHeight="1">
      <c r="B57" s="66"/>
      <c r="C57" s="238" t="s">
        <v>120</v>
      </c>
      <c r="D57" s="225" t="s">
        <v>121</v>
      </c>
      <c r="E57" s="239"/>
      <c r="F57" s="276"/>
      <c r="G57" s="277"/>
      <c r="H57" s="278"/>
      <c r="I57" s="279"/>
      <c r="J57" s="279"/>
      <c r="K57" s="243"/>
      <c r="L57" s="280"/>
      <c r="M57" s="281"/>
    </row>
    <row r="58" spans="2:13" s="103" customFormat="1" ht="18.75" hidden="1" customHeight="1">
      <c r="B58" s="251"/>
      <c r="C58" s="244"/>
      <c r="D58" s="232" t="s">
        <v>117</v>
      </c>
      <c r="E58" s="245"/>
      <c r="F58" s="282"/>
      <c r="G58" s="283"/>
      <c r="H58" s="284"/>
      <c r="I58" s="285"/>
      <c r="J58" s="285"/>
      <c r="K58" s="249"/>
      <c r="L58" s="286"/>
      <c r="M58" s="287"/>
    </row>
    <row r="59" spans="2:13" ht="18.75" customHeight="1">
      <c r="B59" s="288" t="s">
        <v>125</v>
      </c>
      <c r="M59" s="110"/>
    </row>
    <row r="60" spans="2:13" ht="18.75" customHeight="1">
      <c r="B60" s="98" t="s">
        <v>126</v>
      </c>
    </row>
  </sheetData>
  <mergeCells count="46">
    <mergeCell ref="L57:M57"/>
    <mergeCell ref="L58:M58"/>
    <mergeCell ref="L51:M51"/>
    <mergeCell ref="L52:M52"/>
    <mergeCell ref="L53:M53"/>
    <mergeCell ref="L54:M54"/>
    <mergeCell ref="L55:M55"/>
    <mergeCell ref="L56:M56"/>
    <mergeCell ref="L46:M46"/>
    <mergeCell ref="L47:M47"/>
    <mergeCell ref="B48:C50"/>
    <mergeCell ref="L48:M48"/>
    <mergeCell ref="L49:M49"/>
    <mergeCell ref="L50:M50"/>
    <mergeCell ref="L40:M40"/>
    <mergeCell ref="L41:M41"/>
    <mergeCell ref="L42:M42"/>
    <mergeCell ref="L43:M43"/>
    <mergeCell ref="L44:M44"/>
    <mergeCell ref="L45:M45"/>
    <mergeCell ref="L35:M35"/>
    <mergeCell ref="L36:M36"/>
    <mergeCell ref="B37:C39"/>
    <mergeCell ref="L37:M37"/>
    <mergeCell ref="L38:M38"/>
    <mergeCell ref="L39:M39"/>
    <mergeCell ref="L29:M29"/>
    <mergeCell ref="L30:M30"/>
    <mergeCell ref="L31:M31"/>
    <mergeCell ref="L32:M32"/>
    <mergeCell ref="L33:M33"/>
    <mergeCell ref="L34:M34"/>
    <mergeCell ref="L4:L5"/>
    <mergeCell ref="M4:M5"/>
    <mergeCell ref="B6:C6"/>
    <mergeCell ref="B16:C16"/>
    <mergeCell ref="B26:C28"/>
    <mergeCell ref="L26:M26"/>
    <mergeCell ref="L27:M27"/>
    <mergeCell ref="L28:M28"/>
    <mergeCell ref="B4:C5"/>
    <mergeCell ref="D4:D5"/>
    <mergeCell ref="E4:H4"/>
    <mergeCell ref="I4:I5"/>
    <mergeCell ref="J4:J5"/>
    <mergeCell ref="K4:K5"/>
  </mergeCells>
  <phoneticPr fontId="3"/>
  <pageMargins left="0.59055118110236227" right="0.59055118110236227" top="0.78740157480314965" bottom="0.78740157480314965" header="0.39370078740157483" footer="0.39370078740157483"/>
  <pageSetup paperSize="9" orientation="portrait" r:id="rId1"/>
  <headerFooter alignWithMargins="0">
    <oddHeader>&amp;R4.農      業</oddHeader>
    <oddFooter>&amp;C-36-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1"/>
  <sheetViews>
    <sheetView showGridLines="0" workbookViewId="0">
      <selection activeCell="A45" sqref="A45:IV54"/>
    </sheetView>
  </sheetViews>
  <sheetFormatPr defaultRowHeight="11.25"/>
  <cols>
    <col min="1" max="1" width="1.625" style="289" customWidth="1"/>
    <col min="2" max="2" width="2.625" style="289" customWidth="1"/>
    <col min="3" max="3" width="5.625" style="289" customWidth="1"/>
    <col min="4" max="4" width="6.625" style="290" customWidth="1"/>
    <col min="5" max="15" width="6.625" style="289" customWidth="1"/>
    <col min="16" max="256" width="9" style="289"/>
    <col min="257" max="257" width="1.625" style="289" customWidth="1"/>
    <col min="258" max="258" width="2.625" style="289" customWidth="1"/>
    <col min="259" max="259" width="5.625" style="289" customWidth="1"/>
    <col min="260" max="271" width="6.625" style="289" customWidth="1"/>
    <col min="272" max="512" width="9" style="289"/>
    <col min="513" max="513" width="1.625" style="289" customWidth="1"/>
    <col min="514" max="514" width="2.625" style="289" customWidth="1"/>
    <col min="515" max="515" width="5.625" style="289" customWidth="1"/>
    <col min="516" max="527" width="6.625" style="289" customWidth="1"/>
    <col min="528" max="768" width="9" style="289"/>
    <col min="769" max="769" width="1.625" style="289" customWidth="1"/>
    <col min="770" max="770" width="2.625" style="289" customWidth="1"/>
    <col min="771" max="771" width="5.625" style="289" customWidth="1"/>
    <col min="772" max="783" width="6.625" style="289" customWidth="1"/>
    <col min="784" max="1024" width="9" style="289"/>
    <col min="1025" max="1025" width="1.625" style="289" customWidth="1"/>
    <col min="1026" max="1026" width="2.625" style="289" customWidth="1"/>
    <col min="1027" max="1027" width="5.625" style="289" customWidth="1"/>
    <col min="1028" max="1039" width="6.625" style="289" customWidth="1"/>
    <col min="1040" max="1280" width="9" style="289"/>
    <col min="1281" max="1281" width="1.625" style="289" customWidth="1"/>
    <col min="1282" max="1282" width="2.625" style="289" customWidth="1"/>
    <col min="1283" max="1283" width="5.625" style="289" customWidth="1"/>
    <col min="1284" max="1295" width="6.625" style="289" customWidth="1"/>
    <col min="1296" max="1536" width="9" style="289"/>
    <col min="1537" max="1537" width="1.625" style="289" customWidth="1"/>
    <col min="1538" max="1538" width="2.625" style="289" customWidth="1"/>
    <col min="1539" max="1539" width="5.625" style="289" customWidth="1"/>
    <col min="1540" max="1551" width="6.625" style="289" customWidth="1"/>
    <col min="1552" max="1792" width="9" style="289"/>
    <col min="1793" max="1793" width="1.625" style="289" customWidth="1"/>
    <col min="1794" max="1794" width="2.625" style="289" customWidth="1"/>
    <col min="1795" max="1795" width="5.625" style="289" customWidth="1"/>
    <col min="1796" max="1807" width="6.625" style="289" customWidth="1"/>
    <col min="1808" max="2048" width="9" style="289"/>
    <col min="2049" max="2049" width="1.625" style="289" customWidth="1"/>
    <col min="2050" max="2050" width="2.625" style="289" customWidth="1"/>
    <col min="2051" max="2051" width="5.625" style="289" customWidth="1"/>
    <col min="2052" max="2063" width="6.625" style="289" customWidth="1"/>
    <col min="2064" max="2304" width="9" style="289"/>
    <col min="2305" max="2305" width="1.625" style="289" customWidth="1"/>
    <col min="2306" max="2306" width="2.625" style="289" customWidth="1"/>
    <col min="2307" max="2307" width="5.625" style="289" customWidth="1"/>
    <col min="2308" max="2319" width="6.625" style="289" customWidth="1"/>
    <col min="2320" max="2560" width="9" style="289"/>
    <col min="2561" max="2561" width="1.625" style="289" customWidth="1"/>
    <col min="2562" max="2562" width="2.625" style="289" customWidth="1"/>
    <col min="2563" max="2563" width="5.625" style="289" customWidth="1"/>
    <col min="2564" max="2575" width="6.625" style="289" customWidth="1"/>
    <col min="2576" max="2816" width="9" style="289"/>
    <col min="2817" max="2817" width="1.625" style="289" customWidth="1"/>
    <col min="2818" max="2818" width="2.625" style="289" customWidth="1"/>
    <col min="2819" max="2819" width="5.625" style="289" customWidth="1"/>
    <col min="2820" max="2831" width="6.625" style="289" customWidth="1"/>
    <col min="2832" max="3072" width="9" style="289"/>
    <col min="3073" max="3073" width="1.625" style="289" customWidth="1"/>
    <col min="3074" max="3074" width="2.625" style="289" customWidth="1"/>
    <col min="3075" max="3075" width="5.625" style="289" customWidth="1"/>
    <col min="3076" max="3087" width="6.625" style="289" customWidth="1"/>
    <col min="3088" max="3328" width="9" style="289"/>
    <col min="3329" max="3329" width="1.625" style="289" customWidth="1"/>
    <col min="3330" max="3330" width="2.625" style="289" customWidth="1"/>
    <col min="3331" max="3331" width="5.625" style="289" customWidth="1"/>
    <col min="3332" max="3343" width="6.625" style="289" customWidth="1"/>
    <col min="3344" max="3584" width="9" style="289"/>
    <col min="3585" max="3585" width="1.625" style="289" customWidth="1"/>
    <col min="3586" max="3586" width="2.625" style="289" customWidth="1"/>
    <col min="3587" max="3587" width="5.625" style="289" customWidth="1"/>
    <col min="3588" max="3599" width="6.625" style="289" customWidth="1"/>
    <col min="3600" max="3840" width="9" style="289"/>
    <col min="3841" max="3841" width="1.625" style="289" customWidth="1"/>
    <col min="3842" max="3842" width="2.625" style="289" customWidth="1"/>
    <col min="3843" max="3843" width="5.625" style="289" customWidth="1"/>
    <col min="3844" max="3855" width="6.625" style="289" customWidth="1"/>
    <col min="3856" max="4096" width="9" style="289"/>
    <col min="4097" max="4097" width="1.625" style="289" customWidth="1"/>
    <col min="4098" max="4098" width="2.625" style="289" customWidth="1"/>
    <col min="4099" max="4099" width="5.625" style="289" customWidth="1"/>
    <col min="4100" max="4111" width="6.625" style="289" customWidth="1"/>
    <col min="4112" max="4352" width="9" style="289"/>
    <col min="4353" max="4353" width="1.625" style="289" customWidth="1"/>
    <col min="4354" max="4354" width="2.625" style="289" customWidth="1"/>
    <col min="4355" max="4355" width="5.625" style="289" customWidth="1"/>
    <col min="4356" max="4367" width="6.625" style="289" customWidth="1"/>
    <col min="4368" max="4608" width="9" style="289"/>
    <col min="4609" max="4609" width="1.625" style="289" customWidth="1"/>
    <col min="4610" max="4610" width="2.625" style="289" customWidth="1"/>
    <col min="4611" max="4611" width="5.625" style="289" customWidth="1"/>
    <col min="4612" max="4623" width="6.625" style="289" customWidth="1"/>
    <col min="4624" max="4864" width="9" style="289"/>
    <col min="4865" max="4865" width="1.625" style="289" customWidth="1"/>
    <col min="4866" max="4866" width="2.625" style="289" customWidth="1"/>
    <col min="4867" max="4867" width="5.625" style="289" customWidth="1"/>
    <col min="4868" max="4879" width="6.625" style="289" customWidth="1"/>
    <col min="4880" max="5120" width="9" style="289"/>
    <col min="5121" max="5121" width="1.625" style="289" customWidth="1"/>
    <col min="5122" max="5122" width="2.625" style="289" customWidth="1"/>
    <col min="5123" max="5123" width="5.625" style="289" customWidth="1"/>
    <col min="5124" max="5135" width="6.625" style="289" customWidth="1"/>
    <col min="5136" max="5376" width="9" style="289"/>
    <col min="5377" max="5377" width="1.625" style="289" customWidth="1"/>
    <col min="5378" max="5378" width="2.625" style="289" customWidth="1"/>
    <col min="5379" max="5379" width="5.625" style="289" customWidth="1"/>
    <col min="5380" max="5391" width="6.625" style="289" customWidth="1"/>
    <col min="5392" max="5632" width="9" style="289"/>
    <col min="5633" max="5633" width="1.625" style="289" customWidth="1"/>
    <col min="5634" max="5634" width="2.625" style="289" customWidth="1"/>
    <col min="5635" max="5635" width="5.625" style="289" customWidth="1"/>
    <col min="5636" max="5647" width="6.625" style="289" customWidth="1"/>
    <col min="5648" max="5888" width="9" style="289"/>
    <col min="5889" max="5889" width="1.625" style="289" customWidth="1"/>
    <col min="5890" max="5890" width="2.625" style="289" customWidth="1"/>
    <col min="5891" max="5891" width="5.625" style="289" customWidth="1"/>
    <col min="5892" max="5903" width="6.625" style="289" customWidth="1"/>
    <col min="5904" max="6144" width="9" style="289"/>
    <col min="6145" max="6145" width="1.625" style="289" customWidth="1"/>
    <col min="6146" max="6146" width="2.625" style="289" customWidth="1"/>
    <col min="6147" max="6147" width="5.625" style="289" customWidth="1"/>
    <col min="6148" max="6159" width="6.625" style="289" customWidth="1"/>
    <col min="6160" max="6400" width="9" style="289"/>
    <col min="6401" max="6401" width="1.625" style="289" customWidth="1"/>
    <col min="6402" max="6402" width="2.625" style="289" customWidth="1"/>
    <col min="6403" max="6403" width="5.625" style="289" customWidth="1"/>
    <col min="6404" max="6415" width="6.625" style="289" customWidth="1"/>
    <col min="6416" max="6656" width="9" style="289"/>
    <col min="6657" max="6657" width="1.625" style="289" customWidth="1"/>
    <col min="6658" max="6658" width="2.625" style="289" customWidth="1"/>
    <col min="6659" max="6659" width="5.625" style="289" customWidth="1"/>
    <col min="6660" max="6671" width="6.625" style="289" customWidth="1"/>
    <col min="6672" max="6912" width="9" style="289"/>
    <col min="6913" max="6913" width="1.625" style="289" customWidth="1"/>
    <col min="6914" max="6914" width="2.625" style="289" customWidth="1"/>
    <col min="6915" max="6915" width="5.625" style="289" customWidth="1"/>
    <col min="6916" max="6927" width="6.625" style="289" customWidth="1"/>
    <col min="6928" max="7168" width="9" style="289"/>
    <col min="7169" max="7169" width="1.625" style="289" customWidth="1"/>
    <col min="7170" max="7170" width="2.625" style="289" customWidth="1"/>
    <col min="7171" max="7171" width="5.625" style="289" customWidth="1"/>
    <col min="7172" max="7183" width="6.625" style="289" customWidth="1"/>
    <col min="7184" max="7424" width="9" style="289"/>
    <col min="7425" max="7425" width="1.625" style="289" customWidth="1"/>
    <col min="7426" max="7426" width="2.625" style="289" customWidth="1"/>
    <col min="7427" max="7427" width="5.625" style="289" customWidth="1"/>
    <col min="7428" max="7439" width="6.625" style="289" customWidth="1"/>
    <col min="7440" max="7680" width="9" style="289"/>
    <col min="7681" max="7681" width="1.625" style="289" customWidth="1"/>
    <col min="7682" max="7682" width="2.625" style="289" customWidth="1"/>
    <col min="7683" max="7683" width="5.625" style="289" customWidth="1"/>
    <col min="7684" max="7695" width="6.625" style="289" customWidth="1"/>
    <col min="7696" max="7936" width="9" style="289"/>
    <col min="7937" max="7937" width="1.625" style="289" customWidth="1"/>
    <col min="7938" max="7938" width="2.625" style="289" customWidth="1"/>
    <col min="7939" max="7939" width="5.625" style="289" customWidth="1"/>
    <col min="7940" max="7951" width="6.625" style="289" customWidth="1"/>
    <col min="7952" max="8192" width="9" style="289"/>
    <col min="8193" max="8193" width="1.625" style="289" customWidth="1"/>
    <col min="8194" max="8194" width="2.625" style="289" customWidth="1"/>
    <col min="8195" max="8195" width="5.625" style="289" customWidth="1"/>
    <col min="8196" max="8207" width="6.625" style="289" customWidth="1"/>
    <col min="8208" max="8448" width="9" style="289"/>
    <col min="8449" max="8449" width="1.625" style="289" customWidth="1"/>
    <col min="8450" max="8450" width="2.625" style="289" customWidth="1"/>
    <col min="8451" max="8451" width="5.625" style="289" customWidth="1"/>
    <col min="8452" max="8463" width="6.625" style="289" customWidth="1"/>
    <col min="8464" max="8704" width="9" style="289"/>
    <col min="8705" max="8705" width="1.625" style="289" customWidth="1"/>
    <col min="8706" max="8706" width="2.625" style="289" customWidth="1"/>
    <col min="8707" max="8707" width="5.625" style="289" customWidth="1"/>
    <col min="8708" max="8719" width="6.625" style="289" customWidth="1"/>
    <col min="8720" max="8960" width="9" style="289"/>
    <col min="8961" max="8961" width="1.625" style="289" customWidth="1"/>
    <col min="8962" max="8962" width="2.625" style="289" customWidth="1"/>
    <col min="8963" max="8963" width="5.625" style="289" customWidth="1"/>
    <col min="8964" max="8975" width="6.625" style="289" customWidth="1"/>
    <col min="8976" max="9216" width="9" style="289"/>
    <col min="9217" max="9217" width="1.625" style="289" customWidth="1"/>
    <col min="9218" max="9218" width="2.625" style="289" customWidth="1"/>
    <col min="9219" max="9219" width="5.625" style="289" customWidth="1"/>
    <col min="9220" max="9231" width="6.625" style="289" customWidth="1"/>
    <col min="9232" max="9472" width="9" style="289"/>
    <col min="9473" max="9473" width="1.625" style="289" customWidth="1"/>
    <col min="9474" max="9474" width="2.625" style="289" customWidth="1"/>
    <col min="9475" max="9475" width="5.625" style="289" customWidth="1"/>
    <col min="9476" max="9487" width="6.625" style="289" customWidth="1"/>
    <col min="9488" max="9728" width="9" style="289"/>
    <col min="9729" max="9729" width="1.625" style="289" customWidth="1"/>
    <col min="9730" max="9730" width="2.625" style="289" customWidth="1"/>
    <col min="9731" max="9731" width="5.625" style="289" customWidth="1"/>
    <col min="9732" max="9743" width="6.625" style="289" customWidth="1"/>
    <col min="9744" max="9984" width="9" style="289"/>
    <col min="9985" max="9985" width="1.625" style="289" customWidth="1"/>
    <col min="9986" max="9986" width="2.625" style="289" customWidth="1"/>
    <col min="9987" max="9987" width="5.625" style="289" customWidth="1"/>
    <col min="9988" max="9999" width="6.625" style="289" customWidth="1"/>
    <col min="10000" max="10240" width="9" style="289"/>
    <col min="10241" max="10241" width="1.625" style="289" customWidth="1"/>
    <col min="10242" max="10242" width="2.625" style="289" customWidth="1"/>
    <col min="10243" max="10243" width="5.625" style="289" customWidth="1"/>
    <col min="10244" max="10255" width="6.625" style="289" customWidth="1"/>
    <col min="10256" max="10496" width="9" style="289"/>
    <col min="10497" max="10497" width="1.625" style="289" customWidth="1"/>
    <col min="10498" max="10498" width="2.625" style="289" customWidth="1"/>
    <col min="10499" max="10499" width="5.625" style="289" customWidth="1"/>
    <col min="10500" max="10511" width="6.625" style="289" customWidth="1"/>
    <col min="10512" max="10752" width="9" style="289"/>
    <col min="10753" max="10753" width="1.625" style="289" customWidth="1"/>
    <col min="10754" max="10754" width="2.625" style="289" customWidth="1"/>
    <col min="10755" max="10755" width="5.625" style="289" customWidth="1"/>
    <col min="10756" max="10767" width="6.625" style="289" customWidth="1"/>
    <col min="10768" max="11008" width="9" style="289"/>
    <col min="11009" max="11009" width="1.625" style="289" customWidth="1"/>
    <col min="11010" max="11010" width="2.625" style="289" customWidth="1"/>
    <col min="11011" max="11011" width="5.625" style="289" customWidth="1"/>
    <col min="11012" max="11023" width="6.625" style="289" customWidth="1"/>
    <col min="11024" max="11264" width="9" style="289"/>
    <col min="11265" max="11265" width="1.625" style="289" customWidth="1"/>
    <col min="11266" max="11266" width="2.625" style="289" customWidth="1"/>
    <col min="11267" max="11267" width="5.625" style="289" customWidth="1"/>
    <col min="11268" max="11279" width="6.625" style="289" customWidth="1"/>
    <col min="11280" max="11520" width="9" style="289"/>
    <col min="11521" max="11521" width="1.625" style="289" customWidth="1"/>
    <col min="11522" max="11522" width="2.625" style="289" customWidth="1"/>
    <col min="11523" max="11523" width="5.625" style="289" customWidth="1"/>
    <col min="11524" max="11535" width="6.625" style="289" customWidth="1"/>
    <col min="11536" max="11776" width="9" style="289"/>
    <col min="11777" max="11777" width="1.625" style="289" customWidth="1"/>
    <col min="11778" max="11778" width="2.625" style="289" customWidth="1"/>
    <col min="11779" max="11779" width="5.625" style="289" customWidth="1"/>
    <col min="11780" max="11791" width="6.625" style="289" customWidth="1"/>
    <col min="11792" max="12032" width="9" style="289"/>
    <col min="12033" max="12033" width="1.625" style="289" customWidth="1"/>
    <col min="12034" max="12034" width="2.625" style="289" customWidth="1"/>
    <col min="12035" max="12035" width="5.625" style="289" customWidth="1"/>
    <col min="12036" max="12047" width="6.625" style="289" customWidth="1"/>
    <col min="12048" max="12288" width="9" style="289"/>
    <col min="12289" max="12289" width="1.625" style="289" customWidth="1"/>
    <col min="12290" max="12290" width="2.625" style="289" customWidth="1"/>
    <col min="12291" max="12291" width="5.625" style="289" customWidth="1"/>
    <col min="12292" max="12303" width="6.625" style="289" customWidth="1"/>
    <col min="12304" max="12544" width="9" style="289"/>
    <col min="12545" max="12545" width="1.625" style="289" customWidth="1"/>
    <col min="12546" max="12546" width="2.625" style="289" customWidth="1"/>
    <col min="12547" max="12547" width="5.625" style="289" customWidth="1"/>
    <col min="12548" max="12559" width="6.625" style="289" customWidth="1"/>
    <col min="12560" max="12800" width="9" style="289"/>
    <col min="12801" max="12801" width="1.625" style="289" customWidth="1"/>
    <col min="12802" max="12802" width="2.625" style="289" customWidth="1"/>
    <col min="12803" max="12803" width="5.625" style="289" customWidth="1"/>
    <col min="12804" max="12815" width="6.625" style="289" customWidth="1"/>
    <col min="12816" max="13056" width="9" style="289"/>
    <col min="13057" max="13057" width="1.625" style="289" customWidth="1"/>
    <col min="13058" max="13058" width="2.625" style="289" customWidth="1"/>
    <col min="13059" max="13059" width="5.625" style="289" customWidth="1"/>
    <col min="13060" max="13071" width="6.625" style="289" customWidth="1"/>
    <col min="13072" max="13312" width="9" style="289"/>
    <col min="13313" max="13313" width="1.625" style="289" customWidth="1"/>
    <col min="13314" max="13314" width="2.625" style="289" customWidth="1"/>
    <col min="13315" max="13315" width="5.625" style="289" customWidth="1"/>
    <col min="13316" max="13327" width="6.625" style="289" customWidth="1"/>
    <col min="13328" max="13568" width="9" style="289"/>
    <col min="13569" max="13569" width="1.625" style="289" customWidth="1"/>
    <col min="13570" max="13570" width="2.625" style="289" customWidth="1"/>
    <col min="13571" max="13571" width="5.625" style="289" customWidth="1"/>
    <col min="13572" max="13583" width="6.625" style="289" customWidth="1"/>
    <col min="13584" max="13824" width="9" style="289"/>
    <col min="13825" max="13825" width="1.625" style="289" customWidth="1"/>
    <col min="13826" max="13826" width="2.625" style="289" customWidth="1"/>
    <col min="13827" max="13827" width="5.625" style="289" customWidth="1"/>
    <col min="13828" max="13839" width="6.625" style="289" customWidth="1"/>
    <col min="13840" max="14080" width="9" style="289"/>
    <col min="14081" max="14081" width="1.625" style="289" customWidth="1"/>
    <col min="14082" max="14082" width="2.625" style="289" customWidth="1"/>
    <col min="14083" max="14083" width="5.625" style="289" customWidth="1"/>
    <col min="14084" max="14095" width="6.625" style="289" customWidth="1"/>
    <col min="14096" max="14336" width="9" style="289"/>
    <col min="14337" max="14337" width="1.625" style="289" customWidth="1"/>
    <col min="14338" max="14338" width="2.625" style="289" customWidth="1"/>
    <col min="14339" max="14339" width="5.625" style="289" customWidth="1"/>
    <col min="14340" max="14351" width="6.625" style="289" customWidth="1"/>
    <col min="14352" max="14592" width="9" style="289"/>
    <col min="14593" max="14593" width="1.625" style="289" customWidth="1"/>
    <col min="14594" max="14594" width="2.625" style="289" customWidth="1"/>
    <col min="14595" max="14595" width="5.625" style="289" customWidth="1"/>
    <col min="14596" max="14607" width="6.625" style="289" customWidth="1"/>
    <col min="14608" max="14848" width="9" style="289"/>
    <col min="14849" max="14849" width="1.625" style="289" customWidth="1"/>
    <col min="14850" max="14850" width="2.625" style="289" customWidth="1"/>
    <col min="14851" max="14851" width="5.625" style="289" customWidth="1"/>
    <col min="14852" max="14863" width="6.625" style="289" customWidth="1"/>
    <col min="14864" max="15104" width="9" style="289"/>
    <col min="15105" max="15105" width="1.625" style="289" customWidth="1"/>
    <col min="15106" max="15106" width="2.625" style="289" customWidth="1"/>
    <col min="15107" max="15107" width="5.625" style="289" customWidth="1"/>
    <col min="15108" max="15119" width="6.625" style="289" customWidth="1"/>
    <col min="15120" max="15360" width="9" style="289"/>
    <col min="15361" max="15361" width="1.625" style="289" customWidth="1"/>
    <col min="15362" max="15362" width="2.625" style="289" customWidth="1"/>
    <col min="15363" max="15363" width="5.625" style="289" customWidth="1"/>
    <col min="15364" max="15375" width="6.625" style="289" customWidth="1"/>
    <col min="15376" max="15616" width="9" style="289"/>
    <col min="15617" max="15617" width="1.625" style="289" customWidth="1"/>
    <col min="15618" max="15618" width="2.625" style="289" customWidth="1"/>
    <col min="15619" max="15619" width="5.625" style="289" customWidth="1"/>
    <col min="15620" max="15631" width="6.625" style="289" customWidth="1"/>
    <col min="15632" max="15872" width="9" style="289"/>
    <col min="15873" max="15873" width="1.625" style="289" customWidth="1"/>
    <col min="15874" max="15874" width="2.625" style="289" customWidth="1"/>
    <col min="15875" max="15875" width="5.625" style="289" customWidth="1"/>
    <col min="15876" max="15887" width="6.625" style="289" customWidth="1"/>
    <col min="15888" max="16128" width="9" style="289"/>
    <col min="16129" max="16129" width="1.625" style="289" customWidth="1"/>
    <col min="16130" max="16130" width="2.625" style="289" customWidth="1"/>
    <col min="16131" max="16131" width="5.625" style="289" customWidth="1"/>
    <col min="16132" max="16143" width="6.625" style="289" customWidth="1"/>
    <col min="16144" max="16384" width="9" style="289"/>
  </cols>
  <sheetData>
    <row r="1" spans="1:15" ht="30" customHeight="1">
      <c r="A1" s="45" t="s">
        <v>127</v>
      </c>
    </row>
    <row r="2" spans="1:15" ht="7.5" customHeight="1">
      <c r="A2" s="45"/>
    </row>
    <row r="3" spans="1:15" ht="22.5" customHeight="1">
      <c r="B3" s="291" t="s">
        <v>128</v>
      </c>
      <c r="O3" s="292" t="s">
        <v>129</v>
      </c>
    </row>
    <row r="4" spans="1:15" ht="33.75" customHeight="1">
      <c r="B4" s="293" t="s">
        <v>64</v>
      </c>
      <c r="C4" s="294"/>
      <c r="D4" s="295" t="s">
        <v>29</v>
      </c>
      <c r="E4" s="296" t="s">
        <v>130</v>
      </c>
      <c r="F4" s="297" t="s">
        <v>131</v>
      </c>
      <c r="G4" s="298" t="s">
        <v>132</v>
      </c>
      <c r="H4" s="298" t="s">
        <v>133</v>
      </c>
      <c r="I4" s="298" t="s">
        <v>134</v>
      </c>
      <c r="J4" s="298" t="s">
        <v>135</v>
      </c>
      <c r="K4" s="299" t="s">
        <v>136</v>
      </c>
      <c r="L4" s="299" t="s">
        <v>137</v>
      </c>
      <c r="M4" s="300" t="s">
        <v>138</v>
      </c>
      <c r="N4" s="300" t="s">
        <v>139</v>
      </c>
      <c r="O4" s="301" t="s">
        <v>140</v>
      </c>
    </row>
    <row r="5" spans="1:15" ht="18.75" customHeight="1">
      <c r="B5" s="302" t="s">
        <v>46</v>
      </c>
      <c r="C5" s="303"/>
      <c r="D5" s="304" t="s">
        <v>141</v>
      </c>
      <c r="E5" s="305">
        <f>E7+E9+E11+E13</f>
        <v>4161</v>
      </c>
      <c r="F5" s="306">
        <f t="shared" ref="F5:O5" si="0">F7+F9+F11+F13</f>
        <v>4030</v>
      </c>
      <c r="G5" s="307">
        <f t="shared" si="0"/>
        <v>1351</v>
      </c>
      <c r="H5" s="307">
        <f t="shared" si="0"/>
        <v>233</v>
      </c>
      <c r="I5" s="307">
        <f t="shared" si="0"/>
        <v>130</v>
      </c>
      <c r="J5" s="307">
        <f t="shared" si="0"/>
        <v>419</v>
      </c>
      <c r="K5" s="307">
        <f t="shared" si="0"/>
        <v>177</v>
      </c>
      <c r="L5" s="307">
        <f t="shared" si="0"/>
        <v>365</v>
      </c>
      <c r="M5" s="307">
        <f t="shared" si="0"/>
        <v>29</v>
      </c>
      <c r="N5" s="307">
        <f t="shared" si="0"/>
        <v>6</v>
      </c>
      <c r="O5" s="308">
        <f t="shared" si="0"/>
        <v>9</v>
      </c>
    </row>
    <row r="6" spans="1:15" ht="18.75" customHeight="1">
      <c r="B6" s="309"/>
      <c r="C6" s="310"/>
      <c r="D6" s="311" t="s">
        <v>142</v>
      </c>
      <c r="E6" s="312">
        <f t="shared" ref="E6:O6" si="1">E8+E10+E12+E14</f>
        <v>584965</v>
      </c>
      <c r="F6" s="313">
        <f t="shared" si="1"/>
        <v>448807</v>
      </c>
      <c r="G6" s="314">
        <f t="shared" si="1"/>
        <v>74838</v>
      </c>
      <c r="H6" s="314">
        <f t="shared" si="1"/>
        <v>13279</v>
      </c>
      <c r="I6" s="314">
        <f t="shared" si="1"/>
        <v>608</v>
      </c>
      <c r="J6" s="314">
        <f t="shared" si="1"/>
        <v>21386</v>
      </c>
      <c r="K6" s="314">
        <f t="shared" si="1"/>
        <v>7332</v>
      </c>
      <c r="L6" s="314">
        <f t="shared" si="1"/>
        <v>17336</v>
      </c>
      <c r="M6" s="314">
        <f t="shared" si="1"/>
        <v>1039</v>
      </c>
      <c r="N6" s="314">
        <f t="shared" si="1"/>
        <v>109</v>
      </c>
      <c r="O6" s="315">
        <f t="shared" si="1"/>
        <v>231</v>
      </c>
    </row>
    <row r="7" spans="1:15" ht="19.5" hidden="1" customHeight="1">
      <c r="B7" s="316"/>
      <c r="C7" s="317" t="s">
        <v>143</v>
      </c>
      <c r="D7" s="304" t="s">
        <v>141</v>
      </c>
      <c r="E7" s="318">
        <v>824</v>
      </c>
      <c r="F7" s="319">
        <v>730</v>
      </c>
      <c r="G7" s="320">
        <v>146</v>
      </c>
      <c r="H7" s="320">
        <v>3</v>
      </c>
      <c r="I7" s="320">
        <v>54</v>
      </c>
      <c r="J7" s="320">
        <v>111</v>
      </c>
      <c r="K7" s="320">
        <v>175</v>
      </c>
      <c r="L7" s="320">
        <v>249</v>
      </c>
      <c r="M7" s="320">
        <v>5</v>
      </c>
      <c r="N7" s="320">
        <v>5</v>
      </c>
      <c r="O7" s="321">
        <v>4</v>
      </c>
    </row>
    <row r="8" spans="1:15" ht="19.5" hidden="1" customHeight="1">
      <c r="B8" s="316"/>
      <c r="C8" s="310"/>
      <c r="D8" s="311" t="s">
        <v>142</v>
      </c>
      <c r="E8" s="322">
        <f t="shared" ref="E8:E14" si="2">SUM(F8:O8)</f>
        <v>113340</v>
      </c>
      <c r="F8" s="323">
        <v>77922</v>
      </c>
      <c r="G8" s="324">
        <v>7053</v>
      </c>
      <c r="H8" s="324">
        <v>31</v>
      </c>
      <c r="I8" s="324">
        <v>454</v>
      </c>
      <c r="J8" s="324">
        <v>4570</v>
      </c>
      <c r="K8" s="324">
        <v>7300</v>
      </c>
      <c r="L8" s="324">
        <v>15511</v>
      </c>
      <c r="M8" s="324">
        <v>161</v>
      </c>
      <c r="N8" s="324">
        <v>108</v>
      </c>
      <c r="O8" s="325">
        <v>230</v>
      </c>
    </row>
    <row r="9" spans="1:15" ht="19.5" hidden="1" customHeight="1">
      <c r="B9" s="316"/>
      <c r="C9" s="326" t="s">
        <v>144</v>
      </c>
      <c r="D9" s="304" t="s">
        <v>141</v>
      </c>
      <c r="E9" s="318">
        <v>1348</v>
      </c>
      <c r="F9" s="319">
        <v>1337</v>
      </c>
      <c r="G9" s="320">
        <v>321</v>
      </c>
      <c r="H9" s="320">
        <v>205</v>
      </c>
      <c r="I9" s="320">
        <v>43</v>
      </c>
      <c r="J9" s="320">
        <v>42</v>
      </c>
      <c r="K9" s="320">
        <v>1</v>
      </c>
      <c r="L9" s="320">
        <v>57</v>
      </c>
      <c r="M9" s="320">
        <v>2</v>
      </c>
      <c r="N9" s="320">
        <v>0</v>
      </c>
      <c r="O9" s="321">
        <v>4</v>
      </c>
    </row>
    <row r="10" spans="1:15" ht="19.5" hidden="1" customHeight="1">
      <c r="B10" s="316"/>
      <c r="C10" s="327"/>
      <c r="D10" s="311" t="s">
        <v>142</v>
      </c>
      <c r="E10" s="322">
        <f t="shared" si="2"/>
        <v>163316</v>
      </c>
      <c r="F10" s="323">
        <v>131324</v>
      </c>
      <c r="G10" s="324">
        <v>17726</v>
      </c>
      <c r="H10" s="324">
        <v>12616</v>
      </c>
      <c r="I10" s="324">
        <v>92</v>
      </c>
      <c r="J10" s="324">
        <v>662</v>
      </c>
      <c r="K10" s="324">
        <v>12</v>
      </c>
      <c r="L10" s="324">
        <v>819</v>
      </c>
      <c r="M10" s="324">
        <v>65</v>
      </c>
      <c r="N10" s="324">
        <v>0</v>
      </c>
      <c r="O10" s="325">
        <v>0</v>
      </c>
    </row>
    <row r="11" spans="1:15" ht="19.5" hidden="1" customHeight="1">
      <c r="B11" s="316"/>
      <c r="C11" s="326" t="s">
        <v>52</v>
      </c>
      <c r="D11" s="304" t="s">
        <v>141</v>
      </c>
      <c r="E11" s="318">
        <v>895</v>
      </c>
      <c r="F11" s="319">
        <v>885</v>
      </c>
      <c r="G11" s="320">
        <v>379</v>
      </c>
      <c r="H11" s="320">
        <v>9</v>
      </c>
      <c r="I11" s="320">
        <v>17</v>
      </c>
      <c r="J11" s="320">
        <v>77</v>
      </c>
      <c r="K11" s="320">
        <v>1</v>
      </c>
      <c r="L11" s="320">
        <v>17</v>
      </c>
      <c r="M11" s="320">
        <v>10</v>
      </c>
      <c r="N11" s="320">
        <v>0</v>
      </c>
      <c r="O11" s="321">
        <v>0</v>
      </c>
    </row>
    <row r="12" spans="1:15" ht="19.5" hidden="1" customHeight="1">
      <c r="B12" s="316"/>
      <c r="C12" s="327"/>
      <c r="D12" s="311" t="s">
        <v>142</v>
      </c>
      <c r="E12" s="322">
        <f t="shared" si="2"/>
        <v>123191</v>
      </c>
      <c r="F12" s="323">
        <v>99229</v>
      </c>
      <c r="G12" s="324">
        <v>19294</v>
      </c>
      <c r="H12" s="324">
        <v>294</v>
      </c>
      <c r="I12" s="324">
        <v>32</v>
      </c>
      <c r="J12" s="324">
        <v>3440</v>
      </c>
      <c r="K12" s="324">
        <v>20</v>
      </c>
      <c r="L12" s="324">
        <v>455</v>
      </c>
      <c r="M12" s="324">
        <v>427</v>
      </c>
      <c r="N12" s="324">
        <v>0</v>
      </c>
      <c r="O12" s="325">
        <v>0</v>
      </c>
    </row>
    <row r="13" spans="1:15" ht="19.5" hidden="1" customHeight="1">
      <c r="B13" s="316"/>
      <c r="C13" s="328" t="s">
        <v>53</v>
      </c>
      <c r="D13" s="329" t="s">
        <v>141</v>
      </c>
      <c r="E13" s="330">
        <v>1094</v>
      </c>
      <c r="F13" s="331">
        <v>1078</v>
      </c>
      <c r="G13" s="332">
        <v>505</v>
      </c>
      <c r="H13" s="332">
        <v>16</v>
      </c>
      <c r="I13" s="332">
        <v>16</v>
      </c>
      <c r="J13" s="332">
        <v>189</v>
      </c>
      <c r="K13" s="332">
        <v>0</v>
      </c>
      <c r="L13" s="332">
        <v>42</v>
      </c>
      <c r="M13" s="332">
        <v>12</v>
      </c>
      <c r="N13" s="332">
        <v>1</v>
      </c>
      <c r="O13" s="333">
        <v>1</v>
      </c>
    </row>
    <row r="14" spans="1:15" ht="19.5" hidden="1" customHeight="1">
      <c r="B14" s="334"/>
      <c r="C14" s="327"/>
      <c r="D14" s="311" t="s">
        <v>142</v>
      </c>
      <c r="E14" s="322">
        <f t="shared" si="2"/>
        <v>185118</v>
      </c>
      <c r="F14" s="323">
        <v>140332</v>
      </c>
      <c r="G14" s="324">
        <v>30765</v>
      </c>
      <c r="H14" s="324">
        <v>338</v>
      </c>
      <c r="I14" s="324">
        <v>30</v>
      </c>
      <c r="J14" s="324">
        <v>12714</v>
      </c>
      <c r="K14" s="324">
        <v>0</v>
      </c>
      <c r="L14" s="324">
        <v>551</v>
      </c>
      <c r="M14" s="324">
        <v>386</v>
      </c>
      <c r="N14" s="324">
        <v>1</v>
      </c>
      <c r="O14" s="325">
        <v>1</v>
      </c>
    </row>
    <row r="15" spans="1:15" ht="18.75" customHeight="1">
      <c r="B15" s="302" t="s">
        <v>54</v>
      </c>
      <c r="C15" s="303"/>
      <c r="D15" s="335" t="s">
        <v>141</v>
      </c>
      <c r="E15" s="305">
        <v>3493</v>
      </c>
      <c r="F15" s="306">
        <v>3377</v>
      </c>
      <c r="G15" s="307">
        <v>1062</v>
      </c>
      <c r="H15" s="307">
        <v>282</v>
      </c>
      <c r="I15" s="307">
        <v>65</v>
      </c>
      <c r="J15" s="307">
        <v>225</v>
      </c>
      <c r="K15" s="307">
        <v>12</v>
      </c>
      <c r="L15" s="307">
        <v>418</v>
      </c>
      <c r="M15" s="307">
        <v>30</v>
      </c>
      <c r="N15" s="307">
        <v>14</v>
      </c>
      <c r="O15" s="308">
        <v>10</v>
      </c>
    </row>
    <row r="16" spans="1:15" ht="18.75" customHeight="1">
      <c r="B16" s="309"/>
      <c r="C16" s="310"/>
      <c r="D16" s="311" t="s">
        <v>142</v>
      </c>
      <c r="E16" s="312">
        <v>542014</v>
      </c>
      <c r="F16" s="313">
        <v>399799</v>
      </c>
      <c r="G16" s="314">
        <v>77889</v>
      </c>
      <c r="H16" s="314">
        <v>22513</v>
      </c>
      <c r="I16" s="314">
        <v>457</v>
      </c>
      <c r="J16" s="314">
        <v>18449</v>
      </c>
      <c r="K16" s="314">
        <v>671</v>
      </c>
      <c r="L16" s="314">
        <v>20808</v>
      </c>
      <c r="M16" s="314">
        <v>1008</v>
      </c>
      <c r="N16" s="314">
        <v>224</v>
      </c>
      <c r="O16" s="315">
        <v>196</v>
      </c>
    </row>
    <row r="17" spans="2:15" ht="18.75" customHeight="1">
      <c r="B17" s="316"/>
      <c r="C17" s="317" t="s">
        <v>143</v>
      </c>
      <c r="D17" s="335" t="s">
        <v>141</v>
      </c>
      <c r="E17" s="318">
        <v>740</v>
      </c>
      <c r="F17" s="319">
        <v>645</v>
      </c>
      <c r="G17" s="320">
        <v>9</v>
      </c>
      <c r="H17" s="320">
        <v>1</v>
      </c>
      <c r="I17" s="320">
        <v>22</v>
      </c>
      <c r="J17" s="320">
        <v>12</v>
      </c>
      <c r="K17" s="320">
        <v>6</v>
      </c>
      <c r="L17" s="320">
        <v>319</v>
      </c>
      <c r="M17" s="320">
        <v>5</v>
      </c>
      <c r="N17" s="320">
        <v>4</v>
      </c>
      <c r="O17" s="321">
        <v>6</v>
      </c>
    </row>
    <row r="18" spans="2:15" ht="18.75" customHeight="1">
      <c r="B18" s="316"/>
      <c r="C18" s="310"/>
      <c r="D18" s="311" t="s">
        <v>142</v>
      </c>
      <c r="E18" s="322">
        <v>88278</v>
      </c>
      <c r="F18" s="323">
        <v>66845</v>
      </c>
      <c r="G18" s="324">
        <v>307</v>
      </c>
      <c r="H18" s="324">
        <v>20</v>
      </c>
      <c r="I18" s="324">
        <v>356</v>
      </c>
      <c r="J18" s="324">
        <v>218</v>
      </c>
      <c r="K18" s="324">
        <v>576</v>
      </c>
      <c r="L18" s="324">
        <v>19555</v>
      </c>
      <c r="M18" s="324">
        <v>103</v>
      </c>
      <c r="N18" s="324">
        <v>189</v>
      </c>
      <c r="O18" s="325">
        <v>109</v>
      </c>
    </row>
    <row r="19" spans="2:15" ht="18.75" customHeight="1">
      <c r="B19" s="316"/>
      <c r="C19" s="326" t="s">
        <v>144</v>
      </c>
      <c r="D19" s="335" t="s">
        <v>141</v>
      </c>
      <c r="E19" s="318">
        <v>1139</v>
      </c>
      <c r="F19" s="319">
        <v>1134</v>
      </c>
      <c r="G19" s="320">
        <v>347</v>
      </c>
      <c r="H19" s="320">
        <v>215</v>
      </c>
      <c r="I19" s="320">
        <v>10</v>
      </c>
      <c r="J19" s="320">
        <v>29</v>
      </c>
      <c r="K19" s="320">
        <v>4</v>
      </c>
      <c r="L19" s="320">
        <v>31</v>
      </c>
      <c r="M19" s="320">
        <v>4</v>
      </c>
      <c r="N19" s="320">
        <v>3</v>
      </c>
      <c r="O19" s="321">
        <v>3</v>
      </c>
    </row>
    <row r="20" spans="2:15" ht="18.75" customHeight="1">
      <c r="B20" s="316"/>
      <c r="C20" s="327"/>
      <c r="D20" s="311" t="s">
        <v>142</v>
      </c>
      <c r="E20" s="322">
        <v>174364</v>
      </c>
      <c r="F20" s="323">
        <v>128073</v>
      </c>
      <c r="G20" s="324">
        <v>26026</v>
      </c>
      <c r="H20" s="324">
        <v>18614</v>
      </c>
      <c r="I20" s="324">
        <v>42</v>
      </c>
      <c r="J20" s="324">
        <v>858</v>
      </c>
      <c r="K20" s="324">
        <v>91</v>
      </c>
      <c r="L20" s="324">
        <v>294</v>
      </c>
      <c r="M20" s="324">
        <v>274</v>
      </c>
      <c r="N20" s="324">
        <v>10</v>
      </c>
      <c r="O20" s="325">
        <v>82</v>
      </c>
    </row>
    <row r="21" spans="2:15" ht="18.75" customHeight="1">
      <c r="B21" s="316"/>
      <c r="C21" s="326" t="s">
        <v>52</v>
      </c>
      <c r="D21" s="335" t="s">
        <v>141</v>
      </c>
      <c r="E21" s="318">
        <v>773</v>
      </c>
      <c r="F21" s="319">
        <v>767</v>
      </c>
      <c r="G21" s="320">
        <v>306</v>
      </c>
      <c r="H21" s="320">
        <v>34</v>
      </c>
      <c r="I21" s="320">
        <v>13</v>
      </c>
      <c r="J21" s="320">
        <v>62</v>
      </c>
      <c r="K21" s="320">
        <v>2</v>
      </c>
      <c r="L21" s="320">
        <v>22</v>
      </c>
      <c r="M21" s="320">
        <v>9</v>
      </c>
      <c r="N21" s="320">
        <v>2</v>
      </c>
      <c r="O21" s="321">
        <v>0</v>
      </c>
    </row>
    <row r="22" spans="2:15" ht="18.75" customHeight="1">
      <c r="B22" s="316"/>
      <c r="C22" s="327"/>
      <c r="D22" s="311" t="s">
        <v>142</v>
      </c>
      <c r="E22" s="322">
        <v>116651</v>
      </c>
      <c r="F22" s="323">
        <v>89817</v>
      </c>
      <c r="G22" s="324">
        <v>18821</v>
      </c>
      <c r="H22" s="324">
        <v>1951</v>
      </c>
      <c r="I22" s="324">
        <v>28</v>
      </c>
      <c r="J22" s="324">
        <v>5503</v>
      </c>
      <c r="K22" s="324">
        <v>4</v>
      </c>
      <c r="L22" s="324">
        <v>331</v>
      </c>
      <c r="M22" s="324">
        <v>191</v>
      </c>
      <c r="N22" s="324">
        <v>5</v>
      </c>
      <c r="O22" s="325">
        <v>0</v>
      </c>
    </row>
    <row r="23" spans="2:15" ht="18.75" customHeight="1">
      <c r="B23" s="316"/>
      <c r="C23" s="328" t="s">
        <v>53</v>
      </c>
      <c r="D23" s="336" t="s">
        <v>141</v>
      </c>
      <c r="E23" s="330">
        <v>841</v>
      </c>
      <c r="F23" s="331">
        <v>831</v>
      </c>
      <c r="G23" s="332">
        <v>400</v>
      </c>
      <c r="H23" s="332">
        <v>32</v>
      </c>
      <c r="I23" s="332">
        <v>20</v>
      </c>
      <c r="J23" s="332">
        <v>122</v>
      </c>
      <c r="K23" s="332">
        <v>0</v>
      </c>
      <c r="L23" s="332">
        <v>46</v>
      </c>
      <c r="M23" s="332">
        <v>12</v>
      </c>
      <c r="N23" s="332">
        <v>5</v>
      </c>
      <c r="O23" s="333">
        <v>1</v>
      </c>
    </row>
    <row r="24" spans="2:15" ht="18.75" customHeight="1">
      <c r="B24" s="334"/>
      <c r="C24" s="327"/>
      <c r="D24" s="311" t="s">
        <v>142</v>
      </c>
      <c r="E24" s="322">
        <v>162721</v>
      </c>
      <c r="F24" s="323">
        <v>115064</v>
      </c>
      <c r="G24" s="324">
        <v>32735</v>
      </c>
      <c r="H24" s="324">
        <v>1928</v>
      </c>
      <c r="I24" s="324">
        <v>31</v>
      </c>
      <c r="J24" s="324">
        <v>11870</v>
      </c>
      <c r="K24" s="324">
        <v>0</v>
      </c>
      <c r="L24" s="324">
        <v>628</v>
      </c>
      <c r="M24" s="324">
        <v>440</v>
      </c>
      <c r="N24" s="324">
        <v>20</v>
      </c>
      <c r="O24" s="325">
        <v>5</v>
      </c>
    </row>
    <row r="25" spans="2:15" ht="18.75" customHeight="1">
      <c r="B25" s="302" t="s">
        <v>55</v>
      </c>
      <c r="C25" s="303"/>
      <c r="D25" s="337" t="s">
        <v>141</v>
      </c>
      <c r="E25" s="305">
        <f>E27+E29+E31+E33</f>
        <v>2623</v>
      </c>
      <c r="F25" s="306">
        <f>F27+F29+F31+F33</f>
        <v>2510</v>
      </c>
      <c r="G25" s="307">
        <f t="shared" ref="G25:M26" si="3">G27+G29+G31+G33</f>
        <v>657</v>
      </c>
      <c r="H25" s="307">
        <f t="shared" si="3"/>
        <v>282</v>
      </c>
      <c r="I25" s="307">
        <f t="shared" si="3"/>
        <v>52</v>
      </c>
      <c r="J25" s="307">
        <f t="shared" si="3"/>
        <v>112</v>
      </c>
      <c r="K25" s="307">
        <f t="shared" si="3"/>
        <v>4</v>
      </c>
      <c r="L25" s="307">
        <f t="shared" si="3"/>
        <v>303</v>
      </c>
      <c r="M25" s="307">
        <f t="shared" si="3"/>
        <v>30</v>
      </c>
      <c r="N25" s="338" t="s">
        <v>145</v>
      </c>
      <c r="O25" s="308">
        <f>O27+O29+O31+O33</f>
        <v>44</v>
      </c>
    </row>
    <row r="26" spans="2:15" ht="18.75" customHeight="1">
      <c r="B26" s="309"/>
      <c r="C26" s="339"/>
      <c r="D26" s="340" t="s">
        <v>142</v>
      </c>
      <c r="E26" s="312">
        <f>E28+E30+E32+E34</f>
        <v>444831</v>
      </c>
      <c r="F26" s="313">
        <f>F28+F30+F32+F34</f>
        <v>324243</v>
      </c>
      <c r="G26" s="314">
        <f t="shared" si="3"/>
        <v>64462</v>
      </c>
      <c r="H26" s="314">
        <f t="shared" si="3"/>
        <v>26681</v>
      </c>
      <c r="I26" s="314">
        <f t="shared" si="3"/>
        <v>497</v>
      </c>
      <c r="J26" s="314">
        <f t="shared" si="3"/>
        <v>13437</v>
      </c>
      <c r="K26" s="314">
        <f t="shared" si="3"/>
        <v>102</v>
      </c>
      <c r="L26" s="314">
        <v>12548</v>
      </c>
      <c r="M26" s="314">
        <f t="shared" si="3"/>
        <v>1134</v>
      </c>
      <c r="N26" s="341" t="s">
        <v>145</v>
      </c>
      <c r="O26" s="315">
        <f>O28+O30+O32+O34</f>
        <v>1728</v>
      </c>
    </row>
    <row r="27" spans="2:15" ht="18.75" customHeight="1">
      <c r="B27" s="316"/>
      <c r="C27" s="317" t="s">
        <v>143</v>
      </c>
      <c r="D27" s="335" t="s">
        <v>141</v>
      </c>
      <c r="E27" s="318">
        <v>542</v>
      </c>
      <c r="F27" s="319">
        <v>453</v>
      </c>
      <c r="G27" s="320">
        <v>59</v>
      </c>
      <c r="H27" s="320">
        <v>20</v>
      </c>
      <c r="I27" s="320">
        <v>31</v>
      </c>
      <c r="J27" s="320">
        <v>22</v>
      </c>
      <c r="K27" s="320">
        <v>3</v>
      </c>
      <c r="L27" s="320">
        <v>209</v>
      </c>
      <c r="M27" s="320">
        <v>10</v>
      </c>
      <c r="N27" s="342" t="s">
        <v>145</v>
      </c>
      <c r="O27" s="321">
        <v>40</v>
      </c>
    </row>
    <row r="28" spans="2:15" ht="18.75" customHeight="1">
      <c r="B28" s="316"/>
      <c r="C28" s="310"/>
      <c r="D28" s="311" t="s">
        <v>142</v>
      </c>
      <c r="E28" s="322">
        <v>74012</v>
      </c>
      <c r="F28" s="323">
        <v>55285</v>
      </c>
      <c r="G28" s="324">
        <v>3531</v>
      </c>
      <c r="H28" s="324">
        <v>777</v>
      </c>
      <c r="I28" s="324">
        <v>395</v>
      </c>
      <c r="J28" s="324">
        <v>582</v>
      </c>
      <c r="K28" s="324">
        <v>80</v>
      </c>
      <c r="L28" s="324">
        <v>11498</v>
      </c>
      <c r="M28" s="324">
        <v>167</v>
      </c>
      <c r="N28" s="343" t="s">
        <v>145</v>
      </c>
      <c r="O28" s="325">
        <v>1697</v>
      </c>
    </row>
    <row r="29" spans="2:15" ht="18.75" customHeight="1">
      <c r="B29" s="316"/>
      <c r="C29" s="326" t="s">
        <v>144</v>
      </c>
      <c r="D29" s="335" t="s">
        <v>141</v>
      </c>
      <c r="E29" s="318">
        <v>946</v>
      </c>
      <c r="F29" s="319">
        <v>937</v>
      </c>
      <c r="G29" s="320">
        <v>213</v>
      </c>
      <c r="H29" s="320">
        <v>197</v>
      </c>
      <c r="I29" s="320">
        <v>15</v>
      </c>
      <c r="J29" s="320">
        <v>19</v>
      </c>
      <c r="K29" s="320">
        <v>1</v>
      </c>
      <c r="L29" s="320">
        <v>31</v>
      </c>
      <c r="M29" s="320">
        <v>2</v>
      </c>
      <c r="N29" s="342" t="s">
        <v>145</v>
      </c>
      <c r="O29" s="321">
        <v>1</v>
      </c>
    </row>
    <row r="30" spans="2:15" ht="18.75" customHeight="1">
      <c r="B30" s="316"/>
      <c r="C30" s="327"/>
      <c r="D30" s="311" t="s">
        <v>142</v>
      </c>
      <c r="E30" s="322">
        <v>156129</v>
      </c>
      <c r="F30" s="323">
        <v>111161</v>
      </c>
      <c r="G30" s="324">
        <v>23626</v>
      </c>
      <c r="H30" s="324">
        <v>20125</v>
      </c>
      <c r="I30" s="324">
        <v>79</v>
      </c>
      <c r="J30" s="324">
        <v>715</v>
      </c>
      <c r="K30" s="324">
        <v>22</v>
      </c>
      <c r="L30" s="324">
        <v>298</v>
      </c>
      <c r="M30" s="324">
        <v>90</v>
      </c>
      <c r="N30" s="343" t="s">
        <v>145</v>
      </c>
      <c r="O30" s="325">
        <v>13</v>
      </c>
    </row>
    <row r="31" spans="2:15" ht="18.75" customHeight="1">
      <c r="B31" s="316"/>
      <c r="C31" s="326" t="s">
        <v>52</v>
      </c>
      <c r="D31" s="335" t="s">
        <v>141</v>
      </c>
      <c r="E31" s="318">
        <v>622</v>
      </c>
      <c r="F31" s="319">
        <v>617</v>
      </c>
      <c r="G31" s="320">
        <v>201</v>
      </c>
      <c r="H31" s="320">
        <v>36</v>
      </c>
      <c r="I31" s="320">
        <v>3</v>
      </c>
      <c r="J31" s="320">
        <v>28</v>
      </c>
      <c r="K31" s="320">
        <v>0</v>
      </c>
      <c r="L31" s="320">
        <v>33</v>
      </c>
      <c r="M31" s="320">
        <v>9</v>
      </c>
      <c r="N31" s="342" t="s">
        <v>145</v>
      </c>
      <c r="O31" s="321">
        <v>0</v>
      </c>
    </row>
    <row r="32" spans="2:15" ht="18.75" customHeight="1">
      <c r="B32" s="316"/>
      <c r="C32" s="327"/>
      <c r="D32" s="311" t="s">
        <v>142</v>
      </c>
      <c r="E32" s="322">
        <v>99123</v>
      </c>
      <c r="F32" s="323">
        <v>77960</v>
      </c>
      <c r="G32" s="324">
        <v>14093</v>
      </c>
      <c r="H32" s="324">
        <v>3172</v>
      </c>
      <c r="I32" s="324">
        <v>9</v>
      </c>
      <c r="J32" s="324">
        <v>3230</v>
      </c>
      <c r="K32" s="324">
        <v>0</v>
      </c>
      <c r="L32" s="324">
        <v>274</v>
      </c>
      <c r="M32" s="324">
        <v>385</v>
      </c>
      <c r="N32" s="343" t="s">
        <v>145</v>
      </c>
      <c r="O32" s="325">
        <v>0</v>
      </c>
    </row>
    <row r="33" spans="2:15" ht="18.75" customHeight="1">
      <c r="B33" s="316"/>
      <c r="C33" s="328" t="s">
        <v>53</v>
      </c>
      <c r="D33" s="336" t="s">
        <v>141</v>
      </c>
      <c r="E33" s="330">
        <v>513</v>
      </c>
      <c r="F33" s="331">
        <v>503</v>
      </c>
      <c r="G33" s="332">
        <v>184</v>
      </c>
      <c r="H33" s="332">
        <v>29</v>
      </c>
      <c r="I33" s="332">
        <v>3</v>
      </c>
      <c r="J33" s="332">
        <v>43</v>
      </c>
      <c r="K33" s="332">
        <v>0</v>
      </c>
      <c r="L33" s="332">
        <v>30</v>
      </c>
      <c r="M33" s="332">
        <v>9</v>
      </c>
      <c r="N33" s="344" t="s">
        <v>145</v>
      </c>
      <c r="O33" s="333">
        <v>3</v>
      </c>
    </row>
    <row r="34" spans="2:15" ht="18.75" customHeight="1">
      <c r="B34" s="334"/>
      <c r="C34" s="327"/>
      <c r="D34" s="311" t="s">
        <v>142</v>
      </c>
      <c r="E34" s="322">
        <v>115567</v>
      </c>
      <c r="F34" s="323">
        <v>79837</v>
      </c>
      <c r="G34" s="324">
        <v>23212</v>
      </c>
      <c r="H34" s="324">
        <v>2607</v>
      </c>
      <c r="I34" s="324">
        <v>14</v>
      </c>
      <c r="J34" s="324">
        <v>8910</v>
      </c>
      <c r="K34" s="324">
        <v>0</v>
      </c>
      <c r="L34" s="324">
        <v>476</v>
      </c>
      <c r="M34" s="324">
        <v>492</v>
      </c>
      <c r="N34" s="343" t="s">
        <v>145</v>
      </c>
      <c r="O34" s="325">
        <v>18</v>
      </c>
    </row>
    <row r="35" spans="2:15" ht="18.75" customHeight="1">
      <c r="B35" s="302" t="s">
        <v>56</v>
      </c>
      <c r="C35" s="303"/>
      <c r="D35" s="337" t="s">
        <v>141</v>
      </c>
      <c r="E35" s="305">
        <f>E37+E39+E41+E43</f>
        <v>2004</v>
      </c>
      <c r="F35" s="306">
        <f>F37+F39+F41+F43</f>
        <v>1875</v>
      </c>
      <c r="G35" s="307">
        <f t="shared" ref="G35:M36" si="4">G37+G39+G41+G43</f>
        <v>520</v>
      </c>
      <c r="H35" s="307">
        <f t="shared" si="4"/>
        <v>221</v>
      </c>
      <c r="I35" s="307">
        <f t="shared" si="4"/>
        <v>46</v>
      </c>
      <c r="J35" s="307">
        <f t="shared" si="4"/>
        <v>108</v>
      </c>
      <c r="K35" s="307">
        <f t="shared" si="4"/>
        <v>1</v>
      </c>
      <c r="L35" s="307">
        <f t="shared" si="4"/>
        <v>406</v>
      </c>
      <c r="M35" s="307">
        <f t="shared" si="4"/>
        <v>29</v>
      </c>
      <c r="N35" s="338" t="s">
        <v>145</v>
      </c>
      <c r="O35" s="308">
        <f>O37+O39+O41+O43</f>
        <v>22</v>
      </c>
    </row>
    <row r="36" spans="2:15" ht="18.75" customHeight="1">
      <c r="B36" s="309"/>
      <c r="C36" s="339"/>
      <c r="D36" s="340" t="s">
        <v>142</v>
      </c>
      <c r="E36" s="312">
        <f>E38+E40+E42+E44</f>
        <v>425497</v>
      </c>
      <c r="F36" s="313">
        <f>F38+F40+F42+F44</f>
        <v>285613</v>
      </c>
      <c r="G36" s="314">
        <f t="shared" si="4"/>
        <v>65117</v>
      </c>
      <c r="H36" s="314">
        <f t="shared" si="4"/>
        <v>35945</v>
      </c>
      <c r="I36" s="314">
        <f t="shared" si="4"/>
        <v>491</v>
      </c>
      <c r="J36" s="314">
        <f t="shared" si="4"/>
        <v>18096</v>
      </c>
      <c r="K36" s="314">
        <f t="shared" si="4"/>
        <v>4</v>
      </c>
      <c r="L36" s="314">
        <f t="shared" si="4"/>
        <v>16071</v>
      </c>
      <c r="M36" s="314">
        <f t="shared" si="4"/>
        <v>606</v>
      </c>
      <c r="N36" s="341" t="s">
        <v>145</v>
      </c>
      <c r="O36" s="315">
        <f>O38+O40+O42+O44</f>
        <v>1039</v>
      </c>
    </row>
    <row r="37" spans="2:15" ht="18.75" customHeight="1">
      <c r="B37" s="316"/>
      <c r="C37" s="317" t="s">
        <v>143</v>
      </c>
      <c r="D37" s="335" t="s">
        <v>141</v>
      </c>
      <c r="E37" s="318">
        <v>432</v>
      </c>
      <c r="F37" s="319">
        <v>333</v>
      </c>
      <c r="G37" s="320">
        <v>29</v>
      </c>
      <c r="H37" s="320">
        <v>9</v>
      </c>
      <c r="I37" s="320">
        <v>17</v>
      </c>
      <c r="J37" s="320">
        <v>7</v>
      </c>
      <c r="K37" s="342">
        <v>0</v>
      </c>
      <c r="L37" s="320">
        <v>217</v>
      </c>
      <c r="M37" s="320">
        <v>7</v>
      </c>
      <c r="N37" s="342" t="s">
        <v>146</v>
      </c>
      <c r="O37" s="321">
        <v>9</v>
      </c>
    </row>
    <row r="38" spans="2:15" ht="18.75" customHeight="1">
      <c r="B38" s="316"/>
      <c r="C38" s="310"/>
      <c r="D38" s="311" t="s">
        <v>142</v>
      </c>
      <c r="E38" s="322">
        <v>64152</v>
      </c>
      <c r="F38" s="323">
        <v>44601</v>
      </c>
      <c r="G38" s="324">
        <v>1980</v>
      </c>
      <c r="H38" s="343">
        <v>420</v>
      </c>
      <c r="I38" s="324">
        <v>347</v>
      </c>
      <c r="J38" s="343">
        <v>427</v>
      </c>
      <c r="K38" s="345">
        <v>0</v>
      </c>
      <c r="L38" s="324">
        <v>13538</v>
      </c>
      <c r="M38" s="324">
        <v>92</v>
      </c>
      <c r="N38" s="343" t="s">
        <v>146</v>
      </c>
      <c r="O38" s="325">
        <v>450</v>
      </c>
    </row>
    <row r="39" spans="2:15" ht="18.75" customHeight="1">
      <c r="B39" s="316"/>
      <c r="C39" s="326" t="s">
        <v>144</v>
      </c>
      <c r="D39" s="335" t="s">
        <v>141</v>
      </c>
      <c r="E39" s="318">
        <v>726</v>
      </c>
      <c r="F39" s="319">
        <v>716</v>
      </c>
      <c r="G39" s="320">
        <v>236</v>
      </c>
      <c r="H39" s="320">
        <v>141</v>
      </c>
      <c r="I39" s="320">
        <v>15</v>
      </c>
      <c r="J39" s="320">
        <v>26</v>
      </c>
      <c r="K39" s="320">
        <v>1</v>
      </c>
      <c r="L39" s="320">
        <v>84</v>
      </c>
      <c r="M39" s="320">
        <v>4</v>
      </c>
      <c r="N39" s="342" t="s">
        <v>146</v>
      </c>
      <c r="O39" s="321">
        <v>8</v>
      </c>
    </row>
    <row r="40" spans="2:15" ht="18.75" customHeight="1">
      <c r="B40" s="316"/>
      <c r="C40" s="327"/>
      <c r="D40" s="311" t="s">
        <v>142</v>
      </c>
      <c r="E40" s="322">
        <v>160918</v>
      </c>
      <c r="F40" s="323">
        <v>105290</v>
      </c>
      <c r="G40" s="324">
        <v>30154</v>
      </c>
      <c r="H40" s="324">
        <v>21538</v>
      </c>
      <c r="I40" s="324">
        <v>92</v>
      </c>
      <c r="J40" s="324">
        <v>2193</v>
      </c>
      <c r="K40" s="324">
        <v>4</v>
      </c>
      <c r="L40" s="324">
        <v>1010</v>
      </c>
      <c r="M40" s="324">
        <v>87</v>
      </c>
      <c r="N40" s="343" t="s">
        <v>146</v>
      </c>
      <c r="O40" s="325">
        <v>451</v>
      </c>
    </row>
    <row r="41" spans="2:15" ht="18.75" customHeight="1">
      <c r="B41" s="316"/>
      <c r="C41" s="326" t="s">
        <v>52</v>
      </c>
      <c r="D41" s="335" t="s">
        <v>141</v>
      </c>
      <c r="E41" s="318">
        <v>469</v>
      </c>
      <c r="F41" s="319">
        <v>461</v>
      </c>
      <c r="G41" s="320">
        <v>154</v>
      </c>
      <c r="H41" s="320">
        <v>47</v>
      </c>
      <c r="I41" s="320">
        <v>7</v>
      </c>
      <c r="J41" s="320">
        <v>29</v>
      </c>
      <c r="K41" s="320">
        <v>0</v>
      </c>
      <c r="L41" s="320">
        <v>62</v>
      </c>
      <c r="M41" s="320">
        <v>9</v>
      </c>
      <c r="N41" s="342" t="s">
        <v>146</v>
      </c>
      <c r="O41" s="321">
        <v>4</v>
      </c>
    </row>
    <row r="42" spans="2:15" ht="18.75" customHeight="1">
      <c r="B42" s="316"/>
      <c r="C42" s="327"/>
      <c r="D42" s="311" t="s">
        <v>142</v>
      </c>
      <c r="E42" s="322">
        <v>94336</v>
      </c>
      <c r="F42" s="323">
        <v>66865</v>
      </c>
      <c r="G42" s="324">
        <v>13485</v>
      </c>
      <c r="H42" s="324">
        <v>7098</v>
      </c>
      <c r="I42" s="324">
        <v>34</v>
      </c>
      <c r="J42" s="324">
        <v>5668</v>
      </c>
      <c r="K42" s="324">
        <v>0</v>
      </c>
      <c r="L42" s="324">
        <v>894</v>
      </c>
      <c r="M42" s="324">
        <v>155</v>
      </c>
      <c r="N42" s="343" t="s">
        <v>146</v>
      </c>
      <c r="O42" s="325">
        <v>104</v>
      </c>
    </row>
    <row r="43" spans="2:15" ht="18.75" customHeight="1">
      <c r="B43" s="316"/>
      <c r="C43" s="328" t="s">
        <v>53</v>
      </c>
      <c r="D43" s="336" t="s">
        <v>141</v>
      </c>
      <c r="E43" s="330">
        <v>377</v>
      </c>
      <c r="F43" s="331">
        <v>365</v>
      </c>
      <c r="G43" s="332">
        <v>101</v>
      </c>
      <c r="H43" s="332">
        <v>24</v>
      </c>
      <c r="I43" s="332">
        <v>7</v>
      </c>
      <c r="J43" s="332">
        <v>46</v>
      </c>
      <c r="K43" s="332">
        <v>0</v>
      </c>
      <c r="L43" s="332">
        <v>43</v>
      </c>
      <c r="M43" s="332">
        <v>9</v>
      </c>
      <c r="N43" s="344" t="s">
        <v>145</v>
      </c>
      <c r="O43" s="333">
        <v>1</v>
      </c>
    </row>
    <row r="44" spans="2:15" ht="18.75" customHeight="1">
      <c r="B44" s="334"/>
      <c r="C44" s="327"/>
      <c r="D44" s="311" t="s">
        <v>142</v>
      </c>
      <c r="E44" s="322">
        <v>106091</v>
      </c>
      <c r="F44" s="323">
        <v>68857</v>
      </c>
      <c r="G44" s="324">
        <v>19498</v>
      </c>
      <c r="H44" s="324">
        <v>6889</v>
      </c>
      <c r="I44" s="324">
        <v>18</v>
      </c>
      <c r="J44" s="324">
        <v>9808</v>
      </c>
      <c r="K44" s="324">
        <v>0</v>
      </c>
      <c r="L44" s="324">
        <v>629</v>
      </c>
      <c r="M44" s="324">
        <v>272</v>
      </c>
      <c r="N44" s="343" t="s">
        <v>146</v>
      </c>
      <c r="O44" s="325">
        <v>34</v>
      </c>
    </row>
    <row r="45" spans="2:15" ht="18.75" hidden="1" customHeight="1">
      <c r="B45" s="302" t="s">
        <v>57</v>
      </c>
      <c r="C45" s="303"/>
      <c r="D45" s="337" t="s">
        <v>141</v>
      </c>
      <c r="E45" s="305">
        <f>E47+E49+E51+E53</f>
        <v>0</v>
      </c>
      <c r="F45" s="306">
        <f>F47+F49+F51+F53</f>
        <v>0</v>
      </c>
      <c r="G45" s="307">
        <f t="shared" ref="G45:M46" si="5">G47+G49+G51+G53</f>
        <v>0</v>
      </c>
      <c r="H45" s="307">
        <f t="shared" si="5"/>
        <v>0</v>
      </c>
      <c r="I45" s="307">
        <f t="shared" si="5"/>
        <v>0</v>
      </c>
      <c r="J45" s="307">
        <f t="shared" si="5"/>
        <v>0</v>
      </c>
      <c r="K45" s="307">
        <f t="shared" si="5"/>
        <v>0</v>
      </c>
      <c r="L45" s="307">
        <f t="shared" si="5"/>
        <v>0</v>
      </c>
      <c r="M45" s="307">
        <f t="shared" si="5"/>
        <v>0</v>
      </c>
      <c r="N45" s="338" t="s">
        <v>145</v>
      </c>
      <c r="O45" s="308">
        <f>O47+O49+O51+O53</f>
        <v>0</v>
      </c>
    </row>
    <row r="46" spans="2:15" ht="18.75" hidden="1" customHeight="1">
      <c r="B46" s="309"/>
      <c r="C46" s="339"/>
      <c r="D46" s="340" t="s">
        <v>142</v>
      </c>
      <c r="E46" s="312">
        <f>E48+E50+E52+E54</f>
        <v>0</v>
      </c>
      <c r="F46" s="313">
        <f>F48+F50+F52+F54</f>
        <v>0</v>
      </c>
      <c r="G46" s="314">
        <f t="shared" si="5"/>
        <v>0</v>
      </c>
      <c r="H46" s="314">
        <f t="shared" si="5"/>
        <v>0</v>
      </c>
      <c r="I46" s="314">
        <f t="shared" si="5"/>
        <v>0</v>
      </c>
      <c r="J46" s="314">
        <f t="shared" si="5"/>
        <v>0</v>
      </c>
      <c r="K46" s="314">
        <f t="shared" si="5"/>
        <v>0</v>
      </c>
      <c r="L46" s="314">
        <f t="shared" si="5"/>
        <v>0</v>
      </c>
      <c r="M46" s="314">
        <f t="shared" si="5"/>
        <v>0</v>
      </c>
      <c r="N46" s="341" t="s">
        <v>145</v>
      </c>
      <c r="O46" s="315">
        <f>O48+O50+O52+O54</f>
        <v>0</v>
      </c>
    </row>
    <row r="47" spans="2:15" ht="18.75" hidden="1" customHeight="1">
      <c r="B47" s="316"/>
      <c r="C47" s="317" t="s">
        <v>143</v>
      </c>
      <c r="D47" s="335" t="s">
        <v>141</v>
      </c>
      <c r="E47" s="318"/>
      <c r="F47" s="319"/>
      <c r="G47" s="320"/>
      <c r="H47" s="320"/>
      <c r="I47" s="320"/>
      <c r="J47" s="320"/>
      <c r="K47" s="342"/>
      <c r="L47" s="320"/>
      <c r="M47" s="320"/>
      <c r="N47" s="342" t="s">
        <v>146</v>
      </c>
      <c r="O47" s="321"/>
    </row>
    <row r="48" spans="2:15" ht="18.75" hidden="1" customHeight="1">
      <c r="B48" s="316"/>
      <c r="C48" s="310"/>
      <c r="D48" s="311" t="s">
        <v>142</v>
      </c>
      <c r="E48" s="322"/>
      <c r="F48" s="323"/>
      <c r="G48" s="324"/>
      <c r="H48" s="343"/>
      <c r="I48" s="324"/>
      <c r="J48" s="343"/>
      <c r="K48" s="345"/>
      <c r="L48" s="324"/>
      <c r="M48" s="324"/>
      <c r="N48" s="343" t="s">
        <v>146</v>
      </c>
      <c r="O48" s="325"/>
    </row>
    <row r="49" spans="2:15" ht="18.75" hidden="1" customHeight="1">
      <c r="B49" s="316"/>
      <c r="C49" s="326" t="s">
        <v>144</v>
      </c>
      <c r="D49" s="335" t="s">
        <v>141</v>
      </c>
      <c r="E49" s="318"/>
      <c r="F49" s="319"/>
      <c r="G49" s="320"/>
      <c r="H49" s="320"/>
      <c r="I49" s="320"/>
      <c r="J49" s="320"/>
      <c r="K49" s="320"/>
      <c r="L49" s="320"/>
      <c r="M49" s="320"/>
      <c r="N49" s="342" t="s">
        <v>146</v>
      </c>
      <c r="O49" s="321"/>
    </row>
    <row r="50" spans="2:15" ht="18.75" hidden="1" customHeight="1">
      <c r="B50" s="316"/>
      <c r="C50" s="327"/>
      <c r="D50" s="311" t="s">
        <v>142</v>
      </c>
      <c r="E50" s="322"/>
      <c r="F50" s="323"/>
      <c r="G50" s="324"/>
      <c r="H50" s="324"/>
      <c r="I50" s="324"/>
      <c r="J50" s="324"/>
      <c r="K50" s="324"/>
      <c r="L50" s="324"/>
      <c r="M50" s="324"/>
      <c r="N50" s="343" t="s">
        <v>146</v>
      </c>
      <c r="O50" s="325"/>
    </row>
    <row r="51" spans="2:15" ht="18.75" hidden="1" customHeight="1">
      <c r="B51" s="316"/>
      <c r="C51" s="326" t="s">
        <v>52</v>
      </c>
      <c r="D51" s="335" t="s">
        <v>141</v>
      </c>
      <c r="E51" s="318"/>
      <c r="F51" s="319"/>
      <c r="G51" s="320"/>
      <c r="H51" s="320"/>
      <c r="I51" s="320"/>
      <c r="J51" s="320"/>
      <c r="K51" s="320"/>
      <c r="L51" s="320"/>
      <c r="M51" s="320"/>
      <c r="N51" s="342" t="s">
        <v>146</v>
      </c>
      <c r="O51" s="321"/>
    </row>
    <row r="52" spans="2:15" ht="18.75" hidden="1" customHeight="1">
      <c r="B52" s="316"/>
      <c r="C52" s="327"/>
      <c r="D52" s="311" t="s">
        <v>142</v>
      </c>
      <c r="E52" s="322"/>
      <c r="F52" s="323"/>
      <c r="G52" s="324"/>
      <c r="H52" s="324"/>
      <c r="I52" s="324"/>
      <c r="J52" s="324"/>
      <c r="K52" s="324"/>
      <c r="L52" s="324"/>
      <c r="M52" s="324"/>
      <c r="N52" s="343" t="s">
        <v>146</v>
      </c>
      <c r="O52" s="325"/>
    </row>
    <row r="53" spans="2:15" ht="18.75" hidden="1" customHeight="1">
      <c r="B53" s="316"/>
      <c r="C53" s="328" t="s">
        <v>53</v>
      </c>
      <c r="D53" s="336" t="s">
        <v>141</v>
      </c>
      <c r="E53" s="330"/>
      <c r="F53" s="331"/>
      <c r="G53" s="332"/>
      <c r="H53" s="332"/>
      <c r="I53" s="332"/>
      <c r="J53" s="332"/>
      <c r="K53" s="332"/>
      <c r="L53" s="332"/>
      <c r="M53" s="332"/>
      <c r="N53" s="344" t="s">
        <v>145</v>
      </c>
      <c r="O53" s="333"/>
    </row>
    <row r="54" spans="2:15" ht="18.75" hidden="1" customHeight="1">
      <c r="B54" s="334"/>
      <c r="C54" s="327"/>
      <c r="D54" s="311" t="s">
        <v>142</v>
      </c>
      <c r="E54" s="322"/>
      <c r="F54" s="323"/>
      <c r="G54" s="324"/>
      <c r="H54" s="324"/>
      <c r="I54" s="324"/>
      <c r="J54" s="324"/>
      <c r="K54" s="324"/>
      <c r="L54" s="324"/>
      <c r="M54" s="324"/>
      <c r="N54" s="343" t="s">
        <v>146</v>
      </c>
      <c r="O54" s="325"/>
    </row>
    <row r="55" spans="2:15" ht="18.75" customHeight="1">
      <c r="B55" s="289" t="s">
        <v>147</v>
      </c>
      <c r="O55" s="110"/>
    </row>
    <row r="56" spans="2:15" ht="15" customHeight="1"/>
    <row r="57" spans="2:15" ht="15" customHeight="1"/>
    <row r="58" spans="2:15" ht="15" customHeight="1"/>
    <row r="59" spans="2:15" ht="15" customHeight="1"/>
    <row r="60" spans="2:15" ht="15" customHeight="1"/>
    <row r="61" spans="2:15" ht="15" customHeight="1"/>
    <row r="62" spans="2:15" ht="15" customHeight="1"/>
    <row r="63" spans="2:15" ht="15" customHeight="1"/>
    <row r="64" spans="2:15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</sheetData>
  <mergeCells count="6">
    <mergeCell ref="B4:C4"/>
    <mergeCell ref="B5:C5"/>
    <mergeCell ref="B15:C15"/>
    <mergeCell ref="B25:C25"/>
    <mergeCell ref="B35:C35"/>
    <mergeCell ref="B45:C45"/>
  </mergeCells>
  <phoneticPr fontId="3"/>
  <pageMargins left="0.59055118110236227" right="0.59055118110236227" top="0.78740157480314965" bottom="0.78740157480314965" header="0.39370078740157483" footer="0.39370078740157483"/>
  <pageSetup paperSize="9" orientation="portrait" r:id="rId1"/>
  <headerFooter alignWithMargins="0">
    <oddHeader>&amp;R4.農      業</oddHeader>
    <oddFooter>&amp;C-37-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3"/>
  <sheetViews>
    <sheetView showGridLines="0" zoomScaleNormal="100" workbookViewId="0">
      <selection activeCell="N72" sqref="N72"/>
    </sheetView>
  </sheetViews>
  <sheetFormatPr defaultRowHeight="13.5"/>
  <cols>
    <col min="1" max="1" width="1.625" style="46" customWidth="1"/>
    <col min="2" max="2" width="9.625" style="46" customWidth="1"/>
    <col min="3" max="12" width="7.875" style="46" customWidth="1"/>
    <col min="13" max="256" width="9" style="46"/>
    <col min="257" max="257" width="1.625" style="46" customWidth="1"/>
    <col min="258" max="258" width="9.625" style="46" customWidth="1"/>
    <col min="259" max="268" width="7.875" style="46" customWidth="1"/>
    <col min="269" max="512" width="9" style="46"/>
    <col min="513" max="513" width="1.625" style="46" customWidth="1"/>
    <col min="514" max="514" width="9.625" style="46" customWidth="1"/>
    <col min="515" max="524" width="7.875" style="46" customWidth="1"/>
    <col min="525" max="768" width="9" style="46"/>
    <col min="769" max="769" width="1.625" style="46" customWidth="1"/>
    <col min="770" max="770" width="9.625" style="46" customWidth="1"/>
    <col min="771" max="780" width="7.875" style="46" customWidth="1"/>
    <col min="781" max="1024" width="9" style="46"/>
    <col min="1025" max="1025" width="1.625" style="46" customWidth="1"/>
    <col min="1026" max="1026" width="9.625" style="46" customWidth="1"/>
    <col min="1027" max="1036" width="7.875" style="46" customWidth="1"/>
    <col min="1037" max="1280" width="9" style="46"/>
    <col min="1281" max="1281" width="1.625" style="46" customWidth="1"/>
    <col min="1282" max="1282" width="9.625" style="46" customWidth="1"/>
    <col min="1283" max="1292" width="7.875" style="46" customWidth="1"/>
    <col min="1293" max="1536" width="9" style="46"/>
    <col min="1537" max="1537" width="1.625" style="46" customWidth="1"/>
    <col min="1538" max="1538" width="9.625" style="46" customWidth="1"/>
    <col min="1539" max="1548" width="7.875" style="46" customWidth="1"/>
    <col min="1549" max="1792" width="9" style="46"/>
    <col min="1793" max="1793" width="1.625" style="46" customWidth="1"/>
    <col min="1794" max="1794" width="9.625" style="46" customWidth="1"/>
    <col min="1795" max="1804" width="7.875" style="46" customWidth="1"/>
    <col min="1805" max="2048" width="9" style="46"/>
    <col min="2049" max="2049" width="1.625" style="46" customWidth="1"/>
    <col min="2050" max="2050" width="9.625" style="46" customWidth="1"/>
    <col min="2051" max="2060" width="7.875" style="46" customWidth="1"/>
    <col min="2061" max="2304" width="9" style="46"/>
    <col min="2305" max="2305" width="1.625" style="46" customWidth="1"/>
    <col min="2306" max="2306" width="9.625" style="46" customWidth="1"/>
    <col min="2307" max="2316" width="7.875" style="46" customWidth="1"/>
    <col min="2317" max="2560" width="9" style="46"/>
    <col min="2561" max="2561" width="1.625" style="46" customWidth="1"/>
    <col min="2562" max="2562" width="9.625" style="46" customWidth="1"/>
    <col min="2563" max="2572" width="7.875" style="46" customWidth="1"/>
    <col min="2573" max="2816" width="9" style="46"/>
    <col min="2817" max="2817" width="1.625" style="46" customWidth="1"/>
    <col min="2818" max="2818" width="9.625" style="46" customWidth="1"/>
    <col min="2819" max="2828" width="7.875" style="46" customWidth="1"/>
    <col min="2829" max="3072" width="9" style="46"/>
    <col min="3073" max="3073" width="1.625" style="46" customWidth="1"/>
    <col min="3074" max="3074" width="9.625" style="46" customWidth="1"/>
    <col min="3075" max="3084" width="7.875" style="46" customWidth="1"/>
    <col min="3085" max="3328" width="9" style="46"/>
    <col min="3329" max="3329" width="1.625" style="46" customWidth="1"/>
    <col min="3330" max="3330" width="9.625" style="46" customWidth="1"/>
    <col min="3331" max="3340" width="7.875" style="46" customWidth="1"/>
    <col min="3341" max="3584" width="9" style="46"/>
    <col min="3585" max="3585" width="1.625" style="46" customWidth="1"/>
    <col min="3586" max="3586" width="9.625" style="46" customWidth="1"/>
    <col min="3587" max="3596" width="7.875" style="46" customWidth="1"/>
    <col min="3597" max="3840" width="9" style="46"/>
    <col min="3841" max="3841" width="1.625" style="46" customWidth="1"/>
    <col min="3842" max="3842" width="9.625" style="46" customWidth="1"/>
    <col min="3843" max="3852" width="7.875" style="46" customWidth="1"/>
    <col min="3853" max="4096" width="9" style="46"/>
    <col min="4097" max="4097" width="1.625" style="46" customWidth="1"/>
    <col min="4098" max="4098" width="9.625" style="46" customWidth="1"/>
    <col min="4099" max="4108" width="7.875" style="46" customWidth="1"/>
    <col min="4109" max="4352" width="9" style="46"/>
    <col min="4353" max="4353" width="1.625" style="46" customWidth="1"/>
    <col min="4354" max="4354" width="9.625" style="46" customWidth="1"/>
    <col min="4355" max="4364" width="7.875" style="46" customWidth="1"/>
    <col min="4365" max="4608" width="9" style="46"/>
    <col min="4609" max="4609" width="1.625" style="46" customWidth="1"/>
    <col min="4610" max="4610" width="9.625" style="46" customWidth="1"/>
    <col min="4611" max="4620" width="7.875" style="46" customWidth="1"/>
    <col min="4621" max="4864" width="9" style="46"/>
    <col min="4865" max="4865" width="1.625" style="46" customWidth="1"/>
    <col min="4866" max="4866" width="9.625" style="46" customWidth="1"/>
    <col min="4867" max="4876" width="7.875" style="46" customWidth="1"/>
    <col min="4877" max="5120" width="9" style="46"/>
    <col min="5121" max="5121" width="1.625" style="46" customWidth="1"/>
    <col min="5122" max="5122" width="9.625" style="46" customWidth="1"/>
    <col min="5123" max="5132" width="7.875" style="46" customWidth="1"/>
    <col min="5133" max="5376" width="9" style="46"/>
    <col min="5377" max="5377" width="1.625" style="46" customWidth="1"/>
    <col min="5378" max="5378" width="9.625" style="46" customWidth="1"/>
    <col min="5379" max="5388" width="7.875" style="46" customWidth="1"/>
    <col min="5389" max="5632" width="9" style="46"/>
    <col min="5633" max="5633" width="1.625" style="46" customWidth="1"/>
    <col min="5634" max="5634" width="9.625" style="46" customWidth="1"/>
    <col min="5635" max="5644" width="7.875" style="46" customWidth="1"/>
    <col min="5645" max="5888" width="9" style="46"/>
    <col min="5889" max="5889" width="1.625" style="46" customWidth="1"/>
    <col min="5890" max="5890" width="9.625" style="46" customWidth="1"/>
    <col min="5891" max="5900" width="7.875" style="46" customWidth="1"/>
    <col min="5901" max="6144" width="9" style="46"/>
    <col min="6145" max="6145" width="1.625" style="46" customWidth="1"/>
    <col min="6146" max="6146" width="9.625" style="46" customWidth="1"/>
    <col min="6147" max="6156" width="7.875" style="46" customWidth="1"/>
    <col min="6157" max="6400" width="9" style="46"/>
    <col min="6401" max="6401" width="1.625" style="46" customWidth="1"/>
    <col min="6402" max="6402" width="9.625" style="46" customWidth="1"/>
    <col min="6403" max="6412" width="7.875" style="46" customWidth="1"/>
    <col min="6413" max="6656" width="9" style="46"/>
    <col min="6657" max="6657" width="1.625" style="46" customWidth="1"/>
    <col min="6658" max="6658" width="9.625" style="46" customWidth="1"/>
    <col min="6659" max="6668" width="7.875" style="46" customWidth="1"/>
    <col min="6669" max="6912" width="9" style="46"/>
    <col min="6913" max="6913" width="1.625" style="46" customWidth="1"/>
    <col min="6914" max="6914" width="9.625" style="46" customWidth="1"/>
    <col min="6915" max="6924" width="7.875" style="46" customWidth="1"/>
    <col min="6925" max="7168" width="9" style="46"/>
    <col min="7169" max="7169" width="1.625" style="46" customWidth="1"/>
    <col min="7170" max="7170" width="9.625" style="46" customWidth="1"/>
    <col min="7171" max="7180" width="7.875" style="46" customWidth="1"/>
    <col min="7181" max="7424" width="9" style="46"/>
    <col min="7425" max="7425" width="1.625" style="46" customWidth="1"/>
    <col min="7426" max="7426" width="9.625" style="46" customWidth="1"/>
    <col min="7427" max="7436" width="7.875" style="46" customWidth="1"/>
    <col min="7437" max="7680" width="9" style="46"/>
    <col min="7681" max="7681" width="1.625" style="46" customWidth="1"/>
    <col min="7682" max="7682" width="9.625" style="46" customWidth="1"/>
    <col min="7683" max="7692" width="7.875" style="46" customWidth="1"/>
    <col min="7693" max="7936" width="9" style="46"/>
    <col min="7937" max="7937" width="1.625" style="46" customWidth="1"/>
    <col min="7938" max="7938" width="9.625" style="46" customWidth="1"/>
    <col min="7939" max="7948" width="7.875" style="46" customWidth="1"/>
    <col min="7949" max="8192" width="9" style="46"/>
    <col min="8193" max="8193" width="1.625" style="46" customWidth="1"/>
    <col min="8194" max="8194" width="9.625" style="46" customWidth="1"/>
    <col min="8195" max="8204" width="7.875" style="46" customWidth="1"/>
    <col min="8205" max="8448" width="9" style="46"/>
    <col min="8449" max="8449" width="1.625" style="46" customWidth="1"/>
    <col min="8450" max="8450" width="9.625" style="46" customWidth="1"/>
    <col min="8451" max="8460" width="7.875" style="46" customWidth="1"/>
    <col min="8461" max="8704" width="9" style="46"/>
    <col min="8705" max="8705" width="1.625" style="46" customWidth="1"/>
    <col min="8706" max="8706" width="9.625" style="46" customWidth="1"/>
    <col min="8707" max="8716" width="7.875" style="46" customWidth="1"/>
    <col min="8717" max="8960" width="9" style="46"/>
    <col min="8961" max="8961" width="1.625" style="46" customWidth="1"/>
    <col min="8962" max="8962" width="9.625" style="46" customWidth="1"/>
    <col min="8963" max="8972" width="7.875" style="46" customWidth="1"/>
    <col min="8973" max="9216" width="9" style="46"/>
    <col min="9217" max="9217" width="1.625" style="46" customWidth="1"/>
    <col min="9218" max="9218" width="9.625" style="46" customWidth="1"/>
    <col min="9219" max="9228" width="7.875" style="46" customWidth="1"/>
    <col min="9229" max="9472" width="9" style="46"/>
    <col min="9473" max="9473" width="1.625" style="46" customWidth="1"/>
    <col min="9474" max="9474" width="9.625" style="46" customWidth="1"/>
    <col min="9475" max="9484" width="7.875" style="46" customWidth="1"/>
    <col min="9485" max="9728" width="9" style="46"/>
    <col min="9729" max="9729" width="1.625" style="46" customWidth="1"/>
    <col min="9730" max="9730" width="9.625" style="46" customWidth="1"/>
    <col min="9731" max="9740" width="7.875" style="46" customWidth="1"/>
    <col min="9741" max="9984" width="9" style="46"/>
    <col min="9985" max="9985" width="1.625" style="46" customWidth="1"/>
    <col min="9986" max="9986" width="9.625" style="46" customWidth="1"/>
    <col min="9987" max="9996" width="7.875" style="46" customWidth="1"/>
    <col min="9997" max="10240" width="9" style="46"/>
    <col min="10241" max="10241" width="1.625" style="46" customWidth="1"/>
    <col min="10242" max="10242" width="9.625" style="46" customWidth="1"/>
    <col min="10243" max="10252" width="7.875" style="46" customWidth="1"/>
    <col min="10253" max="10496" width="9" style="46"/>
    <col min="10497" max="10497" width="1.625" style="46" customWidth="1"/>
    <col min="10498" max="10498" width="9.625" style="46" customWidth="1"/>
    <col min="10499" max="10508" width="7.875" style="46" customWidth="1"/>
    <col min="10509" max="10752" width="9" style="46"/>
    <col min="10753" max="10753" width="1.625" style="46" customWidth="1"/>
    <col min="10754" max="10754" width="9.625" style="46" customWidth="1"/>
    <col min="10755" max="10764" width="7.875" style="46" customWidth="1"/>
    <col min="10765" max="11008" width="9" style="46"/>
    <col min="11009" max="11009" width="1.625" style="46" customWidth="1"/>
    <col min="11010" max="11010" width="9.625" style="46" customWidth="1"/>
    <col min="11011" max="11020" width="7.875" style="46" customWidth="1"/>
    <col min="11021" max="11264" width="9" style="46"/>
    <col min="11265" max="11265" width="1.625" style="46" customWidth="1"/>
    <col min="11266" max="11266" width="9.625" style="46" customWidth="1"/>
    <col min="11267" max="11276" width="7.875" style="46" customWidth="1"/>
    <col min="11277" max="11520" width="9" style="46"/>
    <col min="11521" max="11521" width="1.625" style="46" customWidth="1"/>
    <col min="11522" max="11522" width="9.625" style="46" customWidth="1"/>
    <col min="11523" max="11532" width="7.875" style="46" customWidth="1"/>
    <col min="11533" max="11776" width="9" style="46"/>
    <col min="11777" max="11777" width="1.625" style="46" customWidth="1"/>
    <col min="11778" max="11778" width="9.625" style="46" customWidth="1"/>
    <col min="11779" max="11788" width="7.875" style="46" customWidth="1"/>
    <col min="11789" max="12032" width="9" style="46"/>
    <col min="12033" max="12033" width="1.625" style="46" customWidth="1"/>
    <col min="12034" max="12034" width="9.625" style="46" customWidth="1"/>
    <col min="12035" max="12044" width="7.875" style="46" customWidth="1"/>
    <col min="12045" max="12288" width="9" style="46"/>
    <col min="12289" max="12289" width="1.625" style="46" customWidth="1"/>
    <col min="12290" max="12290" width="9.625" style="46" customWidth="1"/>
    <col min="12291" max="12300" width="7.875" style="46" customWidth="1"/>
    <col min="12301" max="12544" width="9" style="46"/>
    <col min="12545" max="12545" width="1.625" style="46" customWidth="1"/>
    <col min="12546" max="12546" width="9.625" style="46" customWidth="1"/>
    <col min="12547" max="12556" width="7.875" style="46" customWidth="1"/>
    <col min="12557" max="12800" width="9" style="46"/>
    <col min="12801" max="12801" width="1.625" style="46" customWidth="1"/>
    <col min="12802" max="12802" width="9.625" style="46" customWidth="1"/>
    <col min="12803" max="12812" width="7.875" style="46" customWidth="1"/>
    <col min="12813" max="13056" width="9" style="46"/>
    <col min="13057" max="13057" width="1.625" style="46" customWidth="1"/>
    <col min="13058" max="13058" width="9.625" style="46" customWidth="1"/>
    <col min="13059" max="13068" width="7.875" style="46" customWidth="1"/>
    <col min="13069" max="13312" width="9" style="46"/>
    <col min="13313" max="13313" width="1.625" style="46" customWidth="1"/>
    <col min="13314" max="13314" width="9.625" style="46" customWidth="1"/>
    <col min="13315" max="13324" width="7.875" style="46" customWidth="1"/>
    <col min="13325" max="13568" width="9" style="46"/>
    <col min="13569" max="13569" width="1.625" style="46" customWidth="1"/>
    <col min="13570" max="13570" width="9.625" style="46" customWidth="1"/>
    <col min="13571" max="13580" width="7.875" style="46" customWidth="1"/>
    <col min="13581" max="13824" width="9" style="46"/>
    <col min="13825" max="13825" width="1.625" style="46" customWidth="1"/>
    <col min="13826" max="13826" width="9.625" style="46" customWidth="1"/>
    <col min="13827" max="13836" width="7.875" style="46" customWidth="1"/>
    <col min="13837" max="14080" width="9" style="46"/>
    <col min="14081" max="14081" width="1.625" style="46" customWidth="1"/>
    <col min="14082" max="14082" width="9.625" style="46" customWidth="1"/>
    <col min="14083" max="14092" width="7.875" style="46" customWidth="1"/>
    <col min="14093" max="14336" width="9" style="46"/>
    <col min="14337" max="14337" width="1.625" style="46" customWidth="1"/>
    <col min="14338" max="14338" width="9.625" style="46" customWidth="1"/>
    <col min="14339" max="14348" width="7.875" style="46" customWidth="1"/>
    <col min="14349" max="14592" width="9" style="46"/>
    <col min="14593" max="14593" width="1.625" style="46" customWidth="1"/>
    <col min="14594" max="14594" width="9.625" style="46" customWidth="1"/>
    <col min="14595" max="14604" width="7.875" style="46" customWidth="1"/>
    <col min="14605" max="14848" width="9" style="46"/>
    <col min="14849" max="14849" width="1.625" style="46" customWidth="1"/>
    <col min="14850" max="14850" width="9.625" style="46" customWidth="1"/>
    <col min="14851" max="14860" width="7.875" style="46" customWidth="1"/>
    <col min="14861" max="15104" width="9" style="46"/>
    <col min="15105" max="15105" width="1.625" style="46" customWidth="1"/>
    <col min="15106" max="15106" width="9.625" style="46" customWidth="1"/>
    <col min="15107" max="15116" width="7.875" style="46" customWidth="1"/>
    <col min="15117" max="15360" width="9" style="46"/>
    <col min="15361" max="15361" width="1.625" style="46" customWidth="1"/>
    <col min="15362" max="15362" width="9.625" style="46" customWidth="1"/>
    <col min="15363" max="15372" width="7.875" style="46" customWidth="1"/>
    <col min="15373" max="15616" width="9" style="46"/>
    <col min="15617" max="15617" width="1.625" style="46" customWidth="1"/>
    <col min="15618" max="15618" width="9.625" style="46" customWidth="1"/>
    <col min="15619" max="15628" width="7.875" style="46" customWidth="1"/>
    <col min="15629" max="15872" width="9" style="46"/>
    <col min="15873" max="15873" width="1.625" style="46" customWidth="1"/>
    <col min="15874" max="15874" width="9.625" style="46" customWidth="1"/>
    <col min="15875" max="15884" width="7.875" style="46" customWidth="1"/>
    <col min="15885" max="16128" width="9" style="46"/>
    <col min="16129" max="16129" width="1.625" style="46" customWidth="1"/>
    <col min="16130" max="16130" width="9.625" style="46" customWidth="1"/>
    <col min="16131" max="16140" width="7.875" style="46" customWidth="1"/>
    <col min="16141" max="16384" width="9" style="46"/>
  </cols>
  <sheetData>
    <row r="1" spans="1:12" ht="30" customHeight="1">
      <c r="A1" s="45" t="s">
        <v>148</v>
      </c>
    </row>
    <row r="2" spans="1:12" ht="7.5" customHeight="1">
      <c r="A2" s="45"/>
    </row>
    <row r="3" spans="1:12" s="103" customFormat="1" ht="23.25" customHeight="1">
      <c r="B3" s="49" t="s">
        <v>149</v>
      </c>
    </row>
    <row r="4" spans="1:12" s="103" customFormat="1" ht="15" customHeight="1">
      <c r="B4" s="346" t="s">
        <v>150</v>
      </c>
      <c r="C4" s="347" t="s">
        <v>151</v>
      </c>
      <c r="D4" s="347"/>
      <c r="E4" s="348" t="s">
        <v>152</v>
      </c>
      <c r="F4" s="349"/>
      <c r="G4" s="348" t="s">
        <v>153</v>
      </c>
      <c r="H4" s="347"/>
      <c r="I4" s="348" t="s">
        <v>154</v>
      </c>
      <c r="J4" s="349"/>
      <c r="K4" s="348" t="s">
        <v>155</v>
      </c>
      <c r="L4" s="349"/>
    </row>
    <row r="5" spans="1:12" s="103" customFormat="1" ht="15" customHeight="1">
      <c r="B5" s="350"/>
      <c r="C5" s="351" t="s">
        <v>156</v>
      </c>
      <c r="D5" s="352" t="s">
        <v>157</v>
      </c>
      <c r="E5" s="353" t="s">
        <v>156</v>
      </c>
      <c r="F5" s="354" t="s">
        <v>157</v>
      </c>
      <c r="G5" s="351" t="s">
        <v>156</v>
      </c>
      <c r="H5" s="352" t="s">
        <v>157</v>
      </c>
      <c r="I5" s="353" t="s">
        <v>156</v>
      </c>
      <c r="J5" s="354" t="s">
        <v>157</v>
      </c>
      <c r="K5" s="353" t="s">
        <v>156</v>
      </c>
      <c r="L5" s="354" t="s">
        <v>157</v>
      </c>
    </row>
    <row r="6" spans="1:12" s="355" customFormat="1" ht="15" hidden="1" customHeight="1">
      <c r="B6" s="356" t="s">
        <v>158</v>
      </c>
      <c r="C6" s="357">
        <f t="shared" ref="C6:L6" si="0">SUM(C7:C10)</f>
        <v>10</v>
      </c>
      <c r="D6" s="358">
        <f t="shared" si="0"/>
        <v>278</v>
      </c>
      <c r="E6" s="357">
        <f t="shared" si="0"/>
        <v>27</v>
      </c>
      <c r="F6" s="358">
        <f t="shared" si="0"/>
        <v>2871</v>
      </c>
      <c r="G6" s="357">
        <f t="shared" si="0"/>
        <v>3</v>
      </c>
      <c r="H6" s="358">
        <f t="shared" si="0"/>
        <v>1759</v>
      </c>
      <c r="I6" s="357">
        <f t="shared" si="0"/>
        <v>9</v>
      </c>
      <c r="J6" s="358">
        <f t="shared" si="0"/>
        <v>298050</v>
      </c>
      <c r="K6" s="359">
        <f t="shared" si="0"/>
        <v>3</v>
      </c>
      <c r="L6" s="358">
        <f t="shared" si="0"/>
        <v>78800</v>
      </c>
    </row>
    <row r="7" spans="1:12" s="355" customFormat="1" ht="15" hidden="1" customHeight="1">
      <c r="B7" s="360" t="s">
        <v>159</v>
      </c>
      <c r="C7" s="361">
        <v>8</v>
      </c>
      <c r="D7" s="362">
        <v>234</v>
      </c>
      <c r="E7" s="361">
        <v>7</v>
      </c>
      <c r="F7" s="362">
        <v>1067</v>
      </c>
      <c r="G7" s="361">
        <v>1</v>
      </c>
      <c r="H7" s="362">
        <v>786</v>
      </c>
      <c r="I7" s="361">
        <v>6</v>
      </c>
      <c r="J7" s="362">
        <v>289550</v>
      </c>
      <c r="K7" s="363">
        <v>1</v>
      </c>
      <c r="L7" s="362">
        <v>36000</v>
      </c>
    </row>
    <row r="8" spans="1:12" s="355" customFormat="1" ht="15" hidden="1" customHeight="1">
      <c r="B8" s="360" t="s">
        <v>160</v>
      </c>
      <c r="C8" s="361">
        <v>1</v>
      </c>
      <c r="D8" s="362">
        <v>22</v>
      </c>
      <c r="E8" s="361">
        <v>7</v>
      </c>
      <c r="F8" s="362">
        <v>497</v>
      </c>
      <c r="G8" s="361">
        <v>1</v>
      </c>
      <c r="H8" s="362">
        <v>788</v>
      </c>
      <c r="I8" s="361">
        <v>0</v>
      </c>
      <c r="J8" s="362">
        <v>0</v>
      </c>
      <c r="K8" s="363">
        <v>0</v>
      </c>
      <c r="L8" s="362">
        <v>0</v>
      </c>
    </row>
    <row r="9" spans="1:12" s="355" customFormat="1" ht="15" hidden="1" customHeight="1">
      <c r="B9" s="360" t="s">
        <v>161</v>
      </c>
      <c r="C9" s="361">
        <v>0</v>
      </c>
      <c r="D9" s="362">
        <v>0</v>
      </c>
      <c r="E9" s="361">
        <v>2</v>
      </c>
      <c r="F9" s="362">
        <v>351</v>
      </c>
      <c r="G9" s="361">
        <v>0</v>
      </c>
      <c r="H9" s="362">
        <v>0</v>
      </c>
      <c r="I9" s="361">
        <v>3</v>
      </c>
      <c r="J9" s="362">
        <v>8500</v>
      </c>
      <c r="K9" s="363">
        <v>1</v>
      </c>
      <c r="L9" s="362">
        <v>1800</v>
      </c>
    </row>
    <row r="10" spans="1:12" s="355" customFormat="1" ht="15" hidden="1" customHeight="1">
      <c r="B10" s="364" t="s">
        <v>162</v>
      </c>
      <c r="C10" s="365">
        <v>1</v>
      </c>
      <c r="D10" s="366">
        <v>22</v>
      </c>
      <c r="E10" s="365">
        <v>11</v>
      </c>
      <c r="F10" s="366">
        <v>956</v>
      </c>
      <c r="G10" s="365">
        <v>1</v>
      </c>
      <c r="H10" s="366">
        <v>185</v>
      </c>
      <c r="I10" s="365">
        <v>0</v>
      </c>
      <c r="J10" s="366">
        <v>0</v>
      </c>
      <c r="K10" s="367">
        <v>1</v>
      </c>
      <c r="L10" s="366">
        <v>41000</v>
      </c>
    </row>
    <row r="11" spans="1:12" s="355" customFormat="1" ht="15" hidden="1" customHeight="1">
      <c r="B11" s="356" t="s">
        <v>163</v>
      </c>
      <c r="C11" s="357">
        <f t="shared" ref="C11:L11" si="1">SUM(C12:C15)</f>
        <v>9</v>
      </c>
      <c r="D11" s="358">
        <f t="shared" si="1"/>
        <v>253</v>
      </c>
      <c r="E11" s="357">
        <f t="shared" si="1"/>
        <v>27</v>
      </c>
      <c r="F11" s="358">
        <f t="shared" si="1"/>
        <v>3086</v>
      </c>
      <c r="G11" s="357">
        <f t="shared" si="1"/>
        <v>2</v>
      </c>
      <c r="H11" s="358">
        <f t="shared" si="1"/>
        <v>1485</v>
      </c>
      <c r="I11" s="357">
        <f t="shared" si="1"/>
        <v>9</v>
      </c>
      <c r="J11" s="358">
        <f t="shared" si="1"/>
        <v>281980</v>
      </c>
      <c r="K11" s="359">
        <f t="shared" si="1"/>
        <v>3</v>
      </c>
      <c r="L11" s="358">
        <f t="shared" si="1"/>
        <v>65900</v>
      </c>
    </row>
    <row r="12" spans="1:12" s="355" customFormat="1" ht="15" hidden="1" customHeight="1">
      <c r="B12" s="360" t="s">
        <v>159</v>
      </c>
      <c r="C12" s="361">
        <v>7</v>
      </c>
      <c r="D12" s="362">
        <v>209</v>
      </c>
      <c r="E12" s="361">
        <v>7</v>
      </c>
      <c r="F12" s="362">
        <v>1125</v>
      </c>
      <c r="G12" s="361">
        <v>1</v>
      </c>
      <c r="H12" s="362">
        <v>746</v>
      </c>
      <c r="I12" s="361">
        <v>6</v>
      </c>
      <c r="J12" s="362">
        <v>273730</v>
      </c>
      <c r="K12" s="363">
        <v>1</v>
      </c>
      <c r="L12" s="362">
        <v>37500</v>
      </c>
    </row>
    <row r="13" spans="1:12" s="355" customFormat="1" ht="15" hidden="1" customHeight="1">
      <c r="B13" s="360" t="s">
        <v>160</v>
      </c>
      <c r="C13" s="361">
        <v>1</v>
      </c>
      <c r="D13" s="362">
        <v>21</v>
      </c>
      <c r="E13" s="361">
        <v>7</v>
      </c>
      <c r="F13" s="362">
        <v>594</v>
      </c>
      <c r="G13" s="361">
        <v>1</v>
      </c>
      <c r="H13" s="362">
        <v>739</v>
      </c>
      <c r="I13" s="361">
        <v>0</v>
      </c>
      <c r="J13" s="362">
        <v>0</v>
      </c>
      <c r="K13" s="363">
        <v>0</v>
      </c>
      <c r="L13" s="362">
        <v>0</v>
      </c>
    </row>
    <row r="14" spans="1:12" s="355" customFormat="1" ht="15" hidden="1" customHeight="1">
      <c r="B14" s="360" t="s">
        <v>161</v>
      </c>
      <c r="C14" s="361">
        <v>0</v>
      </c>
      <c r="D14" s="362">
        <v>0</v>
      </c>
      <c r="E14" s="361">
        <v>2</v>
      </c>
      <c r="F14" s="362">
        <v>342</v>
      </c>
      <c r="G14" s="361">
        <v>0</v>
      </c>
      <c r="H14" s="362">
        <v>0</v>
      </c>
      <c r="I14" s="361">
        <v>3</v>
      </c>
      <c r="J14" s="362">
        <v>8250</v>
      </c>
      <c r="K14" s="363">
        <v>1</v>
      </c>
      <c r="L14" s="362">
        <v>700</v>
      </c>
    </row>
    <row r="15" spans="1:12" s="355" customFormat="1" ht="15" hidden="1" customHeight="1">
      <c r="B15" s="364" t="s">
        <v>162</v>
      </c>
      <c r="C15" s="365">
        <v>1</v>
      </c>
      <c r="D15" s="366">
        <v>23</v>
      </c>
      <c r="E15" s="365">
        <v>11</v>
      </c>
      <c r="F15" s="366">
        <v>1025</v>
      </c>
      <c r="G15" s="365">
        <v>0</v>
      </c>
      <c r="H15" s="366">
        <v>0</v>
      </c>
      <c r="I15" s="365">
        <v>0</v>
      </c>
      <c r="J15" s="366">
        <v>0</v>
      </c>
      <c r="K15" s="367">
        <v>1</v>
      </c>
      <c r="L15" s="366">
        <v>27700</v>
      </c>
    </row>
    <row r="16" spans="1:12" s="355" customFormat="1" ht="15" hidden="1" customHeight="1">
      <c r="B16" s="356" t="s">
        <v>84</v>
      </c>
      <c r="C16" s="357">
        <f t="shared" ref="C16:L16" si="2">SUM(C17:C20)</f>
        <v>9</v>
      </c>
      <c r="D16" s="358">
        <f t="shared" si="2"/>
        <v>282</v>
      </c>
      <c r="E16" s="357">
        <f t="shared" si="2"/>
        <v>26</v>
      </c>
      <c r="F16" s="358">
        <f t="shared" si="2"/>
        <v>3140</v>
      </c>
      <c r="G16" s="357">
        <f t="shared" si="2"/>
        <v>2</v>
      </c>
      <c r="H16" s="358">
        <f t="shared" si="2"/>
        <v>1136</v>
      </c>
      <c r="I16" s="357">
        <f t="shared" si="2"/>
        <v>8</v>
      </c>
      <c r="J16" s="358">
        <f t="shared" si="2"/>
        <v>291130</v>
      </c>
      <c r="K16" s="359">
        <f t="shared" si="2"/>
        <v>3</v>
      </c>
      <c r="L16" s="358">
        <f t="shared" si="2"/>
        <v>68500</v>
      </c>
    </row>
    <row r="17" spans="2:12" s="355" customFormat="1" ht="15" hidden="1" customHeight="1">
      <c r="B17" s="360" t="s">
        <v>159</v>
      </c>
      <c r="C17" s="361">
        <v>7</v>
      </c>
      <c r="D17" s="362">
        <v>238</v>
      </c>
      <c r="E17" s="361">
        <v>7</v>
      </c>
      <c r="F17" s="362">
        <v>1117</v>
      </c>
      <c r="G17" s="361">
        <v>1</v>
      </c>
      <c r="H17" s="362">
        <v>516</v>
      </c>
      <c r="I17" s="361">
        <v>6</v>
      </c>
      <c r="J17" s="362">
        <v>285130</v>
      </c>
      <c r="K17" s="363">
        <v>1</v>
      </c>
      <c r="L17" s="362">
        <v>39000</v>
      </c>
    </row>
    <row r="18" spans="2:12" s="355" customFormat="1" ht="15" hidden="1" customHeight="1">
      <c r="B18" s="360" t="s">
        <v>160</v>
      </c>
      <c r="C18" s="361">
        <v>1</v>
      </c>
      <c r="D18" s="362">
        <v>24</v>
      </c>
      <c r="E18" s="361">
        <v>6</v>
      </c>
      <c r="F18" s="362">
        <v>626</v>
      </c>
      <c r="G18" s="361">
        <v>1</v>
      </c>
      <c r="H18" s="362">
        <v>620</v>
      </c>
      <c r="I18" s="361">
        <v>0</v>
      </c>
      <c r="J18" s="362">
        <v>0</v>
      </c>
      <c r="K18" s="363">
        <v>0</v>
      </c>
      <c r="L18" s="362">
        <v>0</v>
      </c>
    </row>
    <row r="19" spans="2:12" s="355" customFormat="1" ht="15" hidden="1" customHeight="1">
      <c r="B19" s="360" t="s">
        <v>161</v>
      </c>
      <c r="C19" s="361">
        <v>0</v>
      </c>
      <c r="D19" s="362">
        <v>0</v>
      </c>
      <c r="E19" s="361">
        <v>2</v>
      </c>
      <c r="F19" s="362">
        <v>349</v>
      </c>
      <c r="G19" s="361">
        <v>0</v>
      </c>
      <c r="H19" s="362">
        <v>0</v>
      </c>
      <c r="I19" s="361">
        <v>2</v>
      </c>
      <c r="J19" s="362">
        <v>6000</v>
      </c>
      <c r="K19" s="363">
        <v>1</v>
      </c>
      <c r="L19" s="362">
        <v>500</v>
      </c>
    </row>
    <row r="20" spans="2:12" s="355" customFormat="1" ht="15" hidden="1" customHeight="1">
      <c r="B20" s="364" t="s">
        <v>162</v>
      </c>
      <c r="C20" s="365">
        <v>1</v>
      </c>
      <c r="D20" s="366">
        <v>20</v>
      </c>
      <c r="E20" s="365">
        <v>11</v>
      </c>
      <c r="F20" s="366">
        <v>1048</v>
      </c>
      <c r="G20" s="365">
        <v>0</v>
      </c>
      <c r="H20" s="366">
        <v>0</v>
      </c>
      <c r="I20" s="365">
        <v>0</v>
      </c>
      <c r="J20" s="366">
        <v>0</v>
      </c>
      <c r="K20" s="367">
        <v>1</v>
      </c>
      <c r="L20" s="366">
        <v>29000</v>
      </c>
    </row>
    <row r="21" spans="2:12" s="355" customFormat="1" ht="15" hidden="1" customHeight="1">
      <c r="B21" s="356" t="s">
        <v>164</v>
      </c>
      <c r="C21" s="357">
        <f t="shared" ref="C21:L21" si="3">SUM(C22:C25)</f>
        <v>8</v>
      </c>
      <c r="D21" s="358">
        <f t="shared" si="3"/>
        <v>252</v>
      </c>
      <c r="E21" s="357">
        <f t="shared" si="3"/>
        <v>25</v>
      </c>
      <c r="F21" s="358">
        <f t="shared" si="3"/>
        <v>2978</v>
      </c>
      <c r="G21" s="357">
        <f t="shared" si="3"/>
        <v>2</v>
      </c>
      <c r="H21" s="358">
        <f t="shared" si="3"/>
        <v>844</v>
      </c>
      <c r="I21" s="357">
        <f t="shared" si="3"/>
        <v>7</v>
      </c>
      <c r="J21" s="358">
        <f t="shared" si="3"/>
        <v>310400</v>
      </c>
      <c r="K21" s="359">
        <f t="shared" si="3"/>
        <v>3</v>
      </c>
      <c r="L21" s="358">
        <f t="shared" si="3"/>
        <v>177700</v>
      </c>
    </row>
    <row r="22" spans="2:12" s="355" customFormat="1" ht="15" hidden="1" customHeight="1">
      <c r="B22" s="360" t="s">
        <v>159</v>
      </c>
      <c r="C22" s="361">
        <v>6</v>
      </c>
      <c r="D22" s="362">
        <v>211</v>
      </c>
      <c r="E22" s="361">
        <v>7</v>
      </c>
      <c r="F22" s="362">
        <v>1042</v>
      </c>
      <c r="G22" s="361">
        <v>1</v>
      </c>
      <c r="H22" s="362">
        <v>395</v>
      </c>
      <c r="I22" s="361">
        <v>5</v>
      </c>
      <c r="J22" s="362">
        <v>307400</v>
      </c>
      <c r="K22" s="363">
        <v>1</v>
      </c>
      <c r="L22" s="362">
        <v>149400</v>
      </c>
    </row>
    <row r="23" spans="2:12" s="355" customFormat="1" ht="15" hidden="1" customHeight="1">
      <c r="B23" s="360" t="s">
        <v>160</v>
      </c>
      <c r="C23" s="361">
        <v>1</v>
      </c>
      <c r="D23" s="362">
        <v>24</v>
      </c>
      <c r="E23" s="361">
        <v>5</v>
      </c>
      <c r="F23" s="362">
        <v>515</v>
      </c>
      <c r="G23" s="361">
        <v>1</v>
      </c>
      <c r="H23" s="362">
        <v>449</v>
      </c>
      <c r="I23" s="361">
        <v>0</v>
      </c>
      <c r="J23" s="362">
        <v>0</v>
      </c>
      <c r="K23" s="363">
        <v>0</v>
      </c>
      <c r="L23" s="362">
        <v>0</v>
      </c>
    </row>
    <row r="24" spans="2:12" s="355" customFormat="1" ht="15" hidden="1" customHeight="1">
      <c r="B24" s="360" t="s">
        <v>161</v>
      </c>
      <c r="C24" s="361">
        <v>0</v>
      </c>
      <c r="D24" s="362">
        <v>0</v>
      </c>
      <c r="E24" s="361">
        <v>2</v>
      </c>
      <c r="F24" s="362">
        <v>363</v>
      </c>
      <c r="G24" s="361">
        <v>0</v>
      </c>
      <c r="H24" s="362">
        <v>0</v>
      </c>
      <c r="I24" s="361">
        <v>2</v>
      </c>
      <c r="J24" s="362">
        <v>3000</v>
      </c>
      <c r="K24" s="363">
        <v>1</v>
      </c>
      <c r="L24" s="362">
        <v>300</v>
      </c>
    </row>
    <row r="25" spans="2:12" s="355" customFormat="1" ht="15" hidden="1" customHeight="1">
      <c r="B25" s="364" t="s">
        <v>162</v>
      </c>
      <c r="C25" s="365">
        <v>1</v>
      </c>
      <c r="D25" s="366">
        <v>17</v>
      </c>
      <c r="E25" s="365">
        <v>11</v>
      </c>
      <c r="F25" s="366">
        <v>1058</v>
      </c>
      <c r="G25" s="365">
        <v>0</v>
      </c>
      <c r="H25" s="366">
        <v>0</v>
      </c>
      <c r="I25" s="365">
        <v>0</v>
      </c>
      <c r="J25" s="366">
        <v>0</v>
      </c>
      <c r="K25" s="367">
        <v>1</v>
      </c>
      <c r="L25" s="366">
        <v>28000</v>
      </c>
    </row>
    <row r="26" spans="2:12" s="355" customFormat="1" ht="15" hidden="1" customHeight="1">
      <c r="B26" s="356" t="s">
        <v>165</v>
      </c>
      <c r="C26" s="357">
        <f t="shared" ref="C26:L26" si="4">SUM(C27:C30)</f>
        <v>8</v>
      </c>
      <c r="D26" s="358">
        <f t="shared" si="4"/>
        <v>248</v>
      </c>
      <c r="E26" s="357">
        <f t="shared" si="4"/>
        <v>25</v>
      </c>
      <c r="F26" s="358">
        <f t="shared" si="4"/>
        <v>2998</v>
      </c>
      <c r="G26" s="357">
        <f t="shared" si="4"/>
        <v>1</v>
      </c>
      <c r="H26" s="358">
        <f t="shared" si="4"/>
        <v>469</v>
      </c>
      <c r="I26" s="357">
        <f t="shared" si="4"/>
        <v>6</v>
      </c>
      <c r="J26" s="358">
        <f t="shared" si="4"/>
        <v>341600</v>
      </c>
      <c r="K26" s="359">
        <f t="shared" si="4"/>
        <v>2</v>
      </c>
      <c r="L26" s="358">
        <f t="shared" si="4"/>
        <v>50200</v>
      </c>
    </row>
    <row r="27" spans="2:12" s="355" customFormat="1" ht="15" hidden="1" customHeight="1">
      <c r="B27" s="360" t="s">
        <v>159</v>
      </c>
      <c r="C27" s="361">
        <v>6</v>
      </c>
      <c r="D27" s="362">
        <v>204</v>
      </c>
      <c r="E27" s="361">
        <v>7</v>
      </c>
      <c r="F27" s="362">
        <v>1095</v>
      </c>
      <c r="G27" s="361">
        <v>1</v>
      </c>
      <c r="H27" s="362">
        <v>469</v>
      </c>
      <c r="I27" s="361">
        <v>5</v>
      </c>
      <c r="J27" s="362">
        <v>340600</v>
      </c>
      <c r="K27" s="363">
        <v>1</v>
      </c>
      <c r="L27" s="362">
        <v>50000</v>
      </c>
    </row>
    <row r="28" spans="2:12" s="355" customFormat="1" ht="15" hidden="1" customHeight="1">
      <c r="B28" s="360" t="s">
        <v>160</v>
      </c>
      <c r="C28" s="361">
        <v>1</v>
      </c>
      <c r="D28" s="362">
        <v>25</v>
      </c>
      <c r="E28" s="361">
        <v>5</v>
      </c>
      <c r="F28" s="362">
        <v>493</v>
      </c>
      <c r="G28" s="361">
        <v>0</v>
      </c>
      <c r="H28" s="362">
        <v>0</v>
      </c>
      <c r="I28" s="361">
        <v>0</v>
      </c>
      <c r="J28" s="362">
        <v>0</v>
      </c>
      <c r="K28" s="363">
        <v>0</v>
      </c>
      <c r="L28" s="362">
        <v>0</v>
      </c>
    </row>
    <row r="29" spans="2:12" s="355" customFormat="1" ht="15" hidden="1" customHeight="1">
      <c r="B29" s="360" t="s">
        <v>161</v>
      </c>
      <c r="C29" s="361">
        <v>0</v>
      </c>
      <c r="D29" s="362">
        <v>0</v>
      </c>
      <c r="E29" s="361">
        <v>2</v>
      </c>
      <c r="F29" s="362">
        <v>332</v>
      </c>
      <c r="G29" s="361">
        <v>0</v>
      </c>
      <c r="H29" s="362">
        <v>0</v>
      </c>
      <c r="I29" s="361">
        <v>1</v>
      </c>
      <c r="J29" s="362">
        <v>1000</v>
      </c>
      <c r="K29" s="363">
        <v>1</v>
      </c>
      <c r="L29" s="362">
        <v>200</v>
      </c>
    </row>
    <row r="30" spans="2:12" s="355" customFormat="1" ht="15" hidden="1" customHeight="1">
      <c r="B30" s="364" t="s">
        <v>162</v>
      </c>
      <c r="C30" s="365">
        <v>1</v>
      </c>
      <c r="D30" s="366">
        <v>19</v>
      </c>
      <c r="E30" s="365">
        <v>11</v>
      </c>
      <c r="F30" s="366">
        <v>1078</v>
      </c>
      <c r="G30" s="365">
        <v>0</v>
      </c>
      <c r="H30" s="366">
        <v>0</v>
      </c>
      <c r="I30" s="365">
        <v>0</v>
      </c>
      <c r="J30" s="366">
        <v>0</v>
      </c>
      <c r="K30" s="367">
        <v>0</v>
      </c>
      <c r="L30" s="366">
        <v>0</v>
      </c>
    </row>
    <row r="31" spans="2:12" s="368" customFormat="1" ht="15" hidden="1" customHeight="1">
      <c r="B31" s="356" t="s">
        <v>166</v>
      </c>
      <c r="C31" s="357">
        <f t="shared" ref="C31:L31" si="5">SUM(C32:C35)</f>
        <v>7</v>
      </c>
      <c r="D31" s="358">
        <f t="shared" si="5"/>
        <v>258</v>
      </c>
      <c r="E31" s="357">
        <f t="shared" si="5"/>
        <v>24</v>
      </c>
      <c r="F31" s="358">
        <f t="shared" si="5"/>
        <v>2937</v>
      </c>
      <c r="G31" s="357">
        <f t="shared" si="5"/>
        <v>1</v>
      </c>
      <c r="H31" s="358">
        <f t="shared" si="5"/>
        <v>684</v>
      </c>
      <c r="I31" s="357">
        <f t="shared" si="5"/>
        <v>6</v>
      </c>
      <c r="J31" s="358">
        <f t="shared" si="5"/>
        <v>341800</v>
      </c>
      <c r="K31" s="359">
        <f t="shared" si="5"/>
        <v>1</v>
      </c>
      <c r="L31" s="358">
        <f t="shared" si="5"/>
        <v>150000</v>
      </c>
    </row>
    <row r="32" spans="2:12" s="355" customFormat="1" ht="15" hidden="1" customHeight="1">
      <c r="B32" s="360" t="s">
        <v>159</v>
      </c>
      <c r="C32" s="361">
        <v>5</v>
      </c>
      <c r="D32" s="362">
        <v>221</v>
      </c>
      <c r="E32" s="361">
        <v>7</v>
      </c>
      <c r="F32" s="362">
        <v>1101</v>
      </c>
      <c r="G32" s="361">
        <v>1</v>
      </c>
      <c r="H32" s="362">
        <v>684</v>
      </c>
      <c r="I32" s="361">
        <v>5</v>
      </c>
      <c r="J32" s="362">
        <v>340600</v>
      </c>
      <c r="K32" s="363">
        <v>1</v>
      </c>
      <c r="L32" s="362">
        <v>150000</v>
      </c>
    </row>
    <row r="33" spans="2:12" s="355" customFormat="1" ht="15" hidden="1" customHeight="1">
      <c r="B33" s="360" t="s">
        <v>160</v>
      </c>
      <c r="C33" s="361">
        <v>1</v>
      </c>
      <c r="D33" s="362">
        <v>21</v>
      </c>
      <c r="E33" s="361">
        <v>5</v>
      </c>
      <c r="F33" s="362">
        <v>512</v>
      </c>
      <c r="G33" s="361">
        <v>0</v>
      </c>
      <c r="H33" s="362">
        <v>0</v>
      </c>
      <c r="I33" s="361">
        <v>0</v>
      </c>
      <c r="J33" s="362">
        <v>0</v>
      </c>
      <c r="K33" s="363">
        <v>0</v>
      </c>
      <c r="L33" s="362">
        <v>0</v>
      </c>
    </row>
    <row r="34" spans="2:12" s="355" customFormat="1" ht="15" hidden="1" customHeight="1">
      <c r="B34" s="360" t="s">
        <v>161</v>
      </c>
      <c r="C34" s="361">
        <v>0</v>
      </c>
      <c r="D34" s="362">
        <v>0</v>
      </c>
      <c r="E34" s="361">
        <v>2</v>
      </c>
      <c r="F34" s="362">
        <v>339</v>
      </c>
      <c r="G34" s="361">
        <v>0</v>
      </c>
      <c r="H34" s="362">
        <v>0</v>
      </c>
      <c r="I34" s="361">
        <v>1</v>
      </c>
      <c r="J34" s="362">
        <v>1200</v>
      </c>
      <c r="K34" s="363">
        <v>0</v>
      </c>
      <c r="L34" s="362">
        <v>0</v>
      </c>
    </row>
    <row r="35" spans="2:12" s="355" customFormat="1" ht="15" hidden="1" customHeight="1">
      <c r="B35" s="364" t="s">
        <v>162</v>
      </c>
      <c r="C35" s="365">
        <v>1</v>
      </c>
      <c r="D35" s="366">
        <v>16</v>
      </c>
      <c r="E35" s="365">
        <v>10</v>
      </c>
      <c r="F35" s="366">
        <v>985</v>
      </c>
      <c r="G35" s="365">
        <v>0</v>
      </c>
      <c r="H35" s="366">
        <v>0</v>
      </c>
      <c r="I35" s="365">
        <v>0</v>
      </c>
      <c r="J35" s="366">
        <v>0</v>
      </c>
      <c r="K35" s="367">
        <v>0</v>
      </c>
      <c r="L35" s="366">
        <v>0</v>
      </c>
    </row>
    <row r="36" spans="2:12" s="368" customFormat="1" ht="15" hidden="1" customHeight="1">
      <c r="B36" s="356" t="s">
        <v>167</v>
      </c>
      <c r="C36" s="357">
        <f t="shared" ref="C36:L36" si="6">SUM(C37:C40)</f>
        <v>7</v>
      </c>
      <c r="D36" s="358">
        <f t="shared" si="6"/>
        <v>255</v>
      </c>
      <c r="E36" s="357">
        <f t="shared" si="6"/>
        <v>24</v>
      </c>
      <c r="F36" s="358">
        <f t="shared" si="6"/>
        <v>2831</v>
      </c>
      <c r="G36" s="357">
        <f t="shared" si="6"/>
        <v>1</v>
      </c>
      <c r="H36" s="358">
        <f t="shared" si="6"/>
        <v>674</v>
      </c>
      <c r="I36" s="357">
        <f t="shared" si="6"/>
        <v>7</v>
      </c>
      <c r="J36" s="358">
        <f t="shared" si="6"/>
        <v>392420</v>
      </c>
      <c r="K36" s="359">
        <f t="shared" si="6"/>
        <v>2</v>
      </c>
      <c r="L36" s="358">
        <f t="shared" si="6"/>
        <v>145000</v>
      </c>
    </row>
    <row r="37" spans="2:12" s="355" customFormat="1" ht="14.1" hidden="1" customHeight="1">
      <c r="B37" s="360" t="s">
        <v>159</v>
      </c>
      <c r="C37" s="361">
        <v>5</v>
      </c>
      <c r="D37" s="362">
        <v>221</v>
      </c>
      <c r="E37" s="361">
        <v>7</v>
      </c>
      <c r="F37" s="362">
        <v>979</v>
      </c>
      <c r="G37" s="361">
        <v>1</v>
      </c>
      <c r="H37" s="362">
        <v>674</v>
      </c>
      <c r="I37" s="361">
        <v>5</v>
      </c>
      <c r="J37" s="362">
        <v>391470</v>
      </c>
      <c r="K37" s="363">
        <v>1</v>
      </c>
      <c r="L37" s="362">
        <v>120000</v>
      </c>
    </row>
    <row r="38" spans="2:12" s="355" customFormat="1" ht="14.1" hidden="1" customHeight="1">
      <c r="B38" s="360" t="s">
        <v>160</v>
      </c>
      <c r="C38" s="361">
        <v>1</v>
      </c>
      <c r="D38" s="362">
        <v>18</v>
      </c>
      <c r="E38" s="361">
        <v>5</v>
      </c>
      <c r="F38" s="362">
        <v>559</v>
      </c>
      <c r="G38" s="361">
        <v>0</v>
      </c>
      <c r="H38" s="362">
        <v>0</v>
      </c>
      <c r="I38" s="361">
        <v>0</v>
      </c>
      <c r="J38" s="362">
        <v>0</v>
      </c>
      <c r="K38" s="363">
        <v>0</v>
      </c>
      <c r="L38" s="362">
        <v>0</v>
      </c>
    </row>
    <row r="39" spans="2:12" s="355" customFormat="1" ht="14.1" hidden="1" customHeight="1">
      <c r="B39" s="360" t="s">
        <v>161</v>
      </c>
      <c r="C39" s="361">
        <v>0</v>
      </c>
      <c r="D39" s="362">
        <v>0</v>
      </c>
      <c r="E39" s="361">
        <v>2</v>
      </c>
      <c r="F39" s="362">
        <v>323</v>
      </c>
      <c r="G39" s="361">
        <v>0</v>
      </c>
      <c r="H39" s="362">
        <v>0</v>
      </c>
      <c r="I39" s="361">
        <v>2</v>
      </c>
      <c r="J39" s="362">
        <v>950</v>
      </c>
      <c r="K39" s="363">
        <v>0</v>
      </c>
      <c r="L39" s="362">
        <v>0</v>
      </c>
    </row>
    <row r="40" spans="2:12" s="355" customFormat="1" ht="14.1" hidden="1" customHeight="1">
      <c r="B40" s="364" t="s">
        <v>162</v>
      </c>
      <c r="C40" s="365">
        <v>1</v>
      </c>
      <c r="D40" s="366">
        <v>16</v>
      </c>
      <c r="E40" s="365">
        <v>10</v>
      </c>
      <c r="F40" s="366">
        <v>970</v>
      </c>
      <c r="G40" s="365">
        <v>0</v>
      </c>
      <c r="H40" s="366">
        <v>0</v>
      </c>
      <c r="I40" s="365">
        <v>0</v>
      </c>
      <c r="J40" s="366">
        <v>0</v>
      </c>
      <c r="K40" s="367">
        <v>1</v>
      </c>
      <c r="L40" s="366">
        <v>25000</v>
      </c>
    </row>
    <row r="41" spans="2:12" s="355" customFormat="1" ht="15" hidden="1" customHeight="1">
      <c r="B41" s="356" t="s">
        <v>85</v>
      </c>
      <c r="C41" s="357">
        <f t="shared" ref="C41:L41" si="7">SUM(C42:C45)</f>
        <v>7</v>
      </c>
      <c r="D41" s="358">
        <f t="shared" si="7"/>
        <v>257</v>
      </c>
      <c r="E41" s="357">
        <f t="shared" si="7"/>
        <v>27</v>
      </c>
      <c r="F41" s="358">
        <f t="shared" si="7"/>
        <v>2762</v>
      </c>
      <c r="G41" s="357">
        <f t="shared" si="7"/>
        <v>0</v>
      </c>
      <c r="H41" s="358">
        <f t="shared" si="7"/>
        <v>0</v>
      </c>
      <c r="I41" s="357">
        <f t="shared" si="7"/>
        <v>7</v>
      </c>
      <c r="J41" s="358">
        <f t="shared" si="7"/>
        <v>366014</v>
      </c>
      <c r="K41" s="359">
        <f t="shared" si="7"/>
        <v>2</v>
      </c>
      <c r="L41" s="358">
        <f t="shared" si="7"/>
        <v>35000</v>
      </c>
    </row>
    <row r="42" spans="2:12" s="355" customFormat="1" ht="14.1" hidden="1" customHeight="1">
      <c r="B42" s="360" t="s">
        <v>159</v>
      </c>
      <c r="C42" s="361">
        <v>5</v>
      </c>
      <c r="D42" s="362">
        <v>217</v>
      </c>
      <c r="E42" s="361">
        <v>10</v>
      </c>
      <c r="F42" s="362">
        <v>956</v>
      </c>
      <c r="G42" s="361">
        <v>0</v>
      </c>
      <c r="H42" s="362">
        <v>0</v>
      </c>
      <c r="I42" s="361">
        <v>5</v>
      </c>
      <c r="J42" s="362">
        <v>365444</v>
      </c>
      <c r="K42" s="363">
        <v>1</v>
      </c>
      <c r="L42" s="362">
        <v>35000</v>
      </c>
    </row>
    <row r="43" spans="2:12" s="355" customFormat="1" ht="14.1" hidden="1" customHeight="1">
      <c r="B43" s="360" t="s">
        <v>160</v>
      </c>
      <c r="C43" s="361">
        <v>1</v>
      </c>
      <c r="D43" s="362">
        <v>22</v>
      </c>
      <c r="E43" s="361">
        <v>5</v>
      </c>
      <c r="F43" s="362">
        <v>550</v>
      </c>
      <c r="G43" s="361">
        <v>0</v>
      </c>
      <c r="H43" s="362">
        <v>0</v>
      </c>
      <c r="I43" s="361">
        <v>0</v>
      </c>
      <c r="J43" s="362">
        <v>0</v>
      </c>
      <c r="K43" s="363">
        <v>0</v>
      </c>
      <c r="L43" s="362">
        <v>0</v>
      </c>
    </row>
    <row r="44" spans="2:12" s="355" customFormat="1" ht="14.1" hidden="1" customHeight="1">
      <c r="B44" s="360" t="s">
        <v>161</v>
      </c>
      <c r="C44" s="361">
        <v>0</v>
      </c>
      <c r="D44" s="362">
        <v>0</v>
      </c>
      <c r="E44" s="361">
        <v>2</v>
      </c>
      <c r="F44" s="362">
        <v>330</v>
      </c>
      <c r="G44" s="361">
        <v>0</v>
      </c>
      <c r="H44" s="362">
        <v>0</v>
      </c>
      <c r="I44" s="361">
        <v>2</v>
      </c>
      <c r="J44" s="362">
        <v>570</v>
      </c>
      <c r="K44" s="363">
        <v>0</v>
      </c>
      <c r="L44" s="362">
        <v>0</v>
      </c>
    </row>
    <row r="45" spans="2:12" s="355" customFormat="1" ht="14.1" hidden="1" customHeight="1">
      <c r="B45" s="364" t="s">
        <v>162</v>
      </c>
      <c r="C45" s="365">
        <v>1</v>
      </c>
      <c r="D45" s="366">
        <v>18</v>
      </c>
      <c r="E45" s="365">
        <v>10</v>
      </c>
      <c r="F45" s="366">
        <v>926</v>
      </c>
      <c r="G45" s="365">
        <v>0</v>
      </c>
      <c r="H45" s="366">
        <v>0</v>
      </c>
      <c r="I45" s="365">
        <v>0</v>
      </c>
      <c r="J45" s="366">
        <v>0</v>
      </c>
      <c r="K45" s="367">
        <v>1</v>
      </c>
      <c r="L45" s="366"/>
    </row>
    <row r="46" spans="2:12" s="355" customFormat="1" ht="15" hidden="1" customHeight="1">
      <c r="B46" s="369" t="s">
        <v>168</v>
      </c>
      <c r="C46" s="370">
        <v>7</v>
      </c>
      <c r="D46" s="371">
        <v>234</v>
      </c>
      <c r="E46" s="370">
        <v>26</v>
      </c>
      <c r="F46" s="371">
        <v>2577</v>
      </c>
      <c r="G46" s="370">
        <v>0</v>
      </c>
      <c r="H46" s="371">
        <v>0</v>
      </c>
      <c r="I46" s="370">
        <v>6</v>
      </c>
      <c r="J46" s="371">
        <v>364840</v>
      </c>
      <c r="K46" s="372">
        <v>2</v>
      </c>
      <c r="L46" s="371">
        <v>58000</v>
      </c>
    </row>
    <row r="47" spans="2:12" s="355" customFormat="1" ht="15" hidden="1" customHeight="1">
      <c r="B47" s="369" t="s">
        <v>169</v>
      </c>
      <c r="C47" s="370">
        <v>6</v>
      </c>
      <c r="D47" s="371">
        <v>231</v>
      </c>
      <c r="E47" s="370">
        <v>24</v>
      </c>
      <c r="F47" s="371">
        <v>2619</v>
      </c>
      <c r="G47" s="370">
        <v>0</v>
      </c>
      <c r="H47" s="371">
        <v>0</v>
      </c>
      <c r="I47" s="370">
        <v>6</v>
      </c>
      <c r="J47" s="371">
        <v>366438</v>
      </c>
      <c r="K47" s="372">
        <v>2</v>
      </c>
      <c r="L47" s="371">
        <v>63500</v>
      </c>
    </row>
    <row r="48" spans="2:12" s="355" customFormat="1" ht="15" hidden="1" customHeight="1">
      <c r="B48" s="356" t="s">
        <v>170</v>
      </c>
      <c r="C48" s="357">
        <v>6</v>
      </c>
      <c r="D48" s="358">
        <v>233</v>
      </c>
      <c r="E48" s="357">
        <v>24</v>
      </c>
      <c r="F48" s="358">
        <v>2556</v>
      </c>
      <c r="G48" s="357">
        <v>0</v>
      </c>
      <c r="H48" s="358">
        <v>0</v>
      </c>
      <c r="I48" s="357">
        <v>5</v>
      </c>
      <c r="J48" s="358">
        <v>325050</v>
      </c>
      <c r="K48" s="359">
        <v>2</v>
      </c>
      <c r="L48" s="358">
        <v>60000</v>
      </c>
    </row>
    <row r="49" spans="2:12" s="355" customFormat="1" ht="15" hidden="1" customHeight="1">
      <c r="B49" s="356" t="s">
        <v>171</v>
      </c>
      <c r="C49" s="357">
        <f t="shared" ref="C49:L49" si="8">SUM(C50:C53)</f>
        <v>6</v>
      </c>
      <c r="D49" s="358">
        <f t="shared" si="8"/>
        <v>209</v>
      </c>
      <c r="E49" s="357">
        <f t="shared" si="8"/>
        <v>19</v>
      </c>
      <c r="F49" s="358">
        <f t="shared" si="8"/>
        <v>2045</v>
      </c>
      <c r="G49" s="357">
        <f t="shared" si="8"/>
        <v>0</v>
      </c>
      <c r="H49" s="358">
        <f t="shared" si="8"/>
        <v>0</v>
      </c>
      <c r="I49" s="357">
        <f t="shared" si="8"/>
        <v>5</v>
      </c>
      <c r="J49" s="358">
        <f t="shared" si="8"/>
        <v>384504</v>
      </c>
      <c r="K49" s="359">
        <f t="shared" si="8"/>
        <v>2</v>
      </c>
      <c r="L49" s="358">
        <f t="shared" si="8"/>
        <v>66900</v>
      </c>
    </row>
    <row r="50" spans="2:12" s="355" customFormat="1" ht="15" hidden="1" customHeight="1">
      <c r="B50" s="360" t="s">
        <v>159</v>
      </c>
      <c r="C50" s="361">
        <v>5</v>
      </c>
      <c r="D50" s="362">
        <v>193</v>
      </c>
      <c r="E50" s="361">
        <v>7</v>
      </c>
      <c r="F50" s="362">
        <v>813</v>
      </c>
      <c r="G50" s="361">
        <v>0</v>
      </c>
      <c r="H50" s="362">
        <v>0</v>
      </c>
      <c r="I50" s="361">
        <v>4</v>
      </c>
      <c r="J50" s="362">
        <v>384154</v>
      </c>
      <c r="K50" s="363">
        <v>2</v>
      </c>
      <c r="L50" s="362">
        <v>66900</v>
      </c>
    </row>
    <row r="51" spans="2:12" s="355" customFormat="1" ht="15" hidden="1" customHeight="1">
      <c r="B51" s="360" t="s">
        <v>160</v>
      </c>
      <c r="C51" s="361">
        <v>1</v>
      </c>
      <c r="D51" s="362">
        <v>16</v>
      </c>
      <c r="E51" s="361">
        <v>5</v>
      </c>
      <c r="F51" s="362">
        <v>471</v>
      </c>
      <c r="G51" s="361">
        <v>0</v>
      </c>
      <c r="H51" s="362">
        <v>0</v>
      </c>
      <c r="I51" s="361">
        <v>0</v>
      </c>
      <c r="J51" s="362">
        <v>0</v>
      </c>
      <c r="K51" s="363">
        <v>0</v>
      </c>
      <c r="L51" s="362">
        <v>0</v>
      </c>
    </row>
    <row r="52" spans="2:12" s="355" customFormat="1" ht="15" hidden="1" customHeight="1">
      <c r="B52" s="360" t="s">
        <v>161</v>
      </c>
      <c r="C52" s="361">
        <v>0</v>
      </c>
      <c r="D52" s="362">
        <v>0</v>
      </c>
      <c r="E52" s="361">
        <v>2</v>
      </c>
      <c r="F52" s="362">
        <v>275</v>
      </c>
      <c r="G52" s="361">
        <v>0</v>
      </c>
      <c r="H52" s="362">
        <v>0</v>
      </c>
      <c r="I52" s="361">
        <v>1</v>
      </c>
      <c r="J52" s="362">
        <v>350</v>
      </c>
      <c r="K52" s="363">
        <v>0</v>
      </c>
      <c r="L52" s="362">
        <v>0</v>
      </c>
    </row>
    <row r="53" spans="2:12" s="355" customFormat="1" ht="15" hidden="1" customHeight="1">
      <c r="B53" s="364" t="s">
        <v>162</v>
      </c>
      <c r="C53" s="365">
        <v>0</v>
      </c>
      <c r="D53" s="366">
        <v>0</v>
      </c>
      <c r="E53" s="365">
        <v>5</v>
      </c>
      <c r="F53" s="366">
        <v>486</v>
      </c>
      <c r="G53" s="365">
        <v>0</v>
      </c>
      <c r="H53" s="366">
        <v>0</v>
      </c>
      <c r="I53" s="365">
        <v>0</v>
      </c>
      <c r="J53" s="366">
        <v>0</v>
      </c>
      <c r="K53" s="367">
        <v>0</v>
      </c>
      <c r="L53" s="366">
        <v>0</v>
      </c>
    </row>
    <row r="54" spans="2:12" s="355" customFormat="1" ht="15" hidden="1" customHeight="1">
      <c r="B54" s="356" t="s">
        <v>86</v>
      </c>
      <c r="C54" s="357">
        <v>6</v>
      </c>
      <c r="D54" s="358">
        <v>192</v>
      </c>
      <c r="E54" s="357">
        <v>22</v>
      </c>
      <c r="F54" s="358">
        <v>2119</v>
      </c>
      <c r="G54" s="357">
        <v>0</v>
      </c>
      <c r="H54" s="358">
        <v>0</v>
      </c>
      <c r="I54" s="357">
        <v>6</v>
      </c>
      <c r="J54" s="358">
        <v>504363</v>
      </c>
      <c r="K54" s="359">
        <v>1</v>
      </c>
      <c r="L54" s="358">
        <v>33000</v>
      </c>
    </row>
    <row r="55" spans="2:12" s="355" customFormat="1" ht="15" hidden="1" customHeight="1">
      <c r="B55" s="360" t="s">
        <v>159</v>
      </c>
      <c r="C55" s="361">
        <v>5</v>
      </c>
      <c r="D55" s="362">
        <v>182</v>
      </c>
      <c r="E55" s="361">
        <v>7</v>
      </c>
      <c r="F55" s="362">
        <v>636</v>
      </c>
      <c r="G55" s="361">
        <v>0</v>
      </c>
      <c r="H55" s="362">
        <v>0</v>
      </c>
      <c r="I55" s="361">
        <v>4</v>
      </c>
      <c r="J55" s="362">
        <v>503100</v>
      </c>
      <c r="K55" s="363">
        <v>1</v>
      </c>
      <c r="L55" s="362">
        <v>33000</v>
      </c>
    </row>
    <row r="56" spans="2:12" s="355" customFormat="1" ht="15" hidden="1" customHeight="1">
      <c r="B56" s="360" t="s">
        <v>160</v>
      </c>
      <c r="C56" s="361">
        <v>1</v>
      </c>
      <c r="D56" s="362">
        <v>10</v>
      </c>
      <c r="E56" s="361">
        <v>5</v>
      </c>
      <c r="F56" s="362">
        <v>487</v>
      </c>
      <c r="G56" s="361">
        <v>0</v>
      </c>
      <c r="H56" s="362">
        <v>0</v>
      </c>
      <c r="I56" s="361">
        <v>0</v>
      </c>
      <c r="J56" s="362">
        <v>0</v>
      </c>
      <c r="K56" s="363">
        <v>0</v>
      </c>
      <c r="L56" s="362">
        <v>0</v>
      </c>
    </row>
    <row r="57" spans="2:12" s="355" customFormat="1" ht="15" hidden="1" customHeight="1">
      <c r="B57" s="360" t="s">
        <v>161</v>
      </c>
      <c r="C57" s="361">
        <v>0</v>
      </c>
      <c r="D57" s="362">
        <v>0</v>
      </c>
      <c r="E57" s="361">
        <v>2</v>
      </c>
      <c r="F57" s="362">
        <v>262</v>
      </c>
      <c r="G57" s="361">
        <v>0</v>
      </c>
      <c r="H57" s="362">
        <v>0</v>
      </c>
      <c r="I57" s="361">
        <v>1</v>
      </c>
      <c r="J57" s="362">
        <v>350</v>
      </c>
      <c r="K57" s="363">
        <v>0</v>
      </c>
      <c r="L57" s="362">
        <v>0</v>
      </c>
    </row>
    <row r="58" spans="2:12" s="355" customFormat="1" ht="0.75" hidden="1" customHeight="1">
      <c r="B58" s="364" t="s">
        <v>162</v>
      </c>
      <c r="C58" s="365">
        <v>0</v>
      </c>
      <c r="D58" s="366">
        <v>0</v>
      </c>
      <c r="E58" s="365">
        <v>8</v>
      </c>
      <c r="F58" s="366">
        <v>734</v>
      </c>
      <c r="G58" s="365">
        <v>0</v>
      </c>
      <c r="H58" s="366">
        <v>0</v>
      </c>
      <c r="I58" s="365">
        <v>1</v>
      </c>
      <c r="J58" s="366">
        <v>913</v>
      </c>
      <c r="K58" s="367">
        <v>0</v>
      </c>
      <c r="L58" s="366">
        <v>0</v>
      </c>
    </row>
    <row r="59" spans="2:12" s="355" customFormat="1" ht="15" hidden="1" customHeight="1">
      <c r="B59" s="356" t="s">
        <v>172</v>
      </c>
      <c r="C59" s="357">
        <v>6</v>
      </c>
      <c r="D59" s="358">
        <v>167</v>
      </c>
      <c r="E59" s="357">
        <v>19</v>
      </c>
      <c r="F59" s="358">
        <v>1932</v>
      </c>
      <c r="G59" s="357">
        <v>0</v>
      </c>
      <c r="H59" s="358">
        <v>0</v>
      </c>
      <c r="I59" s="357">
        <v>6</v>
      </c>
      <c r="J59" s="358">
        <v>519750</v>
      </c>
      <c r="K59" s="359">
        <v>2</v>
      </c>
      <c r="L59" s="358">
        <v>69000</v>
      </c>
    </row>
    <row r="60" spans="2:12" s="355" customFormat="1" ht="15" hidden="1" customHeight="1">
      <c r="B60" s="360" t="s">
        <v>159</v>
      </c>
      <c r="C60" s="361">
        <v>5</v>
      </c>
      <c r="D60" s="362">
        <v>160</v>
      </c>
      <c r="E60" s="361">
        <v>5</v>
      </c>
      <c r="F60" s="362">
        <v>599</v>
      </c>
      <c r="G60" s="361">
        <v>0</v>
      </c>
      <c r="H60" s="362">
        <v>0</v>
      </c>
      <c r="I60" s="361">
        <v>4</v>
      </c>
      <c r="J60" s="362">
        <v>518540</v>
      </c>
      <c r="K60" s="363">
        <v>2</v>
      </c>
      <c r="L60" s="362">
        <v>69000</v>
      </c>
    </row>
    <row r="61" spans="2:12" s="355" customFormat="1" ht="15" hidden="1" customHeight="1">
      <c r="B61" s="360" t="s">
        <v>160</v>
      </c>
      <c r="C61" s="361">
        <v>1</v>
      </c>
      <c r="D61" s="362">
        <v>7</v>
      </c>
      <c r="E61" s="361">
        <v>4</v>
      </c>
      <c r="F61" s="362">
        <v>405</v>
      </c>
      <c r="G61" s="361">
        <v>0</v>
      </c>
      <c r="H61" s="362">
        <v>0</v>
      </c>
      <c r="I61" s="361">
        <v>0</v>
      </c>
      <c r="J61" s="362">
        <v>0</v>
      </c>
      <c r="K61" s="363">
        <v>0</v>
      </c>
      <c r="L61" s="362">
        <v>0</v>
      </c>
    </row>
    <row r="62" spans="2:12" s="355" customFormat="1" ht="15" hidden="1" customHeight="1">
      <c r="B62" s="360" t="s">
        <v>161</v>
      </c>
      <c r="C62" s="361">
        <v>0</v>
      </c>
      <c r="D62" s="362">
        <v>0</v>
      </c>
      <c r="E62" s="361">
        <v>2</v>
      </c>
      <c r="F62" s="362">
        <v>247</v>
      </c>
      <c r="G62" s="361">
        <v>0</v>
      </c>
      <c r="H62" s="362">
        <v>0</v>
      </c>
      <c r="I62" s="361">
        <v>1</v>
      </c>
      <c r="J62" s="362">
        <v>200</v>
      </c>
      <c r="K62" s="363">
        <v>0</v>
      </c>
      <c r="L62" s="362">
        <v>0</v>
      </c>
    </row>
    <row r="63" spans="2:12" s="355" customFormat="1" ht="15" hidden="1" customHeight="1">
      <c r="B63" s="364" t="s">
        <v>162</v>
      </c>
      <c r="C63" s="365">
        <v>0</v>
      </c>
      <c r="D63" s="366">
        <v>0</v>
      </c>
      <c r="E63" s="365">
        <v>8</v>
      </c>
      <c r="F63" s="366">
        <v>681</v>
      </c>
      <c r="G63" s="365">
        <v>0</v>
      </c>
      <c r="H63" s="366">
        <v>0</v>
      </c>
      <c r="I63" s="365">
        <v>1</v>
      </c>
      <c r="J63" s="366">
        <v>1010</v>
      </c>
      <c r="K63" s="367">
        <v>0</v>
      </c>
      <c r="L63" s="366">
        <v>0</v>
      </c>
    </row>
    <row r="64" spans="2:12" s="355" customFormat="1" ht="15" customHeight="1">
      <c r="B64" s="356" t="s">
        <v>173</v>
      </c>
      <c r="C64" s="357">
        <f t="shared" ref="C64:L64" si="9">SUM(C65:C68)</f>
        <v>5</v>
      </c>
      <c r="D64" s="358">
        <f t="shared" si="9"/>
        <v>158</v>
      </c>
      <c r="E64" s="357">
        <f t="shared" si="9"/>
        <v>19</v>
      </c>
      <c r="F64" s="358">
        <f t="shared" si="9"/>
        <v>1890</v>
      </c>
      <c r="G64" s="357">
        <f t="shared" si="9"/>
        <v>0</v>
      </c>
      <c r="H64" s="358">
        <f t="shared" si="9"/>
        <v>0</v>
      </c>
      <c r="I64" s="357">
        <f t="shared" si="9"/>
        <v>6</v>
      </c>
      <c r="J64" s="358">
        <f t="shared" si="9"/>
        <v>489321</v>
      </c>
      <c r="K64" s="359">
        <f t="shared" si="9"/>
        <v>1</v>
      </c>
      <c r="L64" s="358">
        <f t="shared" si="9"/>
        <v>34000</v>
      </c>
    </row>
    <row r="65" spans="2:12" s="355" customFormat="1" ht="15" customHeight="1">
      <c r="B65" s="360" t="s">
        <v>159</v>
      </c>
      <c r="C65" s="361">
        <v>4</v>
      </c>
      <c r="D65" s="362">
        <v>149</v>
      </c>
      <c r="E65" s="361">
        <v>5</v>
      </c>
      <c r="F65" s="362">
        <v>581</v>
      </c>
      <c r="G65" s="361">
        <v>0</v>
      </c>
      <c r="H65" s="362">
        <v>0</v>
      </c>
      <c r="I65" s="361">
        <v>4</v>
      </c>
      <c r="J65" s="362">
        <v>488180</v>
      </c>
      <c r="K65" s="363">
        <v>1</v>
      </c>
      <c r="L65" s="362">
        <v>34000</v>
      </c>
    </row>
    <row r="66" spans="2:12" s="355" customFormat="1" ht="15" customHeight="1">
      <c r="B66" s="360" t="s">
        <v>160</v>
      </c>
      <c r="C66" s="361">
        <v>1</v>
      </c>
      <c r="D66" s="362">
        <v>9</v>
      </c>
      <c r="E66" s="361">
        <v>4</v>
      </c>
      <c r="F66" s="362">
        <v>431</v>
      </c>
      <c r="G66" s="361">
        <v>0</v>
      </c>
      <c r="H66" s="362">
        <v>0</v>
      </c>
      <c r="I66" s="361">
        <v>0</v>
      </c>
      <c r="J66" s="362">
        <v>0</v>
      </c>
      <c r="K66" s="363">
        <v>0</v>
      </c>
      <c r="L66" s="362">
        <v>0</v>
      </c>
    </row>
    <row r="67" spans="2:12" s="355" customFormat="1" ht="15" customHeight="1">
      <c r="B67" s="360" t="s">
        <v>161</v>
      </c>
      <c r="C67" s="361">
        <v>0</v>
      </c>
      <c r="D67" s="362">
        <v>0</v>
      </c>
      <c r="E67" s="361">
        <v>2</v>
      </c>
      <c r="F67" s="362">
        <v>199</v>
      </c>
      <c r="G67" s="361">
        <v>0</v>
      </c>
      <c r="H67" s="362">
        <v>0</v>
      </c>
      <c r="I67" s="361">
        <v>1</v>
      </c>
      <c r="J67" s="362">
        <v>100</v>
      </c>
      <c r="K67" s="363">
        <v>0</v>
      </c>
      <c r="L67" s="362">
        <v>0</v>
      </c>
    </row>
    <row r="68" spans="2:12" s="355" customFormat="1" ht="15" customHeight="1">
      <c r="B68" s="364" t="s">
        <v>162</v>
      </c>
      <c r="C68" s="365">
        <v>0</v>
      </c>
      <c r="D68" s="366">
        <v>0</v>
      </c>
      <c r="E68" s="365">
        <v>8</v>
      </c>
      <c r="F68" s="366">
        <v>679</v>
      </c>
      <c r="G68" s="365">
        <v>0</v>
      </c>
      <c r="H68" s="366">
        <v>0</v>
      </c>
      <c r="I68" s="365">
        <v>1</v>
      </c>
      <c r="J68" s="366">
        <v>1041</v>
      </c>
      <c r="K68" s="367">
        <v>0</v>
      </c>
      <c r="L68" s="366">
        <v>0</v>
      </c>
    </row>
    <row r="69" spans="2:12" s="355" customFormat="1" ht="15" customHeight="1">
      <c r="B69" s="356" t="s">
        <v>174</v>
      </c>
      <c r="C69" s="357">
        <f t="shared" ref="C69:L69" si="10">SUM(C70:C73)</f>
        <v>5</v>
      </c>
      <c r="D69" s="358">
        <f t="shared" si="10"/>
        <v>166</v>
      </c>
      <c r="E69" s="357">
        <f t="shared" si="10"/>
        <v>19</v>
      </c>
      <c r="F69" s="358">
        <f t="shared" si="10"/>
        <v>1769</v>
      </c>
      <c r="G69" s="357">
        <f t="shared" si="10"/>
        <v>0</v>
      </c>
      <c r="H69" s="358">
        <f t="shared" si="10"/>
        <v>0</v>
      </c>
      <c r="I69" s="357">
        <f t="shared" si="10"/>
        <v>5</v>
      </c>
      <c r="J69" s="358">
        <f t="shared" si="10"/>
        <v>471950</v>
      </c>
      <c r="K69" s="359">
        <f t="shared" si="10"/>
        <v>1</v>
      </c>
      <c r="L69" s="358">
        <f t="shared" si="10"/>
        <v>16000</v>
      </c>
    </row>
    <row r="70" spans="2:12" s="355" customFormat="1" ht="15" customHeight="1">
      <c r="B70" s="360" t="s">
        <v>159</v>
      </c>
      <c r="C70" s="361">
        <v>4</v>
      </c>
      <c r="D70" s="362">
        <v>152</v>
      </c>
      <c r="E70" s="361">
        <v>5</v>
      </c>
      <c r="F70" s="362">
        <v>559</v>
      </c>
      <c r="G70" s="361">
        <v>0</v>
      </c>
      <c r="H70" s="362">
        <v>0</v>
      </c>
      <c r="I70" s="361">
        <v>3</v>
      </c>
      <c r="J70" s="362">
        <v>471000</v>
      </c>
      <c r="K70" s="363">
        <v>1</v>
      </c>
      <c r="L70" s="362">
        <v>16000</v>
      </c>
    </row>
    <row r="71" spans="2:12" s="355" customFormat="1" ht="15" customHeight="1">
      <c r="B71" s="360" t="s">
        <v>160</v>
      </c>
      <c r="C71" s="361">
        <v>1</v>
      </c>
      <c r="D71" s="362">
        <v>14</v>
      </c>
      <c r="E71" s="361">
        <v>4</v>
      </c>
      <c r="F71" s="362">
        <v>441</v>
      </c>
      <c r="G71" s="361">
        <v>0</v>
      </c>
      <c r="H71" s="362">
        <v>0</v>
      </c>
      <c r="I71" s="361">
        <v>0</v>
      </c>
      <c r="J71" s="362">
        <v>0</v>
      </c>
      <c r="K71" s="363">
        <v>0</v>
      </c>
      <c r="L71" s="362">
        <v>0</v>
      </c>
    </row>
    <row r="72" spans="2:12" s="355" customFormat="1" ht="15" customHeight="1">
      <c r="B72" s="360" t="s">
        <v>161</v>
      </c>
      <c r="C72" s="361">
        <v>0</v>
      </c>
      <c r="D72" s="362">
        <v>0</v>
      </c>
      <c r="E72" s="361">
        <v>2</v>
      </c>
      <c r="F72" s="362">
        <v>200</v>
      </c>
      <c r="G72" s="361">
        <v>0</v>
      </c>
      <c r="H72" s="362">
        <v>0</v>
      </c>
      <c r="I72" s="361">
        <v>1</v>
      </c>
      <c r="J72" s="362">
        <v>25</v>
      </c>
      <c r="K72" s="363">
        <v>0</v>
      </c>
      <c r="L72" s="362">
        <v>0</v>
      </c>
    </row>
    <row r="73" spans="2:12" s="355" customFormat="1" ht="15" customHeight="1">
      <c r="B73" s="364" t="s">
        <v>162</v>
      </c>
      <c r="C73" s="365">
        <v>0</v>
      </c>
      <c r="D73" s="366">
        <v>0</v>
      </c>
      <c r="E73" s="365">
        <v>8</v>
      </c>
      <c r="F73" s="366">
        <v>569</v>
      </c>
      <c r="G73" s="365">
        <v>0</v>
      </c>
      <c r="H73" s="366">
        <v>0</v>
      </c>
      <c r="I73" s="365">
        <v>1</v>
      </c>
      <c r="J73" s="366">
        <v>925</v>
      </c>
      <c r="K73" s="367">
        <v>0</v>
      </c>
      <c r="L73" s="366">
        <v>0</v>
      </c>
    </row>
    <row r="74" spans="2:12" s="355" customFormat="1" ht="15" customHeight="1">
      <c r="B74" s="356" t="s">
        <v>175</v>
      </c>
      <c r="C74" s="357">
        <f t="shared" ref="C74:L74" si="11">SUM(C75:C78)</f>
        <v>5</v>
      </c>
      <c r="D74" s="358">
        <f t="shared" si="11"/>
        <v>153</v>
      </c>
      <c r="E74" s="357">
        <f t="shared" si="11"/>
        <v>20</v>
      </c>
      <c r="F74" s="358">
        <f t="shared" si="11"/>
        <v>1563</v>
      </c>
      <c r="G74" s="357">
        <f t="shared" si="11"/>
        <v>0</v>
      </c>
      <c r="H74" s="358">
        <f t="shared" si="11"/>
        <v>0</v>
      </c>
      <c r="I74" s="357">
        <f t="shared" si="11"/>
        <v>4</v>
      </c>
      <c r="J74" s="358">
        <f t="shared" si="11"/>
        <v>487585</v>
      </c>
      <c r="K74" s="359">
        <f t="shared" si="11"/>
        <v>1</v>
      </c>
      <c r="L74" s="358">
        <f t="shared" si="11"/>
        <v>36000</v>
      </c>
    </row>
    <row r="75" spans="2:12" s="355" customFormat="1" ht="15" customHeight="1">
      <c r="B75" s="360" t="s">
        <v>159</v>
      </c>
      <c r="C75" s="361">
        <v>4</v>
      </c>
      <c r="D75" s="362">
        <v>139</v>
      </c>
      <c r="E75" s="361">
        <v>6</v>
      </c>
      <c r="F75" s="362">
        <v>470</v>
      </c>
      <c r="G75" s="361">
        <v>0</v>
      </c>
      <c r="H75" s="362">
        <v>0</v>
      </c>
      <c r="I75" s="361">
        <v>3</v>
      </c>
      <c r="J75" s="362">
        <v>486680</v>
      </c>
      <c r="K75" s="363">
        <v>1</v>
      </c>
      <c r="L75" s="362">
        <v>36000</v>
      </c>
    </row>
    <row r="76" spans="2:12" s="355" customFormat="1" ht="15" customHeight="1">
      <c r="B76" s="360" t="s">
        <v>160</v>
      </c>
      <c r="C76" s="361">
        <v>1</v>
      </c>
      <c r="D76" s="362">
        <v>14</v>
      </c>
      <c r="E76" s="361">
        <v>4</v>
      </c>
      <c r="F76" s="362">
        <v>396</v>
      </c>
      <c r="G76" s="361">
        <v>0</v>
      </c>
      <c r="H76" s="362">
        <v>0</v>
      </c>
      <c r="I76" s="361">
        <v>0</v>
      </c>
      <c r="J76" s="362">
        <v>0</v>
      </c>
      <c r="K76" s="363">
        <v>0</v>
      </c>
      <c r="L76" s="362">
        <v>0</v>
      </c>
    </row>
    <row r="77" spans="2:12" s="355" customFormat="1" ht="15" customHeight="1">
      <c r="B77" s="360" t="s">
        <v>161</v>
      </c>
      <c r="C77" s="361">
        <v>0</v>
      </c>
      <c r="D77" s="362">
        <v>0</v>
      </c>
      <c r="E77" s="361">
        <v>2</v>
      </c>
      <c r="F77" s="362">
        <v>194</v>
      </c>
      <c r="G77" s="361">
        <v>0</v>
      </c>
      <c r="H77" s="362">
        <v>0</v>
      </c>
      <c r="I77" s="361">
        <v>0</v>
      </c>
      <c r="J77" s="362">
        <v>0</v>
      </c>
      <c r="K77" s="363">
        <v>0</v>
      </c>
      <c r="L77" s="362">
        <v>0</v>
      </c>
    </row>
    <row r="78" spans="2:12" s="355" customFormat="1" ht="15" customHeight="1">
      <c r="B78" s="364" t="s">
        <v>162</v>
      </c>
      <c r="C78" s="365">
        <v>0</v>
      </c>
      <c r="D78" s="366">
        <v>0</v>
      </c>
      <c r="E78" s="365">
        <v>8</v>
      </c>
      <c r="F78" s="366">
        <v>503</v>
      </c>
      <c r="G78" s="365">
        <v>0</v>
      </c>
      <c r="H78" s="366">
        <v>0</v>
      </c>
      <c r="I78" s="365">
        <v>1</v>
      </c>
      <c r="J78" s="366">
        <v>905</v>
      </c>
      <c r="K78" s="367">
        <v>0</v>
      </c>
      <c r="L78" s="366">
        <v>0</v>
      </c>
    </row>
    <row r="79" spans="2:12" s="355" customFormat="1" ht="15" customHeight="1">
      <c r="B79" s="356" t="s">
        <v>87</v>
      </c>
      <c r="C79" s="357">
        <f t="shared" ref="C79:L79" si="12">SUM(C80:C83)</f>
        <v>5</v>
      </c>
      <c r="D79" s="358">
        <f t="shared" si="12"/>
        <v>153</v>
      </c>
      <c r="E79" s="357">
        <f t="shared" si="12"/>
        <v>18</v>
      </c>
      <c r="F79" s="358">
        <f t="shared" si="12"/>
        <v>1421</v>
      </c>
      <c r="G79" s="357">
        <f t="shared" si="12"/>
        <v>0</v>
      </c>
      <c r="H79" s="358">
        <f t="shared" si="12"/>
        <v>0</v>
      </c>
      <c r="I79" s="357">
        <f t="shared" si="12"/>
        <v>4</v>
      </c>
      <c r="J79" s="358">
        <f t="shared" si="12"/>
        <v>464280</v>
      </c>
      <c r="K79" s="359">
        <f t="shared" si="12"/>
        <v>1</v>
      </c>
      <c r="L79" s="358">
        <f t="shared" si="12"/>
        <v>32000</v>
      </c>
    </row>
    <row r="80" spans="2:12" s="355" customFormat="1" ht="15" customHeight="1">
      <c r="B80" s="360" t="s">
        <v>159</v>
      </c>
      <c r="C80" s="361">
        <v>4</v>
      </c>
      <c r="D80" s="362">
        <v>141</v>
      </c>
      <c r="E80" s="361">
        <v>5</v>
      </c>
      <c r="F80" s="362">
        <v>355</v>
      </c>
      <c r="G80" s="361">
        <v>0</v>
      </c>
      <c r="H80" s="362">
        <v>0</v>
      </c>
      <c r="I80" s="361">
        <v>3</v>
      </c>
      <c r="J80" s="362">
        <v>463520</v>
      </c>
      <c r="K80" s="363">
        <v>1</v>
      </c>
      <c r="L80" s="362">
        <v>32000</v>
      </c>
    </row>
    <row r="81" spans="2:12" s="355" customFormat="1" ht="15" customHeight="1">
      <c r="B81" s="360" t="s">
        <v>160</v>
      </c>
      <c r="C81" s="361">
        <v>1</v>
      </c>
      <c r="D81" s="362">
        <v>12</v>
      </c>
      <c r="E81" s="361">
        <v>4</v>
      </c>
      <c r="F81" s="362">
        <v>404</v>
      </c>
      <c r="G81" s="361">
        <v>0</v>
      </c>
      <c r="H81" s="362">
        <v>0</v>
      </c>
      <c r="I81" s="361">
        <v>0</v>
      </c>
      <c r="J81" s="362">
        <v>0</v>
      </c>
      <c r="K81" s="363">
        <v>0</v>
      </c>
      <c r="L81" s="362">
        <v>0</v>
      </c>
    </row>
    <row r="82" spans="2:12" s="355" customFormat="1" ht="15" customHeight="1">
      <c r="B82" s="360" t="s">
        <v>161</v>
      </c>
      <c r="C82" s="361">
        <v>0</v>
      </c>
      <c r="D82" s="362">
        <v>0</v>
      </c>
      <c r="E82" s="361">
        <v>2</v>
      </c>
      <c r="F82" s="362">
        <v>177</v>
      </c>
      <c r="G82" s="361">
        <v>0</v>
      </c>
      <c r="H82" s="362">
        <v>0</v>
      </c>
      <c r="I82" s="361">
        <v>0</v>
      </c>
      <c r="J82" s="362">
        <v>0</v>
      </c>
      <c r="K82" s="363">
        <v>0</v>
      </c>
      <c r="L82" s="362">
        <v>0</v>
      </c>
    </row>
    <row r="83" spans="2:12" ht="15" customHeight="1">
      <c r="B83" s="373" t="s">
        <v>162</v>
      </c>
      <c r="C83" s="365">
        <v>0</v>
      </c>
      <c r="D83" s="366">
        <v>0</v>
      </c>
      <c r="E83" s="365">
        <v>7</v>
      </c>
      <c r="F83" s="366">
        <v>485</v>
      </c>
      <c r="G83" s="365">
        <v>0</v>
      </c>
      <c r="H83" s="366">
        <v>0</v>
      </c>
      <c r="I83" s="365">
        <v>1</v>
      </c>
      <c r="J83" s="366">
        <v>760</v>
      </c>
      <c r="K83" s="367">
        <v>0</v>
      </c>
      <c r="L83" s="366">
        <v>0</v>
      </c>
    </row>
    <row r="84" spans="2:12" ht="15" customHeight="1">
      <c r="B84" s="356" t="s">
        <v>176</v>
      </c>
      <c r="C84" s="357">
        <f>SUM(C85:C88)</f>
        <v>5</v>
      </c>
      <c r="D84" s="358">
        <f t="shared" ref="D84:L84" si="13">SUM(D85:D88)</f>
        <v>152</v>
      </c>
      <c r="E84" s="357">
        <f t="shared" si="13"/>
        <v>17</v>
      </c>
      <c r="F84" s="358">
        <f t="shared" si="13"/>
        <v>1375</v>
      </c>
      <c r="G84" s="357">
        <f t="shared" si="13"/>
        <v>0</v>
      </c>
      <c r="H84" s="358">
        <f t="shared" si="13"/>
        <v>0</v>
      </c>
      <c r="I84" s="357">
        <f t="shared" si="13"/>
        <v>3</v>
      </c>
      <c r="J84" s="358">
        <f t="shared" si="13"/>
        <v>420540</v>
      </c>
      <c r="K84" s="359">
        <f t="shared" si="13"/>
        <v>1</v>
      </c>
      <c r="L84" s="358">
        <f t="shared" si="13"/>
        <v>5800</v>
      </c>
    </row>
    <row r="85" spans="2:12" ht="15" customHeight="1">
      <c r="B85" s="360" t="s">
        <v>159</v>
      </c>
      <c r="C85" s="361">
        <v>4</v>
      </c>
      <c r="D85" s="362">
        <v>144</v>
      </c>
      <c r="E85" s="361">
        <v>5</v>
      </c>
      <c r="F85" s="362">
        <v>333</v>
      </c>
      <c r="G85" s="361">
        <v>0</v>
      </c>
      <c r="H85" s="362">
        <v>0</v>
      </c>
      <c r="I85" s="361">
        <v>3</v>
      </c>
      <c r="J85" s="362">
        <v>420540</v>
      </c>
      <c r="K85" s="363">
        <v>1</v>
      </c>
      <c r="L85" s="362">
        <v>5800</v>
      </c>
    </row>
    <row r="86" spans="2:12" ht="15" customHeight="1">
      <c r="B86" s="360" t="s">
        <v>160</v>
      </c>
      <c r="C86" s="361">
        <v>1</v>
      </c>
      <c r="D86" s="362">
        <v>8</v>
      </c>
      <c r="E86" s="361">
        <v>4</v>
      </c>
      <c r="F86" s="362">
        <v>399</v>
      </c>
      <c r="G86" s="361">
        <v>0</v>
      </c>
      <c r="H86" s="362">
        <v>0</v>
      </c>
      <c r="I86" s="361">
        <v>0</v>
      </c>
      <c r="J86" s="362">
        <v>0</v>
      </c>
      <c r="K86" s="363">
        <v>0</v>
      </c>
      <c r="L86" s="362">
        <v>0</v>
      </c>
    </row>
    <row r="87" spans="2:12" ht="15" customHeight="1">
      <c r="B87" s="360" t="s">
        <v>161</v>
      </c>
      <c r="C87" s="361">
        <v>0</v>
      </c>
      <c r="D87" s="362">
        <v>0</v>
      </c>
      <c r="E87" s="361">
        <v>2</v>
      </c>
      <c r="F87" s="362">
        <v>189</v>
      </c>
      <c r="G87" s="361">
        <v>0</v>
      </c>
      <c r="H87" s="362">
        <v>0</v>
      </c>
      <c r="I87" s="361">
        <v>0</v>
      </c>
      <c r="J87" s="362">
        <v>0</v>
      </c>
      <c r="K87" s="363">
        <v>0</v>
      </c>
      <c r="L87" s="362">
        <v>0</v>
      </c>
    </row>
    <row r="88" spans="2:12" ht="15" customHeight="1">
      <c r="B88" s="373" t="s">
        <v>162</v>
      </c>
      <c r="C88" s="365">
        <v>0</v>
      </c>
      <c r="D88" s="366">
        <v>0</v>
      </c>
      <c r="E88" s="365">
        <v>6</v>
      </c>
      <c r="F88" s="366">
        <v>454</v>
      </c>
      <c r="G88" s="365">
        <v>0</v>
      </c>
      <c r="H88" s="366">
        <v>0</v>
      </c>
      <c r="I88" s="365">
        <v>0</v>
      </c>
      <c r="J88" s="366">
        <v>0</v>
      </c>
      <c r="K88" s="367">
        <v>0</v>
      </c>
      <c r="L88" s="366">
        <v>0</v>
      </c>
    </row>
    <row r="89" spans="2:12" ht="15" customHeight="1">
      <c r="B89" s="356" t="s">
        <v>177</v>
      </c>
      <c r="C89" s="357">
        <f>SUM(C90:C93)</f>
        <v>4</v>
      </c>
      <c r="D89" s="358">
        <f t="shared" ref="D89:L89" si="14">SUM(D90:D93)</f>
        <v>135</v>
      </c>
      <c r="E89" s="357">
        <f t="shared" si="14"/>
        <v>17</v>
      </c>
      <c r="F89" s="358">
        <f t="shared" si="14"/>
        <v>1419</v>
      </c>
      <c r="G89" s="357">
        <f t="shared" si="14"/>
        <v>0</v>
      </c>
      <c r="H89" s="358">
        <f t="shared" si="14"/>
        <v>0</v>
      </c>
      <c r="I89" s="357">
        <f t="shared" si="14"/>
        <v>4</v>
      </c>
      <c r="J89" s="358">
        <f t="shared" si="14"/>
        <v>441013</v>
      </c>
      <c r="K89" s="359">
        <f t="shared" si="14"/>
        <v>1</v>
      </c>
      <c r="L89" s="358">
        <f t="shared" si="14"/>
        <v>36000</v>
      </c>
    </row>
    <row r="90" spans="2:12" ht="15" customHeight="1">
      <c r="B90" s="360" t="s">
        <v>159</v>
      </c>
      <c r="C90" s="361">
        <v>4</v>
      </c>
      <c r="D90" s="362">
        <v>135</v>
      </c>
      <c r="E90" s="361">
        <v>5</v>
      </c>
      <c r="F90" s="362">
        <v>352</v>
      </c>
      <c r="G90" s="361">
        <v>0</v>
      </c>
      <c r="H90" s="362">
        <v>0</v>
      </c>
      <c r="I90" s="361">
        <v>4</v>
      </c>
      <c r="J90" s="362">
        <v>441013</v>
      </c>
      <c r="K90" s="363">
        <v>1</v>
      </c>
      <c r="L90" s="362">
        <v>36000</v>
      </c>
    </row>
    <row r="91" spans="2:12" ht="15" customHeight="1">
      <c r="B91" s="360" t="s">
        <v>160</v>
      </c>
      <c r="C91" s="361">
        <v>0</v>
      </c>
      <c r="D91" s="362">
        <v>0</v>
      </c>
      <c r="E91" s="361">
        <v>4</v>
      </c>
      <c r="F91" s="362">
        <v>388</v>
      </c>
      <c r="G91" s="361">
        <v>0</v>
      </c>
      <c r="H91" s="362">
        <v>0</v>
      </c>
      <c r="I91" s="361">
        <v>0</v>
      </c>
      <c r="J91" s="362">
        <v>0</v>
      </c>
      <c r="K91" s="363">
        <v>0</v>
      </c>
      <c r="L91" s="362">
        <v>0</v>
      </c>
    </row>
    <row r="92" spans="2:12" ht="15" customHeight="1">
      <c r="B92" s="360" t="s">
        <v>161</v>
      </c>
      <c r="C92" s="361">
        <v>0</v>
      </c>
      <c r="D92" s="362">
        <v>0</v>
      </c>
      <c r="E92" s="361">
        <v>2</v>
      </c>
      <c r="F92" s="362">
        <v>184</v>
      </c>
      <c r="G92" s="361">
        <v>0</v>
      </c>
      <c r="H92" s="362">
        <v>0</v>
      </c>
      <c r="I92" s="361">
        <v>0</v>
      </c>
      <c r="J92" s="362">
        <v>0</v>
      </c>
      <c r="K92" s="363">
        <v>0</v>
      </c>
      <c r="L92" s="362">
        <v>0</v>
      </c>
    </row>
    <row r="93" spans="2:12" ht="15" customHeight="1">
      <c r="B93" s="373" t="s">
        <v>162</v>
      </c>
      <c r="C93" s="365">
        <v>0</v>
      </c>
      <c r="D93" s="366">
        <v>0</v>
      </c>
      <c r="E93" s="365">
        <v>6</v>
      </c>
      <c r="F93" s="366">
        <v>495</v>
      </c>
      <c r="G93" s="365">
        <v>0</v>
      </c>
      <c r="H93" s="366">
        <v>0</v>
      </c>
      <c r="I93" s="365">
        <v>0</v>
      </c>
      <c r="J93" s="366">
        <v>0</v>
      </c>
      <c r="K93" s="367">
        <v>0</v>
      </c>
      <c r="L93" s="366">
        <v>0</v>
      </c>
    </row>
    <row r="94" spans="2:12" ht="15" customHeight="1">
      <c r="B94" s="356" t="s">
        <v>178</v>
      </c>
      <c r="C94" s="357">
        <f>SUM(C95:C98)</f>
        <v>4</v>
      </c>
      <c r="D94" s="358">
        <f t="shared" ref="D94:L94" si="15">SUM(D95:D98)</f>
        <v>125</v>
      </c>
      <c r="E94" s="357">
        <f t="shared" si="15"/>
        <v>19</v>
      </c>
      <c r="F94" s="358">
        <f t="shared" si="15"/>
        <v>1354</v>
      </c>
      <c r="G94" s="357">
        <f t="shared" si="15"/>
        <v>0</v>
      </c>
      <c r="H94" s="358">
        <f t="shared" si="15"/>
        <v>0</v>
      </c>
      <c r="I94" s="357">
        <f t="shared" si="15"/>
        <v>5</v>
      </c>
      <c r="J94" s="358">
        <f t="shared" si="15"/>
        <v>306776</v>
      </c>
      <c r="K94" s="359">
        <f t="shared" si="15"/>
        <v>1</v>
      </c>
      <c r="L94" s="358">
        <f t="shared" si="15"/>
        <v>21600</v>
      </c>
    </row>
    <row r="95" spans="2:12" ht="15" customHeight="1">
      <c r="B95" s="360" t="s">
        <v>159</v>
      </c>
      <c r="C95" s="361">
        <v>4</v>
      </c>
      <c r="D95" s="362">
        <v>125</v>
      </c>
      <c r="E95" s="361">
        <v>7</v>
      </c>
      <c r="F95" s="362">
        <v>403</v>
      </c>
      <c r="G95" s="361">
        <v>0</v>
      </c>
      <c r="H95" s="362">
        <v>0</v>
      </c>
      <c r="I95" s="361">
        <v>5</v>
      </c>
      <c r="J95" s="362">
        <v>306776</v>
      </c>
      <c r="K95" s="363">
        <v>1</v>
      </c>
      <c r="L95" s="362">
        <v>21600</v>
      </c>
    </row>
    <row r="96" spans="2:12" ht="15" customHeight="1">
      <c r="B96" s="360" t="s">
        <v>160</v>
      </c>
      <c r="C96" s="361">
        <v>0</v>
      </c>
      <c r="D96" s="362">
        <v>0</v>
      </c>
      <c r="E96" s="361">
        <v>4</v>
      </c>
      <c r="F96" s="362">
        <v>354</v>
      </c>
      <c r="G96" s="361">
        <v>0</v>
      </c>
      <c r="H96" s="362">
        <v>0</v>
      </c>
      <c r="I96" s="361">
        <v>0</v>
      </c>
      <c r="J96" s="362">
        <v>0</v>
      </c>
      <c r="K96" s="363">
        <v>0</v>
      </c>
      <c r="L96" s="362">
        <v>0</v>
      </c>
    </row>
    <row r="97" spans="2:12" ht="15" customHeight="1">
      <c r="B97" s="360" t="s">
        <v>161</v>
      </c>
      <c r="C97" s="361">
        <v>0</v>
      </c>
      <c r="D97" s="362">
        <v>0</v>
      </c>
      <c r="E97" s="361">
        <v>2</v>
      </c>
      <c r="F97" s="362">
        <v>184</v>
      </c>
      <c r="G97" s="361">
        <v>0</v>
      </c>
      <c r="H97" s="362">
        <v>0</v>
      </c>
      <c r="I97" s="361">
        <v>0</v>
      </c>
      <c r="J97" s="362">
        <v>0</v>
      </c>
      <c r="K97" s="363">
        <v>0</v>
      </c>
      <c r="L97" s="362">
        <v>0</v>
      </c>
    </row>
    <row r="98" spans="2:12" ht="15" customHeight="1">
      <c r="B98" s="373" t="s">
        <v>162</v>
      </c>
      <c r="C98" s="365">
        <v>0</v>
      </c>
      <c r="D98" s="366">
        <v>0</v>
      </c>
      <c r="E98" s="365">
        <v>6</v>
      </c>
      <c r="F98" s="366">
        <v>413</v>
      </c>
      <c r="G98" s="365">
        <v>0</v>
      </c>
      <c r="H98" s="366">
        <v>0</v>
      </c>
      <c r="I98" s="365">
        <v>0</v>
      </c>
      <c r="J98" s="366">
        <v>0</v>
      </c>
      <c r="K98" s="367">
        <v>0</v>
      </c>
      <c r="L98" s="366">
        <v>0</v>
      </c>
    </row>
    <row r="99" spans="2:12" ht="15" customHeight="1">
      <c r="B99" s="356" t="s">
        <v>179</v>
      </c>
      <c r="C99" s="357">
        <f>SUM(C100:C103)</f>
        <v>4</v>
      </c>
      <c r="D99" s="358">
        <f t="shared" ref="D99:L99" si="16">SUM(D100:D103)</f>
        <v>122</v>
      </c>
      <c r="E99" s="357">
        <f t="shared" si="16"/>
        <v>20</v>
      </c>
      <c r="F99" s="358">
        <f t="shared" si="16"/>
        <v>1324</v>
      </c>
      <c r="G99" s="357">
        <f t="shared" si="16"/>
        <v>1</v>
      </c>
      <c r="H99" s="358">
        <f t="shared" si="16"/>
        <v>9</v>
      </c>
      <c r="I99" s="357">
        <f t="shared" si="16"/>
        <v>5</v>
      </c>
      <c r="J99" s="358">
        <f t="shared" si="16"/>
        <v>469285</v>
      </c>
      <c r="K99" s="359">
        <f t="shared" si="16"/>
        <v>1</v>
      </c>
      <c r="L99" s="358">
        <f t="shared" si="16"/>
        <v>35000</v>
      </c>
    </row>
    <row r="100" spans="2:12" ht="15" customHeight="1">
      <c r="B100" s="360" t="s">
        <v>159</v>
      </c>
      <c r="C100" s="361">
        <v>4</v>
      </c>
      <c r="D100" s="362">
        <v>122</v>
      </c>
      <c r="E100" s="361">
        <v>8</v>
      </c>
      <c r="F100" s="362">
        <v>413</v>
      </c>
      <c r="G100" s="361">
        <v>1</v>
      </c>
      <c r="H100" s="362">
        <v>9</v>
      </c>
      <c r="I100" s="361">
        <v>5</v>
      </c>
      <c r="J100" s="362">
        <v>469285</v>
      </c>
      <c r="K100" s="363">
        <v>1</v>
      </c>
      <c r="L100" s="362">
        <v>35000</v>
      </c>
    </row>
    <row r="101" spans="2:12" ht="15" customHeight="1">
      <c r="B101" s="360" t="s">
        <v>160</v>
      </c>
      <c r="C101" s="361">
        <v>0</v>
      </c>
      <c r="D101" s="362">
        <v>0</v>
      </c>
      <c r="E101" s="361">
        <v>4</v>
      </c>
      <c r="F101" s="362">
        <v>375</v>
      </c>
      <c r="G101" s="361">
        <v>0</v>
      </c>
      <c r="H101" s="362">
        <v>0</v>
      </c>
      <c r="I101" s="361">
        <v>0</v>
      </c>
      <c r="J101" s="362">
        <v>0</v>
      </c>
      <c r="K101" s="363">
        <v>0</v>
      </c>
      <c r="L101" s="362">
        <v>0</v>
      </c>
    </row>
    <row r="102" spans="2:12" ht="15" customHeight="1">
      <c r="B102" s="360" t="s">
        <v>161</v>
      </c>
      <c r="C102" s="361">
        <v>0</v>
      </c>
      <c r="D102" s="362">
        <v>0</v>
      </c>
      <c r="E102" s="361">
        <v>2</v>
      </c>
      <c r="F102" s="362">
        <v>177</v>
      </c>
      <c r="G102" s="361">
        <v>0</v>
      </c>
      <c r="H102" s="362">
        <v>0</v>
      </c>
      <c r="I102" s="361">
        <v>0</v>
      </c>
      <c r="J102" s="362">
        <v>0</v>
      </c>
      <c r="K102" s="363">
        <v>0</v>
      </c>
      <c r="L102" s="362">
        <v>0</v>
      </c>
    </row>
    <row r="103" spans="2:12" ht="15" customHeight="1">
      <c r="B103" s="373" t="s">
        <v>162</v>
      </c>
      <c r="C103" s="365">
        <v>0</v>
      </c>
      <c r="D103" s="366">
        <v>0</v>
      </c>
      <c r="E103" s="365">
        <v>6</v>
      </c>
      <c r="F103" s="366">
        <v>359</v>
      </c>
      <c r="G103" s="365">
        <v>0</v>
      </c>
      <c r="H103" s="366">
        <v>0</v>
      </c>
      <c r="I103" s="365">
        <v>0</v>
      </c>
      <c r="J103" s="366">
        <v>0</v>
      </c>
      <c r="K103" s="367">
        <v>0</v>
      </c>
      <c r="L103" s="366">
        <v>0</v>
      </c>
    </row>
    <row r="104" spans="2:12" ht="15" customHeight="1">
      <c r="B104" s="356" t="s">
        <v>180</v>
      </c>
      <c r="C104" s="357">
        <f>SUM(C105:C108)</f>
        <v>4</v>
      </c>
      <c r="D104" s="358">
        <f t="shared" ref="D104:L104" si="17">SUM(D105:D108)</f>
        <v>123</v>
      </c>
      <c r="E104" s="357">
        <f t="shared" si="17"/>
        <v>18</v>
      </c>
      <c r="F104" s="358">
        <f t="shared" si="17"/>
        <v>1228</v>
      </c>
      <c r="G104" s="357">
        <f t="shared" si="17"/>
        <v>0</v>
      </c>
      <c r="H104" s="358">
        <f t="shared" si="17"/>
        <v>0</v>
      </c>
      <c r="I104" s="357">
        <f t="shared" si="17"/>
        <v>5</v>
      </c>
      <c r="J104" s="358">
        <f t="shared" si="17"/>
        <v>511788</v>
      </c>
      <c r="K104" s="359">
        <f t="shared" si="17"/>
        <v>1</v>
      </c>
      <c r="L104" s="358">
        <f t="shared" si="17"/>
        <v>33000</v>
      </c>
    </row>
    <row r="105" spans="2:12" ht="15" customHeight="1">
      <c r="B105" s="360" t="s">
        <v>159</v>
      </c>
      <c r="C105" s="361">
        <v>4</v>
      </c>
      <c r="D105" s="362">
        <v>123</v>
      </c>
      <c r="E105" s="361">
        <v>8</v>
      </c>
      <c r="F105" s="362">
        <v>383</v>
      </c>
      <c r="G105" s="361">
        <v>0</v>
      </c>
      <c r="H105" s="362">
        <v>0</v>
      </c>
      <c r="I105" s="361">
        <v>5</v>
      </c>
      <c r="J105" s="362">
        <v>511788</v>
      </c>
      <c r="K105" s="363">
        <v>1</v>
      </c>
      <c r="L105" s="362">
        <v>33000</v>
      </c>
    </row>
    <row r="106" spans="2:12" ht="15" customHeight="1">
      <c r="B106" s="360" t="s">
        <v>160</v>
      </c>
      <c r="C106" s="361">
        <v>0</v>
      </c>
      <c r="D106" s="362">
        <v>0</v>
      </c>
      <c r="E106" s="361">
        <v>3</v>
      </c>
      <c r="F106" s="362">
        <v>291</v>
      </c>
      <c r="G106" s="361">
        <v>0</v>
      </c>
      <c r="H106" s="362">
        <v>0</v>
      </c>
      <c r="I106" s="361">
        <v>0</v>
      </c>
      <c r="J106" s="362">
        <v>0</v>
      </c>
      <c r="K106" s="363">
        <v>0</v>
      </c>
      <c r="L106" s="362">
        <v>0</v>
      </c>
    </row>
    <row r="107" spans="2:12" ht="15" customHeight="1">
      <c r="B107" s="360" t="s">
        <v>161</v>
      </c>
      <c r="C107" s="361">
        <v>0</v>
      </c>
      <c r="D107" s="362">
        <v>0</v>
      </c>
      <c r="E107" s="361">
        <v>2</v>
      </c>
      <c r="F107" s="362">
        <v>180</v>
      </c>
      <c r="G107" s="361">
        <v>0</v>
      </c>
      <c r="H107" s="362">
        <v>0</v>
      </c>
      <c r="I107" s="361">
        <v>0</v>
      </c>
      <c r="J107" s="362">
        <v>0</v>
      </c>
      <c r="K107" s="363">
        <v>0</v>
      </c>
      <c r="L107" s="362">
        <v>0</v>
      </c>
    </row>
    <row r="108" spans="2:12" ht="15" customHeight="1">
      <c r="B108" s="373" t="s">
        <v>162</v>
      </c>
      <c r="C108" s="365">
        <v>0</v>
      </c>
      <c r="D108" s="366">
        <v>0</v>
      </c>
      <c r="E108" s="365">
        <v>5</v>
      </c>
      <c r="F108" s="366">
        <v>374</v>
      </c>
      <c r="G108" s="365">
        <v>0</v>
      </c>
      <c r="H108" s="366">
        <v>0</v>
      </c>
      <c r="I108" s="365">
        <v>0</v>
      </c>
      <c r="J108" s="366">
        <v>0</v>
      </c>
      <c r="K108" s="367">
        <v>0</v>
      </c>
      <c r="L108" s="366">
        <v>0</v>
      </c>
    </row>
    <row r="109" spans="2:12" ht="15" customHeight="1">
      <c r="B109" s="288" t="s">
        <v>181</v>
      </c>
      <c r="L109" s="110"/>
    </row>
    <row r="113" spans="2:12">
      <c r="B113" s="374"/>
      <c r="C113" s="374"/>
      <c r="D113" s="374"/>
      <c r="E113" s="374"/>
      <c r="F113" s="374"/>
      <c r="G113" s="374"/>
      <c r="H113" s="374"/>
      <c r="I113" s="374"/>
      <c r="J113" s="374"/>
      <c r="K113" s="374"/>
      <c r="L113" s="374"/>
    </row>
    <row r="114" spans="2:12">
      <c r="B114" s="374"/>
      <c r="C114" s="374"/>
      <c r="D114" s="374"/>
      <c r="E114" s="374"/>
      <c r="F114" s="374"/>
      <c r="G114" s="374"/>
      <c r="H114" s="374"/>
      <c r="I114" s="374"/>
      <c r="J114" s="374"/>
      <c r="K114" s="374"/>
      <c r="L114" s="374"/>
    </row>
    <row r="115" spans="2:12">
      <c r="B115" s="374"/>
      <c r="C115" s="374"/>
      <c r="D115" s="374"/>
      <c r="E115" s="374"/>
      <c r="F115" s="374"/>
      <c r="G115" s="374"/>
      <c r="H115" s="374"/>
      <c r="I115" s="374"/>
      <c r="J115" s="374"/>
      <c r="K115" s="374"/>
      <c r="L115" s="374"/>
    </row>
    <row r="116" spans="2:12">
      <c r="B116" s="374"/>
      <c r="C116" s="374"/>
      <c r="D116" s="374"/>
      <c r="E116" s="374"/>
      <c r="F116" s="374"/>
      <c r="G116" s="374"/>
      <c r="H116" s="374"/>
      <c r="I116" s="374"/>
      <c r="J116" s="374"/>
      <c r="K116" s="374"/>
      <c r="L116" s="374"/>
    </row>
    <row r="117" spans="2:12">
      <c r="B117" s="374"/>
      <c r="C117" s="374"/>
      <c r="D117" s="374"/>
      <c r="E117" s="374"/>
      <c r="F117" s="374"/>
      <c r="G117" s="374"/>
      <c r="H117" s="374"/>
      <c r="I117" s="374"/>
      <c r="J117" s="374"/>
      <c r="K117" s="374"/>
      <c r="L117" s="374"/>
    </row>
    <row r="118" spans="2:12">
      <c r="B118" s="374"/>
      <c r="C118" s="374"/>
      <c r="D118" s="374"/>
      <c r="E118" s="374"/>
      <c r="F118" s="374"/>
      <c r="G118" s="374"/>
      <c r="H118" s="374"/>
      <c r="I118" s="374"/>
      <c r="J118" s="374"/>
      <c r="K118" s="374"/>
      <c r="L118" s="374"/>
    </row>
    <row r="119" spans="2:12">
      <c r="B119" s="374"/>
      <c r="C119" s="374"/>
      <c r="D119" s="374"/>
      <c r="E119" s="374"/>
      <c r="F119" s="374"/>
      <c r="G119" s="374"/>
      <c r="H119" s="374"/>
      <c r="I119" s="374"/>
      <c r="J119" s="374"/>
      <c r="K119" s="374"/>
      <c r="L119" s="374"/>
    </row>
    <row r="120" spans="2:12">
      <c r="B120" s="375"/>
      <c r="C120" s="375"/>
      <c r="D120" s="375"/>
      <c r="E120" s="375"/>
      <c r="F120" s="375"/>
      <c r="G120" s="375"/>
      <c r="H120" s="375"/>
      <c r="I120" s="375"/>
      <c r="J120" s="375"/>
      <c r="K120" s="375"/>
      <c r="L120" s="375"/>
    </row>
    <row r="121" spans="2:12">
      <c r="B121" s="375"/>
      <c r="C121" s="375"/>
      <c r="D121" s="375"/>
      <c r="E121" s="375"/>
      <c r="F121" s="375"/>
      <c r="G121" s="375"/>
      <c r="H121" s="375"/>
      <c r="I121" s="375"/>
      <c r="J121" s="375"/>
      <c r="K121" s="375"/>
      <c r="L121" s="375"/>
    </row>
    <row r="122" spans="2:12">
      <c r="B122" s="374"/>
      <c r="C122" s="374"/>
      <c r="D122" s="374"/>
      <c r="E122" s="374"/>
      <c r="F122" s="374"/>
      <c r="G122" s="374"/>
      <c r="H122" s="374"/>
      <c r="I122" s="374"/>
      <c r="J122" s="374"/>
      <c r="K122" s="374"/>
      <c r="L122" s="374"/>
    </row>
    <row r="123" spans="2:12">
      <c r="B123" s="374"/>
      <c r="C123" s="374"/>
      <c r="D123" s="374"/>
      <c r="E123" s="374"/>
      <c r="F123" s="374"/>
      <c r="G123" s="374"/>
      <c r="H123" s="374"/>
      <c r="I123" s="374"/>
      <c r="J123" s="374"/>
      <c r="K123" s="374"/>
      <c r="L123" s="374"/>
    </row>
    <row r="124" spans="2:12">
      <c r="B124" s="374"/>
      <c r="C124" s="374"/>
      <c r="D124" s="374"/>
      <c r="E124" s="374"/>
      <c r="F124" s="374"/>
      <c r="G124" s="374"/>
      <c r="H124" s="374"/>
      <c r="I124" s="374"/>
      <c r="J124" s="374"/>
      <c r="K124" s="374"/>
      <c r="L124" s="374"/>
    </row>
    <row r="125" spans="2:12">
      <c r="B125" s="374"/>
      <c r="C125" s="374"/>
      <c r="D125" s="374"/>
      <c r="E125" s="374"/>
      <c r="F125" s="374"/>
      <c r="G125" s="374"/>
      <c r="H125" s="374"/>
      <c r="I125" s="374"/>
      <c r="J125" s="374"/>
      <c r="K125" s="374"/>
      <c r="L125" s="374"/>
    </row>
    <row r="126" spans="2:12">
      <c r="B126" s="374"/>
      <c r="C126" s="374"/>
      <c r="D126" s="374"/>
      <c r="E126" s="374"/>
      <c r="F126" s="374"/>
      <c r="G126" s="374"/>
      <c r="H126" s="374"/>
      <c r="I126" s="374"/>
      <c r="J126" s="374"/>
      <c r="K126" s="374"/>
      <c r="L126" s="374"/>
    </row>
    <row r="127" spans="2:12">
      <c r="B127" s="374"/>
      <c r="C127" s="374"/>
      <c r="D127" s="374"/>
      <c r="E127" s="374"/>
      <c r="F127" s="374"/>
      <c r="G127" s="374"/>
      <c r="H127" s="374"/>
      <c r="I127" s="374"/>
      <c r="J127" s="374"/>
      <c r="K127" s="374"/>
      <c r="L127" s="374"/>
    </row>
    <row r="128" spans="2:12">
      <c r="B128" s="374"/>
      <c r="C128" s="374"/>
      <c r="D128" s="374"/>
      <c r="E128" s="374"/>
      <c r="F128" s="374"/>
      <c r="G128" s="374"/>
      <c r="H128" s="374"/>
      <c r="I128" s="374"/>
      <c r="J128" s="374"/>
      <c r="K128" s="374"/>
      <c r="L128" s="374"/>
    </row>
    <row r="129" spans="2:12">
      <c r="B129" s="374"/>
      <c r="C129" s="374"/>
      <c r="D129" s="374"/>
      <c r="E129" s="374"/>
      <c r="F129" s="374"/>
      <c r="G129" s="374"/>
      <c r="H129" s="374"/>
      <c r="I129" s="374"/>
      <c r="J129" s="374"/>
      <c r="K129" s="374"/>
      <c r="L129" s="374"/>
    </row>
    <row r="130" spans="2:12">
      <c r="B130" s="374"/>
      <c r="C130" s="374"/>
      <c r="D130" s="374"/>
      <c r="E130" s="374"/>
      <c r="F130" s="374"/>
      <c r="G130" s="374"/>
      <c r="H130" s="374"/>
      <c r="I130" s="374"/>
      <c r="J130" s="374"/>
      <c r="K130" s="374"/>
      <c r="L130" s="374"/>
    </row>
    <row r="131" spans="2:12">
      <c r="B131" s="374"/>
      <c r="C131" s="374"/>
      <c r="D131" s="374"/>
      <c r="E131" s="374"/>
      <c r="F131" s="374"/>
      <c r="G131" s="374"/>
      <c r="H131" s="374"/>
      <c r="I131" s="374"/>
      <c r="J131" s="374"/>
      <c r="K131" s="374"/>
      <c r="L131" s="374"/>
    </row>
    <row r="132" spans="2:12">
      <c r="B132" s="374"/>
      <c r="C132" s="374"/>
      <c r="D132" s="374"/>
      <c r="E132" s="374"/>
      <c r="F132" s="374"/>
      <c r="G132" s="374"/>
      <c r="H132" s="374"/>
      <c r="I132" s="374"/>
      <c r="J132" s="374"/>
      <c r="K132" s="374"/>
      <c r="L132" s="374"/>
    </row>
    <row r="133" spans="2:12">
      <c r="B133" s="374"/>
      <c r="C133" s="374"/>
      <c r="D133" s="374"/>
      <c r="E133" s="374"/>
      <c r="F133" s="374"/>
      <c r="G133" s="374"/>
      <c r="H133" s="374"/>
      <c r="I133" s="374"/>
      <c r="J133" s="374"/>
      <c r="K133" s="374"/>
      <c r="L133" s="374"/>
    </row>
    <row r="134" spans="2:12">
      <c r="B134" s="374"/>
      <c r="C134" s="374"/>
      <c r="D134" s="374"/>
      <c r="E134" s="374"/>
      <c r="F134" s="374"/>
      <c r="G134" s="374"/>
      <c r="H134" s="374"/>
      <c r="I134" s="374"/>
      <c r="J134" s="374"/>
      <c r="K134" s="374"/>
      <c r="L134" s="374"/>
    </row>
    <row r="135" spans="2:12">
      <c r="B135" s="374"/>
      <c r="C135" s="374"/>
      <c r="D135" s="374"/>
      <c r="E135" s="374"/>
      <c r="F135" s="374"/>
      <c r="G135" s="374"/>
      <c r="H135" s="374"/>
      <c r="I135" s="374"/>
      <c r="J135" s="374"/>
      <c r="K135" s="374"/>
      <c r="L135" s="374"/>
    </row>
    <row r="136" spans="2:12">
      <c r="B136" s="374"/>
      <c r="C136" s="374"/>
      <c r="D136" s="374"/>
      <c r="E136" s="374"/>
      <c r="F136" s="374"/>
      <c r="G136" s="374"/>
      <c r="H136" s="374"/>
      <c r="I136" s="374"/>
      <c r="J136" s="374"/>
      <c r="K136" s="374"/>
      <c r="L136" s="374"/>
    </row>
    <row r="137" spans="2:12">
      <c r="B137" s="374"/>
      <c r="C137" s="374"/>
      <c r="D137" s="374"/>
      <c r="E137" s="374"/>
      <c r="F137" s="374"/>
      <c r="G137" s="374"/>
      <c r="H137" s="374"/>
      <c r="I137" s="374"/>
      <c r="J137" s="374"/>
      <c r="K137" s="374"/>
      <c r="L137" s="374"/>
    </row>
    <row r="138" spans="2:12">
      <c r="B138" s="374"/>
      <c r="C138" s="374"/>
      <c r="D138" s="374"/>
      <c r="E138" s="374"/>
      <c r="F138" s="374"/>
      <c r="G138" s="374"/>
      <c r="H138" s="374"/>
      <c r="I138" s="374"/>
      <c r="J138" s="374"/>
      <c r="K138" s="374"/>
      <c r="L138" s="374"/>
    </row>
    <row r="139" spans="2:12">
      <c r="B139" s="374"/>
      <c r="C139" s="374"/>
      <c r="D139" s="374"/>
      <c r="E139" s="374"/>
      <c r="F139" s="374"/>
      <c r="G139" s="374"/>
      <c r="H139" s="374"/>
      <c r="I139" s="374"/>
      <c r="J139" s="374"/>
      <c r="K139" s="374"/>
      <c r="L139" s="374"/>
    </row>
    <row r="140" spans="2:12">
      <c r="B140" s="374"/>
      <c r="C140" s="374"/>
      <c r="D140" s="374"/>
      <c r="E140" s="374"/>
      <c r="F140" s="374"/>
      <c r="G140" s="374"/>
      <c r="H140" s="374"/>
      <c r="I140" s="374"/>
      <c r="J140" s="374"/>
      <c r="K140" s="374"/>
      <c r="L140" s="374"/>
    </row>
    <row r="141" spans="2:12">
      <c r="B141" s="374"/>
      <c r="C141" s="374"/>
      <c r="D141" s="374"/>
      <c r="E141" s="374"/>
      <c r="F141" s="374"/>
      <c r="G141" s="374"/>
      <c r="H141" s="374"/>
      <c r="I141" s="374"/>
      <c r="J141" s="374"/>
      <c r="K141" s="374"/>
      <c r="L141" s="374"/>
    </row>
    <row r="142" spans="2:12">
      <c r="B142" s="374"/>
      <c r="C142" s="374"/>
      <c r="D142" s="374"/>
      <c r="E142" s="374"/>
      <c r="F142" s="374"/>
      <c r="G142" s="374"/>
      <c r="H142" s="374"/>
      <c r="I142" s="374"/>
      <c r="J142" s="374"/>
      <c r="K142" s="374"/>
      <c r="L142" s="374"/>
    </row>
    <row r="143" spans="2:12">
      <c r="B143" s="374"/>
      <c r="C143" s="374"/>
      <c r="D143" s="374"/>
      <c r="E143" s="374"/>
      <c r="F143" s="374"/>
      <c r="G143" s="374"/>
      <c r="H143" s="374"/>
      <c r="I143" s="374"/>
      <c r="J143" s="374"/>
      <c r="K143" s="374"/>
      <c r="L143" s="374"/>
    </row>
    <row r="144" spans="2:12">
      <c r="B144" s="374"/>
      <c r="C144" s="374"/>
      <c r="D144" s="374"/>
      <c r="E144" s="374"/>
      <c r="F144" s="374"/>
      <c r="G144" s="374"/>
      <c r="H144" s="374"/>
      <c r="I144" s="374"/>
      <c r="J144" s="374"/>
      <c r="K144" s="374"/>
      <c r="L144" s="374"/>
    </row>
    <row r="145" spans="2:12">
      <c r="B145" s="374"/>
      <c r="C145" s="374"/>
      <c r="D145" s="374"/>
      <c r="E145" s="374"/>
      <c r="F145" s="374"/>
      <c r="G145" s="374"/>
      <c r="H145" s="374"/>
      <c r="I145" s="374"/>
      <c r="J145" s="374"/>
      <c r="K145" s="374"/>
      <c r="L145" s="374"/>
    </row>
    <row r="146" spans="2:12">
      <c r="B146" s="374"/>
      <c r="C146" s="374"/>
      <c r="D146" s="374"/>
      <c r="E146" s="374"/>
      <c r="F146" s="374"/>
      <c r="G146" s="374"/>
      <c r="H146" s="374"/>
      <c r="I146" s="374"/>
      <c r="J146" s="374"/>
      <c r="K146" s="374"/>
      <c r="L146" s="374"/>
    </row>
    <row r="147" spans="2:12">
      <c r="B147" s="374"/>
      <c r="C147" s="374"/>
      <c r="D147" s="374"/>
      <c r="E147" s="374"/>
      <c r="F147" s="374"/>
      <c r="G147" s="374"/>
      <c r="H147" s="374"/>
      <c r="I147" s="374"/>
      <c r="J147" s="374"/>
      <c r="K147" s="374"/>
      <c r="L147" s="374"/>
    </row>
    <row r="148" spans="2:12">
      <c r="B148" s="374"/>
      <c r="C148" s="374"/>
      <c r="D148" s="374"/>
      <c r="E148" s="374"/>
      <c r="F148" s="374"/>
      <c r="G148" s="374"/>
      <c r="H148" s="374"/>
      <c r="I148" s="374"/>
      <c r="J148" s="374"/>
      <c r="K148" s="374"/>
      <c r="L148" s="374"/>
    </row>
    <row r="149" spans="2:12">
      <c r="B149" s="374"/>
      <c r="C149" s="374"/>
      <c r="D149" s="374"/>
      <c r="E149" s="374"/>
      <c r="F149" s="374"/>
      <c r="G149" s="374"/>
      <c r="H149" s="374"/>
      <c r="I149" s="374"/>
      <c r="J149" s="374"/>
      <c r="K149" s="374"/>
      <c r="L149" s="374"/>
    </row>
    <row r="150" spans="2:12">
      <c r="B150" s="374"/>
      <c r="C150" s="374"/>
      <c r="D150" s="374"/>
      <c r="E150" s="374"/>
      <c r="F150" s="374"/>
      <c r="G150" s="374"/>
      <c r="H150" s="374"/>
      <c r="I150" s="374"/>
      <c r="J150" s="374"/>
      <c r="K150" s="374"/>
      <c r="L150" s="374"/>
    </row>
    <row r="151" spans="2:12">
      <c r="B151" s="374"/>
      <c r="C151" s="374"/>
      <c r="D151" s="374"/>
      <c r="E151" s="374"/>
      <c r="F151" s="374"/>
      <c r="G151" s="374"/>
      <c r="H151" s="374"/>
      <c r="I151" s="374"/>
      <c r="J151" s="374"/>
      <c r="K151" s="374"/>
      <c r="L151" s="374"/>
    </row>
    <row r="152" spans="2:12">
      <c r="B152" s="374"/>
      <c r="C152" s="374"/>
      <c r="D152" s="374"/>
      <c r="E152" s="374"/>
      <c r="F152" s="374"/>
      <c r="G152" s="374"/>
      <c r="H152" s="374"/>
      <c r="I152" s="374"/>
      <c r="J152" s="374"/>
      <c r="K152" s="374"/>
      <c r="L152" s="374"/>
    </row>
    <row r="153" spans="2:12">
      <c r="B153" s="374"/>
      <c r="C153" s="374"/>
      <c r="D153" s="374"/>
      <c r="E153" s="374"/>
      <c r="F153" s="374"/>
      <c r="G153" s="374"/>
      <c r="H153" s="374"/>
      <c r="I153" s="374"/>
      <c r="J153" s="374"/>
      <c r="K153" s="374"/>
      <c r="L153" s="374"/>
    </row>
    <row r="154" spans="2:12">
      <c r="B154" s="374"/>
      <c r="C154" s="374"/>
      <c r="D154" s="374"/>
      <c r="E154" s="374"/>
      <c r="F154" s="374"/>
      <c r="G154" s="374"/>
      <c r="H154" s="374"/>
      <c r="I154" s="374"/>
      <c r="J154" s="374"/>
      <c r="K154" s="374"/>
      <c r="L154" s="374"/>
    </row>
    <row r="155" spans="2:12">
      <c r="B155" s="374"/>
      <c r="C155" s="374"/>
      <c r="D155" s="374"/>
      <c r="E155" s="374"/>
      <c r="F155" s="374"/>
      <c r="G155" s="374"/>
      <c r="H155" s="374"/>
      <c r="I155" s="374"/>
      <c r="J155" s="374"/>
      <c r="K155" s="374"/>
      <c r="L155" s="374"/>
    </row>
    <row r="156" spans="2:12">
      <c r="B156" s="374"/>
      <c r="C156" s="374"/>
      <c r="D156" s="374"/>
      <c r="E156" s="374"/>
      <c r="F156" s="374"/>
      <c r="G156" s="374"/>
      <c r="H156" s="374"/>
      <c r="I156" s="374"/>
      <c r="J156" s="374"/>
      <c r="K156" s="374"/>
      <c r="L156" s="374"/>
    </row>
    <row r="157" spans="2:12">
      <c r="B157" s="374"/>
      <c r="C157" s="374"/>
      <c r="D157" s="374"/>
      <c r="E157" s="374"/>
      <c r="F157" s="374"/>
      <c r="G157" s="374"/>
      <c r="H157" s="374"/>
      <c r="I157" s="374"/>
      <c r="J157" s="374"/>
      <c r="K157" s="374"/>
      <c r="L157" s="374"/>
    </row>
    <row r="158" spans="2:12">
      <c r="B158" s="374"/>
      <c r="C158" s="374"/>
      <c r="D158" s="374"/>
      <c r="E158" s="374"/>
      <c r="F158" s="374"/>
      <c r="G158" s="374"/>
      <c r="H158" s="374"/>
      <c r="I158" s="374"/>
      <c r="J158" s="374"/>
      <c r="K158" s="374"/>
      <c r="L158" s="374"/>
    </row>
    <row r="159" spans="2:12">
      <c r="B159" s="374"/>
      <c r="C159" s="374"/>
      <c r="D159" s="374"/>
      <c r="E159" s="374"/>
      <c r="F159" s="374"/>
      <c r="G159" s="374"/>
      <c r="H159" s="374"/>
      <c r="I159" s="374"/>
      <c r="J159" s="374"/>
      <c r="K159" s="374"/>
      <c r="L159" s="374"/>
    </row>
    <row r="160" spans="2:12">
      <c r="B160" s="374"/>
      <c r="C160" s="374"/>
      <c r="D160" s="374"/>
      <c r="E160" s="374"/>
      <c r="F160" s="374"/>
      <c r="G160" s="374"/>
      <c r="H160" s="374"/>
      <c r="I160" s="374"/>
      <c r="J160" s="374"/>
      <c r="K160" s="374"/>
      <c r="L160" s="374"/>
    </row>
    <row r="161" spans="2:12">
      <c r="B161" s="374"/>
      <c r="C161" s="374"/>
      <c r="D161" s="374"/>
      <c r="E161" s="374"/>
      <c r="F161" s="374"/>
      <c r="G161" s="374"/>
      <c r="H161" s="374"/>
      <c r="I161" s="374"/>
      <c r="J161" s="374"/>
      <c r="K161" s="374"/>
      <c r="L161" s="374"/>
    </row>
    <row r="162" spans="2:12">
      <c r="B162" s="374"/>
      <c r="C162" s="374"/>
      <c r="D162" s="374"/>
      <c r="E162" s="374"/>
      <c r="F162" s="374"/>
      <c r="G162" s="374"/>
      <c r="H162" s="374"/>
      <c r="I162" s="374"/>
      <c r="J162" s="374"/>
      <c r="K162" s="374"/>
      <c r="L162" s="374"/>
    </row>
    <row r="163" spans="2:12">
      <c r="B163" s="374"/>
      <c r="C163" s="374"/>
      <c r="D163" s="374"/>
      <c r="E163" s="374"/>
      <c r="F163" s="374"/>
      <c r="G163" s="374"/>
      <c r="H163" s="374"/>
      <c r="I163" s="374"/>
      <c r="J163" s="374"/>
      <c r="K163" s="374"/>
      <c r="L163" s="374"/>
    </row>
    <row r="164" spans="2:12">
      <c r="B164" s="374"/>
      <c r="C164" s="374"/>
      <c r="D164" s="374"/>
      <c r="E164" s="374"/>
      <c r="F164" s="374"/>
      <c r="G164" s="374"/>
      <c r="H164" s="374"/>
      <c r="I164" s="374"/>
      <c r="J164" s="374"/>
      <c r="K164" s="374"/>
      <c r="L164" s="374"/>
    </row>
    <row r="165" spans="2:12">
      <c r="B165" s="374"/>
      <c r="C165" s="374"/>
      <c r="D165" s="374"/>
      <c r="E165" s="374"/>
      <c r="F165" s="374"/>
      <c r="G165" s="374"/>
      <c r="H165" s="374"/>
      <c r="I165" s="374"/>
      <c r="J165" s="374"/>
      <c r="K165" s="374"/>
      <c r="L165" s="374"/>
    </row>
    <row r="166" spans="2:12">
      <c r="B166" s="374"/>
      <c r="C166" s="374"/>
      <c r="D166" s="374"/>
      <c r="E166" s="374"/>
      <c r="F166" s="374"/>
      <c r="G166" s="374"/>
      <c r="H166" s="374"/>
      <c r="I166" s="374"/>
      <c r="J166" s="374"/>
      <c r="K166" s="374"/>
      <c r="L166" s="374"/>
    </row>
    <row r="167" spans="2:12">
      <c r="B167" s="374"/>
      <c r="C167" s="374"/>
      <c r="D167" s="374"/>
      <c r="E167" s="374"/>
      <c r="F167" s="374"/>
      <c r="G167" s="374"/>
      <c r="H167" s="374"/>
      <c r="I167" s="374"/>
      <c r="J167" s="374"/>
      <c r="K167" s="374"/>
      <c r="L167" s="374"/>
    </row>
    <row r="168" spans="2:12">
      <c r="B168" s="376"/>
      <c r="C168" s="376"/>
      <c r="D168" s="376"/>
      <c r="E168" s="376"/>
      <c r="F168" s="376"/>
      <c r="G168" s="376"/>
      <c r="H168" s="376"/>
      <c r="I168" s="376"/>
      <c r="J168" s="376"/>
      <c r="K168" s="376"/>
      <c r="L168" s="376"/>
    </row>
    <row r="169" spans="2:12">
      <c r="B169" s="374"/>
      <c r="C169" s="374"/>
      <c r="D169" s="374"/>
      <c r="E169" s="374"/>
      <c r="F169" s="374"/>
      <c r="G169" s="374"/>
      <c r="H169" s="374"/>
      <c r="I169" s="374"/>
      <c r="J169" s="374"/>
      <c r="K169" s="374"/>
      <c r="L169" s="374"/>
    </row>
    <row r="170" spans="2:12">
      <c r="B170" s="374"/>
      <c r="C170" s="374"/>
      <c r="D170" s="374"/>
      <c r="E170" s="374"/>
      <c r="F170" s="374"/>
      <c r="G170" s="374"/>
      <c r="H170" s="374"/>
      <c r="I170" s="374"/>
      <c r="J170" s="374"/>
      <c r="K170" s="374"/>
      <c r="L170" s="374"/>
    </row>
    <row r="171" spans="2:12">
      <c r="B171" s="375"/>
      <c r="C171" s="375"/>
      <c r="D171" s="375"/>
      <c r="E171" s="375"/>
      <c r="F171" s="375"/>
      <c r="G171" s="375"/>
      <c r="H171" s="375"/>
      <c r="I171" s="375"/>
      <c r="J171" s="375"/>
      <c r="K171" s="375"/>
      <c r="L171" s="375"/>
    </row>
    <row r="172" spans="2:12">
      <c r="B172" s="377"/>
      <c r="C172" s="377"/>
      <c r="D172" s="377"/>
      <c r="E172" s="377"/>
      <c r="F172" s="377"/>
      <c r="G172" s="377"/>
      <c r="H172" s="377"/>
      <c r="I172" s="377"/>
      <c r="J172" s="377"/>
      <c r="K172" s="377"/>
      <c r="L172" s="377"/>
    </row>
    <row r="173" spans="2:12">
      <c r="B173" s="377"/>
      <c r="C173" s="377"/>
      <c r="D173" s="377"/>
      <c r="E173" s="377"/>
      <c r="F173" s="377"/>
      <c r="G173" s="377"/>
      <c r="H173" s="377"/>
      <c r="I173" s="377"/>
      <c r="J173" s="377"/>
      <c r="K173" s="377"/>
      <c r="L173" s="377"/>
    </row>
    <row r="174" spans="2:12">
      <c r="B174" s="377"/>
      <c r="C174" s="377"/>
      <c r="D174" s="377"/>
      <c r="E174" s="377"/>
      <c r="F174" s="377"/>
      <c r="G174" s="377"/>
      <c r="H174" s="377"/>
      <c r="I174" s="377"/>
      <c r="J174" s="377"/>
      <c r="K174" s="377"/>
      <c r="L174" s="377"/>
    </row>
    <row r="175" spans="2:12">
      <c r="B175" s="376"/>
      <c r="C175" s="376"/>
      <c r="D175" s="376"/>
      <c r="E175" s="376"/>
      <c r="F175" s="376"/>
      <c r="G175" s="376"/>
      <c r="H175" s="376"/>
      <c r="I175" s="376"/>
      <c r="J175" s="376"/>
      <c r="K175" s="376"/>
      <c r="L175" s="376"/>
    </row>
    <row r="176" spans="2:12">
      <c r="B176" s="376"/>
      <c r="C176" s="376"/>
      <c r="D176" s="376"/>
      <c r="E176" s="376"/>
      <c r="F176" s="376"/>
      <c r="G176" s="376"/>
      <c r="H176" s="376"/>
      <c r="I176" s="376"/>
      <c r="J176" s="376"/>
      <c r="K176" s="376"/>
      <c r="L176" s="376"/>
    </row>
    <row r="177" spans="2:12">
      <c r="B177" s="376"/>
      <c r="C177" s="376"/>
      <c r="D177" s="376"/>
      <c r="E177" s="376"/>
      <c r="F177" s="376"/>
      <c r="G177" s="376"/>
      <c r="H177" s="376"/>
      <c r="I177" s="376"/>
      <c r="J177" s="376"/>
      <c r="K177" s="376"/>
      <c r="L177" s="376"/>
    </row>
    <row r="178" spans="2:12">
      <c r="B178" s="376"/>
      <c r="C178" s="376"/>
      <c r="D178" s="376"/>
      <c r="E178" s="376"/>
      <c r="F178" s="376"/>
      <c r="G178" s="376"/>
      <c r="H178" s="376"/>
      <c r="I178" s="376"/>
      <c r="J178" s="376"/>
      <c r="K178" s="376"/>
      <c r="L178" s="376"/>
    </row>
    <row r="179" spans="2:12">
      <c r="B179" s="376"/>
      <c r="C179" s="376"/>
      <c r="D179" s="376"/>
      <c r="E179" s="376"/>
      <c r="F179" s="376"/>
      <c r="G179" s="376"/>
      <c r="H179" s="376"/>
      <c r="I179" s="376"/>
      <c r="J179" s="376"/>
      <c r="K179" s="376"/>
      <c r="L179" s="376"/>
    </row>
    <row r="180" spans="2:12">
      <c r="B180" s="376"/>
      <c r="C180" s="376"/>
      <c r="D180" s="376"/>
      <c r="E180" s="376"/>
      <c r="F180" s="376"/>
      <c r="G180" s="376"/>
      <c r="H180" s="376"/>
      <c r="I180" s="376"/>
      <c r="J180" s="376"/>
      <c r="K180" s="376"/>
      <c r="L180" s="376"/>
    </row>
    <row r="181" spans="2:12">
      <c r="B181" s="377"/>
      <c r="C181" s="377"/>
      <c r="D181" s="377"/>
      <c r="E181" s="377"/>
      <c r="F181" s="377"/>
      <c r="G181" s="377"/>
      <c r="H181" s="377"/>
      <c r="I181" s="377"/>
      <c r="J181" s="377"/>
      <c r="K181" s="377"/>
      <c r="L181" s="377"/>
    </row>
    <row r="182" spans="2:12">
      <c r="B182" s="377"/>
      <c r="C182" s="377"/>
      <c r="D182" s="377"/>
      <c r="E182" s="377"/>
      <c r="F182" s="377"/>
      <c r="G182" s="377"/>
      <c r="H182" s="377"/>
      <c r="I182" s="377"/>
      <c r="J182" s="377"/>
      <c r="K182" s="377"/>
      <c r="L182" s="377"/>
    </row>
    <row r="183" spans="2:12">
      <c r="B183" s="377"/>
      <c r="C183" s="377"/>
      <c r="D183" s="377"/>
      <c r="E183" s="377"/>
      <c r="F183" s="377"/>
      <c r="G183" s="377"/>
      <c r="H183" s="377"/>
      <c r="I183" s="377"/>
      <c r="J183" s="377"/>
      <c r="K183" s="377"/>
      <c r="L183" s="377"/>
    </row>
    <row r="184" spans="2:12">
      <c r="B184" s="376"/>
      <c r="C184" s="376"/>
      <c r="D184" s="376"/>
      <c r="E184" s="376"/>
      <c r="F184" s="376"/>
      <c r="G184" s="376"/>
      <c r="H184" s="376"/>
      <c r="I184" s="376"/>
      <c r="J184" s="376"/>
      <c r="K184" s="376"/>
      <c r="L184" s="376"/>
    </row>
    <row r="185" spans="2:12">
      <c r="B185" s="376"/>
      <c r="C185" s="376"/>
      <c r="D185" s="376"/>
      <c r="E185" s="376"/>
      <c r="F185" s="376"/>
      <c r="G185" s="376"/>
      <c r="H185" s="376"/>
      <c r="I185" s="376"/>
      <c r="J185" s="376"/>
      <c r="K185" s="376"/>
      <c r="L185" s="376"/>
    </row>
    <row r="186" spans="2:12">
      <c r="B186" s="376"/>
      <c r="C186" s="376"/>
      <c r="D186" s="376"/>
      <c r="E186" s="376"/>
      <c r="F186" s="376"/>
      <c r="G186" s="376"/>
      <c r="H186" s="376"/>
      <c r="I186" s="376"/>
      <c r="J186" s="376"/>
      <c r="K186" s="376"/>
      <c r="L186" s="376"/>
    </row>
    <row r="187" spans="2:12">
      <c r="B187" s="376"/>
      <c r="C187" s="376"/>
      <c r="D187" s="376"/>
      <c r="E187" s="376"/>
      <c r="F187" s="376"/>
      <c r="G187" s="376"/>
      <c r="H187" s="376"/>
      <c r="I187" s="376"/>
      <c r="J187" s="376"/>
      <c r="K187" s="376"/>
      <c r="L187" s="376"/>
    </row>
    <row r="188" spans="2:12">
      <c r="B188" s="376"/>
      <c r="C188" s="376"/>
      <c r="D188" s="376"/>
      <c r="E188" s="376"/>
      <c r="F188" s="376"/>
      <c r="G188" s="376"/>
      <c r="H188" s="376"/>
      <c r="I188" s="376"/>
      <c r="J188" s="376"/>
      <c r="K188" s="376"/>
      <c r="L188" s="376"/>
    </row>
    <row r="189" spans="2:12">
      <c r="B189" s="376"/>
      <c r="C189" s="376"/>
      <c r="D189" s="376"/>
      <c r="E189" s="376"/>
      <c r="F189" s="376"/>
      <c r="G189" s="376"/>
      <c r="H189" s="376"/>
      <c r="I189" s="376"/>
      <c r="J189" s="376"/>
      <c r="K189" s="376"/>
      <c r="L189" s="376"/>
    </row>
    <row r="190" spans="2:12">
      <c r="B190" s="377"/>
      <c r="C190" s="377"/>
      <c r="D190" s="377"/>
      <c r="E190" s="377"/>
      <c r="F190" s="377"/>
      <c r="G190" s="377"/>
      <c r="H190" s="377"/>
      <c r="I190" s="377"/>
      <c r="J190" s="377"/>
      <c r="K190" s="377"/>
      <c r="L190" s="377"/>
    </row>
    <row r="191" spans="2:12">
      <c r="B191" s="377"/>
      <c r="C191" s="377"/>
      <c r="D191" s="377"/>
      <c r="E191" s="377"/>
      <c r="F191" s="377"/>
      <c r="G191" s="377"/>
      <c r="H191" s="377"/>
      <c r="I191" s="377"/>
      <c r="J191" s="377"/>
      <c r="K191" s="377"/>
      <c r="L191" s="377"/>
    </row>
    <row r="192" spans="2:12">
      <c r="B192" s="377"/>
      <c r="C192" s="377"/>
      <c r="D192" s="377"/>
      <c r="E192" s="377"/>
      <c r="F192" s="377"/>
      <c r="G192" s="377"/>
      <c r="H192" s="377"/>
      <c r="I192" s="377"/>
      <c r="J192" s="377"/>
      <c r="K192" s="377"/>
      <c r="L192" s="377"/>
    </row>
    <row r="193" spans="2:12">
      <c r="B193" s="376"/>
      <c r="C193" s="376"/>
      <c r="D193" s="376"/>
      <c r="E193" s="376"/>
      <c r="F193" s="376"/>
      <c r="G193" s="376"/>
      <c r="H193" s="376"/>
      <c r="I193" s="376"/>
      <c r="J193" s="376"/>
      <c r="K193" s="376"/>
      <c r="L193" s="376"/>
    </row>
    <row r="194" spans="2:12">
      <c r="B194" s="376"/>
      <c r="C194" s="376"/>
      <c r="D194" s="376"/>
      <c r="E194" s="376"/>
      <c r="F194" s="376"/>
      <c r="G194" s="376"/>
      <c r="H194" s="376"/>
      <c r="I194" s="376"/>
      <c r="J194" s="376"/>
      <c r="K194" s="376"/>
      <c r="L194" s="376"/>
    </row>
    <row r="195" spans="2:12">
      <c r="B195" s="376"/>
      <c r="C195" s="376"/>
      <c r="D195" s="376"/>
      <c r="E195" s="376"/>
      <c r="F195" s="376"/>
      <c r="G195" s="376"/>
      <c r="H195" s="376"/>
      <c r="I195" s="376"/>
      <c r="J195" s="376"/>
      <c r="K195" s="376"/>
      <c r="L195" s="376"/>
    </row>
    <row r="196" spans="2:12">
      <c r="B196" s="376"/>
      <c r="C196" s="376"/>
      <c r="D196" s="376"/>
      <c r="E196" s="376"/>
      <c r="F196" s="376"/>
      <c r="G196" s="376"/>
      <c r="H196" s="376"/>
      <c r="I196" s="376"/>
      <c r="J196" s="376"/>
      <c r="K196" s="376"/>
      <c r="L196" s="376"/>
    </row>
    <row r="197" spans="2:12">
      <c r="B197" s="376"/>
      <c r="C197" s="376"/>
      <c r="D197" s="376"/>
      <c r="E197" s="376"/>
      <c r="F197" s="376"/>
      <c r="G197" s="376"/>
      <c r="H197" s="376"/>
      <c r="I197" s="376"/>
      <c r="J197" s="376"/>
      <c r="K197" s="376"/>
      <c r="L197" s="376"/>
    </row>
    <row r="198" spans="2:12">
      <c r="B198" s="376"/>
      <c r="C198" s="376"/>
      <c r="D198" s="376"/>
      <c r="E198" s="376"/>
      <c r="F198" s="376"/>
      <c r="G198" s="376"/>
      <c r="H198" s="376"/>
      <c r="I198" s="376"/>
      <c r="J198" s="376"/>
      <c r="K198" s="376"/>
      <c r="L198" s="376"/>
    </row>
    <row r="199" spans="2:12">
      <c r="B199" s="377"/>
      <c r="C199" s="377"/>
      <c r="D199" s="377"/>
      <c r="E199" s="377"/>
      <c r="F199" s="377"/>
      <c r="G199" s="377"/>
      <c r="H199" s="377"/>
      <c r="I199" s="377"/>
      <c r="J199" s="377"/>
      <c r="K199" s="377"/>
      <c r="L199" s="377"/>
    </row>
    <row r="200" spans="2:12">
      <c r="B200" s="377"/>
      <c r="C200" s="377"/>
      <c r="D200" s="377"/>
      <c r="E200" s="377"/>
      <c r="F200" s="377"/>
      <c r="G200" s="377"/>
      <c r="H200" s="377"/>
      <c r="I200" s="377"/>
      <c r="J200" s="377"/>
      <c r="K200" s="377"/>
      <c r="L200" s="377"/>
    </row>
    <row r="201" spans="2:12">
      <c r="B201" s="377"/>
      <c r="C201" s="377"/>
      <c r="D201" s="377"/>
      <c r="E201" s="377"/>
      <c r="F201" s="377"/>
      <c r="G201" s="377"/>
      <c r="H201" s="377"/>
      <c r="I201" s="377"/>
      <c r="J201" s="377"/>
      <c r="K201" s="377"/>
      <c r="L201" s="377"/>
    </row>
    <row r="202" spans="2:12">
      <c r="B202" s="376"/>
      <c r="C202" s="376"/>
      <c r="D202" s="376"/>
      <c r="E202" s="376"/>
      <c r="F202" s="376"/>
      <c r="G202" s="376"/>
      <c r="H202" s="376"/>
      <c r="I202" s="376"/>
      <c r="J202" s="376"/>
      <c r="K202" s="376"/>
      <c r="L202" s="376"/>
    </row>
    <row r="203" spans="2:12">
      <c r="B203" s="376"/>
      <c r="C203" s="376"/>
      <c r="D203" s="376"/>
      <c r="E203" s="376"/>
      <c r="F203" s="376"/>
      <c r="G203" s="376"/>
      <c r="H203" s="376"/>
      <c r="I203" s="376"/>
      <c r="J203" s="376"/>
      <c r="K203" s="376"/>
      <c r="L203" s="376"/>
    </row>
    <row r="204" spans="2:12">
      <c r="B204" s="376"/>
      <c r="C204" s="376"/>
      <c r="D204" s="376"/>
      <c r="E204" s="376"/>
      <c r="F204" s="376"/>
      <c r="G204" s="376"/>
      <c r="H204" s="376"/>
      <c r="I204" s="376"/>
      <c r="J204" s="376"/>
      <c r="K204" s="376"/>
      <c r="L204" s="376"/>
    </row>
    <row r="205" spans="2:12">
      <c r="B205" s="376"/>
      <c r="C205" s="376"/>
      <c r="D205" s="376"/>
      <c r="E205" s="376"/>
      <c r="F205" s="376"/>
      <c r="G205" s="376"/>
      <c r="H205" s="376"/>
      <c r="I205" s="376"/>
      <c r="J205" s="376"/>
      <c r="K205" s="376"/>
      <c r="L205" s="376"/>
    </row>
    <row r="206" spans="2:12">
      <c r="B206" s="376"/>
      <c r="C206" s="376"/>
      <c r="D206" s="376"/>
      <c r="E206" s="376"/>
      <c r="F206" s="376"/>
      <c r="G206" s="376"/>
      <c r="H206" s="376"/>
      <c r="I206" s="376"/>
      <c r="J206" s="376"/>
      <c r="K206" s="376"/>
      <c r="L206" s="376"/>
    </row>
    <row r="207" spans="2:12">
      <c r="B207" s="376"/>
      <c r="C207" s="376"/>
      <c r="D207" s="376"/>
      <c r="E207" s="376"/>
      <c r="F207" s="376"/>
      <c r="G207" s="376"/>
      <c r="H207" s="376"/>
      <c r="I207" s="376"/>
      <c r="J207" s="376"/>
      <c r="K207" s="376"/>
      <c r="L207" s="376"/>
    </row>
    <row r="208" spans="2:12">
      <c r="B208" s="374"/>
      <c r="C208" s="374"/>
      <c r="D208" s="374"/>
      <c r="E208" s="374"/>
      <c r="F208" s="374"/>
      <c r="G208" s="374"/>
      <c r="H208" s="374"/>
      <c r="I208" s="374"/>
      <c r="J208" s="374"/>
      <c r="K208" s="374"/>
      <c r="L208" s="374"/>
    </row>
    <row r="209" spans="2:12">
      <c r="B209" s="374"/>
      <c r="C209" s="374"/>
      <c r="D209" s="374"/>
      <c r="E209" s="374"/>
      <c r="F209" s="374"/>
      <c r="G209" s="374"/>
      <c r="H209" s="374"/>
      <c r="I209" s="374"/>
      <c r="J209" s="374"/>
      <c r="K209" s="374"/>
      <c r="L209" s="374"/>
    </row>
    <row r="210" spans="2:12">
      <c r="B210" s="374"/>
      <c r="C210" s="374"/>
      <c r="D210" s="374"/>
      <c r="E210" s="374"/>
      <c r="F210" s="374"/>
      <c r="G210" s="374"/>
      <c r="H210" s="374"/>
      <c r="I210" s="374"/>
      <c r="J210" s="374"/>
      <c r="K210" s="374"/>
      <c r="L210" s="374"/>
    </row>
    <row r="211" spans="2:12">
      <c r="B211" s="377"/>
      <c r="C211" s="377"/>
      <c r="D211" s="377"/>
      <c r="E211" s="377"/>
      <c r="F211" s="377"/>
      <c r="G211" s="377"/>
      <c r="H211" s="377"/>
      <c r="I211" s="377"/>
      <c r="J211" s="377"/>
      <c r="K211" s="377"/>
      <c r="L211" s="377"/>
    </row>
    <row r="212" spans="2:12">
      <c r="B212" s="377"/>
      <c r="C212" s="377"/>
      <c r="D212" s="377"/>
      <c r="E212" s="377"/>
      <c r="F212" s="377"/>
      <c r="G212" s="377"/>
      <c r="H212" s="377"/>
      <c r="I212" s="377"/>
      <c r="J212" s="377"/>
      <c r="K212" s="377"/>
      <c r="L212" s="377"/>
    </row>
    <row r="213" spans="2:12">
      <c r="B213" s="377"/>
      <c r="C213" s="377"/>
      <c r="D213" s="377"/>
      <c r="E213" s="377"/>
      <c r="F213" s="377"/>
      <c r="G213" s="377"/>
      <c r="H213" s="377"/>
      <c r="I213" s="377"/>
      <c r="J213" s="377"/>
      <c r="K213" s="377"/>
      <c r="L213" s="377"/>
    </row>
    <row r="214" spans="2:12">
      <c r="B214" s="376"/>
      <c r="C214" s="376"/>
      <c r="D214" s="376"/>
      <c r="E214" s="376"/>
      <c r="F214" s="376"/>
      <c r="G214" s="376"/>
      <c r="H214" s="376"/>
      <c r="I214" s="376"/>
      <c r="J214" s="376"/>
      <c r="K214" s="376"/>
      <c r="L214" s="376"/>
    </row>
    <row r="215" spans="2:12">
      <c r="B215" s="376"/>
      <c r="C215" s="376"/>
      <c r="D215" s="376"/>
      <c r="E215" s="376"/>
      <c r="F215" s="376"/>
      <c r="G215" s="376"/>
      <c r="H215" s="376"/>
      <c r="I215" s="376"/>
      <c r="J215" s="376"/>
      <c r="K215" s="376"/>
      <c r="L215" s="376"/>
    </row>
    <row r="216" spans="2:12">
      <c r="B216" s="376"/>
      <c r="C216" s="376"/>
      <c r="D216" s="376"/>
      <c r="E216" s="376"/>
      <c r="F216" s="376"/>
      <c r="G216" s="376"/>
      <c r="H216" s="376"/>
      <c r="I216" s="376"/>
      <c r="J216" s="376"/>
      <c r="K216" s="376"/>
      <c r="L216" s="376"/>
    </row>
    <row r="217" spans="2:12">
      <c r="B217" s="376"/>
      <c r="C217" s="376"/>
      <c r="D217" s="376"/>
      <c r="E217" s="376"/>
      <c r="F217" s="376"/>
      <c r="G217" s="376"/>
      <c r="H217" s="376"/>
      <c r="I217" s="376"/>
      <c r="J217" s="376"/>
      <c r="K217" s="376"/>
      <c r="L217" s="376"/>
    </row>
    <row r="218" spans="2:12">
      <c r="B218" s="376"/>
      <c r="C218" s="376"/>
      <c r="D218" s="376"/>
      <c r="E218" s="376"/>
      <c r="F218" s="376"/>
      <c r="G218" s="376"/>
      <c r="H218" s="376"/>
      <c r="I218" s="376"/>
      <c r="J218" s="376"/>
      <c r="K218" s="376"/>
      <c r="L218" s="376"/>
    </row>
    <row r="219" spans="2:12">
      <c r="B219" s="376"/>
      <c r="C219" s="376"/>
      <c r="D219" s="376"/>
      <c r="E219" s="376"/>
      <c r="F219" s="376"/>
      <c r="G219" s="376"/>
      <c r="H219" s="376"/>
      <c r="I219" s="376"/>
      <c r="J219" s="376"/>
      <c r="K219" s="376"/>
      <c r="L219" s="376"/>
    </row>
    <row r="220" spans="2:12">
      <c r="B220" s="377"/>
      <c r="C220" s="377"/>
      <c r="D220" s="377"/>
      <c r="E220" s="377"/>
      <c r="F220" s="377"/>
      <c r="G220" s="377"/>
      <c r="H220" s="377"/>
      <c r="I220" s="377"/>
      <c r="J220" s="377"/>
      <c r="K220" s="377"/>
      <c r="L220" s="377"/>
    </row>
    <row r="221" spans="2:12">
      <c r="B221" s="377"/>
      <c r="C221" s="377"/>
      <c r="D221" s="377"/>
      <c r="E221" s="377"/>
      <c r="F221" s="377"/>
      <c r="G221" s="377"/>
      <c r="H221" s="377"/>
      <c r="I221" s="377"/>
      <c r="J221" s="377"/>
      <c r="K221" s="377"/>
      <c r="L221" s="377"/>
    </row>
    <row r="222" spans="2:12">
      <c r="B222" s="377"/>
      <c r="C222" s="377"/>
      <c r="D222" s="377"/>
      <c r="E222" s="377"/>
      <c r="F222" s="377"/>
      <c r="G222" s="377"/>
      <c r="H222" s="377"/>
      <c r="I222" s="377"/>
      <c r="J222" s="377"/>
      <c r="K222" s="377"/>
      <c r="L222" s="377"/>
    </row>
    <row r="223" spans="2:12">
      <c r="B223" s="376"/>
      <c r="C223" s="376"/>
      <c r="D223" s="376"/>
      <c r="E223" s="376"/>
      <c r="F223" s="376"/>
      <c r="G223" s="376"/>
      <c r="H223" s="376"/>
      <c r="I223" s="376"/>
      <c r="J223" s="376"/>
      <c r="K223" s="376"/>
      <c r="L223" s="376"/>
    </row>
    <row r="224" spans="2:12">
      <c r="B224" s="376"/>
      <c r="C224" s="376"/>
      <c r="D224" s="376"/>
      <c r="E224" s="376"/>
      <c r="F224" s="376"/>
      <c r="G224" s="376"/>
      <c r="H224" s="376"/>
      <c r="I224" s="376"/>
      <c r="J224" s="376"/>
      <c r="K224" s="376"/>
      <c r="L224" s="376"/>
    </row>
    <row r="225" spans="2:12">
      <c r="B225" s="376"/>
      <c r="C225" s="376"/>
      <c r="D225" s="376"/>
      <c r="E225" s="376"/>
      <c r="F225" s="376"/>
      <c r="G225" s="376"/>
      <c r="H225" s="376"/>
      <c r="I225" s="376"/>
      <c r="J225" s="376"/>
      <c r="K225" s="376"/>
      <c r="L225" s="376"/>
    </row>
    <row r="226" spans="2:12">
      <c r="B226" s="376"/>
      <c r="C226" s="376"/>
      <c r="D226" s="376"/>
      <c r="E226" s="376"/>
      <c r="F226" s="376"/>
      <c r="G226" s="376"/>
      <c r="H226" s="376"/>
      <c r="I226" s="376"/>
      <c r="J226" s="376"/>
      <c r="K226" s="376"/>
      <c r="L226" s="376"/>
    </row>
    <row r="227" spans="2:12">
      <c r="B227" s="376"/>
      <c r="C227" s="376"/>
      <c r="D227" s="376"/>
      <c r="E227" s="376"/>
      <c r="F227" s="376"/>
      <c r="G227" s="376"/>
      <c r="H227" s="376"/>
      <c r="I227" s="376"/>
      <c r="J227" s="376"/>
      <c r="K227" s="376"/>
      <c r="L227" s="376"/>
    </row>
    <row r="228" spans="2:12">
      <c r="B228" s="376"/>
      <c r="C228" s="376"/>
      <c r="D228" s="376"/>
      <c r="E228" s="376"/>
      <c r="F228" s="376"/>
      <c r="G228" s="376"/>
      <c r="H228" s="376"/>
      <c r="I228" s="376"/>
      <c r="J228" s="376"/>
      <c r="K228" s="376"/>
      <c r="L228" s="376"/>
    </row>
    <row r="229" spans="2:12">
      <c r="B229" s="374"/>
      <c r="C229" s="374"/>
      <c r="D229" s="374"/>
      <c r="E229" s="374"/>
      <c r="F229" s="374"/>
      <c r="G229" s="374"/>
      <c r="H229" s="374"/>
      <c r="I229" s="374"/>
      <c r="J229" s="374"/>
      <c r="K229" s="374"/>
      <c r="L229" s="374"/>
    </row>
    <row r="230" spans="2:12">
      <c r="B230" s="377"/>
      <c r="C230" s="377"/>
      <c r="D230" s="377"/>
      <c r="E230" s="377"/>
      <c r="F230" s="377"/>
      <c r="G230" s="377"/>
      <c r="H230" s="377"/>
      <c r="I230" s="377"/>
      <c r="J230" s="377"/>
      <c r="K230" s="377"/>
      <c r="L230" s="377"/>
    </row>
    <row r="231" spans="2:12">
      <c r="B231" s="377"/>
      <c r="C231" s="377"/>
      <c r="D231" s="377"/>
      <c r="E231" s="377"/>
      <c r="F231" s="377"/>
      <c r="G231" s="377"/>
      <c r="H231" s="377"/>
      <c r="I231" s="377"/>
      <c r="J231" s="377"/>
      <c r="K231" s="377"/>
      <c r="L231" s="377"/>
    </row>
    <row r="232" spans="2:12">
      <c r="B232" s="377"/>
      <c r="C232" s="377"/>
      <c r="D232" s="377"/>
      <c r="E232" s="377"/>
      <c r="F232" s="377"/>
      <c r="G232" s="377"/>
      <c r="H232" s="377"/>
      <c r="I232" s="377"/>
      <c r="J232" s="377"/>
      <c r="K232" s="377"/>
      <c r="L232" s="377"/>
    </row>
    <row r="233" spans="2:12">
      <c r="B233" s="376"/>
      <c r="C233" s="376"/>
      <c r="D233" s="376"/>
      <c r="E233" s="376"/>
      <c r="F233" s="376"/>
      <c r="G233" s="376"/>
      <c r="H233" s="376"/>
      <c r="I233" s="376"/>
      <c r="J233" s="376"/>
      <c r="K233" s="376"/>
      <c r="L233" s="376"/>
    </row>
    <row r="234" spans="2:12">
      <c r="B234" s="376"/>
      <c r="C234" s="376"/>
      <c r="D234" s="376"/>
      <c r="E234" s="376"/>
      <c r="F234" s="376"/>
      <c r="G234" s="376"/>
      <c r="H234" s="376"/>
      <c r="I234" s="376"/>
      <c r="J234" s="376"/>
      <c r="K234" s="376"/>
      <c r="L234" s="376"/>
    </row>
    <row r="235" spans="2:12">
      <c r="B235" s="376"/>
      <c r="C235" s="376"/>
      <c r="D235" s="376"/>
      <c r="E235" s="376"/>
      <c r="F235" s="376"/>
      <c r="G235" s="376"/>
      <c r="H235" s="376"/>
      <c r="I235" s="376"/>
      <c r="J235" s="376"/>
      <c r="K235" s="376"/>
      <c r="L235" s="376"/>
    </row>
    <row r="236" spans="2:12">
      <c r="B236" s="376"/>
      <c r="C236" s="376"/>
      <c r="D236" s="376"/>
      <c r="E236" s="376"/>
      <c r="F236" s="376"/>
      <c r="G236" s="376"/>
      <c r="H236" s="376"/>
      <c r="I236" s="376"/>
      <c r="J236" s="376"/>
      <c r="K236" s="376"/>
      <c r="L236" s="376"/>
    </row>
    <row r="237" spans="2:12">
      <c r="B237" s="376"/>
      <c r="C237" s="376"/>
      <c r="D237" s="376"/>
      <c r="E237" s="376"/>
      <c r="F237" s="376"/>
      <c r="G237" s="376"/>
      <c r="H237" s="376"/>
      <c r="I237" s="376"/>
      <c r="J237" s="376"/>
      <c r="K237" s="376"/>
      <c r="L237" s="376"/>
    </row>
    <row r="238" spans="2:12">
      <c r="B238" s="376"/>
      <c r="C238" s="376"/>
      <c r="D238" s="376"/>
      <c r="E238" s="376"/>
      <c r="F238" s="376"/>
      <c r="G238" s="376"/>
      <c r="H238" s="376"/>
      <c r="I238" s="376"/>
      <c r="J238" s="376"/>
      <c r="K238" s="376"/>
      <c r="L238" s="376"/>
    </row>
    <row r="239" spans="2:12">
      <c r="B239" s="374"/>
      <c r="C239" s="374"/>
      <c r="D239" s="374"/>
      <c r="E239" s="374"/>
      <c r="F239" s="374"/>
      <c r="G239" s="374"/>
      <c r="H239" s="374"/>
      <c r="I239" s="374"/>
      <c r="J239" s="374"/>
      <c r="K239" s="374"/>
      <c r="L239" s="374"/>
    </row>
    <row r="240" spans="2:12">
      <c r="B240" s="374"/>
      <c r="C240" s="374"/>
      <c r="D240" s="374"/>
      <c r="E240" s="374"/>
      <c r="F240" s="374"/>
      <c r="G240" s="374"/>
      <c r="H240" s="374"/>
      <c r="I240" s="374"/>
      <c r="J240" s="374"/>
      <c r="K240" s="374"/>
      <c r="L240" s="374"/>
    </row>
    <row r="241" spans="2:12">
      <c r="B241" s="374"/>
      <c r="C241" s="374"/>
      <c r="D241" s="374"/>
      <c r="E241" s="374"/>
      <c r="F241" s="374"/>
      <c r="G241" s="374"/>
      <c r="H241" s="374"/>
      <c r="I241" s="374"/>
      <c r="J241" s="374"/>
      <c r="K241" s="374"/>
      <c r="L241" s="374"/>
    </row>
    <row r="242" spans="2:12">
      <c r="B242" s="375"/>
      <c r="C242" s="375"/>
      <c r="D242" s="375"/>
      <c r="E242" s="375"/>
      <c r="F242" s="375"/>
      <c r="G242" s="375"/>
      <c r="H242" s="375"/>
      <c r="I242" s="375"/>
      <c r="J242" s="375"/>
      <c r="K242" s="375"/>
      <c r="L242" s="375"/>
    </row>
    <row r="243" spans="2:12">
      <c r="B243" s="376"/>
      <c r="C243" s="376"/>
      <c r="D243" s="376"/>
      <c r="E243" s="376"/>
      <c r="F243" s="376"/>
      <c r="G243" s="376"/>
      <c r="H243" s="376"/>
      <c r="I243" s="376"/>
      <c r="J243" s="376"/>
      <c r="K243" s="376"/>
      <c r="L243" s="376"/>
    </row>
    <row r="244" spans="2:12">
      <c r="B244" s="374"/>
      <c r="C244" s="374"/>
      <c r="D244" s="374"/>
      <c r="E244" s="374"/>
      <c r="F244" s="374"/>
      <c r="G244" s="374"/>
      <c r="H244" s="374"/>
      <c r="I244" s="374"/>
      <c r="J244" s="374"/>
      <c r="K244" s="374"/>
      <c r="L244" s="374"/>
    </row>
    <row r="245" spans="2:12">
      <c r="B245" s="374"/>
      <c r="C245" s="374"/>
      <c r="D245" s="374"/>
      <c r="E245" s="374"/>
      <c r="F245" s="374"/>
      <c r="G245" s="374"/>
      <c r="H245" s="374"/>
      <c r="I245" s="374"/>
      <c r="J245" s="374"/>
      <c r="K245" s="374"/>
      <c r="L245" s="374"/>
    </row>
    <row r="246" spans="2:12">
      <c r="B246" s="374"/>
      <c r="C246" s="374"/>
      <c r="D246" s="374"/>
      <c r="E246" s="374"/>
      <c r="F246" s="374"/>
      <c r="G246" s="374"/>
      <c r="H246" s="374"/>
      <c r="I246" s="374"/>
      <c r="J246" s="374"/>
      <c r="K246" s="374"/>
      <c r="L246" s="374"/>
    </row>
    <row r="247" spans="2:12">
      <c r="B247" s="374"/>
      <c r="C247" s="374"/>
      <c r="D247" s="374"/>
      <c r="E247" s="374"/>
      <c r="F247" s="374"/>
      <c r="G247" s="374"/>
      <c r="H247" s="374"/>
      <c r="I247" s="374"/>
      <c r="J247" s="374"/>
      <c r="K247" s="374"/>
      <c r="L247" s="374"/>
    </row>
    <row r="248" spans="2:12">
      <c r="B248" s="374"/>
      <c r="C248" s="374"/>
      <c r="D248" s="374"/>
      <c r="E248" s="374"/>
      <c r="F248" s="374"/>
      <c r="G248" s="374"/>
      <c r="H248" s="374"/>
      <c r="I248" s="374"/>
      <c r="J248" s="374"/>
      <c r="K248" s="374"/>
      <c r="L248" s="374"/>
    </row>
    <row r="249" spans="2:12">
      <c r="B249" s="374"/>
      <c r="C249" s="374"/>
      <c r="D249" s="374"/>
      <c r="E249" s="374"/>
      <c r="F249" s="374"/>
      <c r="G249" s="374"/>
      <c r="H249" s="374"/>
      <c r="I249" s="374"/>
      <c r="J249" s="374"/>
      <c r="K249" s="374"/>
      <c r="L249" s="374"/>
    </row>
    <row r="250" spans="2:12">
      <c r="B250" s="374"/>
      <c r="C250" s="374"/>
      <c r="D250" s="374"/>
      <c r="E250" s="374"/>
      <c r="F250" s="374"/>
      <c r="G250" s="374"/>
      <c r="H250" s="374"/>
      <c r="I250" s="374"/>
      <c r="J250" s="374"/>
      <c r="K250" s="374"/>
      <c r="L250" s="374"/>
    </row>
    <row r="251" spans="2:12">
      <c r="B251" s="374"/>
      <c r="C251" s="374"/>
      <c r="D251" s="374"/>
      <c r="E251" s="374"/>
      <c r="F251" s="374"/>
      <c r="G251" s="374"/>
      <c r="H251" s="374"/>
      <c r="I251" s="374"/>
      <c r="J251" s="374"/>
      <c r="K251" s="374"/>
      <c r="L251" s="374"/>
    </row>
    <row r="252" spans="2:12">
      <c r="B252" s="374"/>
      <c r="C252" s="374"/>
      <c r="D252" s="374"/>
      <c r="E252" s="374"/>
      <c r="F252" s="374"/>
      <c r="G252" s="374"/>
      <c r="H252" s="374"/>
      <c r="I252" s="374"/>
      <c r="J252" s="374"/>
      <c r="K252" s="374"/>
      <c r="L252" s="374"/>
    </row>
    <row r="253" spans="2:12">
      <c r="B253" s="374"/>
      <c r="C253" s="374"/>
      <c r="D253" s="374"/>
      <c r="E253" s="374"/>
      <c r="F253" s="374"/>
      <c r="G253" s="374"/>
      <c r="H253" s="374"/>
      <c r="I253" s="374"/>
      <c r="J253" s="374"/>
      <c r="K253" s="374"/>
      <c r="L253" s="374"/>
    </row>
    <row r="254" spans="2:12">
      <c r="B254" s="374"/>
      <c r="C254" s="374"/>
      <c r="D254" s="374"/>
      <c r="E254" s="374"/>
      <c r="F254" s="374"/>
      <c r="G254" s="374"/>
      <c r="H254" s="374"/>
      <c r="I254" s="374"/>
      <c r="J254" s="374"/>
      <c r="K254" s="374"/>
      <c r="L254" s="374"/>
    </row>
    <row r="255" spans="2:12">
      <c r="B255" s="376"/>
      <c r="C255" s="376"/>
      <c r="D255" s="376"/>
      <c r="E255" s="376"/>
      <c r="F255" s="376"/>
      <c r="G255" s="376"/>
      <c r="H255" s="376"/>
      <c r="I255" s="376"/>
      <c r="J255" s="376"/>
      <c r="K255" s="376"/>
      <c r="L255" s="376"/>
    </row>
    <row r="256" spans="2:12">
      <c r="B256" s="374"/>
      <c r="C256" s="374"/>
      <c r="D256" s="374"/>
      <c r="E256" s="374"/>
      <c r="F256" s="374"/>
      <c r="G256" s="374"/>
      <c r="H256" s="374"/>
      <c r="I256" s="374"/>
      <c r="J256" s="374"/>
      <c r="K256" s="374"/>
      <c r="L256" s="374"/>
    </row>
    <row r="257" spans="2:12">
      <c r="B257" s="374"/>
      <c r="C257" s="374"/>
      <c r="D257" s="374"/>
      <c r="E257" s="374"/>
      <c r="F257" s="374"/>
      <c r="G257" s="374"/>
      <c r="H257" s="374"/>
      <c r="I257" s="374"/>
      <c r="J257" s="374"/>
      <c r="K257" s="374"/>
      <c r="L257" s="374"/>
    </row>
    <row r="258" spans="2:12">
      <c r="B258" s="374"/>
      <c r="C258" s="374"/>
      <c r="D258" s="374"/>
      <c r="E258" s="374"/>
      <c r="F258" s="374"/>
      <c r="G258" s="374"/>
      <c r="H258" s="374"/>
      <c r="I258" s="374"/>
      <c r="J258" s="374"/>
      <c r="K258" s="374"/>
      <c r="L258" s="374"/>
    </row>
    <row r="259" spans="2:12">
      <c r="B259" s="374"/>
      <c r="C259" s="374"/>
      <c r="D259" s="374"/>
      <c r="E259" s="374"/>
      <c r="F259" s="374"/>
      <c r="G259" s="374"/>
      <c r="H259" s="374"/>
      <c r="I259" s="374"/>
      <c r="J259" s="374"/>
      <c r="K259" s="374"/>
      <c r="L259" s="374"/>
    </row>
    <row r="260" spans="2:12">
      <c r="B260" s="374"/>
      <c r="C260" s="374"/>
      <c r="D260" s="374"/>
      <c r="E260" s="374"/>
      <c r="F260" s="374"/>
      <c r="G260" s="374"/>
      <c r="H260" s="374"/>
      <c r="I260" s="374"/>
      <c r="J260" s="374"/>
      <c r="K260" s="374"/>
      <c r="L260" s="374"/>
    </row>
    <row r="261" spans="2:12">
      <c r="B261" s="374"/>
      <c r="C261" s="374"/>
      <c r="D261" s="374"/>
      <c r="E261" s="374"/>
      <c r="F261" s="374"/>
      <c r="G261" s="374"/>
      <c r="H261" s="374"/>
      <c r="I261" s="374"/>
      <c r="J261" s="374"/>
      <c r="K261" s="374"/>
      <c r="L261" s="374"/>
    </row>
    <row r="262" spans="2:12">
      <c r="B262" s="374"/>
      <c r="C262" s="374"/>
      <c r="D262" s="374"/>
      <c r="E262" s="374"/>
      <c r="F262" s="374"/>
      <c r="G262" s="374"/>
      <c r="H262" s="374"/>
      <c r="I262" s="374"/>
      <c r="J262" s="374"/>
      <c r="K262" s="374"/>
      <c r="L262" s="374"/>
    </row>
    <row r="263" spans="2:12">
      <c r="B263" s="374"/>
      <c r="C263" s="374"/>
      <c r="D263" s="374"/>
      <c r="E263" s="374"/>
      <c r="F263" s="374"/>
      <c r="G263" s="374"/>
      <c r="H263" s="374"/>
      <c r="I263" s="374"/>
      <c r="J263" s="374"/>
      <c r="K263" s="374"/>
      <c r="L263" s="374"/>
    </row>
    <row r="264" spans="2:12">
      <c r="B264" s="374"/>
      <c r="C264" s="374"/>
      <c r="D264" s="374"/>
      <c r="E264" s="374"/>
      <c r="F264" s="374"/>
      <c r="G264" s="374"/>
      <c r="H264" s="374"/>
      <c r="I264" s="374"/>
      <c r="J264" s="374"/>
      <c r="K264" s="374"/>
      <c r="L264" s="374"/>
    </row>
    <row r="265" spans="2:12">
      <c r="B265" s="374"/>
      <c r="C265" s="374"/>
      <c r="D265" s="374"/>
      <c r="E265" s="374"/>
      <c r="F265" s="374"/>
      <c r="G265" s="374"/>
      <c r="H265" s="374"/>
      <c r="I265" s="374"/>
      <c r="J265" s="374"/>
      <c r="K265" s="374"/>
      <c r="L265" s="374"/>
    </row>
    <row r="266" spans="2:12">
      <c r="B266" s="374"/>
      <c r="C266" s="374"/>
      <c r="D266" s="374"/>
      <c r="E266" s="374"/>
      <c r="F266" s="374"/>
      <c r="G266" s="374"/>
      <c r="H266" s="374"/>
      <c r="I266" s="374"/>
      <c r="J266" s="374"/>
      <c r="K266" s="374"/>
      <c r="L266" s="374"/>
    </row>
    <row r="267" spans="2:12">
      <c r="B267" s="376"/>
      <c r="C267" s="376"/>
      <c r="D267" s="376"/>
      <c r="E267" s="376"/>
      <c r="F267" s="376"/>
      <c r="G267" s="376"/>
      <c r="H267" s="376"/>
      <c r="I267" s="376"/>
      <c r="J267" s="376"/>
      <c r="K267" s="376"/>
      <c r="L267" s="376"/>
    </row>
    <row r="268" spans="2:12">
      <c r="B268" s="374"/>
      <c r="C268" s="374"/>
      <c r="D268" s="374"/>
      <c r="E268" s="374"/>
      <c r="F268" s="374"/>
      <c r="G268" s="374"/>
      <c r="H268" s="374"/>
      <c r="I268" s="374"/>
      <c r="J268" s="374"/>
      <c r="K268" s="374"/>
      <c r="L268" s="374"/>
    </row>
    <row r="269" spans="2:12">
      <c r="B269" s="374"/>
      <c r="C269" s="374"/>
      <c r="D269" s="374"/>
      <c r="E269" s="374"/>
      <c r="F269" s="374"/>
      <c r="G269" s="374"/>
      <c r="H269" s="374"/>
      <c r="I269" s="374"/>
      <c r="J269" s="374"/>
      <c r="K269" s="374"/>
      <c r="L269" s="374"/>
    </row>
    <row r="270" spans="2:12">
      <c r="B270" s="374"/>
      <c r="C270" s="374"/>
      <c r="D270" s="374"/>
      <c r="E270" s="374"/>
      <c r="F270" s="374"/>
      <c r="G270" s="374"/>
      <c r="H270" s="374"/>
      <c r="I270" s="374"/>
      <c r="J270" s="374"/>
      <c r="K270" s="374"/>
      <c r="L270" s="374"/>
    </row>
    <row r="271" spans="2:12">
      <c r="B271" s="374"/>
      <c r="C271" s="374"/>
      <c r="D271" s="374"/>
      <c r="E271" s="374"/>
      <c r="F271" s="374"/>
      <c r="G271" s="374"/>
      <c r="H271" s="374"/>
      <c r="I271" s="374"/>
      <c r="J271" s="374"/>
      <c r="K271" s="374"/>
      <c r="L271" s="374"/>
    </row>
    <row r="272" spans="2:12">
      <c r="B272" s="374"/>
      <c r="C272" s="374"/>
      <c r="D272" s="374"/>
      <c r="E272" s="374"/>
      <c r="F272" s="374"/>
      <c r="G272" s="374"/>
      <c r="H272" s="374"/>
      <c r="I272" s="374"/>
      <c r="J272" s="374"/>
      <c r="K272" s="374"/>
      <c r="L272" s="374"/>
    </row>
    <row r="273" spans="2:12">
      <c r="B273" s="374"/>
      <c r="C273" s="374"/>
      <c r="D273" s="374"/>
      <c r="E273" s="374"/>
      <c r="F273" s="374"/>
      <c r="G273" s="374"/>
      <c r="H273" s="374"/>
      <c r="I273" s="374"/>
      <c r="J273" s="374"/>
      <c r="K273" s="374"/>
      <c r="L273" s="374"/>
    </row>
    <row r="274" spans="2:12">
      <c r="B274" s="374"/>
      <c r="C274" s="374"/>
      <c r="D274" s="374"/>
      <c r="E274" s="374"/>
      <c r="F274" s="374"/>
      <c r="G274" s="374"/>
      <c r="H274" s="374"/>
      <c r="I274" s="374"/>
      <c r="J274" s="374"/>
      <c r="K274" s="374"/>
      <c r="L274" s="374"/>
    </row>
    <row r="275" spans="2:12">
      <c r="B275" s="374"/>
      <c r="C275" s="374"/>
      <c r="D275" s="374"/>
      <c r="E275" s="374"/>
      <c r="F275" s="374"/>
      <c r="G275" s="374"/>
      <c r="H275" s="374"/>
      <c r="I275" s="374"/>
      <c r="J275" s="374"/>
      <c r="K275" s="374"/>
      <c r="L275" s="374"/>
    </row>
    <row r="276" spans="2:12">
      <c r="B276" s="374"/>
      <c r="C276" s="374"/>
      <c r="D276" s="374"/>
      <c r="E276" s="374"/>
      <c r="F276" s="374"/>
      <c r="G276" s="374"/>
      <c r="H276" s="374"/>
      <c r="I276" s="374"/>
      <c r="J276" s="374"/>
      <c r="K276" s="374"/>
      <c r="L276" s="374"/>
    </row>
    <row r="277" spans="2:12">
      <c r="B277" s="374"/>
      <c r="C277" s="374"/>
      <c r="D277" s="374"/>
      <c r="E277" s="374"/>
      <c r="F277" s="374"/>
      <c r="G277" s="374"/>
      <c r="H277" s="374"/>
      <c r="I277" s="374"/>
      <c r="J277" s="374"/>
      <c r="K277" s="374"/>
      <c r="L277" s="374"/>
    </row>
    <row r="278" spans="2:12">
      <c r="B278" s="374"/>
      <c r="C278" s="374"/>
      <c r="D278" s="374"/>
      <c r="E278" s="374"/>
      <c r="F278" s="374"/>
      <c r="G278" s="374"/>
      <c r="H278" s="374"/>
      <c r="I278" s="374"/>
      <c r="J278" s="374"/>
      <c r="K278" s="374"/>
      <c r="L278" s="374"/>
    </row>
    <row r="279" spans="2:12">
      <c r="B279" s="376"/>
      <c r="C279" s="376"/>
      <c r="D279" s="376"/>
      <c r="E279" s="376"/>
      <c r="F279" s="376"/>
      <c r="G279" s="376"/>
      <c r="H279" s="376"/>
      <c r="I279" s="376"/>
      <c r="J279" s="376"/>
      <c r="K279" s="376"/>
      <c r="L279" s="376"/>
    </row>
    <row r="280" spans="2:12">
      <c r="B280" s="374"/>
      <c r="C280" s="374"/>
      <c r="D280" s="374"/>
      <c r="E280" s="374"/>
      <c r="F280" s="374"/>
      <c r="G280" s="374"/>
      <c r="H280" s="374"/>
      <c r="I280" s="374"/>
      <c r="J280" s="374"/>
      <c r="K280" s="374"/>
      <c r="L280" s="374"/>
    </row>
    <row r="281" spans="2:12">
      <c r="B281" s="374"/>
      <c r="C281" s="374"/>
      <c r="D281" s="374"/>
      <c r="E281" s="374"/>
      <c r="F281" s="374"/>
      <c r="G281" s="374"/>
      <c r="H281" s="374"/>
      <c r="I281" s="374"/>
      <c r="J281" s="374"/>
      <c r="K281" s="374"/>
      <c r="L281" s="374"/>
    </row>
    <row r="282" spans="2:12">
      <c r="B282" s="374"/>
      <c r="C282" s="374"/>
      <c r="D282" s="374"/>
      <c r="E282" s="374"/>
      <c r="F282" s="374"/>
      <c r="G282" s="374"/>
      <c r="H282" s="374"/>
      <c r="I282" s="374"/>
      <c r="J282" s="374"/>
      <c r="K282" s="374"/>
      <c r="L282" s="374"/>
    </row>
    <row r="283" spans="2:12">
      <c r="B283" s="374"/>
      <c r="C283" s="374"/>
      <c r="D283" s="374"/>
      <c r="E283" s="374"/>
      <c r="F283" s="374"/>
      <c r="G283" s="374"/>
      <c r="H283" s="374"/>
      <c r="I283" s="374"/>
      <c r="J283" s="374"/>
      <c r="K283" s="374"/>
      <c r="L283" s="374"/>
    </row>
    <row r="284" spans="2:12">
      <c r="B284" s="374"/>
      <c r="C284" s="374"/>
      <c r="D284" s="374"/>
      <c r="E284" s="374"/>
      <c r="F284" s="374"/>
      <c r="G284" s="374"/>
      <c r="H284" s="374"/>
      <c r="I284" s="374"/>
      <c r="J284" s="374"/>
      <c r="K284" s="374"/>
      <c r="L284" s="374"/>
    </row>
    <row r="285" spans="2:12">
      <c r="B285" s="374"/>
      <c r="C285" s="374"/>
      <c r="D285" s="374"/>
      <c r="E285" s="374"/>
      <c r="F285" s="374"/>
      <c r="G285" s="374"/>
      <c r="H285" s="374"/>
      <c r="I285" s="374"/>
      <c r="J285" s="374"/>
      <c r="K285" s="374"/>
      <c r="L285" s="374"/>
    </row>
    <row r="286" spans="2:12">
      <c r="B286" s="374"/>
      <c r="C286" s="374"/>
      <c r="D286" s="374"/>
      <c r="E286" s="374"/>
      <c r="F286" s="374"/>
      <c r="G286" s="374"/>
      <c r="H286" s="374"/>
      <c r="I286" s="374"/>
      <c r="J286" s="374"/>
      <c r="K286" s="374"/>
      <c r="L286" s="374"/>
    </row>
    <row r="287" spans="2:12">
      <c r="B287" s="374"/>
      <c r="C287" s="374"/>
      <c r="D287" s="374"/>
      <c r="E287" s="374"/>
      <c r="F287" s="374"/>
      <c r="G287" s="374"/>
      <c r="H287" s="374"/>
      <c r="I287" s="374"/>
      <c r="J287" s="374"/>
      <c r="K287" s="374"/>
      <c r="L287" s="374"/>
    </row>
    <row r="288" spans="2:12">
      <c r="B288" s="374"/>
      <c r="C288" s="374"/>
      <c r="D288" s="374"/>
      <c r="E288" s="374"/>
      <c r="F288" s="374"/>
      <c r="G288" s="374"/>
      <c r="H288" s="374"/>
      <c r="I288" s="374"/>
      <c r="J288" s="374"/>
      <c r="K288" s="374"/>
      <c r="L288" s="374"/>
    </row>
    <row r="289" spans="2:12">
      <c r="B289" s="374"/>
      <c r="C289" s="374"/>
      <c r="D289" s="374"/>
      <c r="E289" s="374"/>
      <c r="F289" s="374"/>
      <c r="G289" s="374"/>
      <c r="H289" s="374"/>
      <c r="I289" s="374"/>
      <c r="J289" s="374"/>
      <c r="K289" s="374"/>
      <c r="L289" s="374"/>
    </row>
    <row r="290" spans="2:12">
      <c r="B290" s="374"/>
      <c r="C290" s="374"/>
      <c r="D290" s="374"/>
      <c r="E290" s="374"/>
      <c r="F290" s="374"/>
      <c r="G290" s="374"/>
      <c r="H290" s="374"/>
      <c r="I290" s="374"/>
      <c r="J290" s="374"/>
      <c r="K290" s="374"/>
      <c r="L290" s="374"/>
    </row>
    <row r="291" spans="2:12">
      <c r="B291" s="376"/>
      <c r="C291" s="376"/>
      <c r="D291" s="376"/>
      <c r="E291" s="376"/>
      <c r="F291" s="376"/>
      <c r="G291" s="376"/>
      <c r="H291" s="376"/>
      <c r="I291" s="376"/>
      <c r="J291" s="376"/>
      <c r="K291" s="376"/>
      <c r="L291" s="376"/>
    </row>
    <row r="292" spans="2:12">
      <c r="B292" s="374"/>
      <c r="C292" s="374"/>
      <c r="D292" s="374"/>
      <c r="E292" s="374"/>
      <c r="F292" s="374"/>
      <c r="G292" s="374"/>
      <c r="H292" s="374"/>
      <c r="I292" s="374"/>
      <c r="J292" s="374"/>
      <c r="K292" s="374"/>
      <c r="L292" s="374"/>
    </row>
    <row r="293" spans="2:12">
      <c r="B293" s="374"/>
      <c r="C293" s="374"/>
      <c r="D293" s="374"/>
      <c r="E293" s="374"/>
      <c r="F293" s="374"/>
      <c r="G293" s="374"/>
      <c r="H293" s="374"/>
      <c r="I293" s="374"/>
      <c r="J293" s="374"/>
      <c r="K293" s="374"/>
      <c r="L293" s="374"/>
    </row>
    <row r="294" spans="2:12">
      <c r="B294" s="374"/>
      <c r="C294" s="374"/>
      <c r="D294" s="374"/>
      <c r="E294" s="374"/>
      <c r="F294" s="374"/>
      <c r="G294" s="374"/>
      <c r="H294" s="374"/>
      <c r="I294" s="374"/>
      <c r="J294" s="374"/>
      <c r="K294" s="374"/>
      <c r="L294" s="374"/>
    </row>
    <row r="295" spans="2:12">
      <c r="B295" s="374"/>
      <c r="C295" s="374"/>
      <c r="D295" s="374"/>
      <c r="E295" s="374"/>
      <c r="F295" s="374"/>
      <c r="G295" s="374"/>
      <c r="H295" s="374"/>
      <c r="I295" s="374"/>
      <c r="J295" s="374"/>
      <c r="K295" s="374"/>
      <c r="L295" s="374"/>
    </row>
    <row r="296" spans="2:12">
      <c r="B296" s="374"/>
      <c r="C296" s="374"/>
      <c r="D296" s="374"/>
      <c r="E296" s="374"/>
      <c r="F296" s="374"/>
      <c r="G296" s="374"/>
      <c r="H296" s="374"/>
      <c r="I296" s="374"/>
      <c r="J296" s="374"/>
      <c r="K296" s="374"/>
      <c r="L296" s="374"/>
    </row>
    <row r="297" spans="2:12">
      <c r="B297" s="374"/>
      <c r="C297" s="374"/>
      <c r="D297" s="374"/>
      <c r="E297" s="374"/>
      <c r="F297" s="374"/>
      <c r="G297" s="374"/>
      <c r="H297" s="374"/>
      <c r="I297" s="374"/>
      <c r="J297" s="374"/>
      <c r="K297" s="374"/>
      <c r="L297" s="374"/>
    </row>
    <row r="298" spans="2:12">
      <c r="B298" s="374"/>
      <c r="C298" s="374"/>
      <c r="D298" s="374"/>
      <c r="E298" s="374"/>
      <c r="F298" s="374"/>
      <c r="G298" s="374"/>
      <c r="H298" s="374"/>
      <c r="I298" s="374"/>
      <c r="J298" s="374"/>
      <c r="K298" s="374"/>
      <c r="L298" s="374"/>
    </row>
    <row r="299" spans="2:12">
      <c r="B299" s="374"/>
      <c r="C299" s="374"/>
      <c r="D299" s="374"/>
      <c r="E299" s="374"/>
      <c r="F299" s="374"/>
      <c r="G299" s="374"/>
      <c r="H299" s="374"/>
      <c r="I299" s="374"/>
      <c r="J299" s="374"/>
      <c r="K299" s="374"/>
      <c r="L299" s="374"/>
    </row>
    <row r="300" spans="2:12">
      <c r="B300" s="374"/>
      <c r="C300" s="374"/>
      <c r="D300" s="374"/>
      <c r="E300" s="374"/>
      <c r="F300" s="374"/>
      <c r="G300" s="374"/>
      <c r="H300" s="374"/>
      <c r="I300" s="374"/>
      <c r="J300" s="374"/>
      <c r="K300" s="374"/>
      <c r="L300" s="374"/>
    </row>
    <row r="301" spans="2:12">
      <c r="B301" s="374"/>
      <c r="C301" s="374"/>
      <c r="D301" s="374"/>
      <c r="E301" s="374"/>
      <c r="F301" s="374"/>
      <c r="G301" s="374"/>
      <c r="H301" s="374"/>
      <c r="I301" s="374"/>
      <c r="J301" s="374"/>
      <c r="K301" s="374"/>
      <c r="L301" s="374"/>
    </row>
    <row r="302" spans="2:12">
      <c r="B302" s="374"/>
      <c r="C302" s="374"/>
      <c r="D302" s="374"/>
      <c r="E302" s="374"/>
      <c r="F302" s="374"/>
      <c r="G302" s="374"/>
      <c r="H302" s="374"/>
      <c r="I302" s="374"/>
      <c r="J302" s="374"/>
      <c r="K302" s="374"/>
      <c r="L302" s="374"/>
    </row>
    <row r="303" spans="2:12">
      <c r="B303" s="376"/>
      <c r="C303" s="376"/>
      <c r="D303" s="376"/>
      <c r="E303" s="376"/>
      <c r="F303" s="376"/>
      <c r="G303" s="376"/>
      <c r="H303" s="376"/>
      <c r="I303" s="376"/>
      <c r="J303" s="376"/>
      <c r="K303" s="376"/>
      <c r="L303" s="376"/>
    </row>
    <row r="304" spans="2:12">
      <c r="B304" s="374"/>
      <c r="C304" s="374"/>
      <c r="D304" s="374"/>
      <c r="E304" s="374"/>
      <c r="F304" s="374"/>
      <c r="G304" s="374"/>
      <c r="H304" s="374"/>
      <c r="I304" s="374"/>
      <c r="J304" s="374"/>
      <c r="K304" s="374"/>
      <c r="L304" s="374"/>
    </row>
    <row r="305" spans="2:12">
      <c r="B305" s="374"/>
      <c r="C305" s="374"/>
      <c r="D305" s="374"/>
      <c r="E305" s="374"/>
      <c r="F305" s="374"/>
      <c r="G305" s="374"/>
      <c r="H305" s="374"/>
      <c r="I305" s="374"/>
      <c r="J305" s="374"/>
      <c r="K305" s="374"/>
      <c r="L305" s="374"/>
    </row>
    <row r="306" spans="2:12">
      <c r="B306" s="374"/>
      <c r="C306" s="374"/>
      <c r="D306" s="374"/>
      <c r="E306" s="374"/>
      <c r="F306" s="374"/>
      <c r="G306" s="374"/>
      <c r="H306" s="374"/>
      <c r="I306" s="374"/>
      <c r="J306" s="374"/>
      <c r="K306" s="374"/>
      <c r="L306" s="374"/>
    </row>
    <row r="307" spans="2:12">
      <c r="B307" s="374"/>
      <c r="C307" s="374"/>
      <c r="D307" s="374"/>
      <c r="E307" s="374"/>
      <c r="F307" s="374"/>
      <c r="G307" s="374"/>
      <c r="H307" s="374"/>
      <c r="I307" s="374"/>
      <c r="J307" s="374"/>
      <c r="K307" s="374"/>
      <c r="L307" s="374"/>
    </row>
    <row r="308" spans="2:12">
      <c r="B308" s="374"/>
      <c r="C308" s="374"/>
      <c r="D308" s="374"/>
      <c r="E308" s="374"/>
      <c r="F308" s="374"/>
      <c r="G308" s="374"/>
      <c r="H308" s="374"/>
      <c r="I308" s="374"/>
      <c r="J308" s="374"/>
      <c r="K308" s="374"/>
      <c r="L308" s="374"/>
    </row>
    <row r="309" spans="2:12">
      <c r="B309" s="374"/>
      <c r="C309" s="374"/>
      <c r="D309" s="374"/>
      <c r="E309" s="374"/>
      <c r="F309" s="374"/>
      <c r="G309" s="374"/>
      <c r="H309" s="374"/>
      <c r="I309" s="374"/>
      <c r="J309" s="374"/>
      <c r="K309" s="374"/>
      <c r="L309" s="374"/>
    </row>
    <row r="310" spans="2:12">
      <c r="B310" s="374"/>
      <c r="C310" s="374"/>
      <c r="D310" s="374"/>
      <c r="E310" s="374"/>
      <c r="F310" s="374"/>
      <c r="G310" s="374"/>
      <c r="H310" s="374"/>
      <c r="I310" s="374"/>
      <c r="J310" s="374"/>
      <c r="K310" s="374"/>
      <c r="L310" s="374"/>
    </row>
    <row r="311" spans="2:12">
      <c r="B311" s="374"/>
      <c r="C311" s="374"/>
      <c r="D311" s="374"/>
      <c r="E311" s="374"/>
      <c r="F311" s="374"/>
      <c r="G311" s="374"/>
      <c r="H311" s="374"/>
      <c r="I311" s="374"/>
      <c r="J311" s="374"/>
      <c r="K311" s="374"/>
      <c r="L311" s="374"/>
    </row>
    <row r="312" spans="2:12">
      <c r="B312" s="374"/>
      <c r="C312" s="374"/>
      <c r="D312" s="374"/>
      <c r="E312" s="374"/>
      <c r="F312" s="374"/>
      <c r="G312" s="374"/>
      <c r="H312" s="374"/>
      <c r="I312" s="374"/>
      <c r="J312" s="374"/>
      <c r="K312" s="374"/>
      <c r="L312" s="374"/>
    </row>
    <row r="313" spans="2:12">
      <c r="B313" s="374"/>
      <c r="C313" s="374"/>
      <c r="D313" s="374"/>
      <c r="E313" s="374"/>
      <c r="F313" s="374"/>
      <c r="G313" s="374"/>
      <c r="H313" s="374"/>
      <c r="I313" s="374"/>
      <c r="J313" s="374"/>
      <c r="K313" s="374"/>
      <c r="L313" s="374"/>
    </row>
    <row r="314" spans="2:12">
      <c r="B314" s="374"/>
      <c r="C314" s="374"/>
      <c r="D314" s="374"/>
      <c r="E314" s="374"/>
      <c r="F314" s="374"/>
      <c r="G314" s="374"/>
      <c r="H314" s="374"/>
      <c r="I314" s="374"/>
      <c r="J314" s="374"/>
      <c r="K314" s="374"/>
      <c r="L314" s="374"/>
    </row>
    <row r="315" spans="2:12">
      <c r="B315" s="376"/>
      <c r="C315" s="376"/>
      <c r="D315" s="376"/>
      <c r="E315" s="376"/>
      <c r="F315" s="376"/>
      <c r="G315" s="376"/>
      <c r="H315" s="376"/>
      <c r="I315" s="376"/>
      <c r="J315" s="376"/>
      <c r="K315" s="376"/>
      <c r="L315" s="376"/>
    </row>
    <row r="316" spans="2:12">
      <c r="B316" s="374"/>
      <c r="C316" s="374"/>
      <c r="D316" s="374"/>
      <c r="E316" s="374"/>
      <c r="F316" s="374"/>
      <c r="G316" s="374"/>
      <c r="H316" s="374"/>
      <c r="I316" s="374"/>
      <c r="J316" s="374"/>
      <c r="K316" s="374"/>
      <c r="L316" s="374"/>
    </row>
    <row r="317" spans="2:12">
      <c r="B317" s="374"/>
      <c r="C317" s="374"/>
      <c r="D317" s="374"/>
      <c r="E317" s="374"/>
      <c r="F317" s="374"/>
      <c r="G317" s="374"/>
      <c r="H317" s="374"/>
      <c r="I317" s="374"/>
      <c r="J317" s="374"/>
      <c r="K317" s="374"/>
      <c r="L317" s="374"/>
    </row>
    <row r="318" spans="2:12">
      <c r="B318" s="374"/>
      <c r="C318" s="374"/>
      <c r="D318" s="374"/>
      <c r="E318" s="374"/>
      <c r="F318" s="374"/>
      <c r="G318" s="374"/>
      <c r="H318" s="374"/>
      <c r="I318" s="374"/>
      <c r="J318" s="374"/>
      <c r="K318" s="374"/>
      <c r="L318" s="374"/>
    </row>
    <row r="319" spans="2:12">
      <c r="B319" s="374"/>
      <c r="C319" s="374"/>
      <c r="D319" s="374"/>
      <c r="E319" s="374"/>
      <c r="F319" s="374"/>
      <c r="G319" s="374"/>
      <c r="H319" s="374"/>
      <c r="I319" s="374"/>
      <c r="J319" s="374"/>
      <c r="K319" s="374"/>
      <c r="L319" s="374"/>
    </row>
    <row r="320" spans="2:12">
      <c r="B320" s="374"/>
      <c r="C320" s="374"/>
      <c r="D320" s="374"/>
      <c r="E320" s="374"/>
      <c r="F320" s="374"/>
      <c r="G320" s="374"/>
      <c r="H320" s="374"/>
      <c r="I320" s="374"/>
      <c r="J320" s="374"/>
      <c r="K320" s="374"/>
      <c r="L320" s="374"/>
    </row>
    <row r="321" spans="2:12">
      <c r="B321" s="374"/>
      <c r="C321" s="374"/>
      <c r="D321" s="374"/>
      <c r="E321" s="374"/>
      <c r="F321" s="374"/>
      <c r="G321" s="374"/>
      <c r="H321" s="374"/>
      <c r="I321" s="374"/>
      <c r="J321" s="374"/>
      <c r="K321" s="374"/>
      <c r="L321" s="374"/>
    </row>
    <row r="322" spans="2:12">
      <c r="B322" s="374"/>
      <c r="C322" s="374"/>
      <c r="D322" s="374"/>
      <c r="E322" s="374"/>
      <c r="F322" s="374"/>
      <c r="G322" s="374"/>
      <c r="H322" s="374"/>
      <c r="I322" s="374"/>
      <c r="J322" s="374"/>
      <c r="K322" s="374"/>
      <c r="L322" s="374"/>
    </row>
    <row r="323" spans="2:12">
      <c r="B323" s="374"/>
      <c r="C323" s="374"/>
      <c r="D323" s="374"/>
      <c r="E323" s="374"/>
      <c r="F323" s="374"/>
      <c r="G323" s="374"/>
      <c r="H323" s="374"/>
      <c r="I323" s="374"/>
      <c r="J323" s="374"/>
      <c r="K323" s="374"/>
      <c r="L323" s="374"/>
    </row>
    <row r="324" spans="2:12">
      <c r="B324" s="374"/>
      <c r="C324" s="374"/>
      <c r="D324" s="374"/>
      <c r="E324" s="374"/>
      <c r="F324" s="374"/>
      <c r="G324" s="374"/>
      <c r="H324" s="374"/>
      <c r="I324" s="374"/>
      <c r="J324" s="374"/>
      <c r="K324" s="374"/>
      <c r="L324" s="374"/>
    </row>
    <row r="325" spans="2:12">
      <c r="B325" s="374"/>
      <c r="C325" s="374"/>
      <c r="D325" s="374"/>
      <c r="E325" s="374"/>
      <c r="F325" s="374"/>
      <c r="G325" s="374"/>
      <c r="H325" s="374"/>
      <c r="I325" s="374"/>
      <c r="J325" s="374"/>
      <c r="K325" s="374"/>
      <c r="L325" s="374"/>
    </row>
    <row r="326" spans="2:12">
      <c r="B326" s="374"/>
      <c r="C326" s="374"/>
      <c r="D326" s="374"/>
      <c r="E326" s="374"/>
      <c r="F326" s="374"/>
      <c r="G326" s="374"/>
      <c r="H326" s="374"/>
      <c r="I326" s="374"/>
      <c r="J326" s="374"/>
      <c r="K326" s="374"/>
      <c r="L326" s="374"/>
    </row>
    <row r="327" spans="2:12">
      <c r="B327" s="374"/>
      <c r="C327" s="374"/>
      <c r="D327" s="374"/>
      <c r="E327" s="374"/>
      <c r="F327" s="374"/>
      <c r="G327" s="374"/>
      <c r="H327" s="374"/>
      <c r="I327" s="374"/>
      <c r="J327" s="374"/>
      <c r="K327" s="374"/>
      <c r="L327" s="374"/>
    </row>
    <row r="328" spans="2:12">
      <c r="B328" s="374"/>
      <c r="C328" s="374"/>
      <c r="D328" s="374"/>
      <c r="E328" s="374"/>
      <c r="F328" s="374"/>
      <c r="G328" s="374"/>
      <c r="H328" s="374"/>
      <c r="I328" s="374"/>
      <c r="J328" s="374"/>
      <c r="K328" s="374"/>
      <c r="L328" s="374"/>
    </row>
    <row r="329" spans="2:12">
      <c r="B329" s="375"/>
      <c r="C329" s="375"/>
      <c r="D329" s="375"/>
      <c r="E329" s="375"/>
      <c r="F329" s="375"/>
      <c r="G329" s="375"/>
      <c r="H329" s="375"/>
      <c r="I329" s="375"/>
      <c r="J329" s="375"/>
      <c r="K329" s="375"/>
      <c r="L329" s="375"/>
    </row>
    <row r="330" spans="2:12">
      <c r="B330" s="376"/>
      <c r="C330" s="376"/>
      <c r="D330" s="376"/>
      <c r="E330" s="376"/>
      <c r="F330" s="376"/>
      <c r="G330" s="376"/>
      <c r="H330" s="376"/>
      <c r="I330" s="376"/>
      <c r="J330" s="376"/>
      <c r="K330" s="376"/>
      <c r="L330" s="376"/>
    </row>
    <row r="331" spans="2:12">
      <c r="B331" s="376"/>
      <c r="C331" s="376"/>
      <c r="D331" s="376"/>
      <c r="E331" s="376"/>
      <c r="F331" s="376"/>
      <c r="G331" s="376"/>
      <c r="H331" s="376"/>
      <c r="I331" s="376"/>
      <c r="J331" s="376"/>
      <c r="K331" s="376"/>
      <c r="L331" s="376"/>
    </row>
    <row r="332" spans="2:12">
      <c r="B332" s="376"/>
      <c r="C332" s="376"/>
      <c r="D332" s="376"/>
      <c r="E332" s="376"/>
      <c r="F332" s="376"/>
      <c r="G332" s="376"/>
      <c r="H332" s="376"/>
      <c r="I332" s="376"/>
      <c r="J332" s="376"/>
      <c r="K332" s="376"/>
      <c r="L332" s="376"/>
    </row>
    <row r="333" spans="2:12">
      <c r="B333" s="376"/>
      <c r="C333" s="376"/>
      <c r="D333" s="376"/>
      <c r="E333" s="376"/>
      <c r="F333" s="376"/>
      <c r="G333" s="376"/>
      <c r="H333" s="376"/>
      <c r="I333" s="376"/>
      <c r="J333" s="376"/>
      <c r="K333" s="376"/>
      <c r="L333" s="376"/>
    </row>
    <row r="334" spans="2:12">
      <c r="B334" s="376"/>
      <c r="C334" s="376"/>
      <c r="D334" s="376"/>
      <c r="E334" s="376"/>
      <c r="F334" s="376"/>
      <c r="G334" s="376"/>
      <c r="H334" s="376"/>
      <c r="I334" s="376"/>
      <c r="J334" s="376"/>
      <c r="K334" s="376"/>
      <c r="L334" s="376"/>
    </row>
    <row r="335" spans="2:12">
      <c r="B335" s="376"/>
      <c r="C335" s="376"/>
      <c r="D335" s="376"/>
      <c r="E335" s="376"/>
      <c r="F335" s="376"/>
      <c r="G335" s="376"/>
      <c r="H335" s="376"/>
      <c r="I335" s="376"/>
      <c r="J335" s="376"/>
      <c r="K335" s="376"/>
      <c r="L335" s="376"/>
    </row>
    <row r="336" spans="2:12">
      <c r="B336" s="376"/>
      <c r="C336" s="376"/>
      <c r="D336" s="376"/>
      <c r="E336" s="376"/>
      <c r="F336" s="376"/>
      <c r="G336" s="376"/>
      <c r="H336" s="376"/>
      <c r="I336" s="376"/>
      <c r="J336" s="376"/>
      <c r="K336" s="376"/>
      <c r="L336" s="376"/>
    </row>
    <row r="337" spans="2:12">
      <c r="B337" s="376"/>
      <c r="C337" s="376"/>
      <c r="D337" s="376"/>
      <c r="E337" s="376"/>
      <c r="F337" s="376"/>
      <c r="G337" s="376"/>
      <c r="H337" s="376"/>
      <c r="I337" s="376"/>
      <c r="J337" s="376"/>
      <c r="K337" s="376"/>
      <c r="L337" s="376"/>
    </row>
    <row r="338" spans="2:12">
      <c r="B338" s="376"/>
      <c r="C338" s="376"/>
      <c r="D338" s="376"/>
      <c r="E338" s="376"/>
      <c r="F338" s="376"/>
      <c r="G338" s="376"/>
      <c r="H338" s="376"/>
      <c r="I338" s="376"/>
      <c r="J338" s="376"/>
      <c r="K338" s="376"/>
      <c r="L338" s="376"/>
    </row>
    <row r="339" spans="2:12">
      <c r="B339" s="376"/>
      <c r="C339" s="376"/>
      <c r="D339" s="376"/>
      <c r="E339" s="376"/>
      <c r="F339" s="376"/>
      <c r="G339" s="376"/>
      <c r="H339" s="376"/>
      <c r="I339" s="376"/>
      <c r="J339" s="376"/>
      <c r="K339" s="376"/>
      <c r="L339" s="376"/>
    </row>
    <row r="340" spans="2:12">
      <c r="B340" s="376"/>
      <c r="C340" s="376"/>
      <c r="D340" s="376"/>
      <c r="E340" s="376"/>
      <c r="F340" s="376"/>
      <c r="G340" s="376"/>
      <c r="H340" s="376"/>
      <c r="I340" s="376"/>
      <c r="J340" s="376"/>
      <c r="K340" s="376"/>
      <c r="L340" s="376"/>
    </row>
    <row r="341" spans="2:12">
      <c r="B341" s="376"/>
      <c r="C341" s="376"/>
      <c r="D341" s="376"/>
      <c r="E341" s="376"/>
      <c r="F341" s="376"/>
      <c r="G341" s="376"/>
      <c r="H341" s="376"/>
      <c r="I341" s="376"/>
      <c r="J341" s="376"/>
      <c r="K341" s="376"/>
      <c r="L341" s="376"/>
    </row>
    <row r="342" spans="2:12">
      <c r="B342" s="376"/>
      <c r="C342" s="376"/>
      <c r="D342" s="376"/>
      <c r="E342" s="376"/>
      <c r="F342" s="376"/>
      <c r="G342" s="376"/>
      <c r="H342" s="376"/>
      <c r="I342" s="376"/>
      <c r="J342" s="376"/>
      <c r="K342" s="376"/>
      <c r="L342" s="376"/>
    </row>
    <row r="343" spans="2:12">
      <c r="B343" s="376"/>
      <c r="C343" s="376"/>
      <c r="D343" s="376"/>
      <c r="E343" s="376"/>
      <c r="F343" s="376"/>
      <c r="G343" s="376"/>
      <c r="H343" s="376"/>
      <c r="I343" s="376"/>
      <c r="J343" s="376"/>
      <c r="K343" s="376"/>
      <c r="L343" s="376"/>
    </row>
    <row r="344" spans="2:12">
      <c r="B344" s="376"/>
      <c r="C344" s="376"/>
      <c r="D344" s="376"/>
      <c r="E344" s="376"/>
      <c r="F344" s="376"/>
      <c r="G344" s="376"/>
      <c r="H344" s="376"/>
      <c r="I344" s="376"/>
      <c r="J344" s="376"/>
      <c r="K344" s="376"/>
      <c r="L344" s="376"/>
    </row>
    <row r="345" spans="2:12">
      <c r="B345" s="376"/>
      <c r="C345" s="376"/>
      <c r="D345" s="376"/>
      <c r="E345" s="376"/>
      <c r="F345" s="376"/>
      <c r="G345" s="376"/>
      <c r="H345" s="376"/>
      <c r="I345" s="376"/>
      <c r="J345" s="376"/>
      <c r="K345" s="376"/>
      <c r="L345" s="376"/>
    </row>
    <row r="346" spans="2:12">
      <c r="B346" s="376"/>
      <c r="C346" s="376"/>
      <c r="D346" s="376"/>
      <c r="E346" s="376"/>
      <c r="F346" s="376"/>
      <c r="G346" s="376"/>
      <c r="H346" s="376"/>
      <c r="I346" s="376"/>
      <c r="J346" s="376"/>
      <c r="K346" s="376"/>
      <c r="L346" s="376"/>
    </row>
    <row r="347" spans="2:12">
      <c r="B347" s="376"/>
      <c r="C347" s="376"/>
      <c r="D347" s="376"/>
      <c r="E347" s="376"/>
      <c r="F347" s="376"/>
      <c r="G347" s="376"/>
      <c r="H347" s="376"/>
      <c r="I347" s="376"/>
      <c r="J347" s="376"/>
      <c r="K347" s="376"/>
      <c r="L347" s="376"/>
    </row>
    <row r="348" spans="2:12">
      <c r="B348" s="376"/>
      <c r="C348" s="376"/>
      <c r="D348" s="376"/>
      <c r="E348" s="376"/>
      <c r="F348" s="376"/>
      <c r="G348" s="376"/>
      <c r="H348" s="376"/>
      <c r="I348" s="376"/>
      <c r="J348" s="376"/>
      <c r="K348" s="376"/>
      <c r="L348" s="376"/>
    </row>
    <row r="349" spans="2:12">
      <c r="B349" s="376"/>
      <c r="C349" s="376"/>
      <c r="D349" s="376"/>
      <c r="E349" s="376"/>
      <c r="F349" s="376"/>
      <c r="G349" s="376"/>
      <c r="H349" s="376"/>
      <c r="I349" s="376"/>
      <c r="J349" s="376"/>
      <c r="K349" s="376"/>
      <c r="L349" s="376"/>
    </row>
    <row r="350" spans="2:12">
      <c r="B350" s="376"/>
      <c r="C350" s="376"/>
      <c r="D350" s="376"/>
      <c r="E350" s="376"/>
      <c r="F350" s="376"/>
      <c r="G350" s="376"/>
      <c r="H350" s="376"/>
      <c r="I350" s="376"/>
      <c r="J350" s="376"/>
      <c r="K350" s="376"/>
      <c r="L350" s="376"/>
    </row>
    <row r="351" spans="2:12">
      <c r="B351" s="376"/>
      <c r="C351" s="376"/>
      <c r="D351" s="376"/>
      <c r="E351" s="376"/>
      <c r="F351" s="376"/>
      <c r="G351" s="376"/>
      <c r="H351" s="376"/>
      <c r="I351" s="376"/>
      <c r="J351" s="376"/>
      <c r="K351" s="376"/>
      <c r="L351" s="376"/>
    </row>
    <row r="352" spans="2:12">
      <c r="B352" s="376"/>
      <c r="C352" s="376"/>
      <c r="D352" s="376"/>
      <c r="E352" s="376"/>
      <c r="F352" s="376"/>
      <c r="G352" s="376"/>
      <c r="H352" s="376"/>
      <c r="I352" s="376"/>
      <c r="J352" s="376"/>
      <c r="K352" s="376"/>
      <c r="L352" s="376"/>
    </row>
    <row r="353" spans="2:12">
      <c r="B353" s="376"/>
      <c r="C353" s="376"/>
      <c r="D353" s="376"/>
      <c r="E353" s="376"/>
      <c r="F353" s="376"/>
      <c r="G353" s="376"/>
      <c r="H353" s="376"/>
      <c r="I353" s="376"/>
      <c r="J353" s="376"/>
      <c r="K353" s="376"/>
      <c r="L353" s="376"/>
    </row>
    <row r="354" spans="2:12">
      <c r="B354" s="376"/>
      <c r="C354" s="376"/>
      <c r="D354" s="376"/>
      <c r="E354" s="376"/>
      <c r="F354" s="376"/>
      <c r="G354" s="376"/>
      <c r="H354" s="376"/>
      <c r="I354" s="376"/>
      <c r="J354" s="376"/>
      <c r="K354" s="376"/>
      <c r="L354" s="376"/>
    </row>
    <row r="355" spans="2:12">
      <c r="B355" s="376"/>
      <c r="C355" s="376"/>
      <c r="D355" s="376"/>
      <c r="E355" s="376"/>
      <c r="F355" s="376"/>
      <c r="G355" s="376"/>
      <c r="H355" s="376"/>
      <c r="I355" s="376"/>
      <c r="J355" s="376"/>
      <c r="K355" s="376"/>
      <c r="L355" s="376"/>
    </row>
    <row r="356" spans="2:12">
      <c r="B356" s="376"/>
      <c r="C356" s="376"/>
      <c r="D356" s="376"/>
      <c r="E356" s="376"/>
      <c r="F356" s="376"/>
      <c r="G356" s="376"/>
      <c r="H356" s="376"/>
      <c r="I356" s="376"/>
      <c r="J356" s="376"/>
      <c r="K356" s="376"/>
      <c r="L356" s="376"/>
    </row>
    <row r="357" spans="2:12">
      <c r="B357" s="376"/>
      <c r="C357" s="376"/>
      <c r="D357" s="376"/>
      <c r="E357" s="376"/>
      <c r="F357" s="376"/>
      <c r="G357" s="376"/>
      <c r="H357" s="376"/>
      <c r="I357" s="376"/>
      <c r="J357" s="376"/>
      <c r="K357" s="376"/>
      <c r="L357" s="376"/>
    </row>
    <row r="358" spans="2:12">
      <c r="B358" s="376"/>
      <c r="C358" s="376"/>
      <c r="D358" s="376"/>
      <c r="E358" s="376"/>
      <c r="F358" s="376"/>
      <c r="G358" s="376"/>
      <c r="H358" s="376"/>
      <c r="I358" s="376"/>
      <c r="J358" s="376"/>
      <c r="K358" s="376"/>
      <c r="L358" s="376"/>
    </row>
    <row r="359" spans="2:12">
      <c r="B359" s="376"/>
      <c r="C359" s="376"/>
      <c r="D359" s="376"/>
      <c r="E359" s="376"/>
      <c r="F359" s="376"/>
      <c r="G359" s="376"/>
      <c r="H359" s="376"/>
      <c r="I359" s="376"/>
      <c r="J359" s="376"/>
      <c r="K359" s="376"/>
      <c r="L359" s="376"/>
    </row>
    <row r="360" spans="2:12">
      <c r="B360" s="376"/>
      <c r="C360" s="376"/>
      <c r="D360" s="376"/>
      <c r="E360" s="376"/>
      <c r="F360" s="376"/>
      <c r="G360" s="376"/>
      <c r="H360" s="376"/>
      <c r="I360" s="376"/>
      <c r="J360" s="376"/>
      <c r="K360" s="376"/>
      <c r="L360" s="376"/>
    </row>
    <row r="361" spans="2:12">
      <c r="B361" s="376"/>
      <c r="C361" s="376"/>
      <c r="D361" s="376"/>
      <c r="E361" s="376"/>
      <c r="F361" s="376"/>
      <c r="G361" s="376"/>
      <c r="H361" s="376"/>
      <c r="I361" s="376"/>
      <c r="J361" s="376"/>
      <c r="K361" s="376"/>
      <c r="L361" s="376"/>
    </row>
    <row r="362" spans="2:12">
      <c r="B362" s="376"/>
      <c r="C362" s="376"/>
      <c r="D362" s="376"/>
      <c r="E362" s="376"/>
      <c r="F362" s="376"/>
      <c r="G362" s="376"/>
      <c r="H362" s="376"/>
      <c r="I362" s="376"/>
      <c r="J362" s="376"/>
      <c r="K362" s="376"/>
      <c r="L362" s="376"/>
    </row>
    <row r="363" spans="2:12">
      <c r="B363" s="376"/>
      <c r="C363" s="376"/>
      <c r="D363" s="376"/>
      <c r="E363" s="376"/>
      <c r="F363" s="376"/>
      <c r="G363" s="376"/>
      <c r="H363" s="376"/>
      <c r="I363" s="376"/>
      <c r="J363" s="376"/>
      <c r="K363" s="376"/>
      <c r="L363" s="376"/>
    </row>
    <row r="364" spans="2:12">
      <c r="B364" s="376"/>
      <c r="C364" s="376"/>
      <c r="D364" s="376"/>
      <c r="E364" s="376"/>
      <c r="F364" s="376"/>
      <c r="G364" s="376"/>
      <c r="H364" s="376"/>
      <c r="I364" s="376"/>
      <c r="J364" s="376"/>
      <c r="K364" s="376"/>
      <c r="L364" s="376"/>
    </row>
    <row r="365" spans="2:12">
      <c r="B365" s="376"/>
      <c r="C365" s="376"/>
      <c r="D365" s="376"/>
      <c r="E365" s="376"/>
      <c r="F365" s="376"/>
      <c r="G365" s="376"/>
      <c r="H365" s="376"/>
      <c r="I365" s="376"/>
      <c r="J365" s="376"/>
      <c r="K365" s="376"/>
      <c r="L365" s="376"/>
    </row>
    <row r="366" spans="2:12">
      <c r="B366" s="376"/>
      <c r="C366" s="376"/>
      <c r="D366" s="376"/>
      <c r="E366" s="376"/>
      <c r="F366" s="376"/>
      <c r="G366" s="376"/>
      <c r="H366" s="376"/>
      <c r="I366" s="376"/>
      <c r="J366" s="376"/>
      <c r="K366" s="376"/>
      <c r="L366" s="376"/>
    </row>
    <row r="367" spans="2:12">
      <c r="B367" s="376"/>
      <c r="C367" s="376"/>
      <c r="D367" s="376"/>
      <c r="E367" s="376"/>
      <c r="F367" s="376"/>
      <c r="G367" s="376"/>
      <c r="H367" s="376"/>
      <c r="I367" s="376"/>
      <c r="J367" s="376"/>
      <c r="K367" s="376"/>
      <c r="L367" s="376"/>
    </row>
    <row r="368" spans="2:12">
      <c r="B368" s="376"/>
      <c r="C368" s="376"/>
      <c r="D368" s="376"/>
      <c r="E368" s="376"/>
      <c r="F368" s="376"/>
      <c r="G368" s="376"/>
      <c r="H368" s="376"/>
      <c r="I368" s="376"/>
      <c r="J368" s="376"/>
      <c r="K368" s="376"/>
      <c r="L368" s="376"/>
    </row>
    <row r="369" spans="2:12">
      <c r="B369" s="376"/>
      <c r="C369" s="376"/>
      <c r="D369" s="376"/>
      <c r="E369" s="376"/>
      <c r="F369" s="376"/>
      <c r="G369" s="376"/>
      <c r="H369" s="376"/>
      <c r="I369" s="376"/>
      <c r="J369" s="376"/>
      <c r="K369" s="376"/>
      <c r="L369" s="376"/>
    </row>
    <row r="370" spans="2:12">
      <c r="B370" s="376"/>
      <c r="C370" s="376"/>
      <c r="D370" s="376"/>
      <c r="E370" s="376"/>
      <c r="F370" s="376"/>
      <c r="G370" s="376"/>
      <c r="H370" s="376"/>
      <c r="I370" s="376"/>
      <c r="J370" s="376"/>
      <c r="K370" s="376"/>
      <c r="L370" s="376"/>
    </row>
    <row r="371" spans="2:12">
      <c r="B371" s="376"/>
      <c r="C371" s="376"/>
      <c r="D371" s="376"/>
      <c r="E371" s="376"/>
      <c r="F371" s="376"/>
      <c r="G371" s="376"/>
      <c r="H371" s="376"/>
      <c r="I371" s="376"/>
      <c r="J371" s="376"/>
      <c r="K371" s="376"/>
      <c r="L371" s="376"/>
    </row>
    <row r="372" spans="2:12">
      <c r="B372" s="376"/>
      <c r="C372" s="376"/>
      <c r="D372" s="376"/>
      <c r="E372" s="376"/>
      <c r="F372" s="376"/>
      <c r="G372" s="376"/>
      <c r="H372" s="376"/>
      <c r="I372" s="376"/>
      <c r="J372" s="376"/>
      <c r="K372" s="376"/>
      <c r="L372" s="376"/>
    </row>
    <row r="373" spans="2:12">
      <c r="B373" s="376"/>
      <c r="C373" s="376"/>
      <c r="D373" s="376"/>
      <c r="E373" s="376"/>
      <c r="F373" s="376"/>
      <c r="G373" s="376"/>
      <c r="H373" s="376"/>
      <c r="I373" s="376"/>
      <c r="J373" s="376"/>
      <c r="K373" s="376"/>
      <c r="L373" s="376"/>
    </row>
    <row r="374" spans="2:12">
      <c r="B374" s="376"/>
      <c r="C374" s="376"/>
      <c r="D374" s="376"/>
      <c r="E374" s="376"/>
      <c r="F374" s="376"/>
      <c r="G374" s="376"/>
      <c r="H374" s="376"/>
      <c r="I374" s="376"/>
      <c r="J374" s="376"/>
      <c r="K374" s="376"/>
      <c r="L374" s="376"/>
    </row>
    <row r="375" spans="2:12">
      <c r="B375" s="376"/>
      <c r="C375" s="376"/>
      <c r="D375" s="376"/>
      <c r="E375" s="376"/>
      <c r="F375" s="376"/>
      <c r="G375" s="376"/>
      <c r="H375" s="376"/>
      <c r="I375" s="376"/>
      <c r="J375" s="376"/>
      <c r="K375" s="376"/>
      <c r="L375" s="376"/>
    </row>
    <row r="376" spans="2:12">
      <c r="B376" s="376"/>
      <c r="C376" s="376"/>
      <c r="D376" s="376"/>
      <c r="E376" s="376"/>
      <c r="F376" s="376"/>
      <c r="G376" s="376"/>
      <c r="H376" s="376"/>
      <c r="I376" s="376"/>
      <c r="J376" s="376"/>
      <c r="K376" s="376"/>
      <c r="L376" s="376"/>
    </row>
    <row r="377" spans="2:12">
      <c r="B377" s="376"/>
      <c r="C377" s="376"/>
      <c r="D377" s="376"/>
      <c r="E377" s="376"/>
      <c r="F377" s="376"/>
      <c r="G377" s="376"/>
      <c r="H377" s="376"/>
      <c r="I377" s="376"/>
      <c r="J377" s="376"/>
      <c r="K377" s="376"/>
      <c r="L377" s="376"/>
    </row>
    <row r="378" spans="2:12">
      <c r="B378" s="376"/>
      <c r="C378" s="376"/>
      <c r="D378" s="376"/>
      <c r="E378" s="376"/>
      <c r="F378" s="376"/>
      <c r="G378" s="376"/>
      <c r="H378" s="376"/>
      <c r="I378" s="376"/>
      <c r="J378" s="376"/>
      <c r="K378" s="376"/>
      <c r="L378" s="376"/>
    </row>
    <row r="379" spans="2:12">
      <c r="B379" s="376"/>
      <c r="C379" s="376"/>
      <c r="D379" s="376"/>
      <c r="E379" s="376"/>
      <c r="F379" s="376"/>
      <c r="G379" s="376"/>
      <c r="H379" s="376"/>
      <c r="I379" s="376"/>
      <c r="J379" s="376"/>
      <c r="K379" s="376"/>
      <c r="L379" s="376"/>
    </row>
    <row r="380" spans="2:12">
      <c r="B380" s="376"/>
      <c r="C380" s="376"/>
      <c r="D380" s="376"/>
      <c r="E380" s="376"/>
      <c r="F380" s="376"/>
      <c r="G380" s="376"/>
      <c r="H380" s="376"/>
      <c r="I380" s="376"/>
      <c r="J380" s="376"/>
      <c r="K380" s="376"/>
      <c r="L380" s="376"/>
    </row>
    <row r="381" spans="2:12">
      <c r="B381" s="374"/>
      <c r="C381" s="374"/>
      <c r="D381" s="374"/>
      <c r="E381" s="374"/>
      <c r="F381" s="374"/>
      <c r="G381" s="374"/>
      <c r="H381" s="374"/>
      <c r="I381" s="374"/>
      <c r="J381" s="374"/>
      <c r="K381" s="374"/>
      <c r="L381" s="374"/>
    </row>
    <row r="382" spans="2:12">
      <c r="B382" s="374"/>
      <c r="C382" s="374"/>
      <c r="D382" s="374"/>
      <c r="E382" s="374"/>
      <c r="F382" s="374"/>
      <c r="G382" s="374"/>
      <c r="H382" s="374"/>
      <c r="I382" s="374"/>
      <c r="J382" s="374"/>
      <c r="K382" s="374"/>
      <c r="L382" s="374"/>
    </row>
    <row r="383" spans="2:12">
      <c r="B383" s="374"/>
      <c r="C383" s="374"/>
      <c r="D383" s="374"/>
      <c r="E383" s="374"/>
      <c r="F383" s="374"/>
      <c r="G383" s="374"/>
      <c r="H383" s="374"/>
      <c r="I383" s="374"/>
      <c r="J383" s="374"/>
      <c r="K383" s="374"/>
      <c r="L383" s="374"/>
    </row>
  </sheetData>
  <mergeCells count="6">
    <mergeCell ref="B4:B5"/>
    <mergeCell ref="C4:D4"/>
    <mergeCell ref="E4:F4"/>
    <mergeCell ref="G4:H4"/>
    <mergeCell ref="I4:J4"/>
    <mergeCell ref="K4:L4"/>
  </mergeCells>
  <phoneticPr fontId="3"/>
  <pageMargins left="0.59055118110236227" right="0.59055118110236227" top="0.78740157480314965" bottom="0.78740157480314965" header="0.39370078740157483" footer="0.39370078740157483"/>
  <pageSetup paperSize="9" orientation="portrait" r:id="rId1"/>
  <headerFooter alignWithMargins="0">
    <oddHeader>&amp;R4.農      業</oddHeader>
    <oddFooter>&amp;C-38-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0"/>
  <sheetViews>
    <sheetView showGridLines="0" zoomScaleNormal="100" workbookViewId="0">
      <selection activeCell="O111" sqref="O111"/>
    </sheetView>
  </sheetViews>
  <sheetFormatPr defaultRowHeight="13.5"/>
  <cols>
    <col min="1" max="1" width="1.625" style="46" customWidth="1"/>
    <col min="2" max="2" width="10.875" style="46" customWidth="1"/>
    <col min="3" max="4" width="7.5" style="48" customWidth="1"/>
    <col min="5" max="8" width="7.5" style="378" customWidth="1"/>
    <col min="9" max="9" width="7.5" style="48" customWidth="1"/>
    <col min="10" max="10" width="7.5" style="378" customWidth="1"/>
    <col min="11" max="12" width="8.75" style="378" customWidth="1"/>
    <col min="13" max="256" width="9" style="46"/>
    <col min="257" max="257" width="1.625" style="46" customWidth="1"/>
    <col min="258" max="258" width="10.875" style="46" customWidth="1"/>
    <col min="259" max="266" width="7.5" style="46" customWidth="1"/>
    <col min="267" max="268" width="8.75" style="46" customWidth="1"/>
    <col min="269" max="512" width="9" style="46"/>
    <col min="513" max="513" width="1.625" style="46" customWidth="1"/>
    <col min="514" max="514" width="10.875" style="46" customWidth="1"/>
    <col min="515" max="522" width="7.5" style="46" customWidth="1"/>
    <col min="523" max="524" width="8.75" style="46" customWidth="1"/>
    <col min="525" max="768" width="9" style="46"/>
    <col min="769" max="769" width="1.625" style="46" customWidth="1"/>
    <col min="770" max="770" width="10.875" style="46" customWidth="1"/>
    <col min="771" max="778" width="7.5" style="46" customWidth="1"/>
    <col min="779" max="780" width="8.75" style="46" customWidth="1"/>
    <col min="781" max="1024" width="9" style="46"/>
    <col min="1025" max="1025" width="1.625" style="46" customWidth="1"/>
    <col min="1026" max="1026" width="10.875" style="46" customWidth="1"/>
    <col min="1027" max="1034" width="7.5" style="46" customWidth="1"/>
    <col min="1035" max="1036" width="8.75" style="46" customWidth="1"/>
    <col min="1037" max="1280" width="9" style="46"/>
    <col min="1281" max="1281" width="1.625" style="46" customWidth="1"/>
    <col min="1282" max="1282" width="10.875" style="46" customWidth="1"/>
    <col min="1283" max="1290" width="7.5" style="46" customWidth="1"/>
    <col min="1291" max="1292" width="8.75" style="46" customWidth="1"/>
    <col min="1293" max="1536" width="9" style="46"/>
    <col min="1537" max="1537" width="1.625" style="46" customWidth="1"/>
    <col min="1538" max="1538" width="10.875" style="46" customWidth="1"/>
    <col min="1539" max="1546" width="7.5" style="46" customWidth="1"/>
    <col min="1547" max="1548" width="8.75" style="46" customWidth="1"/>
    <col min="1549" max="1792" width="9" style="46"/>
    <col min="1793" max="1793" width="1.625" style="46" customWidth="1"/>
    <col min="1794" max="1794" width="10.875" style="46" customWidth="1"/>
    <col min="1795" max="1802" width="7.5" style="46" customWidth="1"/>
    <col min="1803" max="1804" width="8.75" style="46" customWidth="1"/>
    <col min="1805" max="2048" width="9" style="46"/>
    <col min="2049" max="2049" width="1.625" style="46" customWidth="1"/>
    <col min="2050" max="2050" width="10.875" style="46" customWidth="1"/>
    <col min="2051" max="2058" width="7.5" style="46" customWidth="1"/>
    <col min="2059" max="2060" width="8.75" style="46" customWidth="1"/>
    <col min="2061" max="2304" width="9" style="46"/>
    <col min="2305" max="2305" width="1.625" style="46" customWidth="1"/>
    <col min="2306" max="2306" width="10.875" style="46" customWidth="1"/>
    <col min="2307" max="2314" width="7.5" style="46" customWidth="1"/>
    <col min="2315" max="2316" width="8.75" style="46" customWidth="1"/>
    <col min="2317" max="2560" width="9" style="46"/>
    <col min="2561" max="2561" width="1.625" style="46" customWidth="1"/>
    <col min="2562" max="2562" width="10.875" style="46" customWidth="1"/>
    <col min="2563" max="2570" width="7.5" style="46" customWidth="1"/>
    <col min="2571" max="2572" width="8.75" style="46" customWidth="1"/>
    <col min="2573" max="2816" width="9" style="46"/>
    <col min="2817" max="2817" width="1.625" style="46" customWidth="1"/>
    <col min="2818" max="2818" width="10.875" style="46" customWidth="1"/>
    <col min="2819" max="2826" width="7.5" style="46" customWidth="1"/>
    <col min="2827" max="2828" width="8.75" style="46" customWidth="1"/>
    <col min="2829" max="3072" width="9" style="46"/>
    <col min="3073" max="3073" width="1.625" style="46" customWidth="1"/>
    <col min="3074" max="3074" width="10.875" style="46" customWidth="1"/>
    <col min="3075" max="3082" width="7.5" style="46" customWidth="1"/>
    <col min="3083" max="3084" width="8.75" style="46" customWidth="1"/>
    <col min="3085" max="3328" width="9" style="46"/>
    <col min="3329" max="3329" width="1.625" style="46" customWidth="1"/>
    <col min="3330" max="3330" width="10.875" style="46" customWidth="1"/>
    <col min="3331" max="3338" width="7.5" style="46" customWidth="1"/>
    <col min="3339" max="3340" width="8.75" style="46" customWidth="1"/>
    <col min="3341" max="3584" width="9" style="46"/>
    <col min="3585" max="3585" width="1.625" style="46" customWidth="1"/>
    <col min="3586" max="3586" width="10.875" style="46" customWidth="1"/>
    <col min="3587" max="3594" width="7.5" style="46" customWidth="1"/>
    <col min="3595" max="3596" width="8.75" style="46" customWidth="1"/>
    <col min="3597" max="3840" width="9" style="46"/>
    <col min="3841" max="3841" width="1.625" style="46" customWidth="1"/>
    <col min="3842" max="3842" width="10.875" style="46" customWidth="1"/>
    <col min="3843" max="3850" width="7.5" style="46" customWidth="1"/>
    <col min="3851" max="3852" width="8.75" style="46" customWidth="1"/>
    <col min="3853" max="4096" width="9" style="46"/>
    <col min="4097" max="4097" width="1.625" style="46" customWidth="1"/>
    <col min="4098" max="4098" width="10.875" style="46" customWidth="1"/>
    <col min="4099" max="4106" width="7.5" style="46" customWidth="1"/>
    <col min="4107" max="4108" width="8.75" style="46" customWidth="1"/>
    <col min="4109" max="4352" width="9" style="46"/>
    <col min="4353" max="4353" width="1.625" style="46" customWidth="1"/>
    <col min="4354" max="4354" width="10.875" style="46" customWidth="1"/>
    <col min="4355" max="4362" width="7.5" style="46" customWidth="1"/>
    <col min="4363" max="4364" width="8.75" style="46" customWidth="1"/>
    <col min="4365" max="4608" width="9" style="46"/>
    <col min="4609" max="4609" width="1.625" style="46" customWidth="1"/>
    <col min="4610" max="4610" width="10.875" style="46" customWidth="1"/>
    <col min="4611" max="4618" width="7.5" style="46" customWidth="1"/>
    <col min="4619" max="4620" width="8.75" style="46" customWidth="1"/>
    <col min="4621" max="4864" width="9" style="46"/>
    <col min="4865" max="4865" width="1.625" style="46" customWidth="1"/>
    <col min="4866" max="4866" width="10.875" style="46" customWidth="1"/>
    <col min="4867" max="4874" width="7.5" style="46" customWidth="1"/>
    <col min="4875" max="4876" width="8.75" style="46" customWidth="1"/>
    <col min="4877" max="5120" width="9" style="46"/>
    <col min="5121" max="5121" width="1.625" style="46" customWidth="1"/>
    <col min="5122" max="5122" width="10.875" style="46" customWidth="1"/>
    <col min="5123" max="5130" width="7.5" style="46" customWidth="1"/>
    <col min="5131" max="5132" width="8.75" style="46" customWidth="1"/>
    <col min="5133" max="5376" width="9" style="46"/>
    <col min="5377" max="5377" width="1.625" style="46" customWidth="1"/>
    <col min="5378" max="5378" width="10.875" style="46" customWidth="1"/>
    <col min="5379" max="5386" width="7.5" style="46" customWidth="1"/>
    <col min="5387" max="5388" width="8.75" style="46" customWidth="1"/>
    <col min="5389" max="5632" width="9" style="46"/>
    <col min="5633" max="5633" width="1.625" style="46" customWidth="1"/>
    <col min="5634" max="5634" width="10.875" style="46" customWidth="1"/>
    <col min="5635" max="5642" width="7.5" style="46" customWidth="1"/>
    <col min="5643" max="5644" width="8.75" style="46" customWidth="1"/>
    <col min="5645" max="5888" width="9" style="46"/>
    <col min="5889" max="5889" width="1.625" style="46" customWidth="1"/>
    <col min="5890" max="5890" width="10.875" style="46" customWidth="1"/>
    <col min="5891" max="5898" width="7.5" style="46" customWidth="1"/>
    <col min="5899" max="5900" width="8.75" style="46" customWidth="1"/>
    <col min="5901" max="6144" width="9" style="46"/>
    <col min="6145" max="6145" width="1.625" style="46" customWidth="1"/>
    <col min="6146" max="6146" width="10.875" style="46" customWidth="1"/>
    <col min="6147" max="6154" width="7.5" style="46" customWidth="1"/>
    <col min="6155" max="6156" width="8.75" style="46" customWidth="1"/>
    <col min="6157" max="6400" width="9" style="46"/>
    <col min="6401" max="6401" width="1.625" style="46" customWidth="1"/>
    <col min="6402" max="6402" width="10.875" style="46" customWidth="1"/>
    <col min="6403" max="6410" width="7.5" style="46" customWidth="1"/>
    <col min="6411" max="6412" width="8.75" style="46" customWidth="1"/>
    <col min="6413" max="6656" width="9" style="46"/>
    <col min="6657" max="6657" width="1.625" style="46" customWidth="1"/>
    <col min="6658" max="6658" width="10.875" style="46" customWidth="1"/>
    <col min="6659" max="6666" width="7.5" style="46" customWidth="1"/>
    <col min="6667" max="6668" width="8.75" style="46" customWidth="1"/>
    <col min="6669" max="6912" width="9" style="46"/>
    <col min="6913" max="6913" width="1.625" style="46" customWidth="1"/>
    <col min="6914" max="6914" width="10.875" style="46" customWidth="1"/>
    <col min="6915" max="6922" width="7.5" style="46" customWidth="1"/>
    <col min="6923" max="6924" width="8.75" style="46" customWidth="1"/>
    <col min="6925" max="7168" width="9" style="46"/>
    <col min="7169" max="7169" width="1.625" style="46" customWidth="1"/>
    <col min="7170" max="7170" width="10.875" style="46" customWidth="1"/>
    <col min="7171" max="7178" width="7.5" style="46" customWidth="1"/>
    <col min="7179" max="7180" width="8.75" style="46" customWidth="1"/>
    <col min="7181" max="7424" width="9" style="46"/>
    <col min="7425" max="7425" width="1.625" style="46" customWidth="1"/>
    <col min="7426" max="7426" width="10.875" style="46" customWidth="1"/>
    <col min="7427" max="7434" width="7.5" style="46" customWidth="1"/>
    <col min="7435" max="7436" width="8.75" style="46" customWidth="1"/>
    <col min="7437" max="7680" width="9" style="46"/>
    <col min="7681" max="7681" width="1.625" style="46" customWidth="1"/>
    <col min="7682" max="7682" width="10.875" style="46" customWidth="1"/>
    <col min="7683" max="7690" width="7.5" style="46" customWidth="1"/>
    <col min="7691" max="7692" width="8.75" style="46" customWidth="1"/>
    <col min="7693" max="7936" width="9" style="46"/>
    <col min="7937" max="7937" width="1.625" style="46" customWidth="1"/>
    <col min="7938" max="7938" width="10.875" style="46" customWidth="1"/>
    <col min="7939" max="7946" width="7.5" style="46" customWidth="1"/>
    <col min="7947" max="7948" width="8.75" style="46" customWidth="1"/>
    <col min="7949" max="8192" width="9" style="46"/>
    <col min="8193" max="8193" width="1.625" style="46" customWidth="1"/>
    <col min="8194" max="8194" width="10.875" style="46" customWidth="1"/>
    <col min="8195" max="8202" width="7.5" style="46" customWidth="1"/>
    <col min="8203" max="8204" width="8.75" style="46" customWidth="1"/>
    <col min="8205" max="8448" width="9" style="46"/>
    <col min="8449" max="8449" width="1.625" style="46" customWidth="1"/>
    <col min="8450" max="8450" width="10.875" style="46" customWidth="1"/>
    <col min="8451" max="8458" width="7.5" style="46" customWidth="1"/>
    <col min="8459" max="8460" width="8.75" style="46" customWidth="1"/>
    <col min="8461" max="8704" width="9" style="46"/>
    <col min="8705" max="8705" width="1.625" style="46" customWidth="1"/>
    <col min="8706" max="8706" width="10.875" style="46" customWidth="1"/>
    <col min="8707" max="8714" width="7.5" style="46" customWidth="1"/>
    <col min="8715" max="8716" width="8.75" style="46" customWidth="1"/>
    <col min="8717" max="8960" width="9" style="46"/>
    <col min="8961" max="8961" width="1.625" style="46" customWidth="1"/>
    <col min="8962" max="8962" width="10.875" style="46" customWidth="1"/>
    <col min="8963" max="8970" width="7.5" style="46" customWidth="1"/>
    <col min="8971" max="8972" width="8.75" style="46" customWidth="1"/>
    <col min="8973" max="9216" width="9" style="46"/>
    <col min="9217" max="9217" width="1.625" style="46" customWidth="1"/>
    <col min="9218" max="9218" width="10.875" style="46" customWidth="1"/>
    <col min="9219" max="9226" width="7.5" style="46" customWidth="1"/>
    <col min="9227" max="9228" width="8.75" style="46" customWidth="1"/>
    <col min="9229" max="9472" width="9" style="46"/>
    <col min="9473" max="9473" width="1.625" style="46" customWidth="1"/>
    <col min="9474" max="9474" width="10.875" style="46" customWidth="1"/>
    <col min="9475" max="9482" width="7.5" style="46" customWidth="1"/>
    <col min="9483" max="9484" width="8.75" style="46" customWidth="1"/>
    <col min="9485" max="9728" width="9" style="46"/>
    <col min="9729" max="9729" width="1.625" style="46" customWidth="1"/>
    <col min="9730" max="9730" width="10.875" style="46" customWidth="1"/>
    <col min="9731" max="9738" width="7.5" style="46" customWidth="1"/>
    <col min="9739" max="9740" width="8.75" style="46" customWidth="1"/>
    <col min="9741" max="9984" width="9" style="46"/>
    <col min="9985" max="9985" width="1.625" style="46" customWidth="1"/>
    <col min="9986" max="9986" width="10.875" style="46" customWidth="1"/>
    <col min="9987" max="9994" width="7.5" style="46" customWidth="1"/>
    <col min="9995" max="9996" width="8.75" style="46" customWidth="1"/>
    <col min="9997" max="10240" width="9" style="46"/>
    <col min="10241" max="10241" width="1.625" style="46" customWidth="1"/>
    <col min="10242" max="10242" width="10.875" style="46" customWidth="1"/>
    <col min="10243" max="10250" width="7.5" style="46" customWidth="1"/>
    <col min="10251" max="10252" width="8.75" style="46" customWidth="1"/>
    <col min="10253" max="10496" width="9" style="46"/>
    <col min="10497" max="10497" width="1.625" style="46" customWidth="1"/>
    <col min="10498" max="10498" width="10.875" style="46" customWidth="1"/>
    <col min="10499" max="10506" width="7.5" style="46" customWidth="1"/>
    <col min="10507" max="10508" width="8.75" style="46" customWidth="1"/>
    <col min="10509" max="10752" width="9" style="46"/>
    <col min="10753" max="10753" width="1.625" style="46" customWidth="1"/>
    <col min="10754" max="10754" width="10.875" style="46" customWidth="1"/>
    <col min="10755" max="10762" width="7.5" style="46" customWidth="1"/>
    <col min="10763" max="10764" width="8.75" style="46" customWidth="1"/>
    <col min="10765" max="11008" width="9" style="46"/>
    <col min="11009" max="11009" width="1.625" style="46" customWidth="1"/>
    <col min="11010" max="11010" width="10.875" style="46" customWidth="1"/>
    <col min="11011" max="11018" width="7.5" style="46" customWidth="1"/>
    <col min="11019" max="11020" width="8.75" style="46" customWidth="1"/>
    <col min="11021" max="11264" width="9" style="46"/>
    <col min="11265" max="11265" width="1.625" style="46" customWidth="1"/>
    <col min="11266" max="11266" width="10.875" style="46" customWidth="1"/>
    <col min="11267" max="11274" width="7.5" style="46" customWidth="1"/>
    <col min="11275" max="11276" width="8.75" style="46" customWidth="1"/>
    <col min="11277" max="11520" width="9" style="46"/>
    <col min="11521" max="11521" width="1.625" style="46" customWidth="1"/>
    <col min="11522" max="11522" width="10.875" style="46" customWidth="1"/>
    <col min="11523" max="11530" width="7.5" style="46" customWidth="1"/>
    <col min="11531" max="11532" width="8.75" style="46" customWidth="1"/>
    <col min="11533" max="11776" width="9" style="46"/>
    <col min="11777" max="11777" width="1.625" style="46" customWidth="1"/>
    <col min="11778" max="11778" width="10.875" style="46" customWidth="1"/>
    <col min="11779" max="11786" width="7.5" style="46" customWidth="1"/>
    <col min="11787" max="11788" width="8.75" style="46" customWidth="1"/>
    <col min="11789" max="12032" width="9" style="46"/>
    <col min="12033" max="12033" width="1.625" style="46" customWidth="1"/>
    <col min="12034" max="12034" width="10.875" style="46" customWidth="1"/>
    <col min="12035" max="12042" width="7.5" style="46" customWidth="1"/>
    <col min="12043" max="12044" width="8.75" style="46" customWidth="1"/>
    <col min="12045" max="12288" width="9" style="46"/>
    <col min="12289" max="12289" width="1.625" style="46" customWidth="1"/>
    <col min="12290" max="12290" width="10.875" style="46" customWidth="1"/>
    <col min="12291" max="12298" width="7.5" style="46" customWidth="1"/>
    <col min="12299" max="12300" width="8.75" style="46" customWidth="1"/>
    <col min="12301" max="12544" width="9" style="46"/>
    <col min="12545" max="12545" width="1.625" style="46" customWidth="1"/>
    <col min="12546" max="12546" width="10.875" style="46" customWidth="1"/>
    <col min="12547" max="12554" width="7.5" style="46" customWidth="1"/>
    <col min="12555" max="12556" width="8.75" style="46" customWidth="1"/>
    <col min="12557" max="12800" width="9" style="46"/>
    <col min="12801" max="12801" width="1.625" style="46" customWidth="1"/>
    <col min="12802" max="12802" width="10.875" style="46" customWidth="1"/>
    <col min="12803" max="12810" width="7.5" style="46" customWidth="1"/>
    <col min="12811" max="12812" width="8.75" style="46" customWidth="1"/>
    <col min="12813" max="13056" width="9" style="46"/>
    <col min="13057" max="13057" width="1.625" style="46" customWidth="1"/>
    <col min="13058" max="13058" width="10.875" style="46" customWidth="1"/>
    <col min="13059" max="13066" width="7.5" style="46" customWidth="1"/>
    <col min="13067" max="13068" width="8.75" style="46" customWidth="1"/>
    <col min="13069" max="13312" width="9" style="46"/>
    <col min="13313" max="13313" width="1.625" style="46" customWidth="1"/>
    <col min="13314" max="13314" width="10.875" style="46" customWidth="1"/>
    <col min="13315" max="13322" width="7.5" style="46" customWidth="1"/>
    <col min="13323" max="13324" width="8.75" style="46" customWidth="1"/>
    <col min="13325" max="13568" width="9" style="46"/>
    <col min="13569" max="13569" width="1.625" style="46" customWidth="1"/>
    <col min="13570" max="13570" width="10.875" style="46" customWidth="1"/>
    <col min="13571" max="13578" width="7.5" style="46" customWidth="1"/>
    <col min="13579" max="13580" width="8.75" style="46" customWidth="1"/>
    <col min="13581" max="13824" width="9" style="46"/>
    <col min="13825" max="13825" width="1.625" style="46" customWidth="1"/>
    <col min="13826" max="13826" width="10.875" style="46" customWidth="1"/>
    <col min="13827" max="13834" width="7.5" style="46" customWidth="1"/>
    <col min="13835" max="13836" width="8.75" style="46" customWidth="1"/>
    <col min="13837" max="14080" width="9" style="46"/>
    <col min="14081" max="14081" width="1.625" style="46" customWidth="1"/>
    <col min="14082" max="14082" width="10.875" style="46" customWidth="1"/>
    <col min="14083" max="14090" width="7.5" style="46" customWidth="1"/>
    <col min="14091" max="14092" width="8.75" style="46" customWidth="1"/>
    <col min="14093" max="14336" width="9" style="46"/>
    <col min="14337" max="14337" width="1.625" style="46" customWidth="1"/>
    <col min="14338" max="14338" width="10.875" style="46" customWidth="1"/>
    <col min="14339" max="14346" width="7.5" style="46" customWidth="1"/>
    <col min="14347" max="14348" width="8.75" style="46" customWidth="1"/>
    <col min="14349" max="14592" width="9" style="46"/>
    <col min="14593" max="14593" width="1.625" style="46" customWidth="1"/>
    <col min="14594" max="14594" width="10.875" style="46" customWidth="1"/>
    <col min="14595" max="14602" width="7.5" style="46" customWidth="1"/>
    <col min="14603" max="14604" width="8.75" style="46" customWidth="1"/>
    <col min="14605" max="14848" width="9" style="46"/>
    <col min="14849" max="14849" width="1.625" style="46" customWidth="1"/>
    <col min="14850" max="14850" width="10.875" style="46" customWidth="1"/>
    <col min="14851" max="14858" width="7.5" style="46" customWidth="1"/>
    <col min="14859" max="14860" width="8.75" style="46" customWidth="1"/>
    <col min="14861" max="15104" width="9" style="46"/>
    <col min="15105" max="15105" width="1.625" style="46" customWidth="1"/>
    <col min="15106" max="15106" width="10.875" style="46" customWidth="1"/>
    <col min="15107" max="15114" width="7.5" style="46" customWidth="1"/>
    <col min="15115" max="15116" width="8.75" style="46" customWidth="1"/>
    <col min="15117" max="15360" width="9" style="46"/>
    <col min="15361" max="15361" width="1.625" style="46" customWidth="1"/>
    <col min="15362" max="15362" width="10.875" style="46" customWidth="1"/>
    <col min="15363" max="15370" width="7.5" style="46" customWidth="1"/>
    <col min="15371" max="15372" width="8.75" style="46" customWidth="1"/>
    <col min="15373" max="15616" width="9" style="46"/>
    <col min="15617" max="15617" width="1.625" style="46" customWidth="1"/>
    <col min="15618" max="15618" width="10.875" style="46" customWidth="1"/>
    <col min="15619" max="15626" width="7.5" style="46" customWidth="1"/>
    <col min="15627" max="15628" width="8.75" style="46" customWidth="1"/>
    <col min="15629" max="15872" width="9" style="46"/>
    <col min="15873" max="15873" width="1.625" style="46" customWidth="1"/>
    <col min="15874" max="15874" width="10.875" style="46" customWidth="1"/>
    <col min="15875" max="15882" width="7.5" style="46" customWidth="1"/>
    <col min="15883" max="15884" width="8.75" style="46" customWidth="1"/>
    <col min="15885" max="16128" width="9" style="46"/>
    <col min="16129" max="16129" width="1.625" style="46" customWidth="1"/>
    <col min="16130" max="16130" width="10.875" style="46" customWidth="1"/>
    <col min="16131" max="16138" width="7.5" style="46" customWidth="1"/>
    <col min="16139" max="16140" width="8.75" style="46" customWidth="1"/>
    <col min="16141" max="16384" width="9" style="46"/>
  </cols>
  <sheetData>
    <row r="1" spans="1:12" ht="30" customHeight="1">
      <c r="A1" s="45" t="s">
        <v>182</v>
      </c>
    </row>
    <row r="2" spans="1:12" ht="7.5" customHeight="1">
      <c r="A2" s="45"/>
    </row>
    <row r="3" spans="1:12" ht="22.5" customHeight="1">
      <c r="L3" s="379" t="s">
        <v>183</v>
      </c>
    </row>
    <row r="4" spans="1:12" s="103" customFormat="1" ht="15" customHeight="1">
      <c r="B4" s="346" t="s">
        <v>184</v>
      </c>
      <c r="C4" s="348" t="s">
        <v>185</v>
      </c>
      <c r="D4" s="347"/>
      <c r="E4" s="347"/>
      <c r="F4" s="347"/>
      <c r="G4" s="347"/>
      <c r="H4" s="349"/>
      <c r="I4" s="380" t="s">
        <v>186</v>
      </c>
      <c r="J4" s="348"/>
      <c r="K4" s="381" t="s">
        <v>187</v>
      </c>
      <c r="L4" s="382" t="s">
        <v>188</v>
      </c>
    </row>
    <row r="5" spans="1:12" s="103" customFormat="1" ht="15" customHeight="1">
      <c r="B5" s="383"/>
      <c r="C5" s="384" t="s">
        <v>189</v>
      </c>
      <c r="D5" s="384"/>
      <c r="E5" s="348" t="s">
        <v>142</v>
      </c>
      <c r="F5" s="347"/>
      <c r="G5" s="347"/>
      <c r="H5" s="349"/>
      <c r="I5" s="380"/>
      <c r="J5" s="348"/>
      <c r="K5" s="385"/>
      <c r="L5" s="386"/>
    </row>
    <row r="6" spans="1:12" s="103" customFormat="1" ht="15" customHeight="1">
      <c r="B6" s="383"/>
      <c r="C6" s="387" t="s">
        <v>190</v>
      </c>
      <c r="D6" s="388" t="s">
        <v>191</v>
      </c>
      <c r="E6" s="389" t="s">
        <v>190</v>
      </c>
      <c r="F6" s="390"/>
      <c r="G6" s="389" t="s">
        <v>191</v>
      </c>
      <c r="H6" s="390"/>
      <c r="I6" s="391" t="s">
        <v>189</v>
      </c>
      <c r="J6" s="392" t="s">
        <v>142</v>
      </c>
      <c r="K6" s="385"/>
      <c r="L6" s="386"/>
    </row>
    <row r="7" spans="1:12" s="103" customFormat="1" ht="15" customHeight="1">
      <c r="B7" s="350"/>
      <c r="C7" s="393"/>
      <c r="D7" s="394"/>
      <c r="E7" s="395" t="s">
        <v>192</v>
      </c>
      <c r="F7" s="396" t="s">
        <v>193</v>
      </c>
      <c r="G7" s="395" t="s">
        <v>192</v>
      </c>
      <c r="H7" s="396" t="s">
        <v>193</v>
      </c>
      <c r="I7" s="397"/>
      <c r="J7" s="398"/>
      <c r="K7" s="385"/>
      <c r="L7" s="399"/>
    </row>
    <row r="8" spans="1:12" s="368" customFormat="1" ht="14.1" hidden="1" customHeight="1">
      <c r="B8" s="400" t="s">
        <v>194</v>
      </c>
      <c r="C8" s="401">
        <f t="shared" ref="C8:L8" si="0">SUM(C9:C12)</f>
        <v>41</v>
      </c>
      <c r="D8" s="401">
        <f t="shared" si="0"/>
        <v>130</v>
      </c>
      <c r="E8" s="402">
        <f t="shared" si="0"/>
        <v>2.2999999999999998</v>
      </c>
      <c r="F8" s="403">
        <f t="shared" si="0"/>
        <v>0.7</v>
      </c>
      <c r="G8" s="402">
        <f t="shared" si="0"/>
        <v>25.300000000000004</v>
      </c>
      <c r="H8" s="403">
        <f t="shared" si="0"/>
        <v>1.1000000000000001</v>
      </c>
      <c r="I8" s="359">
        <f t="shared" si="0"/>
        <v>0</v>
      </c>
      <c r="J8" s="403">
        <f t="shared" si="0"/>
        <v>0</v>
      </c>
      <c r="K8" s="404">
        <f t="shared" si="0"/>
        <v>8.8999999999999986</v>
      </c>
      <c r="L8" s="404">
        <f t="shared" si="0"/>
        <v>38.299999999999997</v>
      </c>
    </row>
    <row r="9" spans="1:12" s="355" customFormat="1" ht="14.1" hidden="1" customHeight="1">
      <c r="B9" s="405" t="s">
        <v>159</v>
      </c>
      <c r="C9" s="406">
        <v>2</v>
      </c>
      <c r="D9" s="406">
        <v>26</v>
      </c>
      <c r="E9" s="407">
        <v>0.1</v>
      </c>
      <c r="F9" s="408">
        <v>0</v>
      </c>
      <c r="G9" s="409">
        <v>1.5</v>
      </c>
      <c r="H9" s="410">
        <v>0.2</v>
      </c>
      <c r="I9" s="363">
        <v>0</v>
      </c>
      <c r="J9" s="408">
        <v>0</v>
      </c>
      <c r="K9" s="411">
        <v>2.2999999999999998</v>
      </c>
      <c r="L9" s="411">
        <v>4.2</v>
      </c>
    </row>
    <row r="10" spans="1:12" s="355" customFormat="1" ht="14.1" hidden="1" customHeight="1">
      <c r="B10" s="405" t="s">
        <v>160</v>
      </c>
      <c r="C10" s="406">
        <v>19</v>
      </c>
      <c r="D10" s="406">
        <v>63</v>
      </c>
      <c r="E10" s="407">
        <v>1.4</v>
      </c>
      <c r="F10" s="408">
        <v>0.3</v>
      </c>
      <c r="G10" s="409">
        <v>17.600000000000001</v>
      </c>
      <c r="H10" s="410">
        <v>0.4</v>
      </c>
      <c r="I10" s="363">
        <v>0</v>
      </c>
      <c r="J10" s="408">
        <v>0</v>
      </c>
      <c r="K10" s="411">
        <v>0.8</v>
      </c>
      <c r="L10" s="411">
        <v>20.399999999999999</v>
      </c>
    </row>
    <row r="11" spans="1:12" s="355" customFormat="1" ht="14.1" hidden="1" customHeight="1">
      <c r="B11" s="405" t="s">
        <v>161</v>
      </c>
      <c r="C11" s="406">
        <v>10</v>
      </c>
      <c r="D11" s="406">
        <v>19</v>
      </c>
      <c r="E11" s="407">
        <v>0.4</v>
      </c>
      <c r="F11" s="408">
        <v>0.1</v>
      </c>
      <c r="G11" s="409">
        <v>3.6</v>
      </c>
      <c r="H11" s="410">
        <v>0.2</v>
      </c>
      <c r="I11" s="363">
        <v>0</v>
      </c>
      <c r="J11" s="408">
        <v>0</v>
      </c>
      <c r="K11" s="411">
        <v>5.3</v>
      </c>
      <c r="L11" s="411">
        <v>9.6999999999999993</v>
      </c>
    </row>
    <row r="12" spans="1:12" s="355" customFormat="1" ht="14.1" hidden="1" customHeight="1">
      <c r="B12" s="412" t="s">
        <v>162</v>
      </c>
      <c r="C12" s="413">
        <v>10</v>
      </c>
      <c r="D12" s="413">
        <v>22</v>
      </c>
      <c r="E12" s="414">
        <v>0.4</v>
      </c>
      <c r="F12" s="415">
        <v>0.3</v>
      </c>
      <c r="G12" s="416">
        <v>2.6</v>
      </c>
      <c r="H12" s="417">
        <v>0.3</v>
      </c>
      <c r="I12" s="367">
        <v>0</v>
      </c>
      <c r="J12" s="415">
        <v>0</v>
      </c>
      <c r="K12" s="418">
        <v>0.5</v>
      </c>
      <c r="L12" s="418">
        <v>4</v>
      </c>
    </row>
    <row r="13" spans="1:12" s="368" customFormat="1" ht="14.1" hidden="1" customHeight="1">
      <c r="B13" s="400" t="s">
        <v>195</v>
      </c>
      <c r="C13" s="401">
        <f t="shared" ref="C13:L13" si="1">SUM(C14:C17)</f>
        <v>30</v>
      </c>
      <c r="D13" s="401">
        <f t="shared" si="1"/>
        <v>113</v>
      </c>
      <c r="E13" s="402">
        <f t="shared" si="1"/>
        <v>1.4000000000000001</v>
      </c>
      <c r="F13" s="403">
        <f t="shared" si="1"/>
        <v>0.70000000000000007</v>
      </c>
      <c r="G13" s="402">
        <f t="shared" si="1"/>
        <v>16.2</v>
      </c>
      <c r="H13" s="403">
        <f t="shared" si="1"/>
        <v>1.5000000000000002</v>
      </c>
      <c r="I13" s="359">
        <f t="shared" si="1"/>
        <v>0</v>
      </c>
      <c r="J13" s="403">
        <f t="shared" si="1"/>
        <v>0</v>
      </c>
      <c r="K13" s="404">
        <f t="shared" si="1"/>
        <v>10.899999999999999</v>
      </c>
      <c r="L13" s="404">
        <f t="shared" si="1"/>
        <v>29.700000000000003</v>
      </c>
    </row>
    <row r="14" spans="1:12" s="355" customFormat="1" ht="14.1" hidden="1" customHeight="1">
      <c r="B14" s="405" t="s">
        <v>159</v>
      </c>
      <c r="C14" s="406">
        <v>5</v>
      </c>
      <c r="D14" s="406">
        <v>24</v>
      </c>
      <c r="E14" s="407">
        <v>0.2</v>
      </c>
      <c r="F14" s="408">
        <v>0.3</v>
      </c>
      <c r="G14" s="409">
        <v>1.4</v>
      </c>
      <c r="H14" s="410">
        <v>0.5</v>
      </c>
      <c r="I14" s="363">
        <v>0</v>
      </c>
      <c r="J14" s="408">
        <v>0</v>
      </c>
      <c r="K14" s="411">
        <v>1.2</v>
      </c>
      <c r="L14" s="411">
        <v>2.5</v>
      </c>
    </row>
    <row r="15" spans="1:12" s="355" customFormat="1" ht="14.1" hidden="1" customHeight="1">
      <c r="B15" s="405" t="s">
        <v>160</v>
      </c>
      <c r="C15" s="406">
        <v>9</v>
      </c>
      <c r="D15" s="406">
        <v>49</v>
      </c>
      <c r="E15" s="407">
        <v>0.4</v>
      </c>
      <c r="F15" s="408">
        <v>0.1</v>
      </c>
      <c r="G15" s="409">
        <v>11</v>
      </c>
      <c r="H15" s="410">
        <v>0.6</v>
      </c>
      <c r="I15" s="363">
        <v>0</v>
      </c>
      <c r="J15" s="408">
        <v>0</v>
      </c>
      <c r="K15" s="411">
        <v>1.6</v>
      </c>
      <c r="L15" s="411">
        <v>13.8</v>
      </c>
    </row>
    <row r="16" spans="1:12" s="355" customFormat="1" ht="14.1" hidden="1" customHeight="1">
      <c r="B16" s="405" t="s">
        <v>161</v>
      </c>
      <c r="C16" s="406">
        <v>12</v>
      </c>
      <c r="D16" s="406">
        <v>23</v>
      </c>
      <c r="E16" s="407">
        <v>0.5</v>
      </c>
      <c r="F16" s="408">
        <v>0.2</v>
      </c>
      <c r="G16" s="409">
        <v>1.1000000000000001</v>
      </c>
      <c r="H16" s="410">
        <v>0.3</v>
      </c>
      <c r="I16" s="363">
        <v>0</v>
      </c>
      <c r="J16" s="408">
        <v>0</v>
      </c>
      <c r="K16" s="411">
        <v>1.5</v>
      </c>
      <c r="L16" s="411">
        <v>3.6</v>
      </c>
    </row>
    <row r="17" spans="2:12" s="355" customFormat="1" ht="14.1" hidden="1" customHeight="1">
      <c r="B17" s="412" t="s">
        <v>162</v>
      </c>
      <c r="C17" s="413">
        <v>4</v>
      </c>
      <c r="D17" s="413">
        <v>17</v>
      </c>
      <c r="E17" s="414">
        <v>0.3</v>
      </c>
      <c r="F17" s="415">
        <v>0.1</v>
      </c>
      <c r="G17" s="416">
        <v>2.7</v>
      </c>
      <c r="H17" s="417">
        <v>0.1</v>
      </c>
      <c r="I17" s="367">
        <v>0</v>
      </c>
      <c r="J17" s="415">
        <v>0</v>
      </c>
      <c r="K17" s="418">
        <v>6.6</v>
      </c>
      <c r="L17" s="418">
        <v>9.8000000000000007</v>
      </c>
    </row>
    <row r="18" spans="2:12" s="368" customFormat="1" ht="14.1" hidden="1" customHeight="1">
      <c r="B18" s="400" t="s">
        <v>196</v>
      </c>
      <c r="C18" s="401">
        <f t="shared" ref="C18:L18" si="2">SUM(C19:C22)</f>
        <v>38</v>
      </c>
      <c r="D18" s="401">
        <f t="shared" si="2"/>
        <v>122</v>
      </c>
      <c r="E18" s="402">
        <f t="shared" si="2"/>
        <v>1.7</v>
      </c>
      <c r="F18" s="403">
        <f t="shared" si="2"/>
        <v>0.4</v>
      </c>
      <c r="G18" s="402">
        <f t="shared" si="2"/>
        <v>25.2</v>
      </c>
      <c r="H18" s="403">
        <f t="shared" si="2"/>
        <v>1</v>
      </c>
      <c r="I18" s="359">
        <f t="shared" si="2"/>
        <v>0</v>
      </c>
      <c r="J18" s="403">
        <f t="shared" si="2"/>
        <v>0</v>
      </c>
      <c r="K18" s="404">
        <f t="shared" si="2"/>
        <v>5.7</v>
      </c>
      <c r="L18" s="404">
        <f t="shared" si="2"/>
        <v>34</v>
      </c>
    </row>
    <row r="19" spans="2:12" s="355" customFormat="1" ht="14.1" hidden="1" customHeight="1">
      <c r="B19" s="405" t="s">
        <v>159</v>
      </c>
      <c r="C19" s="406">
        <v>6</v>
      </c>
      <c r="D19" s="406">
        <v>19</v>
      </c>
      <c r="E19" s="407">
        <v>0.3</v>
      </c>
      <c r="F19" s="408">
        <v>0.1</v>
      </c>
      <c r="G19" s="409">
        <v>0.4</v>
      </c>
      <c r="H19" s="410">
        <v>0.3</v>
      </c>
      <c r="I19" s="363">
        <v>0</v>
      </c>
      <c r="J19" s="408">
        <v>0</v>
      </c>
      <c r="K19" s="411">
        <v>0.9</v>
      </c>
      <c r="L19" s="411">
        <v>2</v>
      </c>
    </row>
    <row r="20" spans="2:12" s="355" customFormat="1" ht="14.1" hidden="1" customHeight="1">
      <c r="B20" s="405" t="s">
        <v>160</v>
      </c>
      <c r="C20" s="406">
        <v>12</v>
      </c>
      <c r="D20" s="406">
        <v>50</v>
      </c>
      <c r="E20" s="407">
        <v>0.5</v>
      </c>
      <c r="F20" s="408">
        <v>0.1</v>
      </c>
      <c r="G20" s="409">
        <v>13.4</v>
      </c>
      <c r="H20" s="410">
        <v>0.3</v>
      </c>
      <c r="I20" s="363">
        <v>0</v>
      </c>
      <c r="J20" s="408">
        <v>0</v>
      </c>
      <c r="K20" s="411">
        <v>2.2999999999999998</v>
      </c>
      <c r="L20" s="411">
        <v>16.600000000000001</v>
      </c>
    </row>
    <row r="21" spans="2:12" s="355" customFormat="1" ht="14.1" hidden="1" customHeight="1">
      <c r="B21" s="405" t="s">
        <v>161</v>
      </c>
      <c r="C21" s="406">
        <v>15</v>
      </c>
      <c r="D21" s="406">
        <v>27</v>
      </c>
      <c r="E21" s="407">
        <v>0.6</v>
      </c>
      <c r="F21" s="408">
        <v>0.2</v>
      </c>
      <c r="G21" s="409">
        <v>4.0999999999999996</v>
      </c>
      <c r="H21" s="410">
        <v>0.1</v>
      </c>
      <c r="I21" s="363">
        <v>0</v>
      </c>
      <c r="J21" s="408">
        <v>0</v>
      </c>
      <c r="K21" s="411">
        <v>0.8</v>
      </c>
      <c r="L21" s="411">
        <v>5.8</v>
      </c>
    </row>
    <row r="22" spans="2:12" s="355" customFormat="1" ht="14.1" hidden="1" customHeight="1">
      <c r="B22" s="412" t="s">
        <v>162</v>
      </c>
      <c r="C22" s="413">
        <v>5</v>
      </c>
      <c r="D22" s="413">
        <v>26</v>
      </c>
      <c r="E22" s="414">
        <v>0.3</v>
      </c>
      <c r="F22" s="415">
        <v>0</v>
      </c>
      <c r="G22" s="416">
        <v>7.3</v>
      </c>
      <c r="H22" s="417">
        <v>0.3</v>
      </c>
      <c r="I22" s="367">
        <v>0</v>
      </c>
      <c r="J22" s="415">
        <v>0</v>
      </c>
      <c r="K22" s="418">
        <v>1.7</v>
      </c>
      <c r="L22" s="418">
        <v>9.6</v>
      </c>
    </row>
    <row r="23" spans="2:12" s="368" customFormat="1" ht="14.1" hidden="1" customHeight="1">
      <c r="B23" s="400" t="s">
        <v>197</v>
      </c>
      <c r="C23" s="401">
        <f t="shared" ref="C23:L23" si="3">SUM(C24:C27)</f>
        <v>51</v>
      </c>
      <c r="D23" s="401">
        <f t="shared" si="3"/>
        <v>92</v>
      </c>
      <c r="E23" s="402">
        <f t="shared" si="3"/>
        <v>2.1</v>
      </c>
      <c r="F23" s="403">
        <f t="shared" si="3"/>
        <v>1.2</v>
      </c>
      <c r="G23" s="402">
        <f t="shared" si="3"/>
        <v>12.1</v>
      </c>
      <c r="H23" s="403">
        <f t="shared" si="3"/>
        <v>2.4</v>
      </c>
      <c r="I23" s="359">
        <f t="shared" si="3"/>
        <v>0</v>
      </c>
      <c r="J23" s="403">
        <f t="shared" si="3"/>
        <v>0</v>
      </c>
      <c r="K23" s="404">
        <f t="shared" si="3"/>
        <v>3.8</v>
      </c>
      <c r="L23" s="404">
        <f t="shared" si="3"/>
        <v>21.4</v>
      </c>
    </row>
    <row r="24" spans="2:12" s="355" customFormat="1" ht="14.1" hidden="1" customHeight="1">
      <c r="B24" s="405" t="s">
        <v>159</v>
      </c>
      <c r="C24" s="406">
        <v>3</v>
      </c>
      <c r="D24" s="406">
        <v>11</v>
      </c>
      <c r="E24" s="407">
        <v>0</v>
      </c>
      <c r="F24" s="408">
        <v>0.1</v>
      </c>
      <c r="G24" s="409">
        <v>0</v>
      </c>
      <c r="H24" s="410">
        <v>0.5</v>
      </c>
      <c r="I24" s="363">
        <v>0</v>
      </c>
      <c r="J24" s="408">
        <v>0</v>
      </c>
      <c r="K24" s="411">
        <v>0</v>
      </c>
      <c r="L24" s="411">
        <v>0.7</v>
      </c>
    </row>
    <row r="25" spans="2:12" s="355" customFormat="1" ht="14.1" hidden="1" customHeight="1">
      <c r="B25" s="405" t="s">
        <v>160</v>
      </c>
      <c r="C25" s="406">
        <v>16</v>
      </c>
      <c r="D25" s="406">
        <v>44</v>
      </c>
      <c r="E25" s="407">
        <v>0.6</v>
      </c>
      <c r="F25" s="408">
        <v>0.5</v>
      </c>
      <c r="G25" s="409">
        <v>9.6</v>
      </c>
      <c r="H25" s="410">
        <v>1.2</v>
      </c>
      <c r="I25" s="363">
        <v>0</v>
      </c>
      <c r="J25" s="408">
        <v>0</v>
      </c>
      <c r="K25" s="411">
        <v>2</v>
      </c>
      <c r="L25" s="411">
        <v>13.7</v>
      </c>
    </row>
    <row r="26" spans="2:12" s="355" customFormat="1" ht="14.1" hidden="1" customHeight="1">
      <c r="B26" s="405" t="s">
        <v>161</v>
      </c>
      <c r="C26" s="406">
        <v>22</v>
      </c>
      <c r="D26" s="406">
        <v>25</v>
      </c>
      <c r="E26" s="407">
        <v>0.9</v>
      </c>
      <c r="F26" s="408">
        <v>0.3</v>
      </c>
      <c r="G26" s="409">
        <v>1.7</v>
      </c>
      <c r="H26" s="410">
        <v>0.4</v>
      </c>
      <c r="I26" s="363">
        <v>0</v>
      </c>
      <c r="J26" s="408">
        <v>0</v>
      </c>
      <c r="K26" s="411">
        <v>1</v>
      </c>
      <c r="L26" s="411">
        <v>4.2</v>
      </c>
    </row>
    <row r="27" spans="2:12" s="355" customFormat="1" ht="14.1" hidden="1" customHeight="1">
      <c r="B27" s="412" t="s">
        <v>162</v>
      </c>
      <c r="C27" s="413">
        <v>10</v>
      </c>
      <c r="D27" s="413">
        <v>12</v>
      </c>
      <c r="E27" s="414">
        <v>0.6</v>
      </c>
      <c r="F27" s="415">
        <v>0.3</v>
      </c>
      <c r="G27" s="416">
        <v>0.8</v>
      </c>
      <c r="H27" s="417">
        <v>0.3</v>
      </c>
      <c r="I27" s="367">
        <v>0</v>
      </c>
      <c r="J27" s="415">
        <v>0</v>
      </c>
      <c r="K27" s="418">
        <v>0.8</v>
      </c>
      <c r="L27" s="418">
        <v>2.8</v>
      </c>
    </row>
    <row r="28" spans="2:12" s="368" customFormat="1" ht="14.1" hidden="1" customHeight="1">
      <c r="B28" s="400" t="s">
        <v>198</v>
      </c>
      <c r="C28" s="401">
        <f t="shared" ref="C28:L28" si="4">SUM(C29:C32)</f>
        <v>31</v>
      </c>
      <c r="D28" s="401">
        <f t="shared" si="4"/>
        <v>90</v>
      </c>
      <c r="E28" s="402">
        <f t="shared" si="4"/>
        <v>1.7</v>
      </c>
      <c r="F28" s="403">
        <f t="shared" si="4"/>
        <v>0.6</v>
      </c>
      <c r="G28" s="402">
        <f t="shared" si="4"/>
        <v>11.5</v>
      </c>
      <c r="H28" s="403">
        <f t="shared" si="4"/>
        <v>2.6000000000000005</v>
      </c>
      <c r="I28" s="359">
        <f t="shared" si="4"/>
        <v>0</v>
      </c>
      <c r="J28" s="403">
        <f t="shared" si="4"/>
        <v>0</v>
      </c>
      <c r="K28" s="404">
        <f t="shared" si="4"/>
        <v>7.1000000000000005</v>
      </c>
      <c r="L28" s="404">
        <f t="shared" si="4"/>
        <v>23.7</v>
      </c>
    </row>
    <row r="29" spans="2:12" s="355" customFormat="1" ht="14.1" hidden="1" customHeight="1">
      <c r="B29" s="405" t="s">
        <v>159</v>
      </c>
      <c r="C29" s="406">
        <v>11</v>
      </c>
      <c r="D29" s="406">
        <v>13</v>
      </c>
      <c r="E29" s="407">
        <v>0.5</v>
      </c>
      <c r="F29" s="408">
        <v>0.5</v>
      </c>
      <c r="G29" s="409">
        <v>0.5</v>
      </c>
      <c r="H29" s="410">
        <v>2.2000000000000002</v>
      </c>
      <c r="I29" s="363">
        <v>0</v>
      </c>
      <c r="J29" s="408">
        <v>0</v>
      </c>
      <c r="K29" s="411">
        <v>1.2</v>
      </c>
      <c r="L29" s="411">
        <v>5</v>
      </c>
    </row>
    <row r="30" spans="2:12" s="355" customFormat="1" ht="14.1" hidden="1" customHeight="1">
      <c r="B30" s="405" t="s">
        <v>160</v>
      </c>
      <c r="C30" s="406">
        <v>10</v>
      </c>
      <c r="D30" s="406">
        <v>45</v>
      </c>
      <c r="E30" s="407">
        <v>0.7</v>
      </c>
      <c r="F30" s="408">
        <v>0</v>
      </c>
      <c r="G30" s="409">
        <v>9</v>
      </c>
      <c r="H30" s="410">
        <v>0.1</v>
      </c>
      <c r="I30" s="363">
        <v>0</v>
      </c>
      <c r="J30" s="408">
        <v>0</v>
      </c>
      <c r="K30" s="411">
        <v>4.7</v>
      </c>
      <c r="L30" s="411">
        <v>14.5</v>
      </c>
    </row>
    <row r="31" spans="2:12" s="355" customFormat="1" ht="14.1" hidden="1" customHeight="1">
      <c r="B31" s="405" t="s">
        <v>161</v>
      </c>
      <c r="C31" s="406">
        <v>7</v>
      </c>
      <c r="D31" s="406">
        <v>24</v>
      </c>
      <c r="E31" s="407">
        <v>0.5</v>
      </c>
      <c r="F31" s="408">
        <v>0</v>
      </c>
      <c r="G31" s="409">
        <v>1.9</v>
      </c>
      <c r="H31" s="410">
        <v>0.1</v>
      </c>
      <c r="I31" s="363">
        <v>0</v>
      </c>
      <c r="J31" s="408">
        <v>0</v>
      </c>
      <c r="K31" s="411">
        <v>0.9</v>
      </c>
      <c r="L31" s="411">
        <v>3.4</v>
      </c>
    </row>
    <row r="32" spans="2:12" s="355" customFormat="1" ht="14.1" hidden="1" customHeight="1">
      <c r="B32" s="412" t="s">
        <v>162</v>
      </c>
      <c r="C32" s="413">
        <v>3</v>
      </c>
      <c r="D32" s="413">
        <v>8</v>
      </c>
      <c r="E32" s="414">
        <v>0</v>
      </c>
      <c r="F32" s="415">
        <v>0.1</v>
      </c>
      <c r="G32" s="416">
        <v>0.1</v>
      </c>
      <c r="H32" s="417">
        <v>0.2</v>
      </c>
      <c r="I32" s="367">
        <v>0</v>
      </c>
      <c r="J32" s="415">
        <v>0</v>
      </c>
      <c r="K32" s="418">
        <v>0.3</v>
      </c>
      <c r="L32" s="418">
        <v>0.8</v>
      </c>
    </row>
    <row r="33" spans="2:14" s="368" customFormat="1" ht="14.1" hidden="1" customHeight="1">
      <c r="B33" s="400" t="s">
        <v>199</v>
      </c>
      <c r="C33" s="401">
        <f t="shared" ref="C33:L33" si="5">SUM(C34:C37)</f>
        <v>29</v>
      </c>
      <c r="D33" s="401">
        <f t="shared" si="5"/>
        <v>75</v>
      </c>
      <c r="E33" s="402">
        <f t="shared" si="5"/>
        <v>1.9000000000000001</v>
      </c>
      <c r="F33" s="403">
        <f t="shared" si="5"/>
        <v>0.2</v>
      </c>
      <c r="G33" s="402">
        <f t="shared" si="5"/>
        <v>14</v>
      </c>
      <c r="H33" s="403">
        <f t="shared" si="5"/>
        <v>1.4000000000000001</v>
      </c>
      <c r="I33" s="359">
        <f t="shared" si="5"/>
        <v>0</v>
      </c>
      <c r="J33" s="403">
        <f t="shared" si="5"/>
        <v>0</v>
      </c>
      <c r="K33" s="404">
        <f t="shared" si="5"/>
        <v>6.7</v>
      </c>
      <c r="L33" s="404">
        <f t="shared" si="5"/>
        <v>24.200000000000003</v>
      </c>
    </row>
    <row r="34" spans="2:14" s="355" customFormat="1" ht="15" hidden="1" customHeight="1">
      <c r="B34" s="419" t="s">
        <v>50</v>
      </c>
      <c r="C34" s="420">
        <v>7</v>
      </c>
      <c r="D34" s="420">
        <v>11</v>
      </c>
      <c r="E34" s="421">
        <v>0.4</v>
      </c>
      <c r="F34" s="422">
        <v>0.2</v>
      </c>
      <c r="G34" s="421">
        <v>0.8</v>
      </c>
      <c r="H34" s="422">
        <v>1.2</v>
      </c>
      <c r="I34" s="423">
        <v>0</v>
      </c>
      <c r="J34" s="422">
        <v>0</v>
      </c>
      <c r="K34" s="424">
        <v>3.9</v>
      </c>
      <c r="L34" s="424">
        <v>6.5</v>
      </c>
      <c r="M34" s="425"/>
      <c r="N34" s="425"/>
    </row>
    <row r="35" spans="2:14" s="355" customFormat="1" ht="15" hidden="1" customHeight="1">
      <c r="B35" s="419" t="s">
        <v>51</v>
      </c>
      <c r="C35" s="420">
        <v>7</v>
      </c>
      <c r="D35" s="420">
        <v>37</v>
      </c>
      <c r="E35" s="421">
        <v>0.4</v>
      </c>
      <c r="F35" s="422">
        <v>0</v>
      </c>
      <c r="G35" s="421">
        <v>10.1</v>
      </c>
      <c r="H35" s="422">
        <v>0.1</v>
      </c>
      <c r="I35" s="423">
        <v>0</v>
      </c>
      <c r="J35" s="422">
        <v>0</v>
      </c>
      <c r="K35" s="424">
        <v>1.1000000000000001</v>
      </c>
      <c r="L35" s="424">
        <v>11.7</v>
      </c>
      <c r="M35" s="425"/>
      <c r="N35" s="425"/>
    </row>
    <row r="36" spans="2:14" s="355" customFormat="1" ht="15" hidden="1" customHeight="1">
      <c r="B36" s="419" t="s">
        <v>52</v>
      </c>
      <c r="C36" s="420">
        <v>11</v>
      </c>
      <c r="D36" s="420">
        <v>17</v>
      </c>
      <c r="E36" s="421">
        <v>1</v>
      </c>
      <c r="F36" s="422">
        <v>0</v>
      </c>
      <c r="G36" s="421">
        <v>2.6</v>
      </c>
      <c r="H36" s="422">
        <v>0</v>
      </c>
      <c r="I36" s="423">
        <v>0</v>
      </c>
      <c r="J36" s="422">
        <v>0</v>
      </c>
      <c r="K36" s="424">
        <v>0.8</v>
      </c>
      <c r="L36" s="424">
        <v>4.4000000000000004</v>
      </c>
      <c r="M36" s="425"/>
      <c r="N36" s="425"/>
    </row>
    <row r="37" spans="2:14" s="355" customFormat="1" ht="15" hidden="1" customHeight="1">
      <c r="B37" s="426" t="s">
        <v>53</v>
      </c>
      <c r="C37" s="427">
        <v>4</v>
      </c>
      <c r="D37" s="427">
        <v>10</v>
      </c>
      <c r="E37" s="428">
        <v>0.1</v>
      </c>
      <c r="F37" s="429">
        <v>0</v>
      </c>
      <c r="G37" s="428">
        <v>0.5</v>
      </c>
      <c r="H37" s="429">
        <v>0.1</v>
      </c>
      <c r="I37" s="430">
        <v>0</v>
      </c>
      <c r="J37" s="429">
        <v>0</v>
      </c>
      <c r="K37" s="431">
        <v>0.9</v>
      </c>
      <c r="L37" s="431">
        <v>1.6</v>
      </c>
      <c r="M37" s="425"/>
      <c r="N37" s="425"/>
    </row>
    <row r="38" spans="2:14" s="368" customFormat="1" ht="14.1" hidden="1" customHeight="1">
      <c r="B38" s="400" t="s">
        <v>200</v>
      </c>
      <c r="C38" s="401">
        <f t="shared" ref="C38:L38" si="6">SUM(C39:C42)</f>
        <v>35</v>
      </c>
      <c r="D38" s="401">
        <f t="shared" si="6"/>
        <v>116</v>
      </c>
      <c r="E38" s="402">
        <f t="shared" si="6"/>
        <v>1.5</v>
      </c>
      <c r="F38" s="403">
        <f t="shared" si="6"/>
        <v>0.5</v>
      </c>
      <c r="G38" s="402">
        <f t="shared" si="6"/>
        <v>16.099999999999998</v>
      </c>
      <c r="H38" s="403">
        <f t="shared" si="6"/>
        <v>1.7</v>
      </c>
      <c r="I38" s="359">
        <f t="shared" si="6"/>
        <v>0</v>
      </c>
      <c r="J38" s="403">
        <f t="shared" si="6"/>
        <v>0</v>
      </c>
      <c r="K38" s="404">
        <f t="shared" si="6"/>
        <v>3.8000000000000003</v>
      </c>
      <c r="L38" s="404">
        <f t="shared" si="6"/>
        <v>23.7</v>
      </c>
    </row>
    <row r="39" spans="2:14" s="355" customFormat="1" ht="14.1" hidden="1" customHeight="1">
      <c r="B39" s="432" t="s">
        <v>50</v>
      </c>
      <c r="C39" s="433">
        <v>5</v>
      </c>
      <c r="D39" s="433">
        <v>16</v>
      </c>
      <c r="E39" s="434">
        <v>0.2</v>
      </c>
      <c r="F39" s="435">
        <v>0.1</v>
      </c>
      <c r="G39" s="434">
        <v>1</v>
      </c>
      <c r="H39" s="435">
        <v>1.4</v>
      </c>
      <c r="I39" s="436">
        <v>0</v>
      </c>
      <c r="J39" s="435">
        <v>0</v>
      </c>
      <c r="K39" s="437">
        <v>0.8</v>
      </c>
      <c r="L39" s="437">
        <v>3.6</v>
      </c>
    </row>
    <row r="40" spans="2:14" s="355" customFormat="1" ht="14.1" hidden="1" customHeight="1">
      <c r="B40" s="432" t="s">
        <v>144</v>
      </c>
      <c r="C40" s="433">
        <v>13</v>
      </c>
      <c r="D40" s="433">
        <v>43</v>
      </c>
      <c r="E40" s="434">
        <v>0.7</v>
      </c>
      <c r="F40" s="435">
        <v>0</v>
      </c>
      <c r="G40" s="434">
        <v>9.1999999999999993</v>
      </c>
      <c r="H40" s="435">
        <v>0.1</v>
      </c>
      <c r="I40" s="436">
        <v>0</v>
      </c>
      <c r="J40" s="435">
        <v>0</v>
      </c>
      <c r="K40" s="437">
        <v>1.7</v>
      </c>
      <c r="L40" s="437">
        <v>11.8</v>
      </c>
    </row>
    <row r="41" spans="2:14" s="355" customFormat="1" ht="14.1" hidden="1" customHeight="1">
      <c r="B41" s="432" t="s">
        <v>52</v>
      </c>
      <c r="C41" s="433">
        <v>11</v>
      </c>
      <c r="D41" s="433">
        <v>36</v>
      </c>
      <c r="E41" s="434">
        <v>0.5</v>
      </c>
      <c r="F41" s="435">
        <v>0.1</v>
      </c>
      <c r="G41" s="434">
        <v>5.0999999999999996</v>
      </c>
      <c r="H41" s="435">
        <v>0</v>
      </c>
      <c r="I41" s="436">
        <v>0</v>
      </c>
      <c r="J41" s="435">
        <v>0</v>
      </c>
      <c r="K41" s="437">
        <v>0.2</v>
      </c>
      <c r="L41" s="437">
        <v>5.9</v>
      </c>
    </row>
    <row r="42" spans="2:14" s="355" customFormat="1" ht="14.1" hidden="1" customHeight="1">
      <c r="B42" s="438" t="s">
        <v>53</v>
      </c>
      <c r="C42" s="439">
        <v>6</v>
      </c>
      <c r="D42" s="439">
        <v>21</v>
      </c>
      <c r="E42" s="440">
        <v>0.1</v>
      </c>
      <c r="F42" s="441">
        <v>0.3</v>
      </c>
      <c r="G42" s="440">
        <v>0.8</v>
      </c>
      <c r="H42" s="441">
        <v>0.2</v>
      </c>
      <c r="I42" s="442">
        <v>0</v>
      </c>
      <c r="J42" s="441">
        <v>0</v>
      </c>
      <c r="K42" s="443">
        <v>1.1000000000000001</v>
      </c>
      <c r="L42" s="443">
        <v>2.4</v>
      </c>
    </row>
    <row r="43" spans="2:14" s="355" customFormat="1" ht="14.1" hidden="1" customHeight="1">
      <c r="B43" s="400" t="s">
        <v>201</v>
      </c>
      <c r="C43" s="401">
        <f t="shared" ref="C43:L43" si="7">SUM(C44:C47)</f>
        <v>29</v>
      </c>
      <c r="D43" s="401">
        <f t="shared" si="7"/>
        <v>124</v>
      </c>
      <c r="E43" s="402">
        <f t="shared" si="7"/>
        <v>1.4</v>
      </c>
      <c r="F43" s="403">
        <f t="shared" si="7"/>
        <v>0</v>
      </c>
      <c r="G43" s="402">
        <f t="shared" si="7"/>
        <v>18.400000000000002</v>
      </c>
      <c r="H43" s="403">
        <f t="shared" si="7"/>
        <v>1.2</v>
      </c>
      <c r="I43" s="359">
        <f t="shared" si="7"/>
        <v>0</v>
      </c>
      <c r="J43" s="403">
        <f t="shared" si="7"/>
        <v>0</v>
      </c>
      <c r="K43" s="404">
        <f t="shared" si="7"/>
        <v>3.9999999999999996</v>
      </c>
      <c r="L43" s="404">
        <f t="shared" si="7"/>
        <v>25.200000000000003</v>
      </c>
    </row>
    <row r="44" spans="2:14" s="355" customFormat="1" ht="14.1" hidden="1" customHeight="1">
      <c r="B44" s="405" t="s">
        <v>159</v>
      </c>
      <c r="C44" s="406">
        <v>5</v>
      </c>
      <c r="D44" s="406">
        <v>23</v>
      </c>
      <c r="E44" s="407">
        <v>0.2</v>
      </c>
      <c r="F44" s="408">
        <v>0</v>
      </c>
      <c r="G44" s="409">
        <v>0.7</v>
      </c>
      <c r="H44" s="410">
        <v>0.5</v>
      </c>
      <c r="I44" s="444">
        <v>0</v>
      </c>
      <c r="J44" s="445">
        <v>0</v>
      </c>
      <c r="K44" s="446">
        <v>1.2</v>
      </c>
      <c r="L44" s="411">
        <v>2.6</v>
      </c>
    </row>
    <row r="45" spans="2:14" s="355" customFormat="1" ht="14.1" hidden="1" customHeight="1">
      <c r="B45" s="405" t="s">
        <v>160</v>
      </c>
      <c r="C45" s="406">
        <v>9</v>
      </c>
      <c r="D45" s="406">
        <v>60</v>
      </c>
      <c r="E45" s="407">
        <v>0.7</v>
      </c>
      <c r="F45" s="445">
        <v>0</v>
      </c>
      <c r="G45" s="409">
        <v>11.8</v>
      </c>
      <c r="H45" s="410">
        <v>0.3</v>
      </c>
      <c r="I45" s="444">
        <v>0</v>
      </c>
      <c r="J45" s="445">
        <v>0</v>
      </c>
      <c r="K45" s="446">
        <v>1.7</v>
      </c>
      <c r="L45" s="411">
        <v>14.5</v>
      </c>
    </row>
    <row r="46" spans="2:14" s="355" customFormat="1" ht="14.1" hidden="1" customHeight="1">
      <c r="B46" s="405" t="s">
        <v>161</v>
      </c>
      <c r="C46" s="406">
        <v>10</v>
      </c>
      <c r="D46" s="406">
        <v>24</v>
      </c>
      <c r="E46" s="407">
        <v>0.4</v>
      </c>
      <c r="F46" s="408">
        <v>0</v>
      </c>
      <c r="G46" s="409">
        <v>3.3</v>
      </c>
      <c r="H46" s="410">
        <v>0.1</v>
      </c>
      <c r="I46" s="444">
        <v>0</v>
      </c>
      <c r="J46" s="445">
        <v>0</v>
      </c>
      <c r="K46" s="446">
        <v>0.7</v>
      </c>
      <c r="L46" s="411">
        <v>4.5999999999999996</v>
      </c>
    </row>
    <row r="47" spans="2:14" s="355" customFormat="1" ht="14.1" hidden="1" customHeight="1">
      <c r="B47" s="412" t="s">
        <v>162</v>
      </c>
      <c r="C47" s="413">
        <v>5</v>
      </c>
      <c r="D47" s="413">
        <v>17</v>
      </c>
      <c r="E47" s="414">
        <v>0.1</v>
      </c>
      <c r="F47" s="415">
        <v>0</v>
      </c>
      <c r="G47" s="416">
        <v>2.6</v>
      </c>
      <c r="H47" s="417">
        <v>0.3</v>
      </c>
      <c r="I47" s="447">
        <v>0</v>
      </c>
      <c r="J47" s="448">
        <v>0</v>
      </c>
      <c r="K47" s="449">
        <v>0.4</v>
      </c>
      <c r="L47" s="418">
        <v>3.5</v>
      </c>
    </row>
    <row r="48" spans="2:14" s="355" customFormat="1" ht="14.1" hidden="1" customHeight="1">
      <c r="B48" s="450" t="s">
        <v>202</v>
      </c>
      <c r="C48" s="451">
        <v>27</v>
      </c>
      <c r="D48" s="451">
        <v>74</v>
      </c>
      <c r="E48" s="452">
        <v>1.6</v>
      </c>
      <c r="F48" s="453">
        <v>0.2</v>
      </c>
      <c r="G48" s="452">
        <v>13.6</v>
      </c>
      <c r="H48" s="453">
        <v>0.5</v>
      </c>
      <c r="I48" s="372">
        <v>0</v>
      </c>
      <c r="J48" s="453">
        <v>0</v>
      </c>
      <c r="K48" s="454">
        <v>2.5</v>
      </c>
      <c r="L48" s="454">
        <v>18.399999999999999</v>
      </c>
    </row>
    <row r="49" spans="2:13" s="355" customFormat="1" ht="14.1" hidden="1" customHeight="1">
      <c r="B49" s="450" t="s">
        <v>203</v>
      </c>
      <c r="C49" s="451">
        <v>14</v>
      </c>
      <c r="D49" s="451">
        <v>60</v>
      </c>
      <c r="E49" s="452">
        <v>1</v>
      </c>
      <c r="F49" s="453">
        <v>0.2</v>
      </c>
      <c r="G49" s="452">
        <v>15.2</v>
      </c>
      <c r="H49" s="453">
        <v>0.4</v>
      </c>
      <c r="I49" s="372">
        <v>0</v>
      </c>
      <c r="J49" s="453">
        <v>0</v>
      </c>
      <c r="K49" s="454">
        <v>1.8</v>
      </c>
      <c r="L49" s="454">
        <v>18.5</v>
      </c>
    </row>
    <row r="50" spans="2:13" s="355" customFormat="1" ht="14.1" hidden="1" customHeight="1">
      <c r="B50" s="400" t="s">
        <v>204</v>
      </c>
      <c r="C50" s="401">
        <f t="shared" ref="C50:K50" si="8">SUM(C51:C54)</f>
        <v>19</v>
      </c>
      <c r="D50" s="401">
        <f t="shared" si="8"/>
        <v>64</v>
      </c>
      <c r="E50" s="402">
        <f t="shared" si="8"/>
        <v>1.1000000000000001</v>
      </c>
      <c r="F50" s="403">
        <f t="shared" si="8"/>
        <v>0.1</v>
      </c>
      <c r="G50" s="402">
        <f t="shared" si="8"/>
        <v>14.6</v>
      </c>
      <c r="H50" s="403">
        <f t="shared" si="8"/>
        <v>0.70000000000000007</v>
      </c>
      <c r="I50" s="359">
        <f t="shared" si="8"/>
        <v>0</v>
      </c>
      <c r="J50" s="403">
        <f t="shared" si="8"/>
        <v>0</v>
      </c>
      <c r="K50" s="404">
        <f t="shared" si="8"/>
        <v>1.0999999999999999</v>
      </c>
      <c r="L50" s="404">
        <f>SUM(L51:L54)</f>
        <v>17.600000000000001</v>
      </c>
    </row>
    <row r="51" spans="2:13" s="355" customFormat="1" ht="14.1" hidden="1" customHeight="1">
      <c r="B51" s="405" t="s">
        <v>159</v>
      </c>
      <c r="C51" s="406">
        <v>4</v>
      </c>
      <c r="D51" s="406">
        <v>9</v>
      </c>
      <c r="E51" s="407">
        <v>0.3</v>
      </c>
      <c r="F51" s="408">
        <v>0</v>
      </c>
      <c r="G51" s="409">
        <v>0.5</v>
      </c>
      <c r="H51" s="410">
        <v>0.2</v>
      </c>
      <c r="I51" s="444">
        <v>0</v>
      </c>
      <c r="J51" s="445">
        <v>0</v>
      </c>
      <c r="K51" s="446">
        <v>0.1</v>
      </c>
      <c r="L51" s="411">
        <v>1.1000000000000001</v>
      </c>
    </row>
    <row r="52" spans="2:13" s="355" customFormat="1" ht="14.1" hidden="1" customHeight="1">
      <c r="B52" s="405" t="s">
        <v>160</v>
      </c>
      <c r="C52" s="406">
        <v>3</v>
      </c>
      <c r="D52" s="406">
        <v>22</v>
      </c>
      <c r="E52" s="407">
        <v>0.2</v>
      </c>
      <c r="F52" s="445">
        <v>0</v>
      </c>
      <c r="G52" s="409">
        <v>11.1</v>
      </c>
      <c r="H52" s="410">
        <v>0.1</v>
      </c>
      <c r="I52" s="444">
        <v>0</v>
      </c>
      <c r="J52" s="445">
        <v>0</v>
      </c>
      <c r="K52" s="446">
        <v>0.6</v>
      </c>
      <c r="L52" s="411">
        <v>12</v>
      </c>
    </row>
    <row r="53" spans="2:13" s="355" customFormat="1" ht="14.1" hidden="1" customHeight="1">
      <c r="B53" s="405" t="s">
        <v>161</v>
      </c>
      <c r="C53" s="406">
        <v>8</v>
      </c>
      <c r="D53" s="406">
        <v>21</v>
      </c>
      <c r="E53" s="407">
        <v>0.4</v>
      </c>
      <c r="F53" s="408">
        <v>0.1</v>
      </c>
      <c r="G53" s="409">
        <v>1.7</v>
      </c>
      <c r="H53" s="410">
        <v>0.3</v>
      </c>
      <c r="I53" s="444">
        <v>0</v>
      </c>
      <c r="J53" s="445">
        <v>0</v>
      </c>
      <c r="K53" s="446">
        <v>0.2</v>
      </c>
      <c r="L53" s="411">
        <v>2.7</v>
      </c>
    </row>
    <row r="54" spans="2:13" s="355" customFormat="1" ht="14.1" hidden="1" customHeight="1">
      <c r="B54" s="412" t="s">
        <v>162</v>
      </c>
      <c r="C54" s="413">
        <v>4</v>
      </c>
      <c r="D54" s="413">
        <v>12</v>
      </c>
      <c r="E54" s="414">
        <v>0.2</v>
      </c>
      <c r="F54" s="415">
        <v>0</v>
      </c>
      <c r="G54" s="416">
        <v>1.3</v>
      </c>
      <c r="H54" s="417">
        <v>0.1</v>
      </c>
      <c r="I54" s="447">
        <v>0</v>
      </c>
      <c r="J54" s="448">
        <v>0</v>
      </c>
      <c r="K54" s="449">
        <v>0.2</v>
      </c>
      <c r="L54" s="418">
        <v>1.8</v>
      </c>
    </row>
    <row r="55" spans="2:13" s="355" customFormat="1" ht="15" hidden="1" customHeight="1">
      <c r="B55" s="400" t="s">
        <v>205</v>
      </c>
      <c r="C55" s="401">
        <f t="shared" ref="C55:J55" si="9">SUM(C56:C59)</f>
        <v>15</v>
      </c>
      <c r="D55" s="401">
        <f t="shared" si="9"/>
        <v>71</v>
      </c>
      <c r="E55" s="402">
        <f t="shared" si="9"/>
        <v>0.79999999999999993</v>
      </c>
      <c r="F55" s="403">
        <f t="shared" si="9"/>
        <v>0.2</v>
      </c>
      <c r="G55" s="402">
        <f t="shared" si="9"/>
        <v>15.1</v>
      </c>
      <c r="H55" s="403">
        <f t="shared" si="9"/>
        <v>0.6</v>
      </c>
      <c r="I55" s="359">
        <f t="shared" si="9"/>
        <v>0</v>
      </c>
      <c r="J55" s="403">
        <f t="shared" si="9"/>
        <v>0</v>
      </c>
      <c r="K55" s="404">
        <v>2.8</v>
      </c>
      <c r="L55" s="404">
        <v>19.5</v>
      </c>
    </row>
    <row r="56" spans="2:13" s="355" customFormat="1" ht="15" hidden="1" customHeight="1">
      <c r="B56" s="405" t="s">
        <v>159</v>
      </c>
      <c r="C56" s="406">
        <v>1</v>
      </c>
      <c r="D56" s="406">
        <v>9</v>
      </c>
      <c r="E56" s="407">
        <v>0</v>
      </c>
      <c r="F56" s="455">
        <v>0.04</v>
      </c>
      <c r="G56" s="409">
        <v>0.2</v>
      </c>
      <c r="H56" s="410">
        <v>0.2</v>
      </c>
      <c r="I56" s="444">
        <v>0</v>
      </c>
      <c r="J56" s="445">
        <v>0</v>
      </c>
      <c r="K56" s="456" t="s">
        <v>206</v>
      </c>
      <c r="L56" s="457">
        <f>SUM(E56:H56,J56)</f>
        <v>0.44000000000000006</v>
      </c>
    </row>
    <row r="57" spans="2:13" s="355" customFormat="1" ht="15" hidden="1" customHeight="1">
      <c r="B57" s="405" t="s">
        <v>160</v>
      </c>
      <c r="C57" s="406">
        <v>7</v>
      </c>
      <c r="D57" s="406">
        <v>33</v>
      </c>
      <c r="E57" s="407">
        <v>0.4</v>
      </c>
      <c r="F57" s="458">
        <v>0.05</v>
      </c>
      <c r="G57" s="409">
        <v>11.4</v>
      </c>
      <c r="H57" s="410">
        <v>0.1</v>
      </c>
      <c r="I57" s="444">
        <v>0</v>
      </c>
      <c r="J57" s="445">
        <v>0</v>
      </c>
      <c r="K57" s="456" t="s">
        <v>206</v>
      </c>
      <c r="L57" s="457">
        <f>SUM(E57:H57,J57)</f>
        <v>11.95</v>
      </c>
    </row>
    <row r="58" spans="2:13" s="355" customFormat="1" ht="15" hidden="1" customHeight="1">
      <c r="B58" s="405" t="s">
        <v>161</v>
      </c>
      <c r="C58" s="406">
        <v>4</v>
      </c>
      <c r="D58" s="406">
        <v>19</v>
      </c>
      <c r="E58" s="407">
        <v>0.3</v>
      </c>
      <c r="F58" s="408">
        <v>0.1</v>
      </c>
      <c r="G58" s="409">
        <v>1.4</v>
      </c>
      <c r="H58" s="410">
        <v>0.2</v>
      </c>
      <c r="I58" s="444">
        <v>0</v>
      </c>
      <c r="J58" s="445">
        <v>0</v>
      </c>
      <c r="K58" s="456" t="s">
        <v>206</v>
      </c>
      <c r="L58" s="457">
        <f>SUM(E58:H58,J58)</f>
        <v>1.9999999999999998</v>
      </c>
    </row>
    <row r="59" spans="2:13" s="355" customFormat="1" ht="15" hidden="1" customHeight="1">
      <c r="B59" s="412" t="s">
        <v>162</v>
      </c>
      <c r="C59" s="413">
        <v>3</v>
      </c>
      <c r="D59" s="413">
        <v>10</v>
      </c>
      <c r="E59" s="414">
        <v>0.1</v>
      </c>
      <c r="F59" s="459">
        <v>0.01</v>
      </c>
      <c r="G59" s="416">
        <v>2.1</v>
      </c>
      <c r="H59" s="417">
        <v>0.1</v>
      </c>
      <c r="I59" s="447">
        <v>0</v>
      </c>
      <c r="J59" s="448">
        <v>0</v>
      </c>
      <c r="K59" s="460" t="s">
        <v>206</v>
      </c>
      <c r="L59" s="457">
        <f>SUM(E59:H59,J59)</f>
        <v>2.31</v>
      </c>
    </row>
    <row r="60" spans="2:13" s="355" customFormat="1" ht="15" hidden="1" customHeight="1">
      <c r="B60" s="400" t="s">
        <v>207</v>
      </c>
      <c r="C60" s="401">
        <f t="shared" ref="C60:J60" si="10">SUM(C61:C64)</f>
        <v>14</v>
      </c>
      <c r="D60" s="401">
        <f t="shared" si="10"/>
        <v>81</v>
      </c>
      <c r="E60" s="402">
        <f t="shared" si="10"/>
        <v>0.79999999999999993</v>
      </c>
      <c r="F60" s="403">
        <f t="shared" si="10"/>
        <v>0.1</v>
      </c>
      <c r="G60" s="402">
        <f t="shared" si="10"/>
        <v>17.100000000000001</v>
      </c>
      <c r="H60" s="403">
        <f t="shared" si="10"/>
        <v>0.70000000000000007</v>
      </c>
      <c r="I60" s="359">
        <f t="shared" si="10"/>
        <v>0</v>
      </c>
      <c r="J60" s="403">
        <f t="shared" si="10"/>
        <v>0</v>
      </c>
      <c r="K60" s="404">
        <v>1.9</v>
      </c>
      <c r="L60" s="404">
        <v>20.6</v>
      </c>
    </row>
    <row r="61" spans="2:13" s="355" customFormat="1" ht="15" hidden="1" customHeight="1">
      <c r="B61" s="405" t="s">
        <v>159</v>
      </c>
      <c r="C61" s="406">
        <v>0</v>
      </c>
      <c r="D61" s="406">
        <v>11</v>
      </c>
      <c r="E61" s="407">
        <v>0</v>
      </c>
      <c r="F61" s="408">
        <v>0</v>
      </c>
      <c r="G61" s="409">
        <v>0.1</v>
      </c>
      <c r="H61" s="410">
        <v>0.2</v>
      </c>
      <c r="I61" s="444">
        <v>0</v>
      </c>
      <c r="J61" s="445">
        <v>0</v>
      </c>
      <c r="K61" s="456" t="s">
        <v>206</v>
      </c>
      <c r="L61" s="457">
        <f>SUM(E61:H61,J61)</f>
        <v>0.30000000000000004</v>
      </c>
    </row>
    <row r="62" spans="2:13" s="355" customFormat="1" ht="15" hidden="1" customHeight="1">
      <c r="B62" s="405" t="s">
        <v>160</v>
      </c>
      <c r="C62" s="406">
        <v>6</v>
      </c>
      <c r="D62" s="406">
        <v>36</v>
      </c>
      <c r="E62" s="407">
        <v>0.6</v>
      </c>
      <c r="F62" s="445">
        <v>0</v>
      </c>
      <c r="G62" s="409">
        <v>13.5</v>
      </c>
      <c r="H62" s="410">
        <v>0.1</v>
      </c>
      <c r="I62" s="444">
        <v>0</v>
      </c>
      <c r="J62" s="445">
        <v>0</v>
      </c>
      <c r="K62" s="456" t="s">
        <v>206</v>
      </c>
      <c r="L62" s="457">
        <f>SUM(E62:H62,J62)</f>
        <v>14.2</v>
      </c>
      <c r="M62" s="461"/>
    </row>
    <row r="63" spans="2:13" s="355" customFormat="1" ht="15" hidden="1" customHeight="1">
      <c r="B63" s="405" t="s">
        <v>161</v>
      </c>
      <c r="C63" s="406">
        <v>5</v>
      </c>
      <c r="D63" s="406">
        <v>30</v>
      </c>
      <c r="E63" s="407">
        <v>0.1</v>
      </c>
      <c r="F63" s="408">
        <v>0.1</v>
      </c>
      <c r="G63" s="409">
        <v>3.2</v>
      </c>
      <c r="H63" s="410">
        <v>0.4</v>
      </c>
      <c r="I63" s="444">
        <v>0</v>
      </c>
      <c r="J63" s="445">
        <v>0</v>
      </c>
      <c r="K63" s="456" t="s">
        <v>206</v>
      </c>
      <c r="L63" s="457">
        <f>SUM(E63:H63,J63)</f>
        <v>3.8000000000000003</v>
      </c>
    </row>
    <row r="64" spans="2:13" s="355" customFormat="1" ht="15" hidden="1" customHeight="1">
      <c r="B64" s="412" t="s">
        <v>162</v>
      </c>
      <c r="C64" s="413">
        <v>3</v>
      </c>
      <c r="D64" s="413">
        <v>4</v>
      </c>
      <c r="E64" s="414">
        <v>0.1</v>
      </c>
      <c r="F64" s="415">
        <v>0</v>
      </c>
      <c r="G64" s="416">
        <v>0.3</v>
      </c>
      <c r="H64" s="417">
        <v>0</v>
      </c>
      <c r="I64" s="447">
        <v>0</v>
      </c>
      <c r="J64" s="448">
        <v>0</v>
      </c>
      <c r="K64" s="460" t="s">
        <v>206</v>
      </c>
      <c r="L64" s="457">
        <f>SUM(E64:H64,J64)</f>
        <v>0.4</v>
      </c>
    </row>
    <row r="65" spans="2:13" s="355" customFormat="1" ht="14.25" hidden="1" customHeight="1">
      <c r="B65" s="400" t="s">
        <v>208</v>
      </c>
      <c r="C65" s="401">
        <f t="shared" ref="C65:J65" si="11">SUM(C66:C69)</f>
        <v>11</v>
      </c>
      <c r="D65" s="401">
        <f t="shared" si="11"/>
        <v>49</v>
      </c>
      <c r="E65" s="402">
        <f t="shared" si="11"/>
        <v>0.7</v>
      </c>
      <c r="F65" s="462">
        <f t="shared" si="11"/>
        <v>0.08</v>
      </c>
      <c r="G65" s="402">
        <f t="shared" si="11"/>
        <v>11.5</v>
      </c>
      <c r="H65" s="462">
        <f t="shared" si="11"/>
        <v>0.4</v>
      </c>
      <c r="I65" s="359">
        <f t="shared" si="11"/>
        <v>0</v>
      </c>
      <c r="J65" s="403">
        <f t="shared" si="11"/>
        <v>0</v>
      </c>
      <c r="K65" s="404">
        <v>1.9</v>
      </c>
      <c r="L65" s="463">
        <v>14.58</v>
      </c>
    </row>
    <row r="66" spans="2:13" s="355" customFormat="1" ht="14.25" hidden="1" customHeight="1">
      <c r="B66" s="405" t="s">
        <v>159</v>
      </c>
      <c r="C66" s="406">
        <v>0</v>
      </c>
      <c r="D66" s="406">
        <v>1</v>
      </c>
      <c r="E66" s="407">
        <v>0</v>
      </c>
      <c r="F66" s="455">
        <v>0</v>
      </c>
      <c r="G66" s="409">
        <v>0</v>
      </c>
      <c r="H66" s="464">
        <v>0.03</v>
      </c>
      <c r="I66" s="444">
        <v>0</v>
      </c>
      <c r="J66" s="445">
        <v>0</v>
      </c>
      <c r="K66" s="456" t="s">
        <v>206</v>
      </c>
      <c r="L66" s="457">
        <f>SUM(E66:H66,J66)</f>
        <v>0.03</v>
      </c>
    </row>
    <row r="67" spans="2:13" s="355" customFormat="1" ht="14.25" hidden="1" customHeight="1">
      <c r="B67" s="405" t="s">
        <v>160</v>
      </c>
      <c r="C67" s="406">
        <v>4</v>
      </c>
      <c r="D67" s="406">
        <v>25</v>
      </c>
      <c r="E67" s="407">
        <v>0.2</v>
      </c>
      <c r="F67" s="458">
        <v>0.01</v>
      </c>
      <c r="G67" s="409">
        <v>10.3</v>
      </c>
      <c r="H67" s="464">
        <v>0.15</v>
      </c>
      <c r="I67" s="444">
        <v>0</v>
      </c>
      <c r="J67" s="445">
        <v>0</v>
      </c>
      <c r="K67" s="456" t="s">
        <v>206</v>
      </c>
      <c r="L67" s="457">
        <f>SUM(E67:H67,J67)</f>
        <v>10.660000000000002</v>
      </c>
      <c r="M67" s="461"/>
    </row>
    <row r="68" spans="2:13" s="355" customFormat="1" ht="14.25" hidden="1" customHeight="1">
      <c r="B68" s="405" t="s">
        <v>161</v>
      </c>
      <c r="C68" s="406">
        <v>6</v>
      </c>
      <c r="D68" s="406">
        <v>15</v>
      </c>
      <c r="E68" s="407">
        <v>0.5</v>
      </c>
      <c r="F68" s="455">
        <v>0.05</v>
      </c>
      <c r="G68" s="409">
        <v>0.7</v>
      </c>
      <c r="H68" s="464">
        <v>0.09</v>
      </c>
      <c r="I68" s="444">
        <v>0</v>
      </c>
      <c r="J68" s="445">
        <v>0</v>
      </c>
      <c r="K68" s="456" t="s">
        <v>206</v>
      </c>
      <c r="L68" s="457">
        <f>SUM(E68:H68,J68)</f>
        <v>1.34</v>
      </c>
    </row>
    <row r="69" spans="2:13" s="355" customFormat="1" ht="14.25" hidden="1" customHeight="1">
      <c r="B69" s="412" t="s">
        <v>162</v>
      </c>
      <c r="C69" s="413">
        <v>1</v>
      </c>
      <c r="D69" s="413">
        <v>8</v>
      </c>
      <c r="E69" s="414">
        <v>0</v>
      </c>
      <c r="F69" s="459">
        <v>0.02</v>
      </c>
      <c r="G69" s="416">
        <v>0.5</v>
      </c>
      <c r="H69" s="465">
        <v>0.13</v>
      </c>
      <c r="I69" s="447">
        <v>0</v>
      </c>
      <c r="J69" s="448">
        <v>0</v>
      </c>
      <c r="K69" s="460" t="s">
        <v>206</v>
      </c>
      <c r="L69" s="457">
        <f>SUM(E69:H69,J69)</f>
        <v>0.65</v>
      </c>
    </row>
    <row r="70" spans="2:13" s="355" customFormat="1" ht="14.25" customHeight="1">
      <c r="B70" s="400" t="s">
        <v>209</v>
      </c>
      <c r="C70" s="401">
        <f t="shared" ref="C70:J70" si="12">SUM(C71:C74)</f>
        <v>14</v>
      </c>
      <c r="D70" s="401">
        <f t="shared" si="12"/>
        <v>68</v>
      </c>
      <c r="E70" s="402">
        <f t="shared" si="12"/>
        <v>0.6</v>
      </c>
      <c r="F70" s="462">
        <f t="shared" si="12"/>
        <v>0.12000000000000001</v>
      </c>
      <c r="G70" s="402">
        <f t="shared" si="12"/>
        <v>13.5</v>
      </c>
      <c r="H70" s="462">
        <f t="shared" si="12"/>
        <v>0.53</v>
      </c>
      <c r="I70" s="359">
        <f t="shared" si="12"/>
        <v>5</v>
      </c>
      <c r="J70" s="403">
        <f t="shared" si="12"/>
        <v>0</v>
      </c>
      <c r="K70" s="404">
        <f>SUM(K71:K73)</f>
        <v>3.2</v>
      </c>
      <c r="L70" s="463">
        <f>SUM(E70:H70,J70)</f>
        <v>14.75</v>
      </c>
    </row>
    <row r="71" spans="2:13" s="355" customFormat="1" ht="14.25" customHeight="1">
      <c r="B71" s="405" t="s">
        <v>159</v>
      </c>
      <c r="C71" s="406">
        <v>4</v>
      </c>
      <c r="D71" s="406">
        <v>13</v>
      </c>
      <c r="E71" s="407">
        <v>0</v>
      </c>
      <c r="F71" s="455">
        <v>0.1</v>
      </c>
      <c r="G71" s="409">
        <v>0.6</v>
      </c>
      <c r="H71" s="464">
        <v>0.18</v>
      </c>
      <c r="I71" s="444">
        <v>3</v>
      </c>
      <c r="J71" s="445">
        <v>0</v>
      </c>
      <c r="K71" s="456">
        <v>2</v>
      </c>
      <c r="L71" s="457">
        <f>SUM(K71,J71,E71:H71)</f>
        <v>2.8800000000000003</v>
      </c>
    </row>
    <row r="72" spans="2:13" s="355" customFormat="1" ht="14.25" customHeight="1">
      <c r="B72" s="405" t="s">
        <v>160</v>
      </c>
      <c r="C72" s="406">
        <v>1</v>
      </c>
      <c r="D72" s="406">
        <v>23</v>
      </c>
      <c r="E72" s="407">
        <v>0.1</v>
      </c>
      <c r="F72" s="458">
        <v>0</v>
      </c>
      <c r="G72" s="409">
        <v>10.3</v>
      </c>
      <c r="H72" s="464">
        <v>0</v>
      </c>
      <c r="I72" s="444">
        <v>1</v>
      </c>
      <c r="J72" s="445">
        <v>0</v>
      </c>
      <c r="K72" s="456">
        <v>1.2</v>
      </c>
      <c r="L72" s="457">
        <f>SUM(K72,J72,E72:H72)</f>
        <v>11.600000000000001</v>
      </c>
      <c r="M72" s="461"/>
    </row>
    <row r="73" spans="2:13" s="355" customFormat="1" ht="14.25" customHeight="1">
      <c r="B73" s="405" t="s">
        <v>161</v>
      </c>
      <c r="C73" s="406">
        <v>7</v>
      </c>
      <c r="D73" s="406">
        <v>25</v>
      </c>
      <c r="E73" s="407">
        <v>0.5</v>
      </c>
      <c r="F73" s="455">
        <v>0</v>
      </c>
      <c r="G73" s="409">
        <v>2.4</v>
      </c>
      <c r="H73" s="464">
        <v>0.18</v>
      </c>
      <c r="I73" s="444">
        <v>0</v>
      </c>
      <c r="J73" s="445">
        <v>0</v>
      </c>
      <c r="K73" s="456">
        <v>0</v>
      </c>
      <c r="L73" s="457">
        <f>SUM(K73,J73,E73:H73)</f>
        <v>3.08</v>
      </c>
    </row>
    <row r="74" spans="2:13" s="355" customFormat="1" ht="14.25" customHeight="1">
      <c r="B74" s="412" t="s">
        <v>162</v>
      </c>
      <c r="C74" s="413">
        <v>2</v>
      </c>
      <c r="D74" s="413">
        <v>7</v>
      </c>
      <c r="E74" s="414">
        <v>0</v>
      </c>
      <c r="F74" s="459">
        <v>0.02</v>
      </c>
      <c r="G74" s="416">
        <v>0.2</v>
      </c>
      <c r="H74" s="465">
        <v>0.17</v>
      </c>
      <c r="I74" s="447">
        <v>1</v>
      </c>
      <c r="J74" s="448">
        <v>0</v>
      </c>
      <c r="K74" s="460" t="s">
        <v>206</v>
      </c>
      <c r="L74" s="457">
        <f>SUM(E74:H74,J74)</f>
        <v>0.39</v>
      </c>
    </row>
    <row r="75" spans="2:13" s="355" customFormat="1" ht="14.25" customHeight="1">
      <c r="B75" s="400" t="s">
        <v>210</v>
      </c>
      <c r="C75" s="401">
        <f t="shared" ref="C75:J75" si="13">SUM(C76:C79)</f>
        <v>15</v>
      </c>
      <c r="D75" s="401">
        <f t="shared" si="13"/>
        <v>95</v>
      </c>
      <c r="E75" s="402">
        <f t="shared" si="13"/>
        <v>0.7</v>
      </c>
      <c r="F75" s="462">
        <f t="shared" si="13"/>
        <v>0.18</v>
      </c>
      <c r="G75" s="402">
        <f t="shared" si="13"/>
        <v>19.2</v>
      </c>
      <c r="H75" s="462">
        <f t="shared" si="13"/>
        <v>1.62</v>
      </c>
      <c r="I75" s="359">
        <f t="shared" si="13"/>
        <v>2</v>
      </c>
      <c r="J75" s="403">
        <f t="shared" si="13"/>
        <v>0</v>
      </c>
      <c r="K75" s="466">
        <f>SUM(K76:K78)</f>
        <v>0.7</v>
      </c>
      <c r="L75" s="463">
        <f>SUM(E75:H75,J75)</f>
        <v>21.7</v>
      </c>
    </row>
    <row r="76" spans="2:13" s="355" customFormat="1" ht="14.25" customHeight="1">
      <c r="B76" s="405" t="s">
        <v>159</v>
      </c>
      <c r="C76" s="406">
        <v>2</v>
      </c>
      <c r="D76" s="406">
        <v>18</v>
      </c>
      <c r="E76" s="407">
        <v>0.2</v>
      </c>
      <c r="F76" s="455">
        <v>0.02</v>
      </c>
      <c r="G76" s="409">
        <v>0.2</v>
      </c>
      <c r="H76" s="464">
        <v>0.55000000000000004</v>
      </c>
      <c r="I76" s="444">
        <v>1</v>
      </c>
      <c r="J76" s="445">
        <v>0</v>
      </c>
      <c r="K76" s="456">
        <v>0</v>
      </c>
      <c r="L76" s="467">
        <v>0.97</v>
      </c>
    </row>
    <row r="77" spans="2:13" s="355" customFormat="1" ht="14.25" customHeight="1">
      <c r="B77" s="405" t="s">
        <v>160</v>
      </c>
      <c r="C77" s="406">
        <v>5</v>
      </c>
      <c r="D77" s="406">
        <v>35</v>
      </c>
      <c r="E77" s="407">
        <v>0.2</v>
      </c>
      <c r="F77" s="458">
        <v>0.1</v>
      </c>
      <c r="G77" s="409">
        <v>12.8</v>
      </c>
      <c r="H77" s="464">
        <v>0.23</v>
      </c>
      <c r="I77" s="444">
        <v>1</v>
      </c>
      <c r="J77" s="445">
        <v>0</v>
      </c>
      <c r="K77" s="456">
        <v>0.7</v>
      </c>
      <c r="L77" s="467">
        <v>13.33</v>
      </c>
      <c r="M77" s="461"/>
    </row>
    <row r="78" spans="2:13" s="355" customFormat="1" ht="14.25" customHeight="1">
      <c r="B78" s="405" t="s">
        <v>161</v>
      </c>
      <c r="C78" s="406">
        <v>3</v>
      </c>
      <c r="D78" s="406">
        <v>23</v>
      </c>
      <c r="E78" s="407">
        <v>0.1</v>
      </c>
      <c r="F78" s="455">
        <v>0.01</v>
      </c>
      <c r="G78" s="409">
        <v>3.7</v>
      </c>
      <c r="H78" s="464">
        <v>0.23</v>
      </c>
      <c r="I78" s="444">
        <v>0</v>
      </c>
      <c r="J78" s="445">
        <v>0</v>
      </c>
      <c r="K78" s="456">
        <v>0</v>
      </c>
      <c r="L78" s="467">
        <v>4.04</v>
      </c>
    </row>
    <row r="79" spans="2:13" s="355" customFormat="1" ht="14.25" customHeight="1">
      <c r="B79" s="412" t="s">
        <v>162</v>
      </c>
      <c r="C79" s="413">
        <v>5</v>
      </c>
      <c r="D79" s="413">
        <v>19</v>
      </c>
      <c r="E79" s="414">
        <v>0.2</v>
      </c>
      <c r="F79" s="459">
        <v>0.05</v>
      </c>
      <c r="G79" s="416">
        <v>2.5</v>
      </c>
      <c r="H79" s="465">
        <v>0.61</v>
      </c>
      <c r="I79" s="447">
        <v>0</v>
      </c>
      <c r="J79" s="448">
        <v>0</v>
      </c>
      <c r="K79" s="460">
        <v>0</v>
      </c>
      <c r="L79" s="468">
        <v>3.36</v>
      </c>
    </row>
    <row r="80" spans="2:13" s="355" customFormat="1" ht="14.25" customHeight="1">
      <c r="B80" s="400" t="s">
        <v>211</v>
      </c>
      <c r="C80" s="401">
        <f t="shared" ref="C80:J80" si="14">SUM(C81:C84)</f>
        <v>18</v>
      </c>
      <c r="D80" s="401">
        <f t="shared" si="14"/>
        <v>83</v>
      </c>
      <c r="E80" s="402">
        <f t="shared" si="14"/>
        <v>0.5</v>
      </c>
      <c r="F80" s="462">
        <f t="shared" si="14"/>
        <v>0.82</v>
      </c>
      <c r="G80" s="402">
        <f t="shared" si="14"/>
        <v>17.599999999999998</v>
      </c>
      <c r="H80" s="462">
        <f t="shared" si="14"/>
        <v>1.44</v>
      </c>
      <c r="I80" s="359">
        <f t="shared" si="14"/>
        <v>6</v>
      </c>
      <c r="J80" s="403">
        <f t="shared" si="14"/>
        <v>0</v>
      </c>
      <c r="K80" s="466">
        <f>SUM(K81:K83)</f>
        <v>0</v>
      </c>
      <c r="L80" s="463">
        <f>SUM(E80:H80,J80)</f>
        <v>20.36</v>
      </c>
    </row>
    <row r="81" spans="2:13" s="355" customFormat="1" ht="14.25" customHeight="1">
      <c r="B81" s="405" t="s">
        <v>159</v>
      </c>
      <c r="C81" s="406">
        <v>4</v>
      </c>
      <c r="D81" s="406">
        <v>8</v>
      </c>
      <c r="E81" s="407">
        <v>0.2</v>
      </c>
      <c r="F81" s="455">
        <v>0.43</v>
      </c>
      <c r="G81" s="409">
        <v>0</v>
      </c>
      <c r="H81" s="464">
        <v>0.26</v>
      </c>
      <c r="I81" s="444">
        <v>1</v>
      </c>
      <c r="J81" s="445">
        <v>0</v>
      </c>
      <c r="K81" s="456">
        <v>0</v>
      </c>
      <c r="L81" s="467">
        <v>0.89</v>
      </c>
    </row>
    <row r="82" spans="2:13" s="355" customFormat="1" ht="14.25" customHeight="1">
      <c r="B82" s="405" t="s">
        <v>160</v>
      </c>
      <c r="C82" s="406">
        <v>4</v>
      </c>
      <c r="D82" s="406">
        <v>37</v>
      </c>
      <c r="E82" s="407">
        <v>0</v>
      </c>
      <c r="F82" s="458">
        <v>0.26</v>
      </c>
      <c r="G82" s="409">
        <v>13.3</v>
      </c>
      <c r="H82" s="464">
        <v>0.24</v>
      </c>
      <c r="I82" s="444">
        <v>0</v>
      </c>
      <c r="J82" s="445">
        <v>0</v>
      </c>
      <c r="K82" s="456">
        <v>0</v>
      </c>
      <c r="L82" s="467">
        <v>13.8</v>
      </c>
      <c r="M82" s="461"/>
    </row>
    <row r="83" spans="2:13" s="355" customFormat="1" ht="14.25" customHeight="1">
      <c r="B83" s="405" t="s">
        <v>161</v>
      </c>
      <c r="C83" s="406">
        <v>4</v>
      </c>
      <c r="D83" s="406">
        <v>25</v>
      </c>
      <c r="E83" s="407">
        <v>0.1</v>
      </c>
      <c r="F83" s="455">
        <v>0</v>
      </c>
      <c r="G83" s="409">
        <v>2.9</v>
      </c>
      <c r="H83" s="464">
        <v>0.67</v>
      </c>
      <c r="I83" s="444">
        <v>1</v>
      </c>
      <c r="J83" s="445">
        <v>0</v>
      </c>
      <c r="K83" s="456">
        <v>0</v>
      </c>
      <c r="L83" s="467">
        <v>3.67</v>
      </c>
    </row>
    <row r="84" spans="2:13" s="355" customFormat="1" ht="14.25" customHeight="1">
      <c r="B84" s="405" t="s">
        <v>162</v>
      </c>
      <c r="C84" s="406">
        <v>6</v>
      </c>
      <c r="D84" s="406">
        <v>13</v>
      </c>
      <c r="E84" s="407">
        <v>0.2</v>
      </c>
      <c r="F84" s="455">
        <v>0.13</v>
      </c>
      <c r="G84" s="409">
        <v>1.4</v>
      </c>
      <c r="H84" s="464">
        <v>0.27</v>
      </c>
      <c r="I84" s="444">
        <v>4</v>
      </c>
      <c r="J84" s="445">
        <v>0</v>
      </c>
      <c r="K84" s="456">
        <v>0</v>
      </c>
      <c r="L84" s="467">
        <v>2</v>
      </c>
    </row>
    <row r="85" spans="2:13" s="355" customFormat="1" ht="14.25" customHeight="1">
      <c r="B85" s="469" t="s">
        <v>87</v>
      </c>
      <c r="C85" s="401">
        <f t="shared" ref="C85:K85" si="15">SUM(C86:C89)</f>
        <v>11</v>
      </c>
      <c r="D85" s="401">
        <f t="shared" si="15"/>
        <v>104</v>
      </c>
      <c r="E85" s="402">
        <f t="shared" si="15"/>
        <v>0.5</v>
      </c>
      <c r="F85" s="462">
        <f t="shared" si="15"/>
        <v>0.02</v>
      </c>
      <c r="G85" s="402">
        <f t="shared" si="15"/>
        <v>19.100000000000001</v>
      </c>
      <c r="H85" s="462">
        <f t="shared" si="15"/>
        <v>0.99</v>
      </c>
      <c r="I85" s="359">
        <f t="shared" si="15"/>
        <v>3</v>
      </c>
      <c r="J85" s="403">
        <f t="shared" si="15"/>
        <v>0.1</v>
      </c>
      <c r="K85" s="466">
        <f t="shared" si="15"/>
        <v>0.30000000000000004</v>
      </c>
      <c r="L85" s="463">
        <f t="shared" ref="L85:L109" si="16">SUM(E85:H85,J85)</f>
        <v>20.71</v>
      </c>
    </row>
    <row r="86" spans="2:13" s="355" customFormat="1" ht="14.25" customHeight="1">
      <c r="B86" s="470" t="s">
        <v>159</v>
      </c>
      <c r="C86" s="406">
        <v>1</v>
      </c>
      <c r="D86" s="406">
        <v>7</v>
      </c>
      <c r="E86" s="407">
        <v>0</v>
      </c>
      <c r="F86" s="455">
        <v>0.02</v>
      </c>
      <c r="G86" s="409">
        <v>0</v>
      </c>
      <c r="H86" s="464">
        <v>0.31</v>
      </c>
      <c r="I86" s="444">
        <v>3</v>
      </c>
      <c r="J86" s="445">
        <v>0.1</v>
      </c>
      <c r="K86" s="456">
        <v>0</v>
      </c>
      <c r="L86" s="467">
        <f t="shared" si="16"/>
        <v>0.43000000000000005</v>
      </c>
    </row>
    <row r="87" spans="2:13" s="355" customFormat="1" ht="14.25" customHeight="1">
      <c r="B87" s="470" t="s">
        <v>160</v>
      </c>
      <c r="C87" s="406">
        <v>2</v>
      </c>
      <c r="D87" s="406">
        <v>33</v>
      </c>
      <c r="E87" s="407">
        <v>0</v>
      </c>
      <c r="F87" s="458">
        <v>0</v>
      </c>
      <c r="G87" s="409">
        <v>12.6</v>
      </c>
      <c r="H87" s="464">
        <v>0.09</v>
      </c>
      <c r="I87" s="444">
        <v>0</v>
      </c>
      <c r="J87" s="445">
        <v>0</v>
      </c>
      <c r="K87" s="456">
        <v>0.2</v>
      </c>
      <c r="L87" s="467">
        <f t="shared" si="16"/>
        <v>12.69</v>
      </c>
    </row>
    <row r="88" spans="2:13" s="355" customFormat="1" ht="14.25" customHeight="1">
      <c r="B88" s="470" t="s">
        <v>161</v>
      </c>
      <c r="C88" s="406">
        <v>5</v>
      </c>
      <c r="D88" s="406">
        <v>53</v>
      </c>
      <c r="E88" s="407">
        <v>0.4</v>
      </c>
      <c r="F88" s="455">
        <v>0</v>
      </c>
      <c r="G88" s="409">
        <v>5.2</v>
      </c>
      <c r="H88" s="464">
        <v>0.48</v>
      </c>
      <c r="I88" s="444">
        <v>0</v>
      </c>
      <c r="J88" s="445">
        <v>0</v>
      </c>
      <c r="K88" s="456">
        <v>0.1</v>
      </c>
      <c r="L88" s="467">
        <f t="shared" si="16"/>
        <v>6.08</v>
      </c>
    </row>
    <row r="89" spans="2:13" s="355" customFormat="1" ht="14.25" customHeight="1">
      <c r="B89" s="471" t="s">
        <v>162</v>
      </c>
      <c r="C89" s="413">
        <v>3</v>
      </c>
      <c r="D89" s="413">
        <v>11</v>
      </c>
      <c r="E89" s="414">
        <v>0.1</v>
      </c>
      <c r="F89" s="459">
        <v>0</v>
      </c>
      <c r="G89" s="416">
        <v>1.3</v>
      </c>
      <c r="H89" s="465">
        <v>0.11</v>
      </c>
      <c r="I89" s="447">
        <v>0</v>
      </c>
      <c r="J89" s="448">
        <v>0</v>
      </c>
      <c r="K89" s="460">
        <v>0</v>
      </c>
      <c r="L89" s="468">
        <f t="shared" si="16"/>
        <v>1.5100000000000002</v>
      </c>
    </row>
    <row r="90" spans="2:13" s="355" customFormat="1" ht="14.25" customHeight="1">
      <c r="B90" s="469" t="s">
        <v>176</v>
      </c>
      <c r="C90" s="401">
        <f t="shared" ref="C90:K90" si="17">SUM(C91:C94)</f>
        <v>8</v>
      </c>
      <c r="D90" s="401">
        <f t="shared" si="17"/>
        <v>89</v>
      </c>
      <c r="E90" s="402">
        <f t="shared" si="17"/>
        <v>0.5</v>
      </c>
      <c r="F90" s="462">
        <f t="shared" si="17"/>
        <v>0.16</v>
      </c>
      <c r="G90" s="402">
        <f t="shared" si="17"/>
        <v>21.400000000000002</v>
      </c>
      <c r="H90" s="462">
        <f t="shared" si="17"/>
        <v>0.44999999999999996</v>
      </c>
      <c r="I90" s="359">
        <f t="shared" si="17"/>
        <v>2</v>
      </c>
      <c r="J90" s="403">
        <f t="shared" si="17"/>
        <v>0</v>
      </c>
      <c r="K90" s="466">
        <f t="shared" si="17"/>
        <v>1.2999999999999998</v>
      </c>
      <c r="L90" s="463">
        <f t="shared" si="16"/>
        <v>22.51</v>
      </c>
    </row>
    <row r="91" spans="2:13" s="355" customFormat="1" ht="14.25" customHeight="1">
      <c r="B91" s="470" t="s">
        <v>159</v>
      </c>
      <c r="C91" s="406">
        <v>2</v>
      </c>
      <c r="D91" s="406">
        <v>8</v>
      </c>
      <c r="E91" s="407">
        <v>0.2</v>
      </c>
      <c r="F91" s="455">
        <v>0</v>
      </c>
      <c r="G91" s="409">
        <v>0</v>
      </c>
      <c r="H91" s="464">
        <v>0.23</v>
      </c>
      <c r="I91" s="444">
        <v>1</v>
      </c>
      <c r="J91" s="445">
        <v>0</v>
      </c>
      <c r="K91" s="456">
        <v>0.7</v>
      </c>
      <c r="L91" s="467">
        <f t="shared" si="16"/>
        <v>0.43000000000000005</v>
      </c>
    </row>
    <row r="92" spans="2:13" s="355" customFormat="1" ht="14.25" customHeight="1">
      <c r="B92" s="470" t="s">
        <v>160</v>
      </c>
      <c r="C92" s="406">
        <v>3</v>
      </c>
      <c r="D92" s="406">
        <v>42</v>
      </c>
      <c r="E92" s="407">
        <v>0.2</v>
      </c>
      <c r="F92" s="458">
        <v>0.03</v>
      </c>
      <c r="G92" s="409">
        <v>16.8</v>
      </c>
      <c r="H92" s="464">
        <v>0.12</v>
      </c>
      <c r="I92" s="444">
        <v>0</v>
      </c>
      <c r="J92" s="445">
        <v>0</v>
      </c>
      <c r="K92" s="456">
        <v>0</v>
      </c>
      <c r="L92" s="467">
        <f t="shared" si="16"/>
        <v>17.150000000000002</v>
      </c>
    </row>
    <row r="93" spans="2:13" s="355" customFormat="1" ht="14.25" customHeight="1">
      <c r="B93" s="470" t="s">
        <v>161</v>
      </c>
      <c r="C93" s="406">
        <v>2</v>
      </c>
      <c r="D93" s="406">
        <v>31</v>
      </c>
      <c r="E93" s="407">
        <v>0.1</v>
      </c>
      <c r="F93" s="455">
        <v>0.08</v>
      </c>
      <c r="G93" s="409">
        <v>2.5</v>
      </c>
      <c r="H93" s="464">
        <v>0.06</v>
      </c>
      <c r="I93" s="444">
        <v>1</v>
      </c>
      <c r="J93" s="445">
        <v>0</v>
      </c>
      <c r="K93" s="456">
        <v>0</v>
      </c>
      <c r="L93" s="467">
        <f t="shared" si="16"/>
        <v>2.74</v>
      </c>
    </row>
    <row r="94" spans="2:13" s="355" customFormat="1" ht="14.25" customHeight="1">
      <c r="B94" s="471" t="s">
        <v>162</v>
      </c>
      <c r="C94" s="413">
        <v>1</v>
      </c>
      <c r="D94" s="413">
        <v>8</v>
      </c>
      <c r="E94" s="414">
        <v>0</v>
      </c>
      <c r="F94" s="459">
        <v>0.05</v>
      </c>
      <c r="G94" s="416">
        <v>2.1</v>
      </c>
      <c r="H94" s="465">
        <v>0.04</v>
      </c>
      <c r="I94" s="447">
        <v>0</v>
      </c>
      <c r="J94" s="448">
        <v>0</v>
      </c>
      <c r="K94" s="460">
        <v>0.6</v>
      </c>
      <c r="L94" s="468">
        <f t="shared" si="16"/>
        <v>2.19</v>
      </c>
    </row>
    <row r="95" spans="2:13" s="355" customFormat="1" ht="14.25" customHeight="1">
      <c r="B95" s="469" t="s">
        <v>177</v>
      </c>
      <c r="C95" s="401">
        <f t="shared" ref="C95:K95" si="18">SUM(C96:C99)</f>
        <v>6</v>
      </c>
      <c r="D95" s="401">
        <f t="shared" si="18"/>
        <v>70</v>
      </c>
      <c r="E95" s="402">
        <f t="shared" si="18"/>
        <v>2.1</v>
      </c>
      <c r="F95" s="462">
        <f t="shared" si="18"/>
        <v>0.55999999999999994</v>
      </c>
      <c r="G95" s="402">
        <f t="shared" si="18"/>
        <v>58.1</v>
      </c>
      <c r="H95" s="462">
        <f t="shared" si="18"/>
        <v>8.36</v>
      </c>
      <c r="I95" s="359">
        <f t="shared" si="18"/>
        <v>3</v>
      </c>
      <c r="J95" s="403">
        <f t="shared" si="18"/>
        <v>0.5</v>
      </c>
      <c r="K95" s="466">
        <f t="shared" si="18"/>
        <v>1.4</v>
      </c>
      <c r="L95" s="463">
        <f t="shared" si="16"/>
        <v>69.62</v>
      </c>
    </row>
    <row r="96" spans="2:13" s="355" customFormat="1" ht="14.25" customHeight="1">
      <c r="B96" s="470" t="s">
        <v>159</v>
      </c>
      <c r="C96" s="406">
        <v>2</v>
      </c>
      <c r="D96" s="406">
        <v>8</v>
      </c>
      <c r="E96" s="407">
        <v>0.5</v>
      </c>
      <c r="F96" s="455">
        <v>0.08</v>
      </c>
      <c r="G96" s="409">
        <v>3.9</v>
      </c>
      <c r="H96" s="464">
        <v>2.15</v>
      </c>
      <c r="I96" s="444">
        <v>1</v>
      </c>
      <c r="J96" s="445">
        <v>0.1</v>
      </c>
      <c r="K96" s="456">
        <v>0</v>
      </c>
      <c r="L96" s="467">
        <f t="shared" si="16"/>
        <v>6.7299999999999986</v>
      </c>
    </row>
    <row r="97" spans="2:12" s="355" customFormat="1" ht="14.25" customHeight="1">
      <c r="B97" s="470" t="s">
        <v>160</v>
      </c>
      <c r="C97" s="406">
        <v>3</v>
      </c>
      <c r="D97" s="406">
        <v>23</v>
      </c>
      <c r="E97" s="407">
        <v>1.6</v>
      </c>
      <c r="F97" s="458">
        <v>0</v>
      </c>
      <c r="G97" s="472">
        <v>20.5</v>
      </c>
      <c r="H97" s="464">
        <v>1.19</v>
      </c>
      <c r="I97" s="444">
        <v>1</v>
      </c>
      <c r="J97" s="445">
        <v>0.2</v>
      </c>
      <c r="K97" s="456">
        <v>0</v>
      </c>
      <c r="L97" s="467">
        <f t="shared" si="16"/>
        <v>23.490000000000002</v>
      </c>
    </row>
    <row r="98" spans="2:12" s="355" customFormat="1" ht="14.25" customHeight="1">
      <c r="B98" s="470" t="s">
        <v>161</v>
      </c>
      <c r="C98" s="406">
        <v>0</v>
      </c>
      <c r="D98" s="406">
        <v>27</v>
      </c>
      <c r="E98" s="407">
        <v>0</v>
      </c>
      <c r="F98" s="455">
        <v>0</v>
      </c>
      <c r="G98" s="409">
        <v>15.8</v>
      </c>
      <c r="H98" s="464">
        <v>3.75</v>
      </c>
      <c r="I98" s="444">
        <v>1</v>
      </c>
      <c r="J98" s="445">
        <v>0.2</v>
      </c>
      <c r="K98" s="456">
        <v>0</v>
      </c>
      <c r="L98" s="467">
        <f t="shared" si="16"/>
        <v>19.75</v>
      </c>
    </row>
    <row r="99" spans="2:12" s="355" customFormat="1" ht="14.25" customHeight="1">
      <c r="B99" s="471" t="s">
        <v>162</v>
      </c>
      <c r="C99" s="413">
        <v>1</v>
      </c>
      <c r="D99" s="413">
        <v>12</v>
      </c>
      <c r="E99" s="414">
        <v>0</v>
      </c>
      <c r="F99" s="459">
        <v>0.48</v>
      </c>
      <c r="G99" s="416">
        <v>17.899999999999999</v>
      </c>
      <c r="H99" s="465">
        <v>1.27</v>
      </c>
      <c r="I99" s="447">
        <v>0</v>
      </c>
      <c r="J99" s="448">
        <v>0</v>
      </c>
      <c r="K99" s="460">
        <v>1.4</v>
      </c>
      <c r="L99" s="468">
        <f t="shared" si="16"/>
        <v>19.649999999999999</v>
      </c>
    </row>
    <row r="100" spans="2:12" s="355" customFormat="1" ht="14.25" customHeight="1">
      <c r="B100" s="469" t="s">
        <v>178</v>
      </c>
      <c r="C100" s="401">
        <f t="shared" ref="C100:K100" si="19">SUM(C101:C104)</f>
        <v>7</v>
      </c>
      <c r="D100" s="401">
        <f t="shared" si="19"/>
        <v>109</v>
      </c>
      <c r="E100" s="402">
        <f t="shared" si="19"/>
        <v>0.4</v>
      </c>
      <c r="F100" s="462">
        <f t="shared" si="19"/>
        <v>0.1</v>
      </c>
      <c r="G100" s="402">
        <f t="shared" si="19"/>
        <v>6.4</v>
      </c>
      <c r="H100" s="462">
        <f t="shared" si="19"/>
        <v>1.44</v>
      </c>
      <c r="I100" s="359">
        <f t="shared" si="19"/>
        <v>4</v>
      </c>
      <c r="J100" s="403">
        <f t="shared" si="19"/>
        <v>0</v>
      </c>
      <c r="K100" s="466">
        <f t="shared" si="19"/>
        <v>0.1</v>
      </c>
      <c r="L100" s="463">
        <f t="shared" si="16"/>
        <v>8.34</v>
      </c>
    </row>
    <row r="101" spans="2:12" s="355" customFormat="1" ht="14.25" customHeight="1">
      <c r="B101" s="470" t="s">
        <v>159</v>
      </c>
      <c r="C101" s="406">
        <v>0</v>
      </c>
      <c r="D101" s="406">
        <v>11</v>
      </c>
      <c r="E101" s="407">
        <v>0</v>
      </c>
      <c r="F101" s="455">
        <v>0.02</v>
      </c>
      <c r="G101" s="409">
        <v>0.2</v>
      </c>
      <c r="H101" s="464">
        <v>1.2</v>
      </c>
      <c r="I101" s="444">
        <v>3</v>
      </c>
      <c r="J101" s="445">
        <v>0</v>
      </c>
      <c r="K101" s="456">
        <v>0</v>
      </c>
      <c r="L101" s="467">
        <f t="shared" si="16"/>
        <v>1.42</v>
      </c>
    </row>
    <row r="102" spans="2:12" s="355" customFormat="1" ht="14.25" customHeight="1">
      <c r="B102" s="470" t="s">
        <v>160</v>
      </c>
      <c r="C102" s="406">
        <v>2</v>
      </c>
      <c r="D102" s="406">
        <v>52</v>
      </c>
      <c r="E102" s="407">
        <v>0.1</v>
      </c>
      <c r="F102" s="458">
        <v>0</v>
      </c>
      <c r="G102" s="472">
        <v>3</v>
      </c>
      <c r="H102" s="464">
        <v>0.12</v>
      </c>
      <c r="I102" s="444">
        <v>1</v>
      </c>
      <c r="J102" s="445">
        <v>0</v>
      </c>
      <c r="K102" s="456">
        <v>0</v>
      </c>
      <c r="L102" s="467">
        <f t="shared" si="16"/>
        <v>3.22</v>
      </c>
    </row>
    <row r="103" spans="2:12" s="355" customFormat="1" ht="14.25" customHeight="1">
      <c r="B103" s="470" t="s">
        <v>161</v>
      </c>
      <c r="C103" s="406">
        <v>3</v>
      </c>
      <c r="D103" s="406">
        <v>28</v>
      </c>
      <c r="E103" s="407">
        <v>0.2</v>
      </c>
      <c r="F103" s="455">
        <v>0.04</v>
      </c>
      <c r="G103" s="409">
        <v>1.7</v>
      </c>
      <c r="H103" s="464">
        <v>0.03</v>
      </c>
      <c r="I103" s="444">
        <v>0</v>
      </c>
      <c r="J103" s="445">
        <v>0</v>
      </c>
      <c r="K103" s="456">
        <v>0.1</v>
      </c>
      <c r="L103" s="467">
        <f t="shared" si="16"/>
        <v>1.97</v>
      </c>
    </row>
    <row r="104" spans="2:12" s="355" customFormat="1" ht="14.25" customHeight="1">
      <c r="B104" s="471" t="s">
        <v>162</v>
      </c>
      <c r="C104" s="413">
        <v>2</v>
      </c>
      <c r="D104" s="413">
        <v>18</v>
      </c>
      <c r="E104" s="414">
        <v>0.1</v>
      </c>
      <c r="F104" s="459">
        <v>0.04</v>
      </c>
      <c r="G104" s="416">
        <v>1.5</v>
      </c>
      <c r="H104" s="465">
        <v>0.09</v>
      </c>
      <c r="I104" s="447">
        <v>0</v>
      </c>
      <c r="J104" s="448">
        <v>0</v>
      </c>
      <c r="K104" s="460">
        <v>0</v>
      </c>
      <c r="L104" s="468">
        <f t="shared" si="16"/>
        <v>1.7300000000000002</v>
      </c>
    </row>
    <row r="105" spans="2:12" s="355" customFormat="1" ht="14.25" customHeight="1">
      <c r="B105" s="469" t="s">
        <v>179</v>
      </c>
      <c r="C105" s="401">
        <f t="shared" ref="C105:K105" si="20">SUM(C106:C109)</f>
        <v>9</v>
      </c>
      <c r="D105" s="401">
        <f t="shared" si="20"/>
        <v>73</v>
      </c>
      <c r="E105" s="402">
        <f t="shared" si="20"/>
        <v>0.30000000000000004</v>
      </c>
      <c r="F105" s="462">
        <f t="shared" si="20"/>
        <v>0.02</v>
      </c>
      <c r="G105" s="402">
        <f t="shared" si="20"/>
        <v>19.100000000000001</v>
      </c>
      <c r="H105" s="462">
        <f t="shared" si="20"/>
        <v>1.06</v>
      </c>
      <c r="I105" s="359">
        <f t="shared" si="20"/>
        <v>1</v>
      </c>
      <c r="J105" s="403">
        <f t="shared" si="20"/>
        <v>0</v>
      </c>
      <c r="K105" s="466">
        <f t="shared" si="20"/>
        <v>0.1</v>
      </c>
      <c r="L105" s="463">
        <f t="shared" si="16"/>
        <v>20.48</v>
      </c>
    </row>
    <row r="106" spans="2:12" s="355" customFormat="1" ht="14.25" customHeight="1">
      <c r="B106" s="470" t="s">
        <v>159</v>
      </c>
      <c r="C106" s="406">
        <v>1</v>
      </c>
      <c r="D106" s="406">
        <v>7</v>
      </c>
      <c r="E106" s="407">
        <v>0.1</v>
      </c>
      <c r="F106" s="455">
        <v>0</v>
      </c>
      <c r="G106" s="409">
        <v>0.3</v>
      </c>
      <c r="H106" s="464">
        <v>0.52</v>
      </c>
      <c r="I106" s="444">
        <v>0</v>
      </c>
      <c r="J106" s="445">
        <v>0</v>
      </c>
      <c r="K106" s="456">
        <v>0</v>
      </c>
      <c r="L106" s="467">
        <f t="shared" si="16"/>
        <v>0.92</v>
      </c>
    </row>
    <row r="107" spans="2:12" s="355" customFormat="1" ht="14.25" customHeight="1">
      <c r="B107" s="470" t="s">
        <v>160</v>
      </c>
      <c r="C107" s="406">
        <v>1</v>
      </c>
      <c r="D107" s="406">
        <v>38</v>
      </c>
      <c r="E107" s="407">
        <v>0</v>
      </c>
      <c r="F107" s="458">
        <v>0</v>
      </c>
      <c r="G107" s="409">
        <v>12.2</v>
      </c>
      <c r="H107" s="464">
        <v>0.38</v>
      </c>
      <c r="I107" s="444">
        <v>0</v>
      </c>
      <c r="J107" s="445">
        <v>0</v>
      </c>
      <c r="K107" s="456">
        <v>0</v>
      </c>
      <c r="L107" s="467">
        <f t="shared" si="16"/>
        <v>12.58</v>
      </c>
    </row>
    <row r="108" spans="2:12" s="355" customFormat="1" ht="14.25" customHeight="1">
      <c r="B108" s="470" t="s">
        <v>161</v>
      </c>
      <c r="C108" s="406">
        <v>3</v>
      </c>
      <c r="D108" s="406">
        <v>22</v>
      </c>
      <c r="E108" s="407">
        <v>0.1</v>
      </c>
      <c r="F108" s="455">
        <v>0</v>
      </c>
      <c r="G108" s="409">
        <v>3.8</v>
      </c>
      <c r="H108" s="464">
        <v>0.05</v>
      </c>
      <c r="I108" s="444">
        <v>0</v>
      </c>
      <c r="J108" s="445">
        <v>0</v>
      </c>
      <c r="K108" s="456">
        <v>0.1</v>
      </c>
      <c r="L108" s="467">
        <f t="shared" si="16"/>
        <v>3.9499999999999997</v>
      </c>
    </row>
    <row r="109" spans="2:12" s="355" customFormat="1" ht="14.25" customHeight="1">
      <c r="B109" s="471" t="s">
        <v>162</v>
      </c>
      <c r="C109" s="413">
        <v>4</v>
      </c>
      <c r="D109" s="413">
        <v>6</v>
      </c>
      <c r="E109" s="414">
        <v>0.1</v>
      </c>
      <c r="F109" s="459">
        <v>0.02</v>
      </c>
      <c r="G109" s="416">
        <v>2.8</v>
      </c>
      <c r="H109" s="465">
        <v>0.11</v>
      </c>
      <c r="I109" s="447">
        <v>1</v>
      </c>
      <c r="J109" s="448">
        <v>0</v>
      </c>
      <c r="K109" s="460">
        <v>0</v>
      </c>
      <c r="L109" s="468">
        <f t="shared" si="16"/>
        <v>3.03</v>
      </c>
    </row>
    <row r="110" spans="2:12" s="355" customFormat="1" ht="14.25" customHeight="1">
      <c r="B110" s="469" t="s">
        <v>212</v>
      </c>
      <c r="C110" s="401">
        <f t="shared" ref="C110:K110" si="21">SUM(C111:C114)</f>
        <v>6</v>
      </c>
      <c r="D110" s="401">
        <f t="shared" si="21"/>
        <v>92</v>
      </c>
      <c r="E110" s="402">
        <f t="shared" si="21"/>
        <v>0.5</v>
      </c>
      <c r="F110" s="462">
        <f t="shared" si="21"/>
        <v>0.06</v>
      </c>
      <c r="G110" s="402">
        <f t="shared" si="21"/>
        <v>33.799999999999997</v>
      </c>
      <c r="H110" s="462">
        <f t="shared" si="21"/>
        <v>0.94000000000000006</v>
      </c>
      <c r="I110" s="359">
        <f t="shared" si="21"/>
        <v>2</v>
      </c>
      <c r="J110" s="403">
        <f t="shared" si="21"/>
        <v>0</v>
      </c>
      <c r="K110" s="466">
        <f t="shared" si="21"/>
        <v>0</v>
      </c>
      <c r="L110" s="463">
        <f>SUM(E110:H110,J110)</f>
        <v>35.299999999999997</v>
      </c>
    </row>
    <row r="111" spans="2:12" s="355" customFormat="1" ht="14.25" customHeight="1">
      <c r="B111" s="470" t="s">
        <v>159</v>
      </c>
      <c r="C111" s="406">
        <v>3</v>
      </c>
      <c r="D111" s="406">
        <v>18</v>
      </c>
      <c r="E111" s="407">
        <v>0.1</v>
      </c>
      <c r="F111" s="455">
        <v>0.06</v>
      </c>
      <c r="G111" s="409">
        <v>2.5</v>
      </c>
      <c r="H111" s="464">
        <v>0.46</v>
      </c>
      <c r="I111" s="444">
        <v>0</v>
      </c>
      <c r="J111" s="445">
        <v>0</v>
      </c>
      <c r="K111" s="456">
        <v>0</v>
      </c>
      <c r="L111" s="467">
        <f>SUM(E111:H111,J111)</f>
        <v>3.12</v>
      </c>
    </row>
    <row r="112" spans="2:12" s="355" customFormat="1" ht="14.25" customHeight="1">
      <c r="B112" s="470" t="s">
        <v>160</v>
      </c>
      <c r="C112" s="406">
        <v>2</v>
      </c>
      <c r="D112" s="406">
        <v>37</v>
      </c>
      <c r="E112" s="407">
        <v>0.3</v>
      </c>
      <c r="F112" s="458">
        <v>0</v>
      </c>
      <c r="G112" s="409">
        <v>20.9</v>
      </c>
      <c r="H112" s="464">
        <v>0.18</v>
      </c>
      <c r="I112" s="444">
        <v>1</v>
      </c>
      <c r="J112" s="445">
        <v>0</v>
      </c>
      <c r="K112" s="456">
        <v>0</v>
      </c>
      <c r="L112" s="467">
        <f>SUM(E112:H112,J112)</f>
        <v>21.38</v>
      </c>
    </row>
    <row r="113" spans="2:12" s="355" customFormat="1" ht="14.25" customHeight="1">
      <c r="B113" s="470" t="s">
        <v>161</v>
      </c>
      <c r="C113" s="406">
        <v>1</v>
      </c>
      <c r="D113" s="406">
        <v>21</v>
      </c>
      <c r="E113" s="407">
        <v>0.1</v>
      </c>
      <c r="F113" s="455">
        <v>0</v>
      </c>
      <c r="G113" s="409">
        <v>2.1</v>
      </c>
      <c r="H113" s="464">
        <v>0.2</v>
      </c>
      <c r="I113" s="444">
        <v>1</v>
      </c>
      <c r="J113" s="445">
        <v>0</v>
      </c>
      <c r="K113" s="456">
        <v>0</v>
      </c>
      <c r="L113" s="467">
        <f>SUM(E113:H113,J113)</f>
        <v>2.4000000000000004</v>
      </c>
    </row>
    <row r="114" spans="2:12" s="355" customFormat="1" ht="14.25" customHeight="1">
      <c r="B114" s="471" t="s">
        <v>162</v>
      </c>
      <c r="C114" s="413">
        <v>0</v>
      </c>
      <c r="D114" s="413">
        <v>16</v>
      </c>
      <c r="E114" s="414">
        <v>0</v>
      </c>
      <c r="F114" s="459">
        <v>0</v>
      </c>
      <c r="G114" s="416">
        <v>8.3000000000000007</v>
      </c>
      <c r="H114" s="465">
        <v>0.1</v>
      </c>
      <c r="I114" s="447">
        <v>0</v>
      </c>
      <c r="J114" s="448">
        <v>0</v>
      </c>
      <c r="K114" s="460">
        <v>0</v>
      </c>
      <c r="L114" s="468">
        <f>SUM(E114:H114,J114)</f>
        <v>8.4</v>
      </c>
    </row>
    <row r="115" spans="2:12" ht="14.25" customHeight="1">
      <c r="B115" s="98" t="s">
        <v>213</v>
      </c>
      <c r="L115" s="473"/>
    </row>
    <row r="120" spans="2:12">
      <c r="B120" s="374"/>
      <c r="C120" s="474"/>
      <c r="D120" s="474"/>
      <c r="E120" s="475"/>
      <c r="F120" s="475"/>
      <c r="G120" s="475"/>
      <c r="H120" s="475"/>
      <c r="I120" s="474"/>
      <c r="J120" s="475"/>
      <c r="K120" s="475"/>
      <c r="L120" s="475"/>
    </row>
    <row r="121" spans="2:12">
      <c r="B121" s="374"/>
      <c r="C121" s="474"/>
      <c r="D121" s="474"/>
      <c r="E121" s="475"/>
      <c r="F121" s="475"/>
      <c r="G121" s="475"/>
      <c r="H121" s="475"/>
      <c r="I121" s="474"/>
      <c r="J121" s="475"/>
      <c r="K121" s="475"/>
      <c r="L121" s="475"/>
    </row>
    <row r="122" spans="2:12">
      <c r="B122" s="374"/>
      <c r="C122" s="474"/>
      <c r="D122" s="474"/>
      <c r="E122" s="475"/>
      <c r="F122" s="475"/>
      <c r="G122" s="475"/>
      <c r="H122" s="475"/>
      <c r="I122" s="474"/>
      <c r="J122" s="475"/>
      <c r="K122" s="475"/>
      <c r="L122" s="475"/>
    </row>
    <row r="123" spans="2:12">
      <c r="B123" s="374"/>
      <c r="C123" s="474"/>
      <c r="D123" s="474"/>
      <c r="E123" s="475"/>
      <c r="F123" s="475"/>
      <c r="G123" s="475"/>
      <c r="H123" s="475"/>
      <c r="I123" s="474"/>
      <c r="J123" s="475"/>
      <c r="K123" s="475"/>
      <c r="L123" s="475"/>
    </row>
    <row r="124" spans="2:12">
      <c r="B124" s="374"/>
      <c r="C124" s="474"/>
      <c r="D124" s="474"/>
      <c r="E124" s="475"/>
      <c r="F124" s="475"/>
      <c r="G124" s="475"/>
      <c r="H124" s="475"/>
      <c r="I124" s="474"/>
      <c r="J124" s="475"/>
      <c r="K124" s="475"/>
      <c r="L124" s="475"/>
    </row>
    <row r="125" spans="2:12">
      <c r="B125" s="374"/>
      <c r="C125" s="474"/>
      <c r="D125" s="474"/>
      <c r="E125" s="475"/>
      <c r="F125" s="475"/>
      <c r="G125" s="475"/>
      <c r="H125" s="475"/>
      <c r="I125" s="474"/>
      <c r="J125" s="475"/>
      <c r="K125" s="475"/>
      <c r="L125" s="475"/>
    </row>
    <row r="126" spans="2:12">
      <c r="B126" s="374"/>
      <c r="C126" s="474"/>
      <c r="D126" s="474"/>
      <c r="E126" s="475"/>
      <c r="F126" s="475"/>
      <c r="G126" s="475"/>
      <c r="H126" s="475"/>
      <c r="I126" s="474"/>
      <c r="J126" s="475"/>
      <c r="K126" s="475"/>
      <c r="L126" s="475"/>
    </row>
    <row r="127" spans="2:12">
      <c r="B127" s="375"/>
      <c r="C127" s="476"/>
      <c r="D127" s="476"/>
      <c r="E127" s="477"/>
      <c r="F127" s="477"/>
      <c r="G127" s="477"/>
      <c r="H127" s="477"/>
      <c r="I127" s="476"/>
      <c r="J127" s="477"/>
      <c r="K127" s="477"/>
      <c r="L127" s="477"/>
    </row>
    <row r="128" spans="2:12">
      <c r="B128" s="375"/>
      <c r="C128" s="476"/>
      <c r="D128" s="476"/>
      <c r="E128" s="477"/>
      <c r="F128" s="477"/>
      <c r="G128" s="477"/>
      <c r="H128" s="477"/>
      <c r="I128" s="476"/>
      <c r="J128" s="477"/>
      <c r="K128" s="477"/>
      <c r="L128" s="477"/>
    </row>
    <row r="129" spans="2:12">
      <c r="B129" s="374"/>
      <c r="C129" s="474"/>
      <c r="D129" s="474"/>
      <c r="E129" s="475"/>
      <c r="F129" s="475"/>
      <c r="G129" s="475"/>
      <c r="H129" s="475"/>
      <c r="I129" s="474"/>
      <c r="J129" s="475"/>
      <c r="K129" s="475"/>
      <c r="L129" s="475"/>
    </row>
    <row r="130" spans="2:12">
      <c r="B130" s="374"/>
      <c r="C130" s="474"/>
      <c r="D130" s="474"/>
      <c r="E130" s="475"/>
      <c r="F130" s="475"/>
      <c r="G130" s="475"/>
      <c r="H130" s="475"/>
      <c r="I130" s="474"/>
      <c r="J130" s="475"/>
      <c r="K130" s="475"/>
      <c r="L130" s="475"/>
    </row>
    <row r="131" spans="2:12">
      <c r="B131" s="374"/>
      <c r="C131" s="474"/>
      <c r="D131" s="474"/>
      <c r="E131" s="475"/>
      <c r="F131" s="475"/>
      <c r="G131" s="475"/>
      <c r="H131" s="475"/>
      <c r="I131" s="474"/>
      <c r="J131" s="475"/>
      <c r="K131" s="475"/>
      <c r="L131" s="475"/>
    </row>
    <row r="132" spans="2:12">
      <c r="B132" s="374"/>
      <c r="C132" s="474"/>
      <c r="D132" s="474"/>
      <c r="E132" s="475"/>
      <c r="F132" s="475"/>
      <c r="G132" s="475"/>
      <c r="H132" s="475"/>
      <c r="I132" s="474"/>
      <c r="J132" s="475"/>
      <c r="K132" s="475"/>
      <c r="L132" s="475"/>
    </row>
    <row r="133" spans="2:12">
      <c r="B133" s="374"/>
      <c r="C133" s="474"/>
      <c r="D133" s="474"/>
      <c r="E133" s="475"/>
      <c r="F133" s="475"/>
      <c r="G133" s="475"/>
      <c r="H133" s="475"/>
      <c r="I133" s="474"/>
      <c r="J133" s="475"/>
      <c r="K133" s="475"/>
      <c r="L133" s="475"/>
    </row>
    <row r="134" spans="2:12">
      <c r="B134" s="374"/>
      <c r="C134" s="474"/>
      <c r="D134" s="474"/>
      <c r="E134" s="475"/>
      <c r="F134" s="475"/>
      <c r="G134" s="475"/>
      <c r="H134" s="475"/>
      <c r="I134" s="474"/>
      <c r="J134" s="475"/>
      <c r="K134" s="475"/>
      <c r="L134" s="475"/>
    </row>
    <row r="135" spans="2:12">
      <c r="B135" s="374"/>
      <c r="C135" s="474"/>
      <c r="D135" s="474"/>
      <c r="E135" s="475"/>
      <c r="F135" s="475"/>
      <c r="G135" s="475"/>
      <c r="H135" s="475"/>
      <c r="I135" s="474"/>
      <c r="J135" s="475"/>
      <c r="K135" s="475"/>
      <c r="L135" s="475"/>
    </row>
    <row r="136" spans="2:12">
      <c r="B136" s="374"/>
      <c r="C136" s="474"/>
      <c r="D136" s="474"/>
      <c r="E136" s="475"/>
      <c r="F136" s="475"/>
      <c r="G136" s="475"/>
      <c r="H136" s="475"/>
      <c r="I136" s="474"/>
      <c r="J136" s="475"/>
      <c r="K136" s="475"/>
      <c r="L136" s="475"/>
    </row>
    <row r="137" spans="2:12">
      <c r="B137" s="374"/>
      <c r="C137" s="474"/>
      <c r="D137" s="474"/>
      <c r="E137" s="475"/>
      <c r="F137" s="475"/>
      <c r="G137" s="475"/>
      <c r="H137" s="475"/>
      <c r="I137" s="474"/>
      <c r="J137" s="475"/>
      <c r="K137" s="475"/>
      <c r="L137" s="475"/>
    </row>
    <row r="138" spans="2:12">
      <c r="B138" s="374"/>
      <c r="C138" s="474"/>
      <c r="D138" s="474"/>
      <c r="E138" s="475"/>
      <c r="F138" s="475"/>
      <c r="G138" s="475"/>
      <c r="H138" s="475"/>
      <c r="I138" s="474"/>
      <c r="J138" s="475"/>
      <c r="K138" s="475"/>
      <c r="L138" s="475"/>
    </row>
    <row r="139" spans="2:12">
      <c r="B139" s="374"/>
      <c r="C139" s="474"/>
      <c r="D139" s="474"/>
      <c r="E139" s="475"/>
      <c r="F139" s="475"/>
      <c r="G139" s="475"/>
      <c r="H139" s="475"/>
      <c r="I139" s="474"/>
      <c r="J139" s="475"/>
      <c r="K139" s="475"/>
      <c r="L139" s="475"/>
    </row>
    <row r="140" spans="2:12">
      <c r="B140" s="374"/>
      <c r="C140" s="474"/>
      <c r="D140" s="474"/>
      <c r="E140" s="475"/>
      <c r="F140" s="475"/>
      <c r="G140" s="475"/>
      <c r="H140" s="475"/>
      <c r="I140" s="474"/>
      <c r="J140" s="475"/>
      <c r="K140" s="475"/>
      <c r="L140" s="475"/>
    </row>
    <row r="141" spans="2:12">
      <c r="B141" s="374"/>
      <c r="C141" s="474"/>
      <c r="D141" s="474"/>
      <c r="E141" s="475"/>
      <c r="F141" s="475"/>
      <c r="G141" s="475"/>
      <c r="H141" s="475"/>
      <c r="I141" s="474"/>
      <c r="J141" s="475"/>
      <c r="K141" s="475"/>
      <c r="L141" s="475"/>
    </row>
    <row r="142" spans="2:12">
      <c r="B142" s="374"/>
      <c r="C142" s="474"/>
      <c r="D142" s="474"/>
      <c r="E142" s="475"/>
      <c r="F142" s="475"/>
      <c r="G142" s="475"/>
      <c r="H142" s="475"/>
      <c r="I142" s="474"/>
      <c r="J142" s="475"/>
      <c r="K142" s="475"/>
      <c r="L142" s="475"/>
    </row>
    <row r="143" spans="2:12">
      <c r="B143" s="374"/>
      <c r="C143" s="474"/>
      <c r="D143" s="474"/>
      <c r="E143" s="475"/>
      <c r="F143" s="475"/>
      <c r="G143" s="475"/>
      <c r="H143" s="475"/>
      <c r="I143" s="474"/>
      <c r="J143" s="475"/>
      <c r="K143" s="475"/>
      <c r="L143" s="475"/>
    </row>
    <row r="144" spans="2:12">
      <c r="B144" s="374"/>
      <c r="C144" s="474"/>
      <c r="D144" s="474"/>
      <c r="E144" s="475"/>
      <c r="F144" s="475"/>
      <c r="G144" s="475"/>
      <c r="H144" s="475"/>
      <c r="I144" s="474"/>
      <c r="J144" s="475"/>
      <c r="K144" s="475"/>
      <c r="L144" s="475"/>
    </row>
    <row r="145" spans="2:12">
      <c r="B145" s="374"/>
      <c r="C145" s="474"/>
      <c r="D145" s="474"/>
      <c r="E145" s="475"/>
      <c r="F145" s="475"/>
      <c r="G145" s="475"/>
      <c r="H145" s="475"/>
      <c r="I145" s="474"/>
      <c r="J145" s="475"/>
      <c r="K145" s="475"/>
      <c r="L145" s="475"/>
    </row>
    <row r="146" spans="2:12">
      <c r="B146" s="374"/>
      <c r="C146" s="474"/>
      <c r="D146" s="474"/>
      <c r="E146" s="475"/>
      <c r="F146" s="475"/>
      <c r="G146" s="475"/>
      <c r="H146" s="475"/>
      <c r="I146" s="474"/>
      <c r="J146" s="475"/>
      <c r="K146" s="475"/>
      <c r="L146" s="475"/>
    </row>
    <row r="147" spans="2:12">
      <c r="B147" s="374"/>
      <c r="C147" s="474"/>
      <c r="D147" s="474"/>
      <c r="E147" s="475"/>
      <c r="F147" s="475"/>
      <c r="G147" s="475"/>
      <c r="H147" s="475"/>
      <c r="I147" s="474"/>
      <c r="J147" s="475"/>
      <c r="K147" s="475"/>
      <c r="L147" s="475"/>
    </row>
    <row r="148" spans="2:12">
      <c r="B148" s="374"/>
      <c r="C148" s="474"/>
      <c r="D148" s="474"/>
      <c r="E148" s="475"/>
      <c r="F148" s="475"/>
      <c r="G148" s="475"/>
      <c r="H148" s="475"/>
      <c r="I148" s="474"/>
      <c r="J148" s="475"/>
      <c r="K148" s="475"/>
      <c r="L148" s="475"/>
    </row>
    <row r="149" spans="2:12">
      <c r="B149" s="374"/>
      <c r="C149" s="474"/>
      <c r="D149" s="474"/>
      <c r="E149" s="475"/>
      <c r="F149" s="475"/>
      <c r="G149" s="475"/>
      <c r="H149" s="475"/>
      <c r="I149" s="474"/>
      <c r="J149" s="475"/>
      <c r="K149" s="475"/>
      <c r="L149" s="475"/>
    </row>
    <row r="150" spans="2:12">
      <c r="B150" s="374"/>
      <c r="C150" s="474"/>
      <c r="D150" s="474"/>
      <c r="E150" s="475"/>
      <c r="F150" s="475"/>
      <c r="G150" s="475"/>
      <c r="H150" s="475"/>
      <c r="I150" s="474"/>
      <c r="J150" s="475"/>
      <c r="K150" s="475"/>
      <c r="L150" s="475"/>
    </row>
    <row r="151" spans="2:12">
      <c r="B151" s="374"/>
      <c r="C151" s="474"/>
      <c r="D151" s="474"/>
      <c r="E151" s="475"/>
      <c r="F151" s="475"/>
      <c r="G151" s="475"/>
      <c r="H151" s="475"/>
      <c r="I151" s="474"/>
      <c r="J151" s="475"/>
      <c r="K151" s="475"/>
      <c r="L151" s="475"/>
    </row>
    <row r="152" spans="2:12">
      <c r="B152" s="374"/>
      <c r="C152" s="474"/>
      <c r="D152" s="474"/>
      <c r="E152" s="475"/>
      <c r="F152" s="475"/>
      <c r="G152" s="475"/>
      <c r="H152" s="475"/>
      <c r="I152" s="474"/>
      <c r="J152" s="475"/>
      <c r="K152" s="475"/>
      <c r="L152" s="475"/>
    </row>
    <row r="153" spans="2:12">
      <c r="B153" s="374"/>
      <c r="C153" s="474"/>
      <c r="D153" s="474"/>
      <c r="E153" s="475"/>
      <c r="F153" s="475"/>
      <c r="G153" s="475"/>
      <c r="H153" s="475"/>
      <c r="I153" s="474"/>
      <c r="J153" s="475"/>
      <c r="K153" s="475"/>
      <c r="L153" s="475"/>
    </row>
    <row r="154" spans="2:12">
      <c r="B154" s="374"/>
      <c r="C154" s="474"/>
      <c r="D154" s="474"/>
      <c r="E154" s="475"/>
      <c r="F154" s="475"/>
      <c r="G154" s="475"/>
      <c r="H154" s="475"/>
      <c r="I154" s="474"/>
      <c r="J154" s="475"/>
      <c r="K154" s="475"/>
      <c r="L154" s="475"/>
    </row>
    <row r="155" spans="2:12">
      <c r="B155" s="374"/>
      <c r="C155" s="474"/>
      <c r="D155" s="474"/>
      <c r="E155" s="475"/>
      <c r="F155" s="475"/>
      <c r="G155" s="475"/>
      <c r="H155" s="475"/>
      <c r="I155" s="474"/>
      <c r="J155" s="475"/>
      <c r="K155" s="475"/>
      <c r="L155" s="475"/>
    </row>
    <row r="156" spans="2:12">
      <c r="B156" s="374"/>
      <c r="C156" s="474"/>
      <c r="D156" s="474"/>
      <c r="E156" s="475"/>
      <c r="F156" s="475"/>
      <c r="G156" s="475"/>
      <c r="H156" s="475"/>
      <c r="I156" s="474"/>
      <c r="J156" s="475"/>
      <c r="K156" s="475"/>
      <c r="L156" s="475"/>
    </row>
    <row r="157" spans="2:12">
      <c r="B157" s="374"/>
      <c r="C157" s="474"/>
      <c r="D157" s="474"/>
      <c r="E157" s="475"/>
      <c r="F157" s="475"/>
      <c r="G157" s="475"/>
      <c r="H157" s="475"/>
      <c r="I157" s="474"/>
      <c r="J157" s="475"/>
      <c r="K157" s="475"/>
      <c r="L157" s="475"/>
    </row>
    <row r="158" spans="2:12">
      <c r="B158" s="374"/>
      <c r="C158" s="474"/>
      <c r="D158" s="474"/>
      <c r="E158" s="475"/>
      <c r="F158" s="475"/>
      <c r="G158" s="475"/>
      <c r="H158" s="475"/>
      <c r="I158" s="474"/>
      <c r="J158" s="475"/>
      <c r="K158" s="475"/>
      <c r="L158" s="475"/>
    </row>
    <row r="159" spans="2:12">
      <c r="B159" s="374"/>
      <c r="C159" s="474"/>
      <c r="D159" s="474"/>
      <c r="E159" s="475"/>
      <c r="F159" s="475"/>
      <c r="G159" s="475"/>
      <c r="H159" s="475"/>
      <c r="I159" s="474"/>
      <c r="J159" s="475"/>
      <c r="K159" s="475"/>
      <c r="L159" s="475"/>
    </row>
    <row r="160" spans="2:12">
      <c r="B160" s="374"/>
      <c r="C160" s="474"/>
      <c r="D160" s="474"/>
      <c r="E160" s="475"/>
      <c r="F160" s="475"/>
      <c r="G160" s="475"/>
      <c r="H160" s="475"/>
      <c r="I160" s="474"/>
      <c r="J160" s="475"/>
      <c r="K160" s="475"/>
      <c r="L160" s="475"/>
    </row>
    <row r="161" spans="2:12">
      <c r="B161" s="374"/>
      <c r="C161" s="474"/>
      <c r="D161" s="474"/>
      <c r="E161" s="475"/>
      <c r="F161" s="475"/>
      <c r="G161" s="475"/>
      <c r="H161" s="475"/>
      <c r="I161" s="474"/>
      <c r="J161" s="475"/>
      <c r="K161" s="475"/>
      <c r="L161" s="475"/>
    </row>
    <row r="162" spans="2:12">
      <c r="B162" s="374"/>
      <c r="C162" s="474"/>
      <c r="D162" s="474"/>
      <c r="E162" s="475"/>
      <c r="F162" s="475"/>
      <c r="G162" s="475"/>
      <c r="H162" s="475"/>
      <c r="I162" s="474"/>
      <c r="J162" s="475"/>
      <c r="K162" s="475"/>
      <c r="L162" s="475"/>
    </row>
    <row r="163" spans="2:12">
      <c r="B163" s="374"/>
      <c r="C163" s="474"/>
      <c r="D163" s="474"/>
      <c r="E163" s="475"/>
      <c r="F163" s="475"/>
      <c r="G163" s="475"/>
      <c r="H163" s="475"/>
      <c r="I163" s="474"/>
      <c r="J163" s="475"/>
      <c r="K163" s="475"/>
      <c r="L163" s="475"/>
    </row>
    <row r="164" spans="2:12">
      <c r="B164" s="374"/>
      <c r="C164" s="474"/>
      <c r="D164" s="474"/>
      <c r="E164" s="475"/>
      <c r="F164" s="475"/>
      <c r="G164" s="475"/>
      <c r="H164" s="475"/>
      <c r="I164" s="474"/>
      <c r="J164" s="475"/>
      <c r="K164" s="475"/>
      <c r="L164" s="475"/>
    </row>
    <row r="165" spans="2:12">
      <c r="B165" s="374"/>
      <c r="C165" s="474"/>
      <c r="D165" s="474"/>
      <c r="E165" s="475"/>
      <c r="F165" s="475"/>
      <c r="G165" s="475"/>
      <c r="H165" s="475"/>
      <c r="I165" s="474"/>
      <c r="J165" s="475"/>
      <c r="K165" s="475"/>
      <c r="L165" s="475"/>
    </row>
    <row r="166" spans="2:12">
      <c r="B166" s="374"/>
      <c r="C166" s="474"/>
      <c r="D166" s="474"/>
      <c r="E166" s="475"/>
      <c r="F166" s="475"/>
      <c r="G166" s="475"/>
      <c r="H166" s="475"/>
      <c r="I166" s="474"/>
      <c r="J166" s="475"/>
      <c r="K166" s="475"/>
      <c r="L166" s="475"/>
    </row>
    <row r="167" spans="2:12">
      <c r="B167" s="374"/>
      <c r="C167" s="474"/>
      <c r="D167" s="474"/>
      <c r="E167" s="475"/>
      <c r="F167" s="475"/>
      <c r="G167" s="475"/>
      <c r="H167" s="475"/>
      <c r="I167" s="474"/>
      <c r="J167" s="475"/>
      <c r="K167" s="475"/>
      <c r="L167" s="475"/>
    </row>
    <row r="168" spans="2:12">
      <c r="B168" s="374"/>
      <c r="C168" s="474"/>
      <c r="D168" s="474"/>
      <c r="E168" s="475"/>
      <c r="F168" s="475"/>
      <c r="G168" s="475"/>
      <c r="H168" s="475"/>
      <c r="I168" s="474"/>
      <c r="J168" s="475"/>
      <c r="K168" s="475"/>
      <c r="L168" s="475"/>
    </row>
    <row r="169" spans="2:12">
      <c r="B169" s="374"/>
      <c r="C169" s="474"/>
      <c r="D169" s="474"/>
      <c r="E169" s="475"/>
      <c r="F169" s="475"/>
      <c r="G169" s="475"/>
      <c r="H169" s="475"/>
      <c r="I169" s="474"/>
      <c r="J169" s="475"/>
      <c r="K169" s="475"/>
      <c r="L169" s="475"/>
    </row>
    <row r="170" spans="2:12">
      <c r="B170" s="374"/>
      <c r="C170" s="474"/>
      <c r="D170" s="474"/>
      <c r="E170" s="475"/>
      <c r="F170" s="475"/>
      <c r="G170" s="475"/>
      <c r="H170" s="475"/>
      <c r="I170" s="474"/>
      <c r="J170" s="475"/>
      <c r="K170" s="475"/>
      <c r="L170" s="475"/>
    </row>
    <row r="171" spans="2:12">
      <c r="B171" s="374"/>
      <c r="C171" s="474"/>
      <c r="D171" s="474"/>
      <c r="E171" s="475"/>
      <c r="F171" s="475"/>
      <c r="G171" s="475"/>
      <c r="H171" s="475"/>
      <c r="I171" s="474"/>
      <c r="J171" s="475"/>
      <c r="K171" s="475"/>
      <c r="L171" s="475"/>
    </row>
    <row r="172" spans="2:12">
      <c r="B172" s="374"/>
      <c r="C172" s="474"/>
      <c r="D172" s="474"/>
      <c r="E172" s="475"/>
      <c r="F172" s="475"/>
      <c r="G172" s="475"/>
      <c r="H172" s="475"/>
      <c r="I172" s="474"/>
      <c r="J172" s="475"/>
      <c r="K172" s="475"/>
      <c r="L172" s="475"/>
    </row>
    <row r="173" spans="2:12">
      <c r="B173" s="374"/>
      <c r="C173" s="474"/>
      <c r="D173" s="474"/>
      <c r="E173" s="475"/>
      <c r="F173" s="475"/>
      <c r="G173" s="475"/>
      <c r="H173" s="475"/>
      <c r="I173" s="474"/>
      <c r="J173" s="475"/>
      <c r="K173" s="475"/>
      <c r="L173" s="475"/>
    </row>
    <row r="174" spans="2:12">
      <c r="B174" s="374"/>
      <c r="C174" s="474"/>
      <c r="D174" s="474"/>
      <c r="E174" s="475"/>
      <c r="F174" s="475"/>
      <c r="G174" s="475"/>
      <c r="H174" s="475"/>
      <c r="I174" s="474"/>
      <c r="J174" s="475"/>
      <c r="K174" s="475"/>
      <c r="L174" s="475"/>
    </row>
    <row r="175" spans="2:12">
      <c r="B175" s="376"/>
      <c r="C175" s="478"/>
      <c r="D175" s="478"/>
      <c r="E175" s="479"/>
      <c r="F175" s="479"/>
      <c r="G175" s="479"/>
      <c r="H175" s="479"/>
      <c r="I175" s="478"/>
      <c r="J175" s="479"/>
      <c r="K175" s="479"/>
      <c r="L175" s="479"/>
    </row>
    <row r="176" spans="2:12">
      <c r="B176" s="374"/>
      <c r="C176" s="474"/>
      <c r="D176" s="474"/>
      <c r="E176" s="475"/>
      <c r="F176" s="475"/>
      <c r="G176" s="475"/>
      <c r="H176" s="475"/>
      <c r="I176" s="474"/>
      <c r="J176" s="475"/>
      <c r="K176" s="475"/>
      <c r="L176" s="475"/>
    </row>
    <row r="177" spans="2:12">
      <c r="B177" s="374"/>
      <c r="C177" s="474"/>
      <c r="D177" s="474"/>
      <c r="E177" s="475"/>
      <c r="F177" s="475"/>
      <c r="G177" s="475"/>
      <c r="H177" s="475"/>
      <c r="I177" s="474"/>
      <c r="J177" s="475"/>
      <c r="K177" s="475"/>
      <c r="L177" s="475"/>
    </row>
    <row r="178" spans="2:12">
      <c r="B178" s="375"/>
      <c r="C178" s="476"/>
      <c r="D178" s="476"/>
      <c r="E178" s="477"/>
      <c r="F178" s="477"/>
      <c r="G178" s="477"/>
      <c r="H178" s="477"/>
      <c r="I178" s="476"/>
      <c r="J178" s="477"/>
      <c r="K178" s="477"/>
      <c r="L178" s="477"/>
    </row>
    <row r="179" spans="2:12">
      <c r="B179" s="377"/>
      <c r="C179" s="480"/>
      <c r="D179" s="480"/>
      <c r="E179" s="481"/>
      <c r="F179" s="481"/>
      <c r="G179" s="481"/>
      <c r="H179" s="481"/>
      <c r="I179" s="480"/>
      <c r="J179" s="481"/>
      <c r="K179" s="481"/>
      <c r="L179" s="481"/>
    </row>
    <row r="180" spans="2:12">
      <c r="B180" s="377"/>
      <c r="C180" s="480"/>
      <c r="D180" s="480"/>
      <c r="E180" s="481"/>
      <c r="F180" s="481"/>
      <c r="G180" s="481"/>
      <c r="H180" s="481"/>
      <c r="I180" s="480"/>
      <c r="J180" s="481"/>
      <c r="K180" s="481"/>
      <c r="L180" s="481"/>
    </row>
    <row r="181" spans="2:12">
      <c r="B181" s="377"/>
      <c r="C181" s="480"/>
      <c r="D181" s="480"/>
      <c r="E181" s="481"/>
      <c r="F181" s="481"/>
      <c r="G181" s="481"/>
      <c r="H181" s="481"/>
      <c r="I181" s="480"/>
      <c r="J181" s="481"/>
      <c r="K181" s="481"/>
      <c r="L181" s="481"/>
    </row>
    <row r="182" spans="2:12">
      <c r="B182" s="376"/>
      <c r="C182" s="478"/>
      <c r="D182" s="478"/>
      <c r="E182" s="479"/>
      <c r="F182" s="479"/>
      <c r="G182" s="479"/>
      <c r="H182" s="479"/>
      <c r="I182" s="478"/>
      <c r="J182" s="479"/>
      <c r="K182" s="479"/>
      <c r="L182" s="479"/>
    </row>
    <row r="183" spans="2:12">
      <c r="B183" s="376"/>
      <c r="C183" s="478"/>
      <c r="D183" s="478"/>
      <c r="E183" s="479"/>
      <c r="F183" s="479"/>
      <c r="G183" s="479"/>
      <c r="H183" s="479"/>
      <c r="I183" s="478"/>
      <c r="J183" s="479"/>
      <c r="K183" s="479"/>
      <c r="L183" s="479"/>
    </row>
    <row r="184" spans="2:12">
      <c r="B184" s="376"/>
      <c r="C184" s="478"/>
      <c r="D184" s="478"/>
      <c r="E184" s="479"/>
      <c r="F184" s="479"/>
      <c r="G184" s="479"/>
      <c r="H184" s="479"/>
      <c r="I184" s="478"/>
      <c r="J184" s="479"/>
      <c r="K184" s="479"/>
      <c r="L184" s="479"/>
    </row>
    <row r="185" spans="2:12">
      <c r="B185" s="376"/>
      <c r="C185" s="478"/>
      <c r="D185" s="478"/>
      <c r="E185" s="479"/>
      <c r="F185" s="479"/>
      <c r="G185" s="479"/>
      <c r="H185" s="479"/>
      <c r="I185" s="478"/>
      <c r="J185" s="479"/>
      <c r="K185" s="479"/>
      <c r="L185" s="479"/>
    </row>
    <row r="186" spans="2:12">
      <c r="B186" s="376"/>
      <c r="C186" s="478"/>
      <c r="D186" s="478"/>
      <c r="E186" s="479"/>
      <c r="F186" s="479"/>
      <c r="G186" s="479"/>
      <c r="H186" s="479"/>
      <c r="I186" s="478"/>
      <c r="J186" s="479"/>
      <c r="K186" s="479"/>
      <c r="L186" s="479"/>
    </row>
    <row r="187" spans="2:12">
      <c r="B187" s="376"/>
      <c r="C187" s="478"/>
      <c r="D187" s="478"/>
      <c r="E187" s="479"/>
      <c r="F187" s="479"/>
      <c r="G187" s="479"/>
      <c r="H187" s="479"/>
      <c r="I187" s="478"/>
      <c r="J187" s="479"/>
      <c r="K187" s="479"/>
      <c r="L187" s="479"/>
    </row>
    <row r="188" spans="2:12">
      <c r="B188" s="377"/>
      <c r="C188" s="480"/>
      <c r="D188" s="480"/>
      <c r="E188" s="481"/>
      <c r="F188" s="481"/>
      <c r="G188" s="481"/>
      <c r="H188" s="481"/>
      <c r="I188" s="480"/>
      <c r="J188" s="481"/>
      <c r="K188" s="481"/>
      <c r="L188" s="481"/>
    </row>
    <row r="189" spans="2:12">
      <c r="B189" s="377"/>
      <c r="C189" s="480"/>
      <c r="D189" s="480"/>
      <c r="E189" s="481"/>
      <c r="F189" s="481"/>
      <c r="G189" s="481"/>
      <c r="H189" s="481"/>
      <c r="I189" s="480"/>
      <c r="J189" s="481"/>
      <c r="K189" s="481"/>
      <c r="L189" s="481"/>
    </row>
    <row r="190" spans="2:12">
      <c r="B190" s="377"/>
      <c r="C190" s="480"/>
      <c r="D190" s="480"/>
      <c r="E190" s="481"/>
      <c r="F190" s="481"/>
      <c r="G190" s="481"/>
      <c r="H190" s="481"/>
      <c r="I190" s="480"/>
      <c r="J190" s="481"/>
      <c r="K190" s="481"/>
      <c r="L190" s="481"/>
    </row>
    <row r="191" spans="2:12">
      <c r="B191" s="376"/>
      <c r="C191" s="478"/>
      <c r="D191" s="478"/>
      <c r="E191" s="479"/>
      <c r="F191" s="479"/>
      <c r="G191" s="479"/>
      <c r="H191" s="479"/>
      <c r="I191" s="478"/>
      <c r="J191" s="479"/>
      <c r="K191" s="479"/>
      <c r="L191" s="479"/>
    </row>
    <row r="192" spans="2:12">
      <c r="B192" s="376"/>
      <c r="C192" s="478"/>
      <c r="D192" s="478"/>
      <c r="E192" s="479"/>
      <c r="F192" s="479"/>
      <c r="G192" s="479"/>
      <c r="H192" s="479"/>
      <c r="I192" s="478"/>
      <c r="J192" s="479"/>
      <c r="K192" s="479"/>
      <c r="L192" s="479"/>
    </row>
    <row r="193" spans="2:12">
      <c r="B193" s="376"/>
      <c r="C193" s="478"/>
      <c r="D193" s="478"/>
      <c r="E193" s="479"/>
      <c r="F193" s="479"/>
      <c r="G193" s="479"/>
      <c r="H193" s="479"/>
      <c r="I193" s="478"/>
      <c r="J193" s="479"/>
      <c r="K193" s="479"/>
      <c r="L193" s="479"/>
    </row>
    <row r="194" spans="2:12">
      <c r="B194" s="376"/>
      <c r="C194" s="478"/>
      <c r="D194" s="478"/>
      <c r="E194" s="479"/>
      <c r="F194" s="479"/>
      <c r="G194" s="479"/>
      <c r="H194" s="479"/>
      <c r="I194" s="478"/>
      <c r="J194" s="479"/>
      <c r="K194" s="479"/>
      <c r="L194" s="479"/>
    </row>
    <row r="195" spans="2:12">
      <c r="B195" s="376"/>
      <c r="C195" s="478"/>
      <c r="D195" s="478"/>
      <c r="E195" s="479"/>
      <c r="F195" s="479"/>
      <c r="G195" s="479"/>
      <c r="H195" s="479"/>
      <c r="I195" s="478"/>
      <c r="J195" s="479"/>
      <c r="K195" s="479"/>
      <c r="L195" s="479"/>
    </row>
    <row r="196" spans="2:12">
      <c r="B196" s="376"/>
      <c r="C196" s="478"/>
      <c r="D196" s="478"/>
      <c r="E196" s="479"/>
      <c r="F196" s="479"/>
      <c r="G196" s="479"/>
      <c r="H196" s="479"/>
      <c r="I196" s="478"/>
      <c r="J196" s="479"/>
      <c r="K196" s="479"/>
      <c r="L196" s="479"/>
    </row>
    <row r="197" spans="2:12">
      <c r="B197" s="377"/>
      <c r="C197" s="480"/>
      <c r="D197" s="480"/>
      <c r="E197" s="481"/>
      <c r="F197" s="481"/>
      <c r="G197" s="481"/>
      <c r="H197" s="481"/>
      <c r="I197" s="480"/>
      <c r="J197" s="481"/>
      <c r="K197" s="481"/>
      <c r="L197" s="481"/>
    </row>
    <row r="198" spans="2:12">
      <c r="B198" s="377"/>
      <c r="C198" s="480"/>
      <c r="D198" s="480"/>
      <c r="E198" s="481"/>
      <c r="F198" s="481"/>
      <c r="G198" s="481"/>
      <c r="H198" s="481"/>
      <c r="I198" s="480"/>
      <c r="J198" s="481"/>
      <c r="K198" s="481"/>
      <c r="L198" s="481"/>
    </row>
    <row r="199" spans="2:12">
      <c r="B199" s="377"/>
      <c r="C199" s="480"/>
      <c r="D199" s="480"/>
      <c r="E199" s="481"/>
      <c r="F199" s="481"/>
      <c r="G199" s="481"/>
      <c r="H199" s="481"/>
      <c r="I199" s="480"/>
      <c r="J199" s="481"/>
      <c r="K199" s="481"/>
      <c r="L199" s="481"/>
    </row>
    <row r="200" spans="2:12">
      <c r="B200" s="376"/>
      <c r="C200" s="478"/>
      <c r="D200" s="478"/>
      <c r="E200" s="479"/>
      <c r="F200" s="479"/>
      <c r="G200" s="479"/>
      <c r="H200" s="479"/>
      <c r="I200" s="478"/>
      <c r="J200" s="479"/>
      <c r="K200" s="479"/>
      <c r="L200" s="479"/>
    </row>
    <row r="201" spans="2:12">
      <c r="B201" s="376"/>
      <c r="C201" s="478"/>
      <c r="D201" s="478"/>
      <c r="E201" s="479"/>
      <c r="F201" s="479"/>
      <c r="G201" s="479"/>
      <c r="H201" s="479"/>
      <c r="I201" s="478"/>
      <c r="J201" s="479"/>
      <c r="K201" s="479"/>
      <c r="L201" s="479"/>
    </row>
    <row r="202" spans="2:12">
      <c r="B202" s="376"/>
      <c r="C202" s="478"/>
      <c r="D202" s="478"/>
      <c r="E202" s="479"/>
      <c r="F202" s="479"/>
      <c r="G202" s="479"/>
      <c r="H202" s="479"/>
      <c r="I202" s="478"/>
      <c r="J202" s="479"/>
      <c r="K202" s="479"/>
      <c r="L202" s="479"/>
    </row>
    <row r="203" spans="2:12">
      <c r="B203" s="376"/>
      <c r="C203" s="478"/>
      <c r="D203" s="478"/>
      <c r="E203" s="479"/>
      <c r="F203" s="479"/>
      <c r="G203" s="479"/>
      <c r="H203" s="479"/>
      <c r="I203" s="478"/>
      <c r="J203" s="479"/>
      <c r="K203" s="479"/>
      <c r="L203" s="479"/>
    </row>
    <row r="204" spans="2:12">
      <c r="B204" s="376"/>
      <c r="C204" s="478"/>
      <c r="D204" s="478"/>
      <c r="E204" s="479"/>
      <c r="F204" s="479"/>
      <c r="G204" s="479"/>
      <c r="H204" s="479"/>
      <c r="I204" s="478"/>
      <c r="J204" s="479"/>
      <c r="K204" s="479"/>
      <c r="L204" s="479"/>
    </row>
    <row r="205" spans="2:12">
      <c r="B205" s="376"/>
      <c r="C205" s="478"/>
      <c r="D205" s="478"/>
      <c r="E205" s="479"/>
      <c r="F205" s="479"/>
      <c r="G205" s="479"/>
      <c r="H205" s="479"/>
      <c r="I205" s="478"/>
      <c r="J205" s="479"/>
      <c r="K205" s="479"/>
      <c r="L205" s="479"/>
    </row>
    <row r="206" spans="2:12">
      <c r="B206" s="377"/>
      <c r="C206" s="480"/>
      <c r="D206" s="480"/>
      <c r="E206" s="481"/>
      <c r="F206" s="481"/>
      <c r="G206" s="481"/>
      <c r="H206" s="481"/>
      <c r="I206" s="480"/>
      <c r="J206" s="481"/>
      <c r="K206" s="481"/>
      <c r="L206" s="481"/>
    </row>
    <row r="207" spans="2:12">
      <c r="B207" s="377"/>
      <c r="C207" s="480"/>
      <c r="D207" s="480"/>
      <c r="E207" s="481"/>
      <c r="F207" s="481"/>
      <c r="G207" s="481"/>
      <c r="H207" s="481"/>
      <c r="I207" s="480"/>
      <c r="J207" s="481"/>
      <c r="K207" s="481"/>
      <c r="L207" s="481"/>
    </row>
    <row r="208" spans="2:12">
      <c r="B208" s="377"/>
      <c r="C208" s="480"/>
      <c r="D208" s="480"/>
      <c r="E208" s="481"/>
      <c r="F208" s="481"/>
      <c r="G208" s="481"/>
      <c r="H208" s="481"/>
      <c r="I208" s="480"/>
      <c r="J208" s="481"/>
      <c r="K208" s="481"/>
      <c r="L208" s="481"/>
    </row>
    <row r="209" spans="2:12">
      <c r="B209" s="376"/>
      <c r="C209" s="478"/>
      <c r="D209" s="478"/>
      <c r="E209" s="479"/>
      <c r="F209" s="479"/>
      <c r="G209" s="479"/>
      <c r="H209" s="479"/>
      <c r="I209" s="478"/>
      <c r="J209" s="479"/>
      <c r="K209" s="479"/>
      <c r="L209" s="479"/>
    </row>
    <row r="210" spans="2:12">
      <c r="B210" s="376"/>
      <c r="C210" s="478"/>
      <c r="D210" s="478"/>
      <c r="E210" s="479"/>
      <c r="F210" s="479"/>
      <c r="G210" s="479"/>
      <c r="H210" s="479"/>
      <c r="I210" s="478"/>
      <c r="J210" s="479"/>
      <c r="K210" s="479"/>
      <c r="L210" s="479"/>
    </row>
    <row r="211" spans="2:12">
      <c r="B211" s="376"/>
      <c r="C211" s="478"/>
      <c r="D211" s="478"/>
      <c r="E211" s="479"/>
      <c r="F211" s="479"/>
      <c r="G211" s="479"/>
      <c r="H211" s="479"/>
      <c r="I211" s="478"/>
      <c r="J211" s="479"/>
      <c r="K211" s="479"/>
      <c r="L211" s="479"/>
    </row>
    <row r="212" spans="2:12">
      <c r="B212" s="376"/>
      <c r="C212" s="478"/>
      <c r="D212" s="478"/>
      <c r="E212" s="479"/>
      <c r="F212" s="479"/>
      <c r="G212" s="479"/>
      <c r="H212" s="479"/>
      <c r="I212" s="478"/>
      <c r="J212" s="479"/>
      <c r="K212" s="479"/>
      <c r="L212" s="479"/>
    </row>
    <row r="213" spans="2:12">
      <c r="B213" s="376"/>
      <c r="C213" s="478"/>
      <c r="D213" s="478"/>
      <c r="E213" s="479"/>
      <c r="F213" s="479"/>
      <c r="G213" s="479"/>
      <c r="H213" s="479"/>
      <c r="I213" s="478"/>
      <c r="J213" s="479"/>
      <c r="K213" s="479"/>
      <c r="L213" s="479"/>
    </row>
    <row r="214" spans="2:12">
      <c r="B214" s="376"/>
      <c r="C214" s="478"/>
      <c r="D214" s="478"/>
      <c r="E214" s="479"/>
      <c r="F214" s="479"/>
      <c r="G214" s="479"/>
      <c r="H214" s="479"/>
      <c r="I214" s="478"/>
      <c r="J214" s="479"/>
      <c r="K214" s="479"/>
      <c r="L214" s="479"/>
    </row>
    <row r="215" spans="2:12">
      <c r="B215" s="374"/>
      <c r="C215" s="474"/>
      <c r="D215" s="474"/>
      <c r="E215" s="475"/>
      <c r="F215" s="475"/>
      <c r="G215" s="475"/>
      <c r="H215" s="475"/>
      <c r="I215" s="474"/>
      <c r="J215" s="475"/>
      <c r="K215" s="475"/>
      <c r="L215" s="475"/>
    </row>
    <row r="216" spans="2:12">
      <c r="B216" s="374"/>
      <c r="C216" s="474"/>
      <c r="D216" s="474"/>
      <c r="E216" s="475"/>
      <c r="F216" s="475"/>
      <c r="G216" s="475"/>
      <c r="H216" s="475"/>
      <c r="I216" s="474"/>
      <c r="J216" s="475"/>
      <c r="K216" s="475"/>
      <c r="L216" s="475"/>
    </row>
    <row r="217" spans="2:12">
      <c r="B217" s="374"/>
      <c r="C217" s="474"/>
      <c r="D217" s="474"/>
      <c r="E217" s="475"/>
      <c r="F217" s="475"/>
      <c r="G217" s="475"/>
      <c r="H217" s="475"/>
      <c r="I217" s="474"/>
      <c r="J217" s="475"/>
      <c r="K217" s="475"/>
      <c r="L217" s="475"/>
    </row>
    <row r="218" spans="2:12">
      <c r="B218" s="377"/>
      <c r="C218" s="480"/>
      <c r="D218" s="480"/>
      <c r="E218" s="481"/>
      <c r="F218" s="481"/>
      <c r="G218" s="481"/>
      <c r="H218" s="481"/>
      <c r="I218" s="480"/>
      <c r="J218" s="481"/>
      <c r="K218" s="481"/>
      <c r="L218" s="481"/>
    </row>
    <row r="219" spans="2:12">
      <c r="B219" s="377"/>
      <c r="C219" s="480"/>
      <c r="D219" s="480"/>
      <c r="E219" s="481"/>
      <c r="F219" s="481"/>
      <c r="G219" s="481"/>
      <c r="H219" s="481"/>
      <c r="I219" s="480"/>
      <c r="J219" s="481"/>
      <c r="K219" s="481"/>
      <c r="L219" s="481"/>
    </row>
    <row r="220" spans="2:12">
      <c r="B220" s="377"/>
      <c r="C220" s="480"/>
      <c r="D220" s="480"/>
      <c r="E220" s="481"/>
      <c r="F220" s="481"/>
      <c r="G220" s="481"/>
      <c r="H220" s="481"/>
      <c r="I220" s="480"/>
      <c r="J220" s="481"/>
      <c r="K220" s="481"/>
      <c r="L220" s="481"/>
    </row>
    <row r="221" spans="2:12">
      <c r="B221" s="376"/>
      <c r="C221" s="478"/>
      <c r="D221" s="478"/>
      <c r="E221" s="479"/>
      <c r="F221" s="479"/>
      <c r="G221" s="479"/>
      <c r="H221" s="479"/>
      <c r="I221" s="478"/>
      <c r="J221" s="479"/>
      <c r="K221" s="479"/>
      <c r="L221" s="479"/>
    </row>
    <row r="222" spans="2:12">
      <c r="B222" s="376"/>
      <c r="C222" s="478"/>
      <c r="D222" s="478"/>
      <c r="E222" s="479"/>
      <c r="F222" s="479"/>
      <c r="G222" s="479"/>
      <c r="H222" s="479"/>
      <c r="I222" s="478"/>
      <c r="J222" s="479"/>
      <c r="K222" s="479"/>
      <c r="L222" s="479"/>
    </row>
    <row r="223" spans="2:12">
      <c r="B223" s="376"/>
      <c r="C223" s="478"/>
      <c r="D223" s="478"/>
      <c r="E223" s="479"/>
      <c r="F223" s="479"/>
      <c r="G223" s="479"/>
      <c r="H223" s="479"/>
      <c r="I223" s="478"/>
      <c r="J223" s="479"/>
      <c r="K223" s="479"/>
      <c r="L223" s="479"/>
    </row>
    <row r="224" spans="2:12">
      <c r="B224" s="376"/>
      <c r="C224" s="478"/>
      <c r="D224" s="478"/>
      <c r="E224" s="479"/>
      <c r="F224" s="479"/>
      <c r="G224" s="479"/>
      <c r="H224" s="479"/>
      <c r="I224" s="478"/>
      <c r="J224" s="479"/>
      <c r="K224" s="479"/>
      <c r="L224" s="479"/>
    </row>
    <row r="225" spans="2:12">
      <c r="B225" s="376"/>
      <c r="C225" s="478"/>
      <c r="D225" s="478"/>
      <c r="E225" s="479"/>
      <c r="F225" s="479"/>
      <c r="G225" s="479"/>
      <c r="H225" s="479"/>
      <c r="I225" s="478"/>
      <c r="J225" s="479"/>
      <c r="K225" s="479"/>
      <c r="L225" s="479"/>
    </row>
    <row r="226" spans="2:12">
      <c r="B226" s="376"/>
      <c r="C226" s="478"/>
      <c r="D226" s="478"/>
      <c r="E226" s="479"/>
      <c r="F226" s="479"/>
      <c r="G226" s="479"/>
      <c r="H226" s="479"/>
      <c r="I226" s="478"/>
      <c r="J226" s="479"/>
      <c r="K226" s="479"/>
      <c r="L226" s="479"/>
    </row>
    <row r="227" spans="2:12">
      <c r="B227" s="377"/>
      <c r="C227" s="480"/>
      <c r="D227" s="480"/>
      <c r="E227" s="481"/>
      <c r="F227" s="481"/>
      <c r="G227" s="481"/>
      <c r="H227" s="481"/>
      <c r="I227" s="480"/>
      <c r="J227" s="481"/>
      <c r="K227" s="481"/>
      <c r="L227" s="481"/>
    </row>
    <row r="228" spans="2:12">
      <c r="B228" s="377"/>
      <c r="C228" s="480"/>
      <c r="D228" s="480"/>
      <c r="E228" s="481"/>
      <c r="F228" s="481"/>
      <c r="G228" s="481"/>
      <c r="H228" s="481"/>
      <c r="I228" s="480"/>
      <c r="J228" s="481"/>
      <c r="K228" s="481"/>
      <c r="L228" s="481"/>
    </row>
    <row r="229" spans="2:12">
      <c r="B229" s="377"/>
      <c r="C229" s="480"/>
      <c r="D229" s="480"/>
      <c r="E229" s="481"/>
      <c r="F229" s="481"/>
      <c r="G229" s="481"/>
      <c r="H229" s="481"/>
      <c r="I229" s="480"/>
      <c r="J229" s="481"/>
      <c r="K229" s="481"/>
      <c r="L229" s="481"/>
    </row>
    <row r="230" spans="2:12">
      <c r="B230" s="376"/>
      <c r="C230" s="478"/>
      <c r="D230" s="478"/>
      <c r="E230" s="479"/>
      <c r="F230" s="479"/>
      <c r="G230" s="479"/>
      <c r="H230" s="479"/>
      <c r="I230" s="478"/>
      <c r="J230" s="479"/>
      <c r="K230" s="479"/>
      <c r="L230" s="479"/>
    </row>
    <row r="231" spans="2:12">
      <c r="B231" s="376"/>
      <c r="C231" s="478"/>
      <c r="D231" s="478"/>
      <c r="E231" s="479"/>
      <c r="F231" s="479"/>
      <c r="G231" s="479"/>
      <c r="H231" s="479"/>
      <c r="I231" s="478"/>
      <c r="J231" s="479"/>
      <c r="K231" s="479"/>
      <c r="L231" s="479"/>
    </row>
    <row r="232" spans="2:12">
      <c r="B232" s="376"/>
      <c r="C232" s="478"/>
      <c r="D232" s="478"/>
      <c r="E232" s="479"/>
      <c r="F232" s="479"/>
      <c r="G232" s="479"/>
      <c r="H232" s="479"/>
      <c r="I232" s="478"/>
      <c r="J232" s="479"/>
      <c r="K232" s="479"/>
      <c r="L232" s="479"/>
    </row>
    <row r="233" spans="2:12">
      <c r="B233" s="376"/>
      <c r="C233" s="478"/>
      <c r="D233" s="478"/>
      <c r="E233" s="479"/>
      <c r="F233" s="479"/>
      <c r="G233" s="479"/>
      <c r="H233" s="479"/>
      <c r="I233" s="478"/>
      <c r="J233" s="479"/>
      <c r="K233" s="479"/>
      <c r="L233" s="479"/>
    </row>
    <row r="234" spans="2:12">
      <c r="B234" s="376"/>
      <c r="C234" s="478"/>
      <c r="D234" s="478"/>
      <c r="E234" s="479"/>
      <c r="F234" s="479"/>
      <c r="G234" s="479"/>
      <c r="H234" s="479"/>
      <c r="I234" s="478"/>
      <c r="J234" s="479"/>
      <c r="K234" s="479"/>
      <c r="L234" s="479"/>
    </row>
    <row r="235" spans="2:12">
      <c r="B235" s="376"/>
      <c r="C235" s="478"/>
      <c r="D235" s="478"/>
      <c r="E235" s="479"/>
      <c r="F235" s="479"/>
      <c r="G235" s="479"/>
      <c r="H235" s="479"/>
      <c r="I235" s="478"/>
      <c r="J235" s="479"/>
      <c r="K235" s="479"/>
      <c r="L235" s="479"/>
    </row>
    <row r="236" spans="2:12">
      <c r="B236" s="374"/>
      <c r="C236" s="474"/>
      <c r="D236" s="474"/>
      <c r="E236" s="475"/>
      <c r="F236" s="475"/>
      <c r="G236" s="475"/>
      <c r="H236" s="475"/>
      <c r="I236" s="474"/>
      <c r="J236" s="475"/>
      <c r="K236" s="475"/>
      <c r="L236" s="475"/>
    </row>
    <row r="237" spans="2:12">
      <c r="B237" s="377"/>
      <c r="C237" s="480"/>
      <c r="D237" s="480"/>
      <c r="E237" s="481"/>
      <c r="F237" s="481"/>
      <c r="G237" s="481"/>
      <c r="H237" s="481"/>
      <c r="I237" s="480"/>
      <c r="J237" s="481"/>
      <c r="K237" s="481"/>
      <c r="L237" s="481"/>
    </row>
    <row r="238" spans="2:12">
      <c r="B238" s="377"/>
      <c r="C238" s="480"/>
      <c r="D238" s="480"/>
      <c r="E238" s="481"/>
      <c r="F238" s="481"/>
      <c r="G238" s="481"/>
      <c r="H238" s="481"/>
      <c r="I238" s="480"/>
      <c r="J238" s="481"/>
      <c r="K238" s="481"/>
      <c r="L238" s="481"/>
    </row>
    <row r="239" spans="2:12">
      <c r="B239" s="377"/>
      <c r="C239" s="480"/>
      <c r="D239" s="480"/>
      <c r="E239" s="481"/>
      <c r="F239" s="481"/>
      <c r="G239" s="481"/>
      <c r="H239" s="481"/>
      <c r="I239" s="480"/>
      <c r="J239" s="481"/>
      <c r="K239" s="481"/>
      <c r="L239" s="481"/>
    </row>
    <row r="240" spans="2:12">
      <c r="B240" s="376"/>
      <c r="C240" s="478"/>
      <c r="D240" s="478"/>
      <c r="E240" s="479"/>
      <c r="F240" s="479"/>
      <c r="G240" s="479"/>
      <c r="H240" s="479"/>
      <c r="I240" s="478"/>
      <c r="J240" s="479"/>
      <c r="K240" s="479"/>
      <c r="L240" s="479"/>
    </row>
    <row r="241" spans="2:12">
      <c r="B241" s="376"/>
      <c r="C241" s="478"/>
      <c r="D241" s="478"/>
      <c r="E241" s="479"/>
      <c r="F241" s="479"/>
      <c r="G241" s="479"/>
      <c r="H241" s="479"/>
      <c r="I241" s="478"/>
      <c r="J241" s="479"/>
      <c r="K241" s="479"/>
      <c r="L241" s="479"/>
    </row>
    <row r="242" spans="2:12">
      <c r="B242" s="376"/>
      <c r="C242" s="478"/>
      <c r="D242" s="478"/>
      <c r="E242" s="479"/>
      <c r="F242" s="479"/>
      <c r="G242" s="479"/>
      <c r="H242" s="479"/>
      <c r="I242" s="478"/>
      <c r="J242" s="479"/>
      <c r="K242" s="479"/>
      <c r="L242" s="479"/>
    </row>
    <row r="243" spans="2:12">
      <c r="B243" s="376"/>
      <c r="C243" s="478"/>
      <c r="D243" s="478"/>
      <c r="E243" s="479"/>
      <c r="F243" s="479"/>
      <c r="G243" s="479"/>
      <c r="H243" s="479"/>
      <c r="I243" s="478"/>
      <c r="J243" s="479"/>
      <c r="K243" s="479"/>
      <c r="L243" s="479"/>
    </row>
    <row r="244" spans="2:12">
      <c r="B244" s="376"/>
      <c r="C244" s="478"/>
      <c r="D244" s="478"/>
      <c r="E244" s="479"/>
      <c r="F244" s="479"/>
      <c r="G244" s="479"/>
      <c r="H244" s="479"/>
      <c r="I244" s="478"/>
      <c r="J244" s="479"/>
      <c r="K244" s="479"/>
      <c r="L244" s="479"/>
    </row>
    <row r="245" spans="2:12">
      <c r="B245" s="376"/>
      <c r="C245" s="478"/>
      <c r="D245" s="478"/>
      <c r="E245" s="479"/>
      <c r="F245" s="479"/>
      <c r="G245" s="479"/>
      <c r="H245" s="479"/>
      <c r="I245" s="478"/>
      <c r="J245" s="479"/>
      <c r="K245" s="479"/>
      <c r="L245" s="479"/>
    </row>
    <row r="246" spans="2:12">
      <c r="B246" s="374"/>
      <c r="C246" s="474"/>
      <c r="D246" s="474"/>
      <c r="E246" s="475"/>
      <c r="F246" s="475"/>
      <c r="G246" s="475"/>
      <c r="H246" s="475"/>
      <c r="I246" s="474"/>
      <c r="J246" s="475"/>
      <c r="K246" s="475"/>
      <c r="L246" s="475"/>
    </row>
    <row r="247" spans="2:12">
      <c r="B247" s="374"/>
      <c r="C247" s="474"/>
      <c r="D247" s="474"/>
      <c r="E247" s="475"/>
      <c r="F247" s="475"/>
      <c r="G247" s="475"/>
      <c r="H247" s="475"/>
      <c r="I247" s="474"/>
      <c r="J247" s="475"/>
      <c r="K247" s="475"/>
      <c r="L247" s="475"/>
    </row>
    <row r="248" spans="2:12">
      <c r="B248" s="374"/>
      <c r="C248" s="474"/>
      <c r="D248" s="474"/>
      <c r="E248" s="475"/>
      <c r="F248" s="475"/>
      <c r="G248" s="475"/>
      <c r="H248" s="475"/>
      <c r="I248" s="474"/>
      <c r="J248" s="475"/>
      <c r="K248" s="475"/>
      <c r="L248" s="475"/>
    </row>
    <row r="249" spans="2:12">
      <c r="B249" s="375"/>
      <c r="C249" s="476"/>
      <c r="D249" s="476"/>
      <c r="E249" s="477"/>
      <c r="F249" s="477"/>
      <c r="G249" s="477"/>
      <c r="H249" s="477"/>
      <c r="I249" s="476"/>
      <c r="J249" s="477"/>
      <c r="K249" s="477"/>
      <c r="L249" s="477"/>
    </row>
    <row r="250" spans="2:12">
      <c r="B250" s="376"/>
      <c r="C250" s="478"/>
      <c r="D250" s="478"/>
      <c r="E250" s="479"/>
      <c r="F250" s="479"/>
      <c r="G250" s="479"/>
      <c r="H250" s="479"/>
      <c r="I250" s="478"/>
      <c r="J250" s="479"/>
      <c r="K250" s="479"/>
      <c r="L250" s="479"/>
    </row>
    <row r="251" spans="2:12">
      <c r="B251" s="374"/>
      <c r="C251" s="474"/>
      <c r="D251" s="474"/>
      <c r="E251" s="475"/>
      <c r="F251" s="475"/>
      <c r="G251" s="475"/>
      <c r="H251" s="475"/>
      <c r="I251" s="474"/>
      <c r="J251" s="475"/>
      <c r="K251" s="475"/>
      <c r="L251" s="475"/>
    </row>
    <row r="252" spans="2:12">
      <c r="B252" s="374"/>
      <c r="C252" s="474"/>
      <c r="D252" s="474"/>
      <c r="E252" s="475"/>
      <c r="F252" s="475"/>
      <c r="G252" s="475"/>
      <c r="H252" s="475"/>
      <c r="I252" s="474"/>
      <c r="J252" s="475"/>
      <c r="K252" s="475"/>
      <c r="L252" s="475"/>
    </row>
    <row r="253" spans="2:12">
      <c r="B253" s="374"/>
      <c r="C253" s="474"/>
      <c r="D253" s="474"/>
      <c r="E253" s="475"/>
      <c r="F253" s="475"/>
      <c r="G253" s="475"/>
      <c r="H253" s="475"/>
      <c r="I253" s="474"/>
      <c r="J253" s="475"/>
      <c r="K253" s="475"/>
      <c r="L253" s="475"/>
    </row>
    <row r="254" spans="2:12">
      <c r="B254" s="374"/>
      <c r="C254" s="474"/>
      <c r="D254" s="474"/>
      <c r="E254" s="475"/>
      <c r="F254" s="475"/>
      <c r="G254" s="475"/>
      <c r="H254" s="475"/>
      <c r="I254" s="474"/>
      <c r="J254" s="475"/>
      <c r="K254" s="475"/>
      <c r="L254" s="475"/>
    </row>
    <row r="255" spans="2:12">
      <c r="B255" s="374"/>
      <c r="C255" s="474"/>
      <c r="D255" s="474"/>
      <c r="E255" s="475"/>
      <c r="F255" s="475"/>
      <c r="G255" s="475"/>
      <c r="H255" s="475"/>
      <c r="I255" s="474"/>
      <c r="J255" s="475"/>
      <c r="K255" s="475"/>
      <c r="L255" s="475"/>
    </row>
    <row r="256" spans="2:12">
      <c r="B256" s="374"/>
      <c r="C256" s="474"/>
      <c r="D256" s="474"/>
      <c r="E256" s="475"/>
      <c r="F256" s="475"/>
      <c r="G256" s="475"/>
      <c r="H256" s="475"/>
      <c r="I256" s="474"/>
      <c r="J256" s="475"/>
      <c r="K256" s="475"/>
      <c r="L256" s="475"/>
    </row>
    <row r="257" spans="2:12">
      <c r="B257" s="374"/>
      <c r="C257" s="474"/>
      <c r="D257" s="474"/>
      <c r="E257" s="475"/>
      <c r="F257" s="475"/>
      <c r="G257" s="475"/>
      <c r="H257" s="475"/>
      <c r="I257" s="474"/>
      <c r="J257" s="475"/>
      <c r="K257" s="475"/>
      <c r="L257" s="475"/>
    </row>
    <row r="258" spans="2:12">
      <c r="B258" s="374"/>
      <c r="C258" s="474"/>
      <c r="D258" s="474"/>
      <c r="E258" s="475"/>
      <c r="F258" s="475"/>
      <c r="G258" s="475"/>
      <c r="H258" s="475"/>
      <c r="I258" s="474"/>
      <c r="J258" s="475"/>
      <c r="K258" s="475"/>
      <c r="L258" s="475"/>
    </row>
    <row r="259" spans="2:12">
      <c r="B259" s="374"/>
      <c r="C259" s="474"/>
      <c r="D259" s="474"/>
      <c r="E259" s="475"/>
      <c r="F259" s="475"/>
      <c r="G259" s="475"/>
      <c r="H259" s="475"/>
      <c r="I259" s="474"/>
      <c r="J259" s="475"/>
      <c r="K259" s="475"/>
      <c r="L259" s="475"/>
    </row>
    <row r="260" spans="2:12">
      <c r="B260" s="374"/>
      <c r="C260" s="474"/>
      <c r="D260" s="474"/>
      <c r="E260" s="475"/>
      <c r="F260" s="475"/>
      <c r="G260" s="475"/>
      <c r="H260" s="475"/>
      <c r="I260" s="474"/>
      <c r="J260" s="475"/>
      <c r="K260" s="475"/>
      <c r="L260" s="475"/>
    </row>
    <row r="261" spans="2:12">
      <c r="B261" s="374"/>
      <c r="C261" s="474"/>
      <c r="D261" s="474"/>
      <c r="E261" s="475"/>
      <c r="F261" s="475"/>
      <c r="G261" s="475"/>
      <c r="H261" s="475"/>
      <c r="I261" s="474"/>
      <c r="J261" s="475"/>
      <c r="K261" s="475"/>
      <c r="L261" s="475"/>
    </row>
    <row r="262" spans="2:12">
      <c r="B262" s="376"/>
      <c r="C262" s="478"/>
      <c r="D262" s="478"/>
      <c r="E262" s="479"/>
      <c r="F262" s="479"/>
      <c r="G262" s="479"/>
      <c r="H262" s="479"/>
      <c r="I262" s="478"/>
      <c r="J262" s="479"/>
      <c r="K262" s="479"/>
      <c r="L262" s="479"/>
    </row>
    <row r="263" spans="2:12">
      <c r="B263" s="374"/>
      <c r="C263" s="474"/>
      <c r="D263" s="474"/>
      <c r="E263" s="475"/>
      <c r="F263" s="475"/>
      <c r="G263" s="475"/>
      <c r="H263" s="475"/>
      <c r="I263" s="474"/>
      <c r="J263" s="475"/>
      <c r="K263" s="475"/>
      <c r="L263" s="475"/>
    </row>
    <row r="264" spans="2:12">
      <c r="B264" s="374"/>
      <c r="C264" s="474"/>
      <c r="D264" s="474"/>
      <c r="E264" s="475"/>
      <c r="F264" s="475"/>
      <c r="G264" s="475"/>
      <c r="H264" s="475"/>
      <c r="I264" s="474"/>
      <c r="J264" s="475"/>
      <c r="K264" s="475"/>
      <c r="L264" s="475"/>
    </row>
    <row r="265" spans="2:12">
      <c r="B265" s="374"/>
      <c r="C265" s="474"/>
      <c r="D265" s="474"/>
      <c r="E265" s="475"/>
      <c r="F265" s="475"/>
      <c r="G265" s="475"/>
      <c r="H265" s="475"/>
      <c r="I265" s="474"/>
      <c r="J265" s="475"/>
      <c r="K265" s="475"/>
      <c r="L265" s="475"/>
    </row>
    <row r="266" spans="2:12">
      <c r="B266" s="374"/>
      <c r="C266" s="474"/>
      <c r="D266" s="474"/>
      <c r="E266" s="475"/>
      <c r="F266" s="475"/>
      <c r="G266" s="475"/>
      <c r="H266" s="475"/>
      <c r="I266" s="474"/>
      <c r="J266" s="475"/>
      <c r="K266" s="475"/>
      <c r="L266" s="475"/>
    </row>
    <row r="267" spans="2:12">
      <c r="B267" s="374"/>
      <c r="C267" s="474"/>
      <c r="D267" s="474"/>
      <c r="E267" s="475"/>
      <c r="F267" s="475"/>
      <c r="G267" s="475"/>
      <c r="H267" s="475"/>
      <c r="I267" s="474"/>
      <c r="J267" s="475"/>
      <c r="K267" s="475"/>
      <c r="L267" s="475"/>
    </row>
    <row r="268" spans="2:12">
      <c r="B268" s="374"/>
      <c r="C268" s="474"/>
      <c r="D268" s="474"/>
      <c r="E268" s="475"/>
      <c r="F268" s="475"/>
      <c r="G268" s="475"/>
      <c r="H268" s="475"/>
      <c r="I268" s="474"/>
      <c r="J268" s="475"/>
      <c r="K268" s="475"/>
      <c r="L268" s="475"/>
    </row>
    <row r="269" spans="2:12">
      <c r="B269" s="374"/>
      <c r="C269" s="474"/>
      <c r="D269" s="474"/>
      <c r="E269" s="475"/>
      <c r="F269" s="475"/>
      <c r="G269" s="475"/>
      <c r="H269" s="475"/>
      <c r="I269" s="474"/>
      <c r="J269" s="475"/>
      <c r="K269" s="475"/>
      <c r="L269" s="475"/>
    </row>
    <row r="270" spans="2:12">
      <c r="B270" s="374"/>
      <c r="C270" s="474"/>
      <c r="D270" s="474"/>
      <c r="E270" s="475"/>
      <c r="F270" s="475"/>
      <c r="G270" s="475"/>
      <c r="H270" s="475"/>
      <c r="I270" s="474"/>
      <c r="J270" s="475"/>
      <c r="K270" s="475"/>
      <c r="L270" s="475"/>
    </row>
    <row r="271" spans="2:12">
      <c r="B271" s="374"/>
      <c r="C271" s="474"/>
      <c r="D271" s="474"/>
      <c r="E271" s="475"/>
      <c r="F271" s="475"/>
      <c r="G271" s="475"/>
      <c r="H271" s="475"/>
      <c r="I271" s="474"/>
      <c r="J271" s="475"/>
      <c r="K271" s="475"/>
      <c r="L271" s="475"/>
    </row>
    <row r="272" spans="2:12">
      <c r="B272" s="374"/>
      <c r="C272" s="474"/>
      <c r="D272" s="474"/>
      <c r="E272" s="475"/>
      <c r="F272" s="475"/>
      <c r="G272" s="475"/>
      <c r="H272" s="475"/>
      <c r="I272" s="474"/>
      <c r="J272" s="475"/>
      <c r="K272" s="475"/>
      <c r="L272" s="475"/>
    </row>
    <row r="273" spans="2:12">
      <c r="B273" s="374"/>
      <c r="C273" s="474"/>
      <c r="D273" s="474"/>
      <c r="E273" s="475"/>
      <c r="F273" s="475"/>
      <c r="G273" s="475"/>
      <c r="H273" s="475"/>
      <c r="I273" s="474"/>
      <c r="J273" s="475"/>
      <c r="K273" s="475"/>
      <c r="L273" s="475"/>
    </row>
    <row r="274" spans="2:12">
      <c r="B274" s="376"/>
      <c r="C274" s="478"/>
      <c r="D274" s="478"/>
      <c r="E274" s="479"/>
      <c r="F274" s="479"/>
      <c r="G274" s="479"/>
      <c r="H274" s="479"/>
      <c r="I274" s="478"/>
      <c r="J274" s="479"/>
      <c r="K274" s="479"/>
      <c r="L274" s="479"/>
    </row>
    <row r="275" spans="2:12">
      <c r="B275" s="374"/>
      <c r="C275" s="474"/>
      <c r="D275" s="474"/>
      <c r="E275" s="475"/>
      <c r="F275" s="475"/>
      <c r="G275" s="475"/>
      <c r="H275" s="475"/>
      <c r="I275" s="474"/>
      <c r="J275" s="475"/>
      <c r="K275" s="475"/>
      <c r="L275" s="475"/>
    </row>
    <row r="276" spans="2:12">
      <c r="B276" s="374"/>
      <c r="C276" s="474"/>
      <c r="D276" s="474"/>
      <c r="E276" s="475"/>
      <c r="F276" s="475"/>
      <c r="G276" s="475"/>
      <c r="H276" s="475"/>
      <c r="I276" s="474"/>
      <c r="J276" s="475"/>
      <c r="K276" s="475"/>
      <c r="L276" s="475"/>
    </row>
    <row r="277" spans="2:12">
      <c r="B277" s="374"/>
      <c r="C277" s="474"/>
      <c r="D277" s="474"/>
      <c r="E277" s="475"/>
      <c r="F277" s="475"/>
      <c r="G277" s="475"/>
      <c r="H277" s="475"/>
      <c r="I277" s="474"/>
      <c r="J277" s="475"/>
      <c r="K277" s="475"/>
      <c r="L277" s="475"/>
    </row>
    <row r="278" spans="2:12">
      <c r="B278" s="374"/>
      <c r="C278" s="474"/>
      <c r="D278" s="474"/>
      <c r="E278" s="475"/>
      <c r="F278" s="475"/>
      <c r="G278" s="475"/>
      <c r="H278" s="475"/>
      <c r="I278" s="474"/>
      <c r="J278" s="475"/>
      <c r="K278" s="475"/>
      <c r="L278" s="475"/>
    </row>
    <row r="279" spans="2:12">
      <c r="B279" s="374"/>
      <c r="C279" s="474"/>
      <c r="D279" s="474"/>
      <c r="E279" s="475"/>
      <c r="F279" s="475"/>
      <c r="G279" s="475"/>
      <c r="H279" s="475"/>
      <c r="I279" s="474"/>
      <c r="J279" s="475"/>
      <c r="K279" s="475"/>
      <c r="L279" s="475"/>
    </row>
    <row r="280" spans="2:12">
      <c r="B280" s="374"/>
      <c r="C280" s="474"/>
      <c r="D280" s="474"/>
      <c r="E280" s="475"/>
      <c r="F280" s="475"/>
      <c r="G280" s="475"/>
      <c r="H280" s="475"/>
      <c r="I280" s="474"/>
      <c r="J280" s="475"/>
      <c r="K280" s="475"/>
      <c r="L280" s="475"/>
    </row>
    <row r="281" spans="2:12">
      <c r="B281" s="374"/>
      <c r="C281" s="474"/>
      <c r="D281" s="474"/>
      <c r="E281" s="475"/>
      <c r="F281" s="475"/>
      <c r="G281" s="475"/>
      <c r="H281" s="475"/>
      <c r="I281" s="474"/>
      <c r="J281" s="475"/>
      <c r="K281" s="475"/>
      <c r="L281" s="475"/>
    </row>
    <row r="282" spans="2:12">
      <c r="B282" s="374"/>
      <c r="C282" s="474"/>
      <c r="D282" s="474"/>
      <c r="E282" s="475"/>
      <c r="F282" s="475"/>
      <c r="G282" s="475"/>
      <c r="H282" s="475"/>
      <c r="I282" s="474"/>
      <c r="J282" s="475"/>
      <c r="K282" s="475"/>
      <c r="L282" s="475"/>
    </row>
    <row r="283" spans="2:12">
      <c r="B283" s="374"/>
      <c r="C283" s="474"/>
      <c r="D283" s="474"/>
      <c r="E283" s="475"/>
      <c r="F283" s="475"/>
      <c r="G283" s="475"/>
      <c r="H283" s="475"/>
      <c r="I283" s="474"/>
      <c r="J283" s="475"/>
      <c r="K283" s="475"/>
      <c r="L283" s="475"/>
    </row>
    <row r="284" spans="2:12">
      <c r="B284" s="374"/>
      <c r="C284" s="474"/>
      <c r="D284" s="474"/>
      <c r="E284" s="475"/>
      <c r="F284" s="475"/>
      <c r="G284" s="475"/>
      <c r="H284" s="475"/>
      <c r="I284" s="474"/>
      <c r="J284" s="475"/>
      <c r="K284" s="475"/>
      <c r="L284" s="475"/>
    </row>
    <row r="285" spans="2:12">
      <c r="B285" s="374"/>
      <c r="C285" s="474"/>
      <c r="D285" s="474"/>
      <c r="E285" s="475"/>
      <c r="F285" s="475"/>
      <c r="G285" s="475"/>
      <c r="H285" s="475"/>
      <c r="I285" s="474"/>
      <c r="J285" s="475"/>
      <c r="K285" s="475"/>
      <c r="L285" s="475"/>
    </row>
    <row r="286" spans="2:12">
      <c r="B286" s="376"/>
      <c r="C286" s="478"/>
      <c r="D286" s="478"/>
      <c r="E286" s="479"/>
      <c r="F286" s="479"/>
      <c r="G286" s="479"/>
      <c r="H286" s="479"/>
      <c r="I286" s="478"/>
      <c r="J286" s="479"/>
      <c r="K286" s="479"/>
      <c r="L286" s="479"/>
    </row>
    <row r="287" spans="2:12">
      <c r="B287" s="374"/>
      <c r="C287" s="474"/>
      <c r="D287" s="474"/>
      <c r="E287" s="475"/>
      <c r="F287" s="475"/>
      <c r="G287" s="475"/>
      <c r="H287" s="475"/>
      <c r="I287" s="474"/>
      <c r="J287" s="475"/>
      <c r="K287" s="475"/>
      <c r="L287" s="475"/>
    </row>
    <row r="288" spans="2:12">
      <c r="B288" s="374"/>
      <c r="C288" s="474"/>
      <c r="D288" s="474"/>
      <c r="E288" s="475"/>
      <c r="F288" s="475"/>
      <c r="G288" s="475"/>
      <c r="H288" s="475"/>
      <c r="I288" s="474"/>
      <c r="J288" s="475"/>
      <c r="K288" s="475"/>
      <c r="L288" s="475"/>
    </row>
    <row r="289" spans="2:12">
      <c r="B289" s="374"/>
      <c r="C289" s="474"/>
      <c r="D289" s="474"/>
      <c r="E289" s="475"/>
      <c r="F289" s="475"/>
      <c r="G289" s="475"/>
      <c r="H289" s="475"/>
      <c r="I289" s="474"/>
      <c r="J289" s="475"/>
      <c r="K289" s="475"/>
      <c r="L289" s="475"/>
    </row>
    <row r="290" spans="2:12">
      <c r="B290" s="374"/>
      <c r="C290" s="474"/>
      <c r="D290" s="474"/>
      <c r="E290" s="475"/>
      <c r="F290" s="475"/>
      <c r="G290" s="475"/>
      <c r="H290" s="475"/>
      <c r="I290" s="474"/>
      <c r="J290" s="475"/>
      <c r="K290" s="475"/>
      <c r="L290" s="475"/>
    </row>
    <row r="291" spans="2:12">
      <c r="B291" s="374"/>
      <c r="C291" s="474"/>
      <c r="D291" s="474"/>
      <c r="E291" s="475"/>
      <c r="F291" s="475"/>
      <c r="G291" s="475"/>
      <c r="H291" s="475"/>
      <c r="I291" s="474"/>
      <c r="J291" s="475"/>
      <c r="K291" s="475"/>
      <c r="L291" s="475"/>
    </row>
    <row r="292" spans="2:12">
      <c r="B292" s="374"/>
      <c r="C292" s="474"/>
      <c r="D292" s="474"/>
      <c r="E292" s="475"/>
      <c r="F292" s="475"/>
      <c r="G292" s="475"/>
      <c r="H292" s="475"/>
      <c r="I292" s="474"/>
      <c r="J292" s="475"/>
      <c r="K292" s="475"/>
      <c r="L292" s="475"/>
    </row>
    <row r="293" spans="2:12">
      <c r="B293" s="374"/>
      <c r="C293" s="474"/>
      <c r="D293" s="474"/>
      <c r="E293" s="475"/>
      <c r="F293" s="475"/>
      <c r="G293" s="475"/>
      <c r="H293" s="475"/>
      <c r="I293" s="474"/>
      <c r="J293" s="475"/>
      <c r="K293" s="475"/>
      <c r="L293" s="475"/>
    </row>
    <row r="294" spans="2:12">
      <c r="B294" s="374"/>
      <c r="C294" s="474"/>
      <c r="D294" s="474"/>
      <c r="E294" s="475"/>
      <c r="F294" s="475"/>
      <c r="G294" s="475"/>
      <c r="H294" s="475"/>
      <c r="I294" s="474"/>
      <c r="J294" s="475"/>
      <c r="K294" s="475"/>
      <c r="L294" s="475"/>
    </row>
    <row r="295" spans="2:12">
      <c r="B295" s="374"/>
      <c r="C295" s="474"/>
      <c r="D295" s="474"/>
      <c r="E295" s="475"/>
      <c r="F295" s="475"/>
      <c r="G295" s="475"/>
      <c r="H295" s="475"/>
      <c r="I295" s="474"/>
      <c r="J295" s="475"/>
      <c r="K295" s="475"/>
      <c r="L295" s="475"/>
    </row>
    <row r="296" spans="2:12">
      <c r="B296" s="374"/>
      <c r="C296" s="474"/>
      <c r="D296" s="474"/>
      <c r="E296" s="475"/>
      <c r="F296" s="475"/>
      <c r="G296" s="475"/>
      <c r="H296" s="475"/>
      <c r="I296" s="474"/>
      <c r="J296" s="475"/>
      <c r="K296" s="475"/>
      <c r="L296" s="475"/>
    </row>
    <row r="297" spans="2:12">
      <c r="B297" s="374"/>
      <c r="C297" s="474"/>
      <c r="D297" s="474"/>
      <c r="E297" s="475"/>
      <c r="F297" s="475"/>
      <c r="G297" s="475"/>
      <c r="H297" s="475"/>
      <c r="I297" s="474"/>
      <c r="J297" s="475"/>
      <c r="K297" s="475"/>
      <c r="L297" s="475"/>
    </row>
    <row r="298" spans="2:12">
      <c r="B298" s="376"/>
      <c r="C298" s="478"/>
      <c r="D298" s="478"/>
      <c r="E298" s="479"/>
      <c r="F298" s="479"/>
      <c r="G298" s="479"/>
      <c r="H298" s="479"/>
      <c r="I298" s="478"/>
      <c r="J298" s="479"/>
      <c r="K298" s="479"/>
      <c r="L298" s="479"/>
    </row>
    <row r="299" spans="2:12">
      <c r="B299" s="374"/>
      <c r="C299" s="474"/>
      <c r="D299" s="474"/>
      <c r="E299" s="475"/>
      <c r="F299" s="475"/>
      <c r="G299" s="475"/>
      <c r="H299" s="475"/>
      <c r="I299" s="474"/>
      <c r="J299" s="475"/>
      <c r="K299" s="475"/>
      <c r="L299" s="475"/>
    </row>
    <row r="300" spans="2:12">
      <c r="B300" s="374"/>
      <c r="C300" s="474"/>
      <c r="D300" s="474"/>
      <c r="E300" s="475"/>
      <c r="F300" s="475"/>
      <c r="G300" s="475"/>
      <c r="H300" s="475"/>
      <c r="I300" s="474"/>
      <c r="J300" s="475"/>
      <c r="K300" s="475"/>
      <c r="L300" s="475"/>
    </row>
    <row r="301" spans="2:12">
      <c r="B301" s="374"/>
      <c r="C301" s="474"/>
      <c r="D301" s="474"/>
      <c r="E301" s="475"/>
      <c r="F301" s="475"/>
      <c r="G301" s="475"/>
      <c r="H301" s="475"/>
      <c r="I301" s="474"/>
      <c r="J301" s="475"/>
      <c r="K301" s="475"/>
      <c r="L301" s="475"/>
    </row>
    <row r="302" spans="2:12">
      <c r="B302" s="374"/>
      <c r="C302" s="474"/>
      <c r="D302" s="474"/>
      <c r="E302" s="475"/>
      <c r="F302" s="475"/>
      <c r="G302" s="475"/>
      <c r="H302" s="475"/>
      <c r="I302" s="474"/>
      <c r="J302" s="475"/>
      <c r="K302" s="475"/>
      <c r="L302" s="475"/>
    </row>
    <row r="303" spans="2:12">
      <c r="B303" s="374"/>
      <c r="C303" s="474"/>
      <c r="D303" s="474"/>
      <c r="E303" s="475"/>
      <c r="F303" s="475"/>
      <c r="G303" s="475"/>
      <c r="H303" s="475"/>
      <c r="I303" s="474"/>
      <c r="J303" s="475"/>
      <c r="K303" s="475"/>
      <c r="L303" s="475"/>
    </row>
    <row r="304" spans="2:12">
      <c r="B304" s="374"/>
      <c r="C304" s="474"/>
      <c r="D304" s="474"/>
      <c r="E304" s="475"/>
      <c r="F304" s="475"/>
      <c r="G304" s="475"/>
      <c r="H304" s="475"/>
      <c r="I304" s="474"/>
      <c r="J304" s="475"/>
      <c r="K304" s="475"/>
      <c r="L304" s="475"/>
    </row>
    <row r="305" spans="2:12">
      <c r="B305" s="374"/>
      <c r="C305" s="474"/>
      <c r="D305" s="474"/>
      <c r="E305" s="475"/>
      <c r="F305" s="475"/>
      <c r="G305" s="475"/>
      <c r="H305" s="475"/>
      <c r="I305" s="474"/>
      <c r="J305" s="475"/>
      <c r="K305" s="475"/>
      <c r="L305" s="475"/>
    </row>
    <row r="306" spans="2:12">
      <c r="B306" s="374"/>
      <c r="C306" s="474"/>
      <c r="D306" s="474"/>
      <c r="E306" s="475"/>
      <c r="F306" s="475"/>
      <c r="G306" s="475"/>
      <c r="H306" s="475"/>
      <c r="I306" s="474"/>
      <c r="J306" s="475"/>
      <c r="K306" s="475"/>
      <c r="L306" s="475"/>
    </row>
    <row r="307" spans="2:12">
      <c r="B307" s="374"/>
      <c r="C307" s="474"/>
      <c r="D307" s="474"/>
      <c r="E307" s="475"/>
      <c r="F307" s="475"/>
      <c r="G307" s="475"/>
      <c r="H307" s="475"/>
      <c r="I307" s="474"/>
      <c r="J307" s="475"/>
      <c r="K307" s="475"/>
      <c r="L307" s="475"/>
    </row>
    <row r="308" spans="2:12">
      <c r="B308" s="374"/>
      <c r="C308" s="474"/>
      <c r="D308" s="474"/>
      <c r="E308" s="475"/>
      <c r="F308" s="475"/>
      <c r="G308" s="475"/>
      <c r="H308" s="475"/>
      <c r="I308" s="474"/>
      <c r="J308" s="475"/>
      <c r="K308" s="475"/>
      <c r="L308" s="475"/>
    </row>
    <row r="309" spans="2:12">
      <c r="B309" s="374"/>
      <c r="C309" s="474"/>
      <c r="D309" s="474"/>
      <c r="E309" s="475"/>
      <c r="F309" s="475"/>
      <c r="G309" s="475"/>
      <c r="H309" s="475"/>
      <c r="I309" s="474"/>
      <c r="J309" s="475"/>
      <c r="K309" s="475"/>
      <c r="L309" s="475"/>
    </row>
    <row r="310" spans="2:12">
      <c r="B310" s="376"/>
      <c r="C310" s="478"/>
      <c r="D310" s="478"/>
      <c r="E310" s="479"/>
      <c r="F310" s="479"/>
      <c r="G310" s="479"/>
      <c r="H310" s="479"/>
      <c r="I310" s="478"/>
      <c r="J310" s="479"/>
      <c r="K310" s="479"/>
      <c r="L310" s="479"/>
    </row>
    <row r="311" spans="2:12">
      <c r="B311" s="374"/>
      <c r="C311" s="474"/>
      <c r="D311" s="474"/>
      <c r="E311" s="475"/>
      <c r="F311" s="475"/>
      <c r="G311" s="475"/>
      <c r="H311" s="475"/>
      <c r="I311" s="474"/>
      <c r="J311" s="475"/>
      <c r="K311" s="475"/>
      <c r="L311" s="475"/>
    </row>
    <row r="312" spans="2:12">
      <c r="B312" s="374"/>
      <c r="C312" s="474"/>
      <c r="D312" s="474"/>
      <c r="E312" s="475"/>
      <c r="F312" s="475"/>
      <c r="G312" s="475"/>
      <c r="H312" s="475"/>
      <c r="I312" s="474"/>
      <c r="J312" s="475"/>
      <c r="K312" s="475"/>
      <c r="L312" s="475"/>
    </row>
    <row r="313" spans="2:12">
      <c r="B313" s="374"/>
      <c r="C313" s="474"/>
      <c r="D313" s="474"/>
      <c r="E313" s="475"/>
      <c r="F313" s="475"/>
      <c r="G313" s="475"/>
      <c r="H313" s="475"/>
      <c r="I313" s="474"/>
      <c r="J313" s="475"/>
      <c r="K313" s="475"/>
      <c r="L313" s="475"/>
    </row>
    <row r="314" spans="2:12">
      <c r="B314" s="374"/>
      <c r="C314" s="474"/>
      <c r="D314" s="474"/>
      <c r="E314" s="475"/>
      <c r="F314" s="475"/>
      <c r="G314" s="475"/>
      <c r="H314" s="475"/>
      <c r="I314" s="474"/>
      <c r="J314" s="475"/>
      <c r="K314" s="475"/>
      <c r="L314" s="475"/>
    </row>
    <row r="315" spans="2:12">
      <c r="B315" s="374"/>
      <c r="C315" s="474"/>
      <c r="D315" s="474"/>
      <c r="E315" s="475"/>
      <c r="F315" s="475"/>
      <c r="G315" s="475"/>
      <c r="H315" s="475"/>
      <c r="I315" s="474"/>
      <c r="J315" s="475"/>
      <c r="K315" s="475"/>
      <c r="L315" s="475"/>
    </row>
    <row r="316" spans="2:12">
      <c r="B316" s="374"/>
      <c r="C316" s="474"/>
      <c r="D316" s="474"/>
      <c r="E316" s="475"/>
      <c r="F316" s="475"/>
      <c r="G316" s="475"/>
      <c r="H316" s="475"/>
      <c r="I316" s="474"/>
      <c r="J316" s="475"/>
      <c r="K316" s="475"/>
      <c r="L316" s="475"/>
    </row>
    <row r="317" spans="2:12">
      <c r="B317" s="374"/>
      <c r="C317" s="474"/>
      <c r="D317" s="474"/>
      <c r="E317" s="475"/>
      <c r="F317" s="475"/>
      <c r="G317" s="475"/>
      <c r="H317" s="475"/>
      <c r="I317" s="474"/>
      <c r="J317" s="475"/>
      <c r="K317" s="475"/>
      <c r="L317" s="475"/>
    </row>
    <row r="318" spans="2:12">
      <c r="B318" s="374"/>
      <c r="C318" s="474"/>
      <c r="D318" s="474"/>
      <c r="E318" s="475"/>
      <c r="F318" s="475"/>
      <c r="G318" s="475"/>
      <c r="H318" s="475"/>
      <c r="I318" s="474"/>
      <c r="J318" s="475"/>
      <c r="K318" s="475"/>
      <c r="L318" s="475"/>
    </row>
    <row r="319" spans="2:12">
      <c r="B319" s="374"/>
      <c r="C319" s="474"/>
      <c r="D319" s="474"/>
      <c r="E319" s="475"/>
      <c r="F319" s="475"/>
      <c r="G319" s="475"/>
      <c r="H319" s="475"/>
      <c r="I319" s="474"/>
      <c r="J319" s="475"/>
      <c r="K319" s="475"/>
      <c r="L319" s="475"/>
    </row>
    <row r="320" spans="2:12">
      <c r="B320" s="374"/>
      <c r="C320" s="474"/>
      <c r="D320" s="474"/>
      <c r="E320" s="475"/>
      <c r="F320" s="475"/>
      <c r="G320" s="475"/>
      <c r="H320" s="475"/>
      <c r="I320" s="474"/>
      <c r="J320" s="475"/>
      <c r="K320" s="475"/>
      <c r="L320" s="475"/>
    </row>
    <row r="321" spans="2:12">
      <c r="B321" s="374"/>
      <c r="C321" s="474"/>
      <c r="D321" s="474"/>
      <c r="E321" s="475"/>
      <c r="F321" s="475"/>
      <c r="G321" s="475"/>
      <c r="H321" s="475"/>
      <c r="I321" s="474"/>
      <c r="J321" s="475"/>
      <c r="K321" s="475"/>
      <c r="L321" s="475"/>
    </row>
    <row r="322" spans="2:12">
      <c r="B322" s="376"/>
      <c r="C322" s="478"/>
      <c r="D322" s="478"/>
      <c r="E322" s="479"/>
      <c r="F322" s="479"/>
      <c r="G322" s="479"/>
      <c r="H322" s="479"/>
      <c r="I322" s="478"/>
      <c r="J322" s="479"/>
      <c r="K322" s="479"/>
      <c r="L322" s="479"/>
    </row>
    <row r="323" spans="2:12">
      <c r="B323" s="374"/>
      <c r="C323" s="474"/>
      <c r="D323" s="474"/>
      <c r="E323" s="475"/>
      <c r="F323" s="475"/>
      <c r="G323" s="475"/>
      <c r="H323" s="475"/>
      <c r="I323" s="474"/>
      <c r="J323" s="475"/>
      <c r="K323" s="475"/>
      <c r="L323" s="475"/>
    </row>
    <row r="324" spans="2:12">
      <c r="B324" s="374"/>
      <c r="C324" s="474"/>
      <c r="D324" s="474"/>
      <c r="E324" s="475"/>
      <c r="F324" s="475"/>
      <c r="G324" s="475"/>
      <c r="H324" s="475"/>
      <c r="I324" s="474"/>
      <c r="J324" s="475"/>
      <c r="K324" s="475"/>
      <c r="L324" s="475"/>
    </row>
    <row r="325" spans="2:12">
      <c r="B325" s="374"/>
      <c r="C325" s="474"/>
      <c r="D325" s="474"/>
      <c r="E325" s="475"/>
      <c r="F325" s="475"/>
      <c r="G325" s="475"/>
      <c r="H325" s="475"/>
      <c r="I325" s="474"/>
      <c r="J325" s="475"/>
      <c r="K325" s="475"/>
      <c r="L325" s="475"/>
    </row>
    <row r="326" spans="2:12">
      <c r="B326" s="374"/>
      <c r="C326" s="474"/>
      <c r="D326" s="474"/>
      <c r="E326" s="475"/>
      <c r="F326" s="475"/>
      <c r="G326" s="475"/>
      <c r="H326" s="475"/>
      <c r="I326" s="474"/>
      <c r="J326" s="475"/>
      <c r="K326" s="475"/>
      <c r="L326" s="475"/>
    </row>
    <row r="327" spans="2:12">
      <c r="B327" s="374"/>
      <c r="C327" s="474"/>
      <c r="D327" s="474"/>
      <c r="E327" s="475"/>
      <c r="F327" s="475"/>
      <c r="G327" s="475"/>
      <c r="H327" s="475"/>
      <c r="I327" s="474"/>
      <c r="J327" s="475"/>
      <c r="K327" s="475"/>
      <c r="L327" s="475"/>
    </row>
    <row r="328" spans="2:12">
      <c r="B328" s="374"/>
      <c r="C328" s="474"/>
      <c r="D328" s="474"/>
      <c r="E328" s="475"/>
      <c r="F328" s="475"/>
      <c r="G328" s="475"/>
      <c r="H328" s="475"/>
      <c r="I328" s="474"/>
      <c r="J328" s="475"/>
      <c r="K328" s="475"/>
      <c r="L328" s="475"/>
    </row>
    <row r="329" spans="2:12">
      <c r="B329" s="374"/>
      <c r="C329" s="474"/>
      <c r="D329" s="474"/>
      <c r="E329" s="475"/>
      <c r="F329" s="475"/>
      <c r="G329" s="475"/>
      <c r="H329" s="475"/>
      <c r="I329" s="474"/>
      <c r="J329" s="475"/>
      <c r="K329" s="475"/>
      <c r="L329" s="475"/>
    </row>
    <row r="330" spans="2:12">
      <c r="B330" s="374"/>
      <c r="C330" s="474"/>
      <c r="D330" s="474"/>
      <c r="E330" s="475"/>
      <c r="F330" s="475"/>
      <c r="G330" s="475"/>
      <c r="H330" s="475"/>
      <c r="I330" s="474"/>
      <c r="J330" s="475"/>
      <c r="K330" s="475"/>
      <c r="L330" s="475"/>
    </row>
    <row r="331" spans="2:12">
      <c r="B331" s="374"/>
      <c r="C331" s="474"/>
      <c r="D331" s="474"/>
      <c r="E331" s="475"/>
      <c r="F331" s="475"/>
      <c r="G331" s="475"/>
      <c r="H331" s="475"/>
      <c r="I331" s="474"/>
      <c r="J331" s="475"/>
      <c r="K331" s="475"/>
      <c r="L331" s="475"/>
    </row>
    <row r="332" spans="2:12">
      <c r="B332" s="374"/>
      <c r="C332" s="474"/>
      <c r="D332" s="474"/>
      <c r="E332" s="475"/>
      <c r="F332" s="475"/>
      <c r="G332" s="475"/>
      <c r="H332" s="475"/>
      <c r="I332" s="474"/>
      <c r="J332" s="475"/>
      <c r="K332" s="475"/>
      <c r="L332" s="475"/>
    </row>
    <row r="333" spans="2:12">
      <c r="B333" s="374"/>
      <c r="C333" s="474"/>
      <c r="D333" s="474"/>
      <c r="E333" s="475"/>
      <c r="F333" s="475"/>
      <c r="G333" s="475"/>
      <c r="H333" s="475"/>
      <c r="I333" s="474"/>
      <c r="J333" s="475"/>
      <c r="K333" s="475"/>
      <c r="L333" s="475"/>
    </row>
    <row r="334" spans="2:12">
      <c r="B334" s="374"/>
      <c r="C334" s="474"/>
      <c r="D334" s="474"/>
      <c r="E334" s="475"/>
      <c r="F334" s="475"/>
      <c r="G334" s="475"/>
      <c r="H334" s="475"/>
      <c r="I334" s="474"/>
      <c r="J334" s="475"/>
      <c r="K334" s="475"/>
      <c r="L334" s="475"/>
    </row>
    <row r="335" spans="2:12">
      <c r="B335" s="374"/>
      <c r="C335" s="474"/>
      <c r="D335" s="474"/>
      <c r="E335" s="475"/>
      <c r="F335" s="475"/>
      <c r="G335" s="475"/>
      <c r="H335" s="475"/>
      <c r="I335" s="474"/>
      <c r="J335" s="475"/>
      <c r="K335" s="475"/>
      <c r="L335" s="475"/>
    </row>
    <row r="336" spans="2:12">
      <c r="B336" s="375"/>
      <c r="C336" s="476"/>
      <c r="D336" s="476"/>
      <c r="E336" s="477"/>
      <c r="F336" s="477"/>
      <c r="G336" s="477"/>
      <c r="H336" s="477"/>
      <c r="I336" s="476"/>
      <c r="J336" s="477"/>
      <c r="K336" s="477"/>
      <c r="L336" s="477"/>
    </row>
    <row r="337" spans="2:12">
      <c r="B337" s="376"/>
      <c r="C337" s="478"/>
      <c r="D337" s="478"/>
      <c r="E337" s="479"/>
      <c r="F337" s="479"/>
      <c r="G337" s="479"/>
      <c r="H337" s="479"/>
      <c r="I337" s="478"/>
      <c r="J337" s="479"/>
      <c r="K337" s="479"/>
      <c r="L337" s="479"/>
    </row>
    <row r="338" spans="2:12">
      <c r="B338" s="376"/>
      <c r="C338" s="478"/>
      <c r="D338" s="478"/>
      <c r="E338" s="479"/>
      <c r="F338" s="479"/>
      <c r="G338" s="479"/>
      <c r="H338" s="479"/>
      <c r="I338" s="478"/>
      <c r="J338" s="479"/>
      <c r="K338" s="479"/>
      <c r="L338" s="479"/>
    </row>
    <row r="339" spans="2:12">
      <c r="B339" s="376"/>
      <c r="C339" s="478"/>
      <c r="D339" s="478"/>
      <c r="E339" s="479"/>
      <c r="F339" s="479"/>
      <c r="G339" s="479"/>
      <c r="H339" s="479"/>
      <c r="I339" s="478"/>
      <c r="J339" s="479"/>
      <c r="K339" s="479"/>
      <c r="L339" s="479"/>
    </row>
    <row r="340" spans="2:12">
      <c r="B340" s="376"/>
      <c r="C340" s="478"/>
      <c r="D340" s="478"/>
      <c r="E340" s="479"/>
      <c r="F340" s="479"/>
      <c r="G340" s="479"/>
      <c r="H340" s="479"/>
      <c r="I340" s="478"/>
      <c r="J340" s="479"/>
      <c r="K340" s="479"/>
      <c r="L340" s="479"/>
    </row>
    <row r="341" spans="2:12">
      <c r="B341" s="376"/>
      <c r="C341" s="478"/>
      <c r="D341" s="478"/>
      <c r="E341" s="479"/>
      <c r="F341" s="479"/>
      <c r="G341" s="479"/>
      <c r="H341" s="479"/>
      <c r="I341" s="478"/>
      <c r="J341" s="479"/>
      <c r="K341" s="479"/>
      <c r="L341" s="479"/>
    </row>
    <row r="342" spans="2:12">
      <c r="B342" s="376"/>
      <c r="C342" s="478"/>
      <c r="D342" s="478"/>
      <c r="E342" s="479"/>
      <c r="F342" s="479"/>
      <c r="G342" s="479"/>
      <c r="H342" s="479"/>
      <c r="I342" s="478"/>
      <c r="J342" s="479"/>
      <c r="K342" s="479"/>
      <c r="L342" s="479"/>
    </row>
    <row r="343" spans="2:12">
      <c r="B343" s="376"/>
      <c r="C343" s="478"/>
      <c r="D343" s="478"/>
      <c r="E343" s="479"/>
      <c r="F343" s="479"/>
      <c r="G343" s="479"/>
      <c r="H343" s="479"/>
      <c r="I343" s="478"/>
      <c r="J343" s="479"/>
      <c r="K343" s="479"/>
      <c r="L343" s="479"/>
    </row>
    <row r="344" spans="2:12">
      <c r="B344" s="376"/>
      <c r="C344" s="478"/>
      <c r="D344" s="478"/>
      <c r="E344" s="479"/>
      <c r="F344" s="479"/>
      <c r="G344" s="479"/>
      <c r="H344" s="479"/>
      <c r="I344" s="478"/>
      <c r="J344" s="479"/>
      <c r="K344" s="479"/>
      <c r="L344" s="479"/>
    </row>
    <row r="345" spans="2:12">
      <c r="B345" s="376"/>
      <c r="C345" s="478"/>
      <c r="D345" s="478"/>
      <c r="E345" s="479"/>
      <c r="F345" s="479"/>
      <c r="G345" s="479"/>
      <c r="H345" s="479"/>
      <c r="I345" s="478"/>
      <c r="J345" s="479"/>
      <c r="K345" s="479"/>
      <c r="L345" s="479"/>
    </row>
    <row r="346" spans="2:12">
      <c r="B346" s="376"/>
      <c r="C346" s="478"/>
      <c r="D346" s="478"/>
      <c r="E346" s="479"/>
      <c r="F346" s="479"/>
      <c r="G346" s="479"/>
      <c r="H346" s="479"/>
      <c r="I346" s="478"/>
      <c r="J346" s="479"/>
      <c r="K346" s="479"/>
      <c r="L346" s="479"/>
    </row>
    <row r="347" spans="2:12">
      <c r="B347" s="376"/>
      <c r="C347" s="478"/>
      <c r="D347" s="478"/>
      <c r="E347" s="479"/>
      <c r="F347" s="479"/>
      <c r="G347" s="479"/>
      <c r="H347" s="479"/>
      <c r="I347" s="478"/>
      <c r="J347" s="479"/>
      <c r="K347" s="479"/>
      <c r="L347" s="479"/>
    </row>
    <row r="348" spans="2:12">
      <c r="B348" s="376"/>
      <c r="C348" s="478"/>
      <c r="D348" s="478"/>
      <c r="E348" s="479"/>
      <c r="F348" s="479"/>
      <c r="G348" s="479"/>
      <c r="H348" s="479"/>
      <c r="I348" s="478"/>
      <c r="J348" s="479"/>
      <c r="K348" s="479"/>
      <c r="L348" s="479"/>
    </row>
    <row r="349" spans="2:12">
      <c r="B349" s="376"/>
      <c r="C349" s="478"/>
      <c r="D349" s="478"/>
      <c r="E349" s="479"/>
      <c r="F349" s="479"/>
      <c r="G349" s="479"/>
      <c r="H349" s="479"/>
      <c r="I349" s="478"/>
      <c r="J349" s="479"/>
      <c r="K349" s="479"/>
      <c r="L349" s="479"/>
    </row>
    <row r="350" spans="2:12">
      <c r="B350" s="376"/>
      <c r="C350" s="478"/>
      <c r="D350" s="478"/>
      <c r="E350" s="479"/>
      <c r="F350" s="479"/>
      <c r="G350" s="479"/>
      <c r="H350" s="479"/>
      <c r="I350" s="478"/>
      <c r="J350" s="479"/>
      <c r="K350" s="479"/>
      <c r="L350" s="479"/>
    </row>
    <row r="351" spans="2:12">
      <c r="B351" s="376"/>
      <c r="C351" s="478"/>
      <c r="D351" s="478"/>
      <c r="E351" s="479"/>
      <c r="F351" s="479"/>
      <c r="G351" s="479"/>
      <c r="H351" s="479"/>
      <c r="I351" s="478"/>
      <c r="J351" s="479"/>
      <c r="K351" s="479"/>
      <c r="L351" s="479"/>
    </row>
    <row r="352" spans="2:12">
      <c r="B352" s="376"/>
      <c r="C352" s="478"/>
      <c r="D352" s="478"/>
      <c r="E352" s="479"/>
      <c r="F352" s="479"/>
      <c r="G352" s="479"/>
      <c r="H352" s="479"/>
      <c r="I352" s="478"/>
      <c r="J352" s="479"/>
      <c r="K352" s="479"/>
      <c r="L352" s="479"/>
    </row>
    <row r="353" spans="2:12">
      <c r="B353" s="376"/>
      <c r="C353" s="478"/>
      <c r="D353" s="478"/>
      <c r="E353" s="479"/>
      <c r="F353" s="479"/>
      <c r="G353" s="479"/>
      <c r="H353" s="479"/>
      <c r="I353" s="478"/>
      <c r="J353" s="479"/>
      <c r="K353" s="479"/>
      <c r="L353" s="479"/>
    </row>
    <row r="354" spans="2:12">
      <c r="B354" s="376"/>
      <c r="C354" s="478"/>
      <c r="D354" s="478"/>
      <c r="E354" s="479"/>
      <c r="F354" s="479"/>
      <c r="G354" s="479"/>
      <c r="H354" s="479"/>
      <c r="I354" s="478"/>
      <c r="J354" s="479"/>
      <c r="K354" s="479"/>
      <c r="L354" s="479"/>
    </row>
    <row r="355" spans="2:12">
      <c r="B355" s="376"/>
      <c r="C355" s="478"/>
      <c r="D355" s="478"/>
      <c r="E355" s="479"/>
      <c r="F355" s="479"/>
      <c r="G355" s="479"/>
      <c r="H355" s="479"/>
      <c r="I355" s="478"/>
      <c r="J355" s="479"/>
      <c r="K355" s="479"/>
      <c r="L355" s="479"/>
    </row>
    <row r="356" spans="2:12">
      <c r="B356" s="376"/>
      <c r="C356" s="478"/>
      <c r="D356" s="478"/>
      <c r="E356" s="479"/>
      <c r="F356" s="479"/>
      <c r="G356" s="479"/>
      <c r="H356" s="479"/>
      <c r="I356" s="478"/>
      <c r="J356" s="479"/>
      <c r="K356" s="479"/>
      <c r="L356" s="479"/>
    </row>
    <row r="357" spans="2:12">
      <c r="B357" s="376"/>
      <c r="C357" s="478"/>
      <c r="D357" s="478"/>
      <c r="E357" s="479"/>
      <c r="F357" s="479"/>
      <c r="G357" s="479"/>
      <c r="H357" s="479"/>
      <c r="I357" s="478"/>
      <c r="J357" s="479"/>
      <c r="K357" s="479"/>
      <c r="L357" s="479"/>
    </row>
    <row r="358" spans="2:12">
      <c r="B358" s="376"/>
      <c r="C358" s="478"/>
      <c r="D358" s="478"/>
      <c r="E358" s="479"/>
      <c r="F358" s="479"/>
      <c r="G358" s="479"/>
      <c r="H358" s="479"/>
      <c r="I358" s="478"/>
      <c r="J358" s="479"/>
      <c r="K358" s="479"/>
      <c r="L358" s="479"/>
    </row>
    <row r="359" spans="2:12">
      <c r="B359" s="376"/>
      <c r="C359" s="478"/>
      <c r="D359" s="478"/>
      <c r="E359" s="479"/>
      <c r="F359" s="479"/>
      <c r="G359" s="479"/>
      <c r="H359" s="479"/>
      <c r="I359" s="478"/>
      <c r="J359" s="479"/>
      <c r="K359" s="479"/>
      <c r="L359" s="479"/>
    </row>
    <row r="360" spans="2:12">
      <c r="B360" s="376"/>
      <c r="C360" s="478"/>
      <c r="D360" s="478"/>
      <c r="E360" s="479"/>
      <c r="F360" s="479"/>
      <c r="G360" s="479"/>
      <c r="H360" s="479"/>
      <c r="I360" s="478"/>
      <c r="J360" s="479"/>
      <c r="K360" s="479"/>
      <c r="L360" s="479"/>
    </row>
    <row r="361" spans="2:12">
      <c r="B361" s="376"/>
      <c r="C361" s="478"/>
      <c r="D361" s="478"/>
      <c r="E361" s="479"/>
      <c r="F361" s="479"/>
      <c r="G361" s="479"/>
      <c r="H361" s="479"/>
      <c r="I361" s="478"/>
      <c r="J361" s="479"/>
      <c r="K361" s="479"/>
      <c r="L361" s="479"/>
    </row>
    <row r="362" spans="2:12">
      <c r="B362" s="376"/>
      <c r="C362" s="478"/>
      <c r="D362" s="478"/>
      <c r="E362" s="479"/>
      <c r="F362" s="479"/>
      <c r="G362" s="479"/>
      <c r="H362" s="479"/>
      <c r="I362" s="478"/>
      <c r="J362" s="479"/>
      <c r="K362" s="479"/>
      <c r="L362" s="479"/>
    </row>
    <row r="363" spans="2:12">
      <c r="B363" s="376"/>
      <c r="C363" s="478"/>
      <c r="D363" s="478"/>
      <c r="E363" s="479"/>
      <c r="F363" s="479"/>
      <c r="G363" s="479"/>
      <c r="H363" s="479"/>
      <c r="I363" s="478"/>
      <c r="J363" s="479"/>
      <c r="K363" s="479"/>
      <c r="L363" s="479"/>
    </row>
    <row r="364" spans="2:12">
      <c r="B364" s="376"/>
      <c r="C364" s="478"/>
      <c r="D364" s="478"/>
      <c r="E364" s="479"/>
      <c r="F364" s="479"/>
      <c r="G364" s="479"/>
      <c r="H364" s="479"/>
      <c r="I364" s="478"/>
      <c r="J364" s="479"/>
      <c r="K364" s="479"/>
      <c r="L364" s="479"/>
    </row>
    <row r="365" spans="2:12">
      <c r="B365" s="376"/>
      <c r="C365" s="478"/>
      <c r="D365" s="478"/>
      <c r="E365" s="479"/>
      <c r="F365" s="479"/>
      <c r="G365" s="479"/>
      <c r="H365" s="479"/>
      <c r="I365" s="478"/>
      <c r="J365" s="479"/>
      <c r="K365" s="479"/>
      <c r="L365" s="479"/>
    </row>
    <row r="366" spans="2:12">
      <c r="B366" s="376"/>
      <c r="C366" s="478"/>
      <c r="D366" s="478"/>
      <c r="E366" s="479"/>
      <c r="F366" s="479"/>
      <c r="G366" s="479"/>
      <c r="H366" s="479"/>
      <c r="I366" s="478"/>
      <c r="J366" s="479"/>
      <c r="K366" s="479"/>
      <c r="L366" s="479"/>
    </row>
    <row r="367" spans="2:12">
      <c r="B367" s="376"/>
      <c r="C367" s="478"/>
      <c r="D367" s="478"/>
      <c r="E367" s="479"/>
      <c r="F367" s="479"/>
      <c r="G367" s="479"/>
      <c r="H367" s="479"/>
      <c r="I367" s="478"/>
      <c r="J367" s="479"/>
      <c r="K367" s="479"/>
      <c r="L367" s="479"/>
    </row>
    <row r="368" spans="2:12">
      <c r="B368" s="376"/>
      <c r="C368" s="478"/>
      <c r="D368" s="478"/>
      <c r="E368" s="479"/>
      <c r="F368" s="479"/>
      <c r="G368" s="479"/>
      <c r="H368" s="479"/>
      <c r="I368" s="478"/>
      <c r="J368" s="479"/>
      <c r="K368" s="479"/>
      <c r="L368" s="479"/>
    </row>
    <row r="369" spans="2:12">
      <c r="B369" s="376"/>
      <c r="C369" s="478"/>
      <c r="D369" s="478"/>
      <c r="E369" s="479"/>
      <c r="F369" s="479"/>
      <c r="G369" s="479"/>
      <c r="H369" s="479"/>
      <c r="I369" s="478"/>
      <c r="J369" s="479"/>
      <c r="K369" s="479"/>
      <c r="L369" s="479"/>
    </row>
    <row r="370" spans="2:12">
      <c r="B370" s="376"/>
      <c r="C370" s="478"/>
      <c r="D370" s="478"/>
      <c r="E370" s="479"/>
      <c r="F370" s="479"/>
      <c r="G370" s="479"/>
      <c r="H370" s="479"/>
      <c r="I370" s="478"/>
      <c r="J370" s="479"/>
      <c r="K370" s="479"/>
      <c r="L370" s="479"/>
    </row>
    <row r="371" spans="2:12">
      <c r="B371" s="376"/>
      <c r="C371" s="478"/>
      <c r="D371" s="478"/>
      <c r="E371" s="479"/>
      <c r="F371" s="479"/>
      <c r="G371" s="479"/>
      <c r="H371" s="479"/>
      <c r="I371" s="478"/>
      <c r="J371" s="479"/>
      <c r="K371" s="479"/>
      <c r="L371" s="479"/>
    </row>
    <row r="372" spans="2:12">
      <c r="B372" s="376"/>
      <c r="C372" s="478"/>
      <c r="D372" s="478"/>
      <c r="E372" s="479"/>
      <c r="F372" s="479"/>
      <c r="G372" s="479"/>
      <c r="H372" s="479"/>
      <c r="I372" s="478"/>
      <c r="J372" s="479"/>
      <c r="K372" s="479"/>
      <c r="L372" s="479"/>
    </row>
    <row r="373" spans="2:12">
      <c r="B373" s="376"/>
      <c r="C373" s="478"/>
      <c r="D373" s="478"/>
      <c r="E373" s="479"/>
      <c r="F373" s="479"/>
      <c r="G373" s="479"/>
      <c r="H373" s="479"/>
      <c r="I373" s="478"/>
      <c r="J373" s="479"/>
      <c r="K373" s="479"/>
      <c r="L373" s="479"/>
    </row>
    <row r="374" spans="2:12">
      <c r="B374" s="376"/>
      <c r="C374" s="478"/>
      <c r="D374" s="478"/>
      <c r="E374" s="479"/>
      <c r="F374" s="479"/>
      <c r="G374" s="479"/>
      <c r="H374" s="479"/>
      <c r="I374" s="478"/>
      <c r="J374" s="479"/>
      <c r="K374" s="479"/>
      <c r="L374" s="479"/>
    </row>
    <row r="375" spans="2:12">
      <c r="B375" s="376"/>
      <c r="C375" s="478"/>
      <c r="D375" s="478"/>
      <c r="E375" s="479"/>
      <c r="F375" s="479"/>
      <c r="G375" s="479"/>
      <c r="H375" s="479"/>
      <c r="I375" s="478"/>
      <c r="J375" s="479"/>
      <c r="K375" s="479"/>
      <c r="L375" s="479"/>
    </row>
    <row r="376" spans="2:12">
      <c r="B376" s="376"/>
      <c r="C376" s="478"/>
      <c r="D376" s="478"/>
      <c r="E376" s="479"/>
      <c r="F376" s="479"/>
      <c r="G376" s="479"/>
      <c r="H376" s="479"/>
      <c r="I376" s="478"/>
      <c r="J376" s="479"/>
      <c r="K376" s="479"/>
      <c r="L376" s="479"/>
    </row>
    <row r="377" spans="2:12">
      <c r="B377" s="376"/>
      <c r="C377" s="478"/>
      <c r="D377" s="478"/>
      <c r="E377" s="479"/>
      <c r="F377" s="479"/>
      <c r="G377" s="479"/>
      <c r="H377" s="479"/>
      <c r="I377" s="478"/>
      <c r="J377" s="479"/>
      <c r="K377" s="479"/>
      <c r="L377" s="479"/>
    </row>
    <row r="378" spans="2:12">
      <c r="B378" s="376"/>
      <c r="C378" s="478"/>
      <c r="D378" s="478"/>
      <c r="E378" s="479"/>
      <c r="F378" s="479"/>
      <c r="G378" s="479"/>
      <c r="H378" s="479"/>
      <c r="I378" s="478"/>
      <c r="J378" s="479"/>
      <c r="K378" s="479"/>
      <c r="L378" s="479"/>
    </row>
    <row r="379" spans="2:12">
      <c r="B379" s="376"/>
      <c r="C379" s="478"/>
      <c r="D379" s="478"/>
      <c r="E379" s="479"/>
      <c r="F379" s="479"/>
      <c r="G379" s="479"/>
      <c r="H379" s="479"/>
      <c r="I379" s="478"/>
      <c r="J379" s="479"/>
      <c r="K379" s="479"/>
      <c r="L379" s="479"/>
    </row>
    <row r="380" spans="2:12">
      <c r="B380" s="376"/>
      <c r="C380" s="478"/>
      <c r="D380" s="478"/>
      <c r="E380" s="479"/>
      <c r="F380" s="479"/>
      <c r="G380" s="479"/>
      <c r="H380" s="479"/>
      <c r="I380" s="478"/>
      <c r="J380" s="479"/>
      <c r="K380" s="479"/>
      <c r="L380" s="479"/>
    </row>
    <row r="381" spans="2:12">
      <c r="B381" s="376"/>
      <c r="C381" s="478"/>
      <c r="D381" s="478"/>
      <c r="E381" s="479"/>
      <c r="F381" s="479"/>
      <c r="G381" s="479"/>
      <c r="H381" s="479"/>
      <c r="I381" s="478"/>
      <c r="J381" s="479"/>
      <c r="K381" s="479"/>
      <c r="L381" s="479"/>
    </row>
    <row r="382" spans="2:12">
      <c r="B382" s="376"/>
      <c r="C382" s="478"/>
      <c r="D382" s="478"/>
      <c r="E382" s="479"/>
      <c r="F382" s="479"/>
      <c r="G382" s="479"/>
      <c r="H382" s="479"/>
      <c r="I382" s="478"/>
      <c r="J382" s="479"/>
      <c r="K382" s="479"/>
      <c r="L382" s="479"/>
    </row>
    <row r="383" spans="2:12">
      <c r="B383" s="376"/>
      <c r="C383" s="478"/>
      <c r="D383" s="478"/>
      <c r="E383" s="479"/>
      <c r="F383" s="479"/>
      <c r="G383" s="479"/>
      <c r="H383" s="479"/>
      <c r="I383" s="478"/>
      <c r="J383" s="479"/>
      <c r="K383" s="479"/>
      <c r="L383" s="479"/>
    </row>
    <row r="384" spans="2:12">
      <c r="B384" s="376"/>
      <c r="C384" s="478"/>
      <c r="D384" s="478"/>
      <c r="E384" s="479"/>
      <c r="F384" s="479"/>
      <c r="G384" s="479"/>
      <c r="H384" s="479"/>
      <c r="I384" s="478"/>
      <c r="J384" s="479"/>
      <c r="K384" s="479"/>
      <c r="L384" s="479"/>
    </row>
    <row r="385" spans="2:12">
      <c r="B385" s="376"/>
      <c r="C385" s="478"/>
      <c r="D385" s="478"/>
      <c r="E385" s="479"/>
      <c r="F385" s="479"/>
      <c r="G385" s="479"/>
      <c r="H385" s="479"/>
      <c r="I385" s="478"/>
      <c r="J385" s="479"/>
      <c r="K385" s="479"/>
      <c r="L385" s="479"/>
    </row>
    <row r="386" spans="2:12">
      <c r="B386" s="376"/>
      <c r="C386" s="478"/>
      <c r="D386" s="478"/>
      <c r="E386" s="479"/>
      <c r="F386" s="479"/>
      <c r="G386" s="479"/>
      <c r="H386" s="479"/>
      <c r="I386" s="478"/>
      <c r="J386" s="479"/>
      <c r="K386" s="479"/>
      <c r="L386" s="479"/>
    </row>
    <row r="387" spans="2:12">
      <c r="B387" s="376"/>
      <c r="C387" s="478"/>
      <c r="D387" s="478"/>
      <c r="E387" s="479"/>
      <c r="F387" s="479"/>
      <c r="G387" s="479"/>
      <c r="H387" s="479"/>
      <c r="I387" s="478"/>
      <c r="J387" s="479"/>
      <c r="K387" s="479"/>
      <c r="L387" s="479"/>
    </row>
    <row r="388" spans="2:12">
      <c r="B388" s="374"/>
      <c r="C388" s="474"/>
      <c r="D388" s="474"/>
      <c r="E388" s="475"/>
      <c r="F388" s="475"/>
      <c r="G388" s="475"/>
      <c r="H388" s="475"/>
      <c r="I388" s="474"/>
      <c r="J388" s="475"/>
      <c r="K388" s="475"/>
      <c r="L388" s="475"/>
    </row>
    <row r="389" spans="2:12">
      <c r="B389" s="374"/>
      <c r="C389" s="474"/>
      <c r="D389" s="474"/>
      <c r="E389" s="475"/>
      <c r="F389" s="475"/>
      <c r="G389" s="475"/>
      <c r="H389" s="475"/>
      <c r="I389" s="474"/>
      <c r="J389" s="475"/>
      <c r="K389" s="475"/>
      <c r="L389" s="475"/>
    </row>
    <row r="390" spans="2:12">
      <c r="B390" s="374"/>
      <c r="C390" s="474"/>
      <c r="D390" s="474"/>
      <c r="E390" s="475"/>
      <c r="F390" s="475"/>
      <c r="G390" s="475"/>
      <c r="H390" s="475"/>
      <c r="I390" s="474"/>
      <c r="J390" s="475"/>
      <c r="K390" s="475"/>
      <c r="L390" s="475"/>
    </row>
  </sheetData>
  <mergeCells count="13">
    <mergeCell ref="G6:H6"/>
    <mergeCell ref="I6:I7"/>
    <mergeCell ref="J6:J7"/>
    <mergeCell ref="B4:B7"/>
    <mergeCell ref="C4:H4"/>
    <mergeCell ref="I4:J5"/>
    <mergeCell ref="K4:K7"/>
    <mergeCell ref="L4:L7"/>
    <mergeCell ref="C5:D5"/>
    <mergeCell ref="E5:H5"/>
    <mergeCell ref="C6:C7"/>
    <mergeCell ref="D6:D7"/>
    <mergeCell ref="E6:F6"/>
  </mergeCells>
  <phoneticPr fontId="3"/>
  <pageMargins left="0.59055118110236227" right="0.59055118110236227" top="0.78740157480314965" bottom="0.78740157480314965" header="0.39370078740157483" footer="0.39370078740157483"/>
  <pageSetup paperSize="9" orientation="portrait" r:id="rId1"/>
  <headerFooter alignWithMargins="0">
    <oddHeader>&amp;R4.農      業</oddHeader>
    <oddFooter>&amp;C-39-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2</vt:i4>
      </vt:variant>
    </vt:vector>
  </HeadingPairs>
  <TitlesOfParts>
    <vt:vector size="12" baseType="lpstr">
      <vt:lpstr>D-1</vt:lpstr>
      <vt:lpstr>D-2</vt:lpstr>
      <vt:lpstr>D-3</vt:lpstr>
      <vt:lpstr>D-4</vt:lpstr>
      <vt:lpstr>D-5</vt:lpstr>
      <vt:lpstr>D-6</vt:lpstr>
      <vt:lpstr>D-7</vt:lpstr>
      <vt:lpstr>D-8</vt:lpstr>
      <vt:lpstr>D-9</vt:lpstr>
      <vt:lpstr>D-10</vt:lpstr>
      <vt:lpstr>'D-10'!Print_Area</vt:lpstr>
      <vt:lpstr>'D-5'!Print_Area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2021-06-29T04:28:06Z</dcterms:modified>
</cp:coreProperties>
</file>