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C-1" sheetId="3" r:id="rId1"/>
    <sheet name="C-2" sheetId="4" r:id="rId2"/>
    <sheet name="C-3" sheetId="5" r:id="rId3"/>
    <sheet name="C-4" sheetId="6" r:id="rId4"/>
  </sheets>
  <definedNames>
    <definedName name="_xlnm._FilterDatabase" localSheetId="3" hidden="1">'C-4'!$U$88:$V$88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6" l="1"/>
  <c r="G88" i="6"/>
  <c r="H87" i="6"/>
  <c r="G87" i="6"/>
  <c r="H85" i="6"/>
  <c r="G85" i="6"/>
  <c r="H84" i="6"/>
  <c r="G84" i="6"/>
  <c r="H83" i="6"/>
  <c r="G83" i="6"/>
  <c r="H82" i="6"/>
  <c r="G82" i="6"/>
  <c r="H81" i="6"/>
  <c r="G81" i="6"/>
  <c r="H77" i="6"/>
  <c r="G77" i="6"/>
  <c r="G69" i="6" s="1"/>
  <c r="H75" i="6"/>
  <c r="G75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F65" i="6"/>
  <c r="E65" i="6"/>
  <c r="F64" i="6"/>
  <c r="E64" i="6"/>
  <c r="F63" i="6"/>
  <c r="E63" i="6"/>
  <c r="F62" i="6"/>
  <c r="E62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F60" i="6"/>
  <c r="E60" i="6"/>
  <c r="F59" i="6"/>
  <c r="E59" i="6"/>
  <c r="F58" i="6"/>
  <c r="E58" i="6"/>
  <c r="F57" i="6"/>
  <c r="F56" i="6" s="1"/>
  <c r="E57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E56" i="6"/>
  <c r="F55" i="6"/>
  <c r="F35" i="6" s="1"/>
  <c r="E55" i="6"/>
  <c r="F54" i="6"/>
  <c r="E54" i="6"/>
  <c r="F53" i="6"/>
  <c r="F33" i="6" s="1"/>
  <c r="E53" i="6"/>
  <c r="F52" i="6"/>
  <c r="E52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F51" i="6" s="1"/>
  <c r="H51" i="6"/>
  <c r="G51" i="6"/>
  <c r="E51" i="6"/>
  <c r="F50" i="6"/>
  <c r="E50" i="6"/>
  <c r="F49" i="6"/>
  <c r="E49" i="6"/>
  <c r="E34" i="6" s="1"/>
  <c r="F48" i="6"/>
  <c r="E48" i="6"/>
  <c r="F47" i="6"/>
  <c r="E47" i="6"/>
  <c r="E32" i="6" s="1"/>
  <c r="U46" i="6"/>
  <c r="T46" i="6"/>
  <c r="S46" i="6"/>
  <c r="R46" i="6"/>
  <c r="R31" i="6" s="1"/>
  <c r="Q46" i="6"/>
  <c r="P46" i="6"/>
  <c r="O46" i="6"/>
  <c r="N46" i="6"/>
  <c r="N31" i="6" s="1"/>
  <c r="M46" i="6"/>
  <c r="L46" i="6"/>
  <c r="K46" i="6"/>
  <c r="J46" i="6"/>
  <c r="J31" i="6" s="1"/>
  <c r="I46" i="6"/>
  <c r="H46" i="6"/>
  <c r="E46" i="6" s="1"/>
  <c r="G46" i="6"/>
  <c r="F46" i="6"/>
  <c r="F45" i="6"/>
  <c r="E45" i="6"/>
  <c r="F44" i="6"/>
  <c r="E44" i="6"/>
  <c r="F43" i="6"/>
  <c r="E43" i="6"/>
  <c r="F42" i="6"/>
  <c r="F32" i="6" s="1"/>
  <c r="E42" i="6"/>
  <c r="U41" i="6"/>
  <c r="T41" i="6"/>
  <c r="S41" i="6"/>
  <c r="S31" i="6" s="1"/>
  <c r="R41" i="6"/>
  <c r="Q41" i="6"/>
  <c r="P41" i="6"/>
  <c r="O41" i="6"/>
  <c r="O31" i="6" s="1"/>
  <c r="N41" i="6"/>
  <c r="M41" i="6"/>
  <c r="L41" i="6"/>
  <c r="K41" i="6"/>
  <c r="K31" i="6" s="1"/>
  <c r="J41" i="6"/>
  <c r="I41" i="6"/>
  <c r="F41" i="6" s="1"/>
  <c r="F31" i="6" s="1"/>
  <c r="H41" i="6"/>
  <c r="G41" i="6"/>
  <c r="E41" i="6" s="1"/>
  <c r="F40" i="6"/>
  <c r="E40" i="6"/>
  <c r="F39" i="6"/>
  <c r="E39" i="6"/>
  <c r="F38" i="6"/>
  <c r="E38" i="6"/>
  <c r="E33" i="6" s="1"/>
  <c r="F37" i="6"/>
  <c r="E37" i="6"/>
  <c r="U36" i="6"/>
  <c r="T36" i="6"/>
  <c r="T31" i="6" s="1"/>
  <c r="S36" i="6"/>
  <c r="R36" i="6"/>
  <c r="Q36" i="6"/>
  <c r="P36" i="6"/>
  <c r="P31" i="6" s="1"/>
  <c r="O36" i="6"/>
  <c r="N36" i="6"/>
  <c r="M36" i="6"/>
  <c r="L36" i="6"/>
  <c r="L31" i="6" s="1"/>
  <c r="K36" i="6"/>
  <c r="J36" i="6"/>
  <c r="I36" i="6"/>
  <c r="H36" i="6"/>
  <c r="H31" i="6" s="1"/>
  <c r="G36" i="6"/>
  <c r="F36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E35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U31" i="6"/>
  <c r="Q31" i="6"/>
  <c r="M31" i="6"/>
  <c r="I31" i="6"/>
  <c r="F30" i="6"/>
  <c r="E30" i="6"/>
  <c r="F29" i="6"/>
  <c r="E29" i="6"/>
  <c r="E9" i="6" s="1"/>
  <c r="F28" i="6"/>
  <c r="E28" i="6"/>
  <c r="F27" i="6"/>
  <c r="E27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E26" i="6" s="1"/>
  <c r="G26" i="6"/>
  <c r="F26" i="6"/>
  <c r="F25" i="6"/>
  <c r="E25" i="6"/>
  <c r="F24" i="6"/>
  <c r="F9" i="6" s="1"/>
  <c r="E24" i="6"/>
  <c r="F23" i="6"/>
  <c r="E23" i="6"/>
  <c r="F22" i="6"/>
  <c r="F7" i="6" s="1"/>
  <c r="E22" i="6"/>
  <c r="U21" i="6"/>
  <c r="T21" i="6"/>
  <c r="S21" i="6"/>
  <c r="S6" i="6" s="1"/>
  <c r="R21" i="6"/>
  <c r="Q21" i="6"/>
  <c r="P21" i="6"/>
  <c r="O21" i="6"/>
  <c r="O6" i="6" s="1"/>
  <c r="N21" i="6"/>
  <c r="M21" i="6"/>
  <c r="L21" i="6"/>
  <c r="K21" i="6"/>
  <c r="K6" i="6" s="1"/>
  <c r="J21" i="6"/>
  <c r="I21" i="6"/>
  <c r="F21" i="6" s="1"/>
  <c r="H21" i="6"/>
  <c r="G21" i="6"/>
  <c r="E21" i="6" s="1"/>
  <c r="F20" i="6"/>
  <c r="E20" i="6"/>
  <c r="E10" i="6" s="1"/>
  <c r="F19" i="6"/>
  <c r="E19" i="6"/>
  <c r="F18" i="6"/>
  <c r="E18" i="6"/>
  <c r="E8" i="6" s="1"/>
  <c r="F17" i="6"/>
  <c r="E17" i="6"/>
  <c r="U16" i="6"/>
  <c r="T16" i="6"/>
  <c r="T6" i="6" s="1"/>
  <c r="S16" i="6"/>
  <c r="R16" i="6"/>
  <c r="Q16" i="6"/>
  <c r="P16" i="6"/>
  <c r="P6" i="6" s="1"/>
  <c r="O16" i="6"/>
  <c r="N16" i="6"/>
  <c r="M16" i="6"/>
  <c r="L16" i="6"/>
  <c r="L6" i="6" s="1"/>
  <c r="K16" i="6"/>
  <c r="J16" i="6"/>
  <c r="I16" i="6"/>
  <c r="H16" i="6"/>
  <c r="H6" i="6" s="1"/>
  <c r="G16" i="6"/>
  <c r="F16" i="6"/>
  <c r="F15" i="6"/>
  <c r="E15" i="6"/>
  <c r="F14" i="6"/>
  <c r="E14" i="6"/>
  <c r="F13" i="6"/>
  <c r="F8" i="6" s="1"/>
  <c r="E13" i="6"/>
  <c r="F12" i="6"/>
  <c r="F11" i="6" s="1"/>
  <c r="F6" i="6" s="1"/>
  <c r="E12" i="6"/>
  <c r="U11" i="6"/>
  <c r="U6" i="6" s="1"/>
  <c r="T11" i="6"/>
  <c r="S11" i="6"/>
  <c r="R11" i="6"/>
  <c r="Q11" i="6"/>
  <c r="Q6" i="6" s="1"/>
  <c r="P11" i="6"/>
  <c r="O11" i="6"/>
  <c r="N11" i="6"/>
  <c r="M11" i="6"/>
  <c r="M6" i="6" s="1"/>
  <c r="L11" i="6"/>
  <c r="K11" i="6"/>
  <c r="J11" i="6"/>
  <c r="I11" i="6"/>
  <c r="I6" i="6" s="1"/>
  <c r="H11" i="6"/>
  <c r="G11" i="6"/>
  <c r="E11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E7" i="6"/>
  <c r="R6" i="6"/>
  <c r="N6" i="6"/>
  <c r="J6" i="6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E20" i="5"/>
  <c r="E19" i="5" s="1"/>
  <c r="F20" i="5"/>
  <c r="F19" i="5" s="1"/>
  <c r="E21" i="5"/>
  <c r="F21" i="5"/>
  <c r="E22" i="5"/>
  <c r="F22" i="5"/>
  <c r="E23" i="5"/>
  <c r="F23" i="5"/>
  <c r="E24" i="5"/>
  <c r="F24" i="5"/>
  <c r="E25" i="5"/>
  <c r="F25" i="5"/>
  <c r="E26" i="5"/>
  <c r="F26" i="5"/>
  <c r="E27" i="5"/>
  <c r="F27" i="5"/>
  <c r="E28" i="5"/>
  <c r="F28" i="5"/>
  <c r="E29" i="5"/>
  <c r="F29" i="5"/>
  <c r="E30" i="5"/>
  <c r="F30" i="5"/>
  <c r="E31" i="5"/>
  <c r="F31" i="5"/>
  <c r="E32" i="5"/>
  <c r="F32" i="5"/>
  <c r="E33" i="5"/>
  <c r="F33" i="5"/>
  <c r="E34" i="5"/>
  <c r="F34" i="5"/>
  <c r="E35" i="5"/>
  <c r="F35" i="5"/>
  <c r="E36" i="5"/>
  <c r="F36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I59" i="5"/>
  <c r="J59" i="5"/>
  <c r="M59" i="5"/>
  <c r="N59" i="5"/>
  <c r="E64" i="5"/>
  <c r="F64" i="5"/>
  <c r="G64" i="5"/>
  <c r="H64" i="5"/>
  <c r="I64" i="5"/>
  <c r="J64" i="5"/>
  <c r="K64" i="5"/>
  <c r="L64" i="5"/>
  <c r="G87" i="5"/>
  <c r="G59" i="5" s="1"/>
  <c r="H87" i="5"/>
  <c r="H59" i="5" s="1"/>
  <c r="I87" i="5"/>
  <c r="J87" i="5"/>
  <c r="K87" i="5"/>
  <c r="K59" i="5" s="1"/>
  <c r="L87" i="5"/>
  <c r="L59" i="5" s="1"/>
  <c r="M87" i="5"/>
  <c r="N87" i="5"/>
  <c r="E88" i="5"/>
  <c r="E87" i="5" s="1"/>
  <c r="E59" i="5" s="1"/>
  <c r="F88" i="5"/>
  <c r="F87" i="5" s="1"/>
  <c r="F59" i="5" s="1"/>
  <c r="E90" i="5"/>
  <c r="F90" i="5"/>
  <c r="E91" i="5"/>
  <c r="F91" i="5"/>
  <c r="E92" i="5"/>
  <c r="F92" i="5"/>
  <c r="E93" i="5"/>
  <c r="F93" i="5"/>
  <c r="E94" i="5"/>
  <c r="F94" i="5"/>
  <c r="E95" i="5"/>
  <c r="F95" i="5"/>
  <c r="E96" i="5"/>
  <c r="F96" i="5"/>
  <c r="E97" i="5"/>
  <c r="F97" i="5"/>
  <c r="E98" i="5"/>
  <c r="F98" i="5"/>
  <c r="E99" i="5"/>
  <c r="F99" i="5"/>
  <c r="E100" i="5"/>
  <c r="F100" i="5"/>
  <c r="E101" i="5"/>
  <c r="F101" i="5"/>
  <c r="E102" i="5"/>
  <c r="F102" i="5"/>
  <c r="E103" i="5"/>
  <c r="F103" i="5"/>
  <c r="E104" i="5"/>
  <c r="F104" i="5"/>
  <c r="F112" i="4"/>
  <c r="E112" i="4"/>
  <c r="F111" i="4"/>
  <c r="E111" i="4"/>
  <c r="F110" i="4"/>
  <c r="E110" i="4"/>
  <c r="F109" i="4"/>
  <c r="E109" i="4"/>
  <c r="F108" i="4"/>
  <c r="E108" i="4"/>
  <c r="F107" i="4"/>
  <c r="E107" i="4"/>
  <c r="F106" i="4"/>
  <c r="E106" i="4"/>
  <c r="F105" i="4"/>
  <c r="E105" i="4"/>
  <c r="F104" i="4"/>
  <c r="E104" i="4"/>
  <c r="F103" i="4"/>
  <c r="E103" i="4"/>
  <c r="F102" i="4"/>
  <c r="E102" i="4"/>
  <c r="F101" i="4"/>
  <c r="E101" i="4"/>
  <c r="F100" i="4"/>
  <c r="E100" i="4"/>
  <c r="F99" i="4"/>
  <c r="E99" i="4"/>
  <c r="F98" i="4"/>
  <c r="E98" i="4"/>
  <c r="F97" i="4"/>
  <c r="E97" i="4"/>
  <c r="F96" i="4"/>
  <c r="E96" i="4"/>
  <c r="F95" i="4"/>
  <c r="E95" i="4"/>
  <c r="E94" i="4" s="1"/>
  <c r="Q94" i="4"/>
  <c r="P94" i="4"/>
  <c r="O94" i="4"/>
  <c r="N94" i="4"/>
  <c r="M94" i="4"/>
  <c r="L94" i="4"/>
  <c r="K94" i="4"/>
  <c r="J94" i="4"/>
  <c r="I94" i="4"/>
  <c r="H94" i="4"/>
  <c r="G94" i="4"/>
  <c r="F94" i="4"/>
  <c r="F93" i="4"/>
  <c r="E93" i="4"/>
  <c r="F92" i="4"/>
  <c r="E92" i="4"/>
  <c r="F91" i="4"/>
  <c r="E91" i="4"/>
  <c r="F90" i="4"/>
  <c r="E90" i="4"/>
  <c r="F89" i="4"/>
  <c r="E89" i="4"/>
  <c r="F88" i="4"/>
  <c r="E88" i="4"/>
  <c r="F87" i="4"/>
  <c r="E87" i="4"/>
  <c r="F86" i="4"/>
  <c r="E86" i="4"/>
  <c r="F85" i="4"/>
  <c r="E85" i="4"/>
  <c r="F84" i="4"/>
  <c r="E84" i="4"/>
  <c r="F83" i="4"/>
  <c r="E83" i="4"/>
  <c r="F82" i="4"/>
  <c r="E82" i="4"/>
  <c r="F81" i="4"/>
  <c r="E81" i="4"/>
  <c r="F80" i="4"/>
  <c r="E80" i="4"/>
  <c r="F79" i="4"/>
  <c r="E79" i="4"/>
  <c r="F78" i="4"/>
  <c r="E78" i="4"/>
  <c r="F77" i="4"/>
  <c r="E77" i="4"/>
  <c r="F76" i="4"/>
  <c r="F75" i="4" s="1"/>
  <c r="E76" i="4"/>
  <c r="Q75" i="4"/>
  <c r="P75" i="4"/>
  <c r="O75" i="4"/>
  <c r="N75" i="4"/>
  <c r="M75" i="4"/>
  <c r="L75" i="4"/>
  <c r="K75" i="4"/>
  <c r="J75" i="4"/>
  <c r="I75" i="4"/>
  <c r="H75" i="4"/>
  <c r="G75" i="4"/>
  <c r="E75" i="4"/>
  <c r="F74" i="4"/>
  <c r="E74" i="4"/>
  <c r="F73" i="4"/>
  <c r="E73" i="4"/>
  <c r="F72" i="4"/>
  <c r="E72" i="4"/>
  <c r="F71" i="4"/>
  <c r="E71" i="4"/>
  <c r="F70" i="4"/>
  <c r="E70" i="4"/>
  <c r="F69" i="4"/>
  <c r="E69" i="4"/>
  <c r="F68" i="4"/>
  <c r="E68" i="4"/>
  <c r="F67" i="4"/>
  <c r="E67" i="4"/>
  <c r="F66" i="4"/>
  <c r="E66" i="4"/>
  <c r="F65" i="4"/>
  <c r="E65" i="4"/>
  <c r="F64" i="4"/>
  <c r="E64" i="4"/>
  <c r="F63" i="4"/>
  <c r="E63" i="4"/>
  <c r="F62" i="4"/>
  <c r="E62" i="4"/>
  <c r="F61" i="4"/>
  <c r="E61" i="4"/>
  <c r="F60" i="4"/>
  <c r="E60" i="4"/>
  <c r="F59" i="4"/>
  <c r="E59" i="4"/>
  <c r="F58" i="4"/>
  <c r="E58" i="4"/>
  <c r="F57" i="4"/>
  <c r="E57" i="4"/>
  <c r="E56" i="4" s="1"/>
  <c r="Q56" i="4"/>
  <c r="P56" i="4"/>
  <c r="O56" i="4"/>
  <c r="N56" i="4"/>
  <c r="M56" i="4"/>
  <c r="L56" i="4"/>
  <c r="K56" i="4"/>
  <c r="J56" i="4"/>
  <c r="I56" i="4"/>
  <c r="H56" i="4"/>
  <c r="G56" i="4"/>
  <c r="F56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E19" i="4" s="1"/>
  <c r="Q19" i="4"/>
  <c r="P19" i="4"/>
  <c r="O19" i="4"/>
  <c r="N19" i="4"/>
  <c r="M19" i="4"/>
  <c r="L19" i="4"/>
  <c r="K19" i="4"/>
  <c r="J19" i="4"/>
  <c r="I19" i="4"/>
  <c r="H19" i="4"/>
  <c r="G19" i="4"/>
  <c r="F19" i="4"/>
  <c r="J111" i="3"/>
  <c r="I111" i="3"/>
  <c r="H111" i="3"/>
  <c r="G111" i="3"/>
  <c r="J73" i="3"/>
  <c r="I73" i="3"/>
  <c r="H73" i="3"/>
  <c r="G73" i="3"/>
  <c r="J53" i="3"/>
  <c r="I53" i="3"/>
  <c r="G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 s="1"/>
  <c r="J34" i="3"/>
  <c r="I34" i="3"/>
  <c r="G34" i="3"/>
  <c r="G6" i="6" l="1"/>
  <c r="E16" i="6"/>
  <c r="E6" i="6" s="1"/>
  <c r="E36" i="6"/>
  <c r="E31" i="6" s="1"/>
  <c r="G31" i="6"/>
</calcChain>
</file>

<file path=xl/sharedStrings.xml><?xml version="1.0" encoding="utf-8"?>
<sst xmlns="http://schemas.openxmlformats.org/spreadsheetml/2006/main" count="1166" uniqueCount="236">
  <si>
    <t>C-1．産業大分類別事業所・従業者数</t>
    <rPh sb="4" eb="6">
      <t>サンギョウ</t>
    </rPh>
    <rPh sb="6" eb="9">
      <t>ダイブンルイ</t>
    </rPh>
    <rPh sb="9" eb="10">
      <t>ベツ</t>
    </rPh>
    <rPh sb="10" eb="13">
      <t>ジギョウショ</t>
    </rPh>
    <rPh sb="14" eb="15">
      <t>ジュウ</t>
    </rPh>
    <rPh sb="15" eb="18">
      <t>ギョウシャスウ</t>
    </rPh>
    <phoneticPr fontId="5"/>
  </si>
  <si>
    <t>産業大分類項目</t>
    <phoneticPr fontId="5"/>
  </si>
  <si>
    <t>事業所数</t>
    <rPh sb="0" eb="3">
      <t>ジギョウショ</t>
    </rPh>
    <rPh sb="3" eb="4">
      <t>スウ</t>
    </rPh>
    <phoneticPr fontId="5"/>
  </si>
  <si>
    <t>従業者数</t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</si>
  <si>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</si>
  <si>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</si>
  <si>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</si>
  <si>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平成 8年</t>
    <rPh sb="0" eb="2">
      <t>ヘイセイ</t>
    </rPh>
    <rPh sb="4" eb="5">
      <t>ネン</t>
    </rPh>
    <phoneticPr fontId="5"/>
  </si>
  <si>
    <t>Ａ</t>
  </si>
  <si>
    <t>農業</t>
    <rPh sb="0" eb="1">
      <t>ノウ</t>
    </rPh>
    <rPh sb="1" eb="2">
      <t>ギョウ</t>
    </rPh>
    <phoneticPr fontId="5"/>
  </si>
  <si>
    <t>Ｂ</t>
  </si>
  <si>
    <t>林業</t>
    <rPh sb="0" eb="1">
      <t>ハヤシ</t>
    </rPh>
    <rPh sb="1" eb="2">
      <t>ギョウ</t>
    </rPh>
    <phoneticPr fontId="5"/>
  </si>
  <si>
    <t>Ｃ</t>
    <phoneticPr fontId="5"/>
  </si>
  <si>
    <t>漁業</t>
    <rPh sb="0" eb="1">
      <t>リョウ</t>
    </rPh>
    <rPh sb="1" eb="2">
      <t>ギョウ</t>
    </rPh>
    <phoneticPr fontId="5"/>
  </si>
  <si>
    <t>Ｄ</t>
  </si>
  <si>
    <t>鉱業</t>
    <rPh sb="0" eb="2">
      <t>コウギョウ</t>
    </rPh>
    <phoneticPr fontId="5"/>
  </si>
  <si>
    <t>Ｅ</t>
  </si>
  <si>
    <t>建設業</t>
    <rPh sb="0" eb="1">
      <t>タツル</t>
    </rPh>
    <rPh sb="1" eb="2">
      <t>セツ</t>
    </rPh>
    <rPh sb="2" eb="3">
      <t>ギョウ</t>
    </rPh>
    <phoneticPr fontId="5"/>
  </si>
  <si>
    <t>Ｆ</t>
    <phoneticPr fontId="5"/>
  </si>
  <si>
    <t>製造業</t>
    <rPh sb="0" eb="1">
      <t>セイ</t>
    </rPh>
    <rPh sb="1" eb="2">
      <t>ヅクリ</t>
    </rPh>
    <rPh sb="2" eb="3">
      <t>ギョウ</t>
    </rPh>
    <phoneticPr fontId="5"/>
  </si>
  <si>
    <t>Ｇ</t>
  </si>
  <si>
    <t>電気・ガス・熱供給・水道業</t>
    <rPh sb="0" eb="2">
      <t>デンキ</t>
    </rPh>
    <rPh sb="6" eb="7">
      <t>ネツ</t>
    </rPh>
    <rPh sb="7" eb="9">
      <t>キョウキュウ</t>
    </rPh>
    <rPh sb="10" eb="11">
      <t>ミズ</t>
    </rPh>
    <rPh sb="11" eb="12">
      <t>ミチ</t>
    </rPh>
    <rPh sb="12" eb="13">
      <t>ギョウ</t>
    </rPh>
    <phoneticPr fontId="5"/>
  </si>
  <si>
    <t>Ｈ</t>
  </si>
  <si>
    <t>運輸・通信業</t>
    <rPh sb="0" eb="1">
      <t>ウン</t>
    </rPh>
    <rPh sb="1" eb="2">
      <t>ユ</t>
    </rPh>
    <rPh sb="3" eb="4">
      <t>ツウ</t>
    </rPh>
    <rPh sb="4" eb="5">
      <t>シン</t>
    </rPh>
    <rPh sb="5" eb="6">
      <t>ギョウ</t>
    </rPh>
    <phoneticPr fontId="5"/>
  </si>
  <si>
    <t>Ｉ</t>
  </si>
  <si>
    <t>卸売・小売業,飲食店</t>
    <rPh sb="0" eb="2">
      <t>オロシウ</t>
    </rPh>
    <rPh sb="3" eb="5">
      <t>コウリ</t>
    </rPh>
    <rPh sb="5" eb="6">
      <t>ギョウ</t>
    </rPh>
    <rPh sb="7" eb="9">
      <t>インショク</t>
    </rPh>
    <rPh sb="9" eb="10">
      <t>テン</t>
    </rPh>
    <phoneticPr fontId="5"/>
  </si>
  <si>
    <t>Ｊ</t>
    <phoneticPr fontId="5"/>
  </si>
  <si>
    <t>金融・保険業</t>
    <rPh sb="0" eb="1">
      <t>キン</t>
    </rPh>
    <rPh sb="1" eb="2">
      <t>トオル</t>
    </rPh>
    <rPh sb="3" eb="4">
      <t>タモツ</t>
    </rPh>
    <rPh sb="4" eb="5">
      <t>ケン</t>
    </rPh>
    <rPh sb="5" eb="6">
      <t>ギョウ</t>
    </rPh>
    <phoneticPr fontId="5"/>
  </si>
  <si>
    <t>Ｋ</t>
  </si>
  <si>
    <t>不動産業</t>
    <rPh sb="0" eb="1">
      <t>フ</t>
    </rPh>
    <rPh sb="1" eb="2">
      <t>ドウ</t>
    </rPh>
    <rPh sb="2" eb="3">
      <t>サン</t>
    </rPh>
    <rPh sb="3" eb="4">
      <t>ギョウ</t>
    </rPh>
    <phoneticPr fontId="5"/>
  </si>
  <si>
    <t>Ｌ</t>
  </si>
  <si>
    <t>サービス業</t>
    <rPh sb="4" eb="5">
      <t>ギョウ</t>
    </rPh>
    <phoneticPr fontId="5"/>
  </si>
  <si>
    <t>Ｍ</t>
  </si>
  <si>
    <t>公務</t>
    <rPh sb="0" eb="2">
      <t>コウム</t>
    </rPh>
    <phoneticPr fontId="5"/>
  </si>
  <si>
    <t>平成13年10月1日現在</t>
    <rPh sb="0" eb="2">
      <t>ヘイセイ</t>
    </rPh>
    <rPh sb="4" eb="5">
      <t>ネン</t>
    </rPh>
    <rPh sb="7" eb="8">
      <t>ツキ</t>
    </rPh>
    <rPh sb="9" eb="10">
      <t>ニチ</t>
    </rPh>
    <rPh sb="10" eb="12">
      <t>ゲンザイ</t>
    </rPh>
    <phoneticPr fontId="5"/>
  </si>
  <si>
    <t>平成18年10月1日現在</t>
    <rPh sb="0" eb="2">
      <t>ヘイセイ</t>
    </rPh>
    <rPh sb="4" eb="5">
      <t>ネン</t>
    </rPh>
    <rPh sb="7" eb="8">
      <t>ツキ</t>
    </rPh>
    <rPh sb="9" eb="10">
      <t>ニチ</t>
    </rPh>
    <rPh sb="10" eb="12">
      <t>ゲンザイ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</si>
  <si>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</si>
  <si>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</t>
    <rPh sb="0" eb="1">
      <t>ウン</t>
    </rPh>
    <rPh sb="1" eb="2">
      <t>ユ</t>
    </rPh>
    <rPh sb="2" eb="3">
      <t>ギョウ</t>
    </rPh>
    <phoneticPr fontId="5"/>
  </si>
  <si>
    <t>卸売・小売業</t>
    <rPh sb="0" eb="2">
      <t>オロシウ</t>
    </rPh>
    <rPh sb="3" eb="5">
      <t>コウリ</t>
    </rPh>
    <rPh sb="5" eb="6">
      <t>ギョウ</t>
    </rPh>
    <phoneticPr fontId="5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</si>
  <si>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5"/>
  </si>
  <si>
    <t>Ｎ</t>
    <phoneticPr fontId="5"/>
  </si>
  <si>
    <t>医療、福祉</t>
    <rPh sb="0" eb="2">
      <t>イリョウ</t>
    </rPh>
    <rPh sb="3" eb="5">
      <t>フクシ</t>
    </rPh>
    <phoneticPr fontId="5"/>
  </si>
  <si>
    <t>Ｏ</t>
    <phoneticPr fontId="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</si>
  <si>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</si>
  <si>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Ｐ</t>
    <phoneticPr fontId="5"/>
  </si>
  <si>
    <t>複合サービス事業</t>
    <rPh sb="0" eb="2">
      <t>フクゴウ</t>
    </rPh>
    <rPh sb="6" eb="8">
      <t>ジギョウ</t>
    </rPh>
    <phoneticPr fontId="5"/>
  </si>
  <si>
    <t>Ｑ</t>
    <phoneticPr fontId="5"/>
  </si>
  <si>
    <t>サービス業（他に分類されないもの）</t>
    <rPh sb="4" eb="5">
      <t>ギョウ</t>
    </rPh>
    <rPh sb="6" eb="7">
      <t>タ</t>
    </rPh>
    <rPh sb="8" eb="10">
      <t>ブンルイ</t>
    </rPh>
    <phoneticPr fontId="5"/>
  </si>
  <si>
    <t>Ｒ</t>
    <phoneticPr fontId="5"/>
  </si>
  <si>
    <t>公務（他に分類されないもの）</t>
    <rPh sb="0" eb="2">
      <t>コウム</t>
    </rPh>
    <rPh sb="3" eb="4">
      <t>ホカ</t>
    </rPh>
    <rPh sb="5" eb="7">
      <t>ブンルイ</t>
    </rPh>
    <phoneticPr fontId="5"/>
  </si>
  <si>
    <t>平成21年7月1日現在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</si>
  <si>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農業、林業</t>
    <rPh sb="0" eb="1">
      <t>ノウ</t>
    </rPh>
    <rPh sb="1" eb="2">
      <t>ギョウ</t>
    </rPh>
    <rPh sb="3" eb="5">
      <t>リンギョウ</t>
    </rPh>
    <phoneticPr fontId="5"/>
  </si>
  <si>
    <t>漁業</t>
    <rPh sb="0" eb="2">
      <t>ギョギョウ</t>
    </rPh>
    <phoneticPr fontId="5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</si>
  <si>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</si>
  <si>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-</t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</si>
  <si>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</si>
  <si>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</si>
  <si>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運輸業、郵便業</t>
    <rPh sb="0" eb="3">
      <t>ウンユギョウ</t>
    </rPh>
    <rPh sb="4" eb="6">
      <t>ユウビン</t>
    </rPh>
    <rPh sb="6" eb="7">
      <t>ギョウ</t>
    </rPh>
    <phoneticPr fontId="5"/>
  </si>
  <si>
    <t>卸売、小売業</t>
    <rPh sb="0" eb="2">
      <t>オロシウ</t>
    </rPh>
    <rPh sb="3" eb="5">
      <t>コウリ</t>
    </rPh>
    <rPh sb="5" eb="6">
      <t>ギョウ</t>
    </rPh>
    <phoneticPr fontId="5"/>
  </si>
  <si>
    <t>金融、保険業</t>
    <rPh sb="0" eb="1">
      <t>キン</t>
    </rPh>
    <rPh sb="1" eb="2">
      <t>トオル</t>
    </rPh>
    <rPh sb="3" eb="4">
      <t>タモツ</t>
    </rPh>
    <rPh sb="4" eb="5">
      <t>ケン</t>
    </rPh>
    <rPh sb="5" eb="6">
      <t>ギョウ</t>
    </rPh>
    <phoneticPr fontId="5"/>
  </si>
  <si>
    <t>不動産業、物品賃借業</t>
    <rPh sb="0" eb="3">
      <t>フドウサン</t>
    </rPh>
    <rPh sb="3" eb="4">
      <t>ギョウ</t>
    </rPh>
    <rPh sb="5" eb="7">
      <t>ブッピン</t>
    </rPh>
    <rPh sb="7" eb="9">
      <t>チンシャク</t>
    </rPh>
    <rPh sb="9" eb="10">
      <t>ギョウ</t>
    </rPh>
    <phoneticPr fontId="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</si>
  <si>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</si>
  <si>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</si>
  <si>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</si>
  <si>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Ｓ</t>
    <phoneticPr fontId="5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</si>
  <si>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5"/>
  </si>
  <si>
    <t>平成24年2月1日現在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</si>
  <si>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ＡB</t>
    <phoneticPr fontId="5"/>
  </si>
  <si>
    <t>農林漁業（個人経営を除く）</t>
    <rPh sb="0" eb="2">
      <t>ノウリン</t>
    </rPh>
    <rPh sb="2" eb="4">
      <t>ギョギョウ</t>
    </rPh>
    <rPh sb="5" eb="7">
      <t>コジン</t>
    </rPh>
    <rPh sb="7" eb="9">
      <t>ケイエイ</t>
    </rPh>
    <rPh sb="10" eb="11">
      <t>ノゾ</t>
    </rPh>
    <phoneticPr fontId="5"/>
  </si>
  <si>
    <t>－</t>
    <phoneticPr fontId="5"/>
  </si>
  <si>
    <t>　－</t>
    <phoneticPr fontId="5"/>
  </si>
  <si>
    <t>平成26年7月1日現在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5"/>
  </si>
  <si>
    <t>平成28年6月1日現在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5"/>
  </si>
  <si>
    <t>※平成21年以降…従業者総数には男女別が不詳の従業者を含むため、男女の合計は総数と一致しない。</t>
    <rPh sb="1" eb="3">
      <t>ヘイセイ</t>
    </rPh>
    <rPh sb="5" eb="6">
      <t>ネン</t>
    </rPh>
    <rPh sb="6" eb="8">
      <t>イコウ</t>
    </rPh>
    <rPh sb="9" eb="12">
      <t>ジュウギョウシャ</t>
    </rPh>
    <rPh sb="12" eb="14">
      <t>ソウスウ</t>
    </rPh>
    <rPh sb="20" eb="21">
      <t>フ</t>
    </rPh>
    <rPh sb="21" eb="22">
      <t>ショウ</t>
    </rPh>
    <rPh sb="23" eb="26">
      <t>ジュウギョウシャ</t>
    </rPh>
    <rPh sb="27" eb="28">
      <t>フク</t>
    </rPh>
    <rPh sb="32" eb="34">
      <t>ダンジョ</t>
    </rPh>
    <rPh sb="35" eb="37">
      <t>ゴウケイ</t>
    </rPh>
    <rPh sb="38" eb="40">
      <t>ソウスウ</t>
    </rPh>
    <rPh sb="41" eb="43">
      <t>イッチ</t>
    </rPh>
    <phoneticPr fontId="5"/>
  </si>
  <si>
    <t>資料：総務省統計局　「事業所・企業統計調査報告書」、経済産業省　「経済センサス」</t>
    <rPh sb="0" eb="2">
      <t>シリョウ</t>
    </rPh>
    <phoneticPr fontId="5"/>
  </si>
  <si>
    <t>C-2．産業大分類別、規模別事業所数・従業者数（民営）</t>
    <rPh sb="4" eb="6">
      <t>サンギョウ</t>
    </rPh>
    <rPh sb="6" eb="7">
      <t>ダイ</t>
    </rPh>
    <rPh sb="7" eb="9">
      <t>ブンルイ</t>
    </rPh>
    <rPh sb="9" eb="10">
      <t>ベツ</t>
    </rPh>
    <rPh sb="11" eb="14">
      <t>キボベツ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rPh sb="24" eb="26">
      <t>ミンエイ</t>
    </rPh>
    <phoneticPr fontId="5"/>
  </si>
  <si>
    <t>産 業 大 分 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5"/>
  </si>
  <si>
    <t>1～4人</t>
    <rPh sb="3" eb="4">
      <t>ニン</t>
    </rPh>
    <phoneticPr fontId="5"/>
  </si>
  <si>
    <t>5 ～ 9 人</t>
    <rPh sb="6" eb="7">
      <t>ニン</t>
    </rPh>
    <phoneticPr fontId="5"/>
  </si>
  <si>
    <t>10 ～ 19 人</t>
    <rPh sb="8" eb="9">
      <t>ニン</t>
    </rPh>
    <phoneticPr fontId="5"/>
  </si>
  <si>
    <t>20 ～ 29 人</t>
    <rPh sb="8" eb="9">
      <t>ニン</t>
    </rPh>
    <phoneticPr fontId="5"/>
  </si>
  <si>
    <t>30 人 以 上</t>
    <rPh sb="3" eb="4">
      <t>ニン</t>
    </rPh>
    <rPh sb="5" eb="6">
      <t>イ</t>
    </rPh>
    <rPh sb="7" eb="8">
      <t>ウエ</t>
    </rPh>
    <phoneticPr fontId="5"/>
  </si>
  <si>
    <t>派遣
下請けのみ</t>
    <rPh sb="0" eb="2">
      <t>ハケン</t>
    </rPh>
    <rPh sb="3" eb="5">
      <t>シタウ</t>
    </rPh>
    <phoneticPr fontId="5"/>
  </si>
  <si>
    <t>従業者数</t>
    <rPh sb="0" eb="1">
      <t>ジュウ</t>
    </rPh>
    <rPh sb="1" eb="4">
      <t>ギョウシャスウ</t>
    </rPh>
    <phoneticPr fontId="5"/>
  </si>
  <si>
    <t>事業所数</t>
    <rPh sb="0" eb="2">
      <t>ジギョウ</t>
    </rPh>
    <rPh sb="2" eb="3">
      <t>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</si>
  <si>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</si>
  <si>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平成13年10月1日現在</t>
    <rPh sb="0" eb="2">
      <t>ヘイセイ</t>
    </rPh>
    <rPh sb="4" eb="5">
      <t>ネン</t>
    </rPh>
    <rPh sb="7" eb="8">
      <t>ツキ</t>
    </rPh>
    <rPh sb="9" eb="12">
      <t>ニチゲンザイ</t>
    </rPh>
    <phoneticPr fontId="5"/>
  </si>
  <si>
    <t>Ａ</t>
    <phoneticPr fontId="12"/>
  </si>
  <si>
    <t>農業</t>
    <rPh sb="0" eb="2">
      <t>ノウギョウ</t>
    </rPh>
    <phoneticPr fontId="12"/>
  </si>
  <si>
    <t>Ｂ</t>
    <phoneticPr fontId="12"/>
  </si>
  <si>
    <t>林業</t>
    <rPh sb="0" eb="2">
      <t>リンギョウ</t>
    </rPh>
    <phoneticPr fontId="12"/>
  </si>
  <si>
    <t>Ｃ</t>
    <phoneticPr fontId="12"/>
  </si>
  <si>
    <t>漁業</t>
    <rPh sb="0" eb="2">
      <t>ギョギョウ</t>
    </rPh>
    <phoneticPr fontId="12"/>
  </si>
  <si>
    <t>Ｄ</t>
    <phoneticPr fontId="12"/>
  </si>
  <si>
    <t>鉱業</t>
    <rPh sb="0" eb="2">
      <t>コウギョウ</t>
    </rPh>
    <phoneticPr fontId="12"/>
  </si>
  <si>
    <t>Ｅ</t>
    <phoneticPr fontId="12"/>
  </si>
  <si>
    <t>建設業</t>
    <rPh sb="0" eb="3">
      <t>ケンセツギョウ</t>
    </rPh>
    <phoneticPr fontId="12"/>
  </si>
  <si>
    <t>Ｆ</t>
    <phoneticPr fontId="12"/>
  </si>
  <si>
    <t>製造業</t>
    <rPh sb="0" eb="3">
      <t>セイゾウギョウ</t>
    </rPh>
    <phoneticPr fontId="12"/>
  </si>
  <si>
    <t>Ｇ</t>
    <phoneticPr fontId="1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</si>
  <si>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2"/>
  </si>
  <si>
    <t>Ｈ</t>
    <phoneticPr fontId="12"/>
  </si>
  <si>
    <t>運輸・通信業</t>
    <rPh sb="0" eb="2">
      <t>ウンユ</t>
    </rPh>
    <rPh sb="3" eb="6">
      <t>ツウシンギョウ</t>
    </rPh>
    <phoneticPr fontId="12"/>
  </si>
  <si>
    <t>Ｉ</t>
    <phoneticPr fontId="12"/>
  </si>
  <si>
    <t>卸売・小売業，飲食店</t>
    <rPh sb="0" eb="2">
      <t>オロシウリ</t>
    </rPh>
    <rPh sb="3" eb="6">
      <t>コウリギョウ</t>
    </rPh>
    <rPh sb="7" eb="10">
      <t>インショクテン</t>
    </rPh>
    <phoneticPr fontId="12"/>
  </si>
  <si>
    <t>Ｊ</t>
    <phoneticPr fontId="12"/>
  </si>
  <si>
    <t>金融・保険業</t>
    <rPh sb="0" eb="2">
      <t>キンユウ</t>
    </rPh>
    <rPh sb="3" eb="6">
      <t>ホケンギョウ</t>
    </rPh>
    <phoneticPr fontId="12"/>
  </si>
  <si>
    <t>Ｋ</t>
    <phoneticPr fontId="12"/>
  </si>
  <si>
    <t>不動産業</t>
    <rPh sb="0" eb="4">
      <t>フドウサンギョウ</t>
    </rPh>
    <phoneticPr fontId="12"/>
  </si>
  <si>
    <t>Ｌ</t>
    <phoneticPr fontId="12"/>
  </si>
  <si>
    <t>サービス業</t>
    <rPh sb="4" eb="5">
      <t>ギョウ</t>
    </rPh>
    <phoneticPr fontId="12"/>
  </si>
  <si>
    <t>平成18年10月1日現在</t>
    <rPh sb="0" eb="2">
      <t>ヘイセイ</t>
    </rPh>
    <rPh sb="4" eb="5">
      <t>ネン</t>
    </rPh>
    <rPh sb="7" eb="8">
      <t>ツキ</t>
    </rPh>
    <rPh sb="9" eb="12">
      <t>ニチゲンザイ</t>
    </rPh>
    <phoneticPr fontId="5"/>
  </si>
  <si>
    <t>情報通信業</t>
    <rPh sb="0" eb="2">
      <t>ジョウホウ</t>
    </rPh>
    <rPh sb="2" eb="5">
      <t>ツウシンギョウ</t>
    </rPh>
    <phoneticPr fontId="12"/>
  </si>
  <si>
    <t>運輸業</t>
    <rPh sb="0" eb="2">
      <t>ウンユ</t>
    </rPh>
    <rPh sb="2" eb="3">
      <t>ギョウ</t>
    </rPh>
    <phoneticPr fontId="12"/>
  </si>
  <si>
    <t>卸売・小売業</t>
    <rPh sb="0" eb="2">
      <t>オロシウリ</t>
    </rPh>
    <rPh sb="3" eb="6">
      <t>コウリギョウ</t>
    </rPh>
    <phoneticPr fontId="12"/>
  </si>
  <si>
    <t>M</t>
    <phoneticPr fontId="12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</si>
  <si>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2"/>
  </si>
  <si>
    <t>N</t>
    <phoneticPr fontId="12"/>
  </si>
  <si>
    <t>医療、福祉</t>
    <rPh sb="0" eb="2">
      <t>イリョウ</t>
    </rPh>
    <rPh sb="3" eb="5">
      <t>フクシ</t>
    </rPh>
    <phoneticPr fontId="12"/>
  </si>
  <si>
    <t>O</t>
    <phoneticPr fontId="1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</si>
  <si>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</si>
  <si>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P</t>
    <phoneticPr fontId="12"/>
  </si>
  <si>
    <t>複合サービス事業</t>
    <rPh sb="0" eb="2">
      <t>フクゴウ</t>
    </rPh>
    <rPh sb="6" eb="8">
      <t>ジギョウ</t>
    </rPh>
    <phoneticPr fontId="12"/>
  </si>
  <si>
    <t>Q</t>
    <phoneticPr fontId="1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</si>
  <si>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2"/>
  </si>
  <si>
    <t>平成21年7月1日現在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5"/>
  </si>
  <si>
    <t>農業,林業</t>
    <rPh sb="0" eb="2">
      <t>ノウギョウ</t>
    </rPh>
    <rPh sb="3" eb="5">
      <t>リンギョウ</t>
    </rPh>
    <phoneticPr fontId="12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</si>
  <si>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2"/>
  </si>
  <si>
    <t>運輸業,郵便業</t>
    <rPh sb="0" eb="3">
      <t>ウンユギョウ</t>
    </rPh>
    <rPh sb="4" eb="6">
      <t>ユウビン</t>
    </rPh>
    <rPh sb="6" eb="7">
      <t>ギョウ</t>
    </rPh>
    <phoneticPr fontId="12"/>
  </si>
  <si>
    <t>卸売業,小売業</t>
    <rPh sb="0" eb="3">
      <t>オロシウリギョウ</t>
    </rPh>
    <rPh sb="4" eb="7">
      <t>コウリギョウ</t>
    </rPh>
    <phoneticPr fontId="12"/>
  </si>
  <si>
    <t>金融業,保険業</t>
    <rPh sb="0" eb="2">
      <t>キンユウ</t>
    </rPh>
    <rPh sb="2" eb="3">
      <t>ギョウ</t>
    </rPh>
    <rPh sb="4" eb="7">
      <t>ホケンギョウ</t>
    </rPh>
    <phoneticPr fontId="12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</si>
  <si>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</si>
  <si>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</si>
  <si>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</si>
  <si>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</si>
  <si>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医療,福祉</t>
    <rPh sb="0" eb="2">
      <t>イリョウ</t>
    </rPh>
    <rPh sb="3" eb="5">
      <t>フクシ</t>
    </rPh>
    <phoneticPr fontId="12"/>
  </si>
  <si>
    <t>Q</t>
    <phoneticPr fontId="5"/>
  </si>
  <si>
    <t>R</t>
    <phoneticPr fontId="12"/>
  </si>
  <si>
    <t>平成24年2月1日現在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5"/>
  </si>
  <si>
    <t>※平成24年以降、調査項目の変更・調整あり。</t>
    <phoneticPr fontId="5"/>
  </si>
  <si>
    <t>サービス業
（他に分類されないもの）</t>
    <phoneticPr fontId="5"/>
  </si>
  <si>
    <t>R</t>
    <phoneticPr fontId="5"/>
  </si>
  <si>
    <t>複合サービス事業</t>
  </si>
  <si>
    <t>医療,福祉</t>
    <rPh sb="0" eb="2">
      <t>イリョウ</t>
    </rPh>
    <rPh sb="3" eb="5">
      <t>フクシ</t>
    </rPh>
    <phoneticPr fontId="5"/>
  </si>
  <si>
    <t>教育、学習支援業</t>
  </si>
  <si>
    <t>Ｏ</t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</si>
  <si>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</si>
  <si>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Ｎ</t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</si>
  <si>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</si>
  <si>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</si>
  <si>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</si>
  <si>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Ｊ</t>
  </si>
  <si>
    <t>卸売業,小売業</t>
    <rPh sb="0" eb="3">
      <t>オロシウリギョウ</t>
    </rPh>
    <rPh sb="4" eb="7">
      <t>コウリギョウ</t>
    </rPh>
    <phoneticPr fontId="5"/>
  </si>
  <si>
    <t>運輸業,郵便業</t>
    <rPh sb="0" eb="3">
      <t>ウンユギョウ</t>
    </rPh>
    <rPh sb="4" eb="6">
      <t>ユウビン</t>
    </rPh>
    <rPh sb="6" eb="7">
      <t>ギョウ</t>
    </rPh>
    <phoneticPr fontId="5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</si>
  <si>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12"/>
  </si>
  <si>
    <t>Ｆ</t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</si>
  <si>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</si>
  <si>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Ｃ</t>
  </si>
  <si>
    <t>農林魚業</t>
    <rPh sb="2" eb="3">
      <t>ギョ</t>
    </rPh>
    <rPh sb="3" eb="4">
      <t>ギョウ</t>
    </rPh>
    <phoneticPr fontId="5"/>
  </si>
  <si>
    <t>Ａ～Ｂ</t>
    <phoneticPr fontId="5"/>
  </si>
  <si>
    <t>平成28年6月1日現在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</si>
  <si>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うち会社</t>
    <rPh sb="1" eb="3">
      <t>カイシャ</t>
    </rPh>
    <phoneticPr fontId="5"/>
  </si>
  <si>
    <t>法人でない団体</t>
    <rPh sb="0" eb="2">
      <t>ホウジン</t>
    </rPh>
    <rPh sb="5" eb="7">
      <t>ダンタイ</t>
    </rPh>
    <phoneticPr fontId="5"/>
  </si>
  <si>
    <t>法　人</t>
    <rPh sb="1" eb="2">
      <t>ヒト</t>
    </rPh>
    <phoneticPr fontId="5"/>
  </si>
  <si>
    <t>個人経営</t>
    <rPh sb="0" eb="2">
      <t>コジン</t>
    </rPh>
    <rPh sb="2" eb="4">
      <t>ケイエイ</t>
    </rPh>
    <phoneticPr fontId="5"/>
  </si>
  <si>
    <t>農業,林業</t>
    <rPh sb="0" eb="2">
      <t>ノウギョウ</t>
    </rPh>
    <rPh sb="3" eb="5">
      <t>リンギョウ</t>
    </rPh>
    <phoneticPr fontId="5"/>
  </si>
  <si>
    <t>平成26年7月1日現在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</si>
  <si>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個　人　経　営</t>
    <phoneticPr fontId="5"/>
  </si>
  <si>
    <t>総　数</t>
    <rPh sb="1" eb="2">
      <t>スウ</t>
    </rPh>
    <phoneticPr fontId="5"/>
  </si>
  <si>
    <t>（法人）会社以外の法人</t>
    <rPh sb="1" eb="3">
      <t>ホウジン</t>
    </rPh>
    <rPh sb="4" eb="6">
      <t>カイシャ</t>
    </rPh>
    <rPh sb="6" eb="8">
      <t>イガイ</t>
    </rPh>
    <rPh sb="9" eb="11">
      <t>ホウジン</t>
    </rPh>
    <phoneticPr fontId="5"/>
  </si>
  <si>
    <t>(法人)会社</t>
    <rPh sb="1" eb="3">
      <t>ホウジン</t>
    </rPh>
    <rPh sb="4" eb="6">
      <t>カイシャ</t>
    </rPh>
    <phoneticPr fontId="5"/>
  </si>
  <si>
    <t>個人経営</t>
    <phoneticPr fontId="5"/>
  </si>
  <si>
    <t>産 業 大 分 類</t>
    <phoneticPr fontId="5"/>
  </si>
  <si>
    <t>Ｑ</t>
  </si>
  <si>
    <t>Ｐ</t>
  </si>
  <si>
    <t>医療、福祉</t>
  </si>
  <si>
    <t>飲食店、宿泊業</t>
  </si>
  <si>
    <t>不動産業</t>
  </si>
  <si>
    <t>金融・保険業</t>
  </si>
  <si>
    <t>卸売・小売業</t>
  </si>
  <si>
    <t>運輸業</t>
  </si>
  <si>
    <t>情報通信業</t>
  </si>
  <si>
    <t>電気・ガス・
熱供給・水道業</t>
    <phoneticPr fontId="5"/>
  </si>
  <si>
    <t>製造業</t>
  </si>
  <si>
    <t>建設業</t>
  </si>
  <si>
    <t>鉱業</t>
  </si>
  <si>
    <t>漁業</t>
  </si>
  <si>
    <t>林業</t>
  </si>
  <si>
    <t>農業</t>
  </si>
  <si>
    <t>平成18年10月1日現在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</si>
  <si>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卸売・小売業，
飲食店</t>
    <rPh sb="0" eb="2">
      <t>オロシウリ</t>
    </rPh>
    <rPh sb="3" eb="6">
      <t>コウリギョウ</t>
    </rPh>
    <rPh sb="8" eb="11">
      <t>インショクテン</t>
    </rPh>
    <phoneticPr fontId="12"/>
  </si>
  <si>
    <t>会社以外の法人</t>
    <rPh sb="0" eb="2">
      <t>カイシャ</t>
    </rPh>
    <rPh sb="2" eb="4">
      <t>イガイ</t>
    </rPh>
    <rPh sb="5" eb="7">
      <t>ホウジン</t>
    </rPh>
    <phoneticPr fontId="5"/>
  </si>
  <si>
    <t>相互会社</t>
    <rPh sb="0" eb="2">
      <t>ソウゴ</t>
    </rPh>
    <rPh sb="2" eb="4">
      <t>カイシャ</t>
    </rPh>
    <phoneticPr fontId="5"/>
  </si>
  <si>
    <t>合同会社</t>
    <rPh sb="0" eb="2">
      <t>ゴウドウ</t>
    </rPh>
    <rPh sb="2" eb="4">
      <t>カイシャ</t>
    </rPh>
    <phoneticPr fontId="5"/>
  </si>
  <si>
    <t>合名・合資会社</t>
    <rPh sb="0" eb="2">
      <t>ゴウメイ</t>
    </rPh>
    <rPh sb="3" eb="5">
      <t>ゴウシ</t>
    </rPh>
    <rPh sb="5" eb="7">
      <t>カイシャ</t>
    </rPh>
    <phoneticPr fontId="5"/>
  </si>
  <si>
    <t>株式会社(有限含む）</t>
    <rPh sb="0" eb="4">
      <t>カブシキガイシャ</t>
    </rPh>
    <rPh sb="5" eb="7">
      <t>ユウゲン</t>
    </rPh>
    <rPh sb="7" eb="8">
      <t>フク</t>
    </rPh>
    <phoneticPr fontId="5"/>
  </si>
  <si>
    <t>C-3．経営組織別事業所数・従業者数（民営）</t>
    <rPh sb="4" eb="6">
      <t>ケイエイ</t>
    </rPh>
    <rPh sb="6" eb="8">
      <t>ソシキ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ミンエイ</t>
    </rPh>
    <phoneticPr fontId="5"/>
  </si>
  <si>
    <t>C-4．従業者規模別事業所数・従業者数（公営）</t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2">
      <t>コウエイ</t>
    </rPh>
    <phoneticPr fontId="5"/>
  </si>
  <si>
    <t>区分</t>
    <rPh sb="0" eb="2">
      <t>クブン</t>
    </rPh>
    <phoneticPr fontId="5"/>
  </si>
  <si>
    <t>0人</t>
    <rPh sb="1" eb="2">
      <t>ニン</t>
    </rPh>
    <phoneticPr fontId="5"/>
  </si>
  <si>
    <t>30 ～ 49 人</t>
    <rPh sb="8" eb="9">
      <t>ニン</t>
    </rPh>
    <phoneticPr fontId="5"/>
  </si>
  <si>
    <t>50 ～ 99 人</t>
    <rPh sb="8" eb="9">
      <t>ニン</t>
    </rPh>
    <phoneticPr fontId="5"/>
  </si>
  <si>
    <t>100人以 上</t>
    <rPh sb="3" eb="4">
      <t>ニン</t>
    </rPh>
    <rPh sb="4" eb="5">
      <t>イ</t>
    </rPh>
    <rPh sb="6" eb="7">
      <t>ウエ</t>
    </rPh>
    <phoneticPr fontId="5"/>
  </si>
  <si>
    <t>派遣下請のみ</t>
    <rPh sb="0" eb="2">
      <t>ハケン</t>
    </rPh>
    <rPh sb="2" eb="4">
      <t>シタウ</t>
    </rPh>
    <phoneticPr fontId="5"/>
  </si>
  <si>
    <t>国</t>
    <rPh sb="0" eb="1">
      <t>クニ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</si>
  <si>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</si>
  <si>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</si>
  <si>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</t>
    <rPh sb="2" eb="3">
      <t>タ</t>
    </rPh>
    <phoneticPr fontId="5"/>
  </si>
  <si>
    <t>三国町</t>
    <rPh sb="0" eb="3">
      <t>ミクニチョウ</t>
    </rPh>
    <phoneticPr fontId="5"/>
  </si>
  <si>
    <t>丸岡町</t>
    <rPh sb="0" eb="3">
      <t>マルオカチョウ</t>
    </rPh>
    <phoneticPr fontId="5"/>
  </si>
  <si>
    <t>春江町</t>
    <rPh sb="0" eb="3">
      <t>ハルエチョウ</t>
    </rPh>
    <phoneticPr fontId="5"/>
  </si>
  <si>
    <t>坂井町</t>
    <rPh sb="0" eb="2">
      <t>サカイ</t>
    </rPh>
    <rPh sb="2" eb="3">
      <t>チョウ</t>
    </rPh>
    <phoneticPr fontId="5"/>
  </si>
  <si>
    <t>H13.10.1現在</t>
    <rPh sb="8" eb="10">
      <t>ゲンザイ</t>
    </rPh>
    <phoneticPr fontId="5"/>
  </si>
  <si>
    <t>H18.10.1現在</t>
    <rPh sb="8" eb="10">
      <t>ゲンザイ</t>
    </rPh>
    <phoneticPr fontId="5"/>
  </si>
  <si>
    <t>H21.7.1現在</t>
    <rPh sb="7" eb="9">
      <t>ゲンザイ</t>
    </rPh>
    <phoneticPr fontId="5"/>
  </si>
  <si>
    <t>10 ～ 29 人</t>
    <rPh sb="8" eb="9">
      <t>ニン</t>
    </rPh>
    <phoneticPr fontId="5"/>
  </si>
  <si>
    <t>100～299人</t>
    <rPh sb="7" eb="8">
      <t>ニン</t>
    </rPh>
    <phoneticPr fontId="5"/>
  </si>
  <si>
    <t>300人以上</t>
    <rPh sb="3" eb="4">
      <t>ニン</t>
    </rPh>
    <rPh sb="4" eb="6">
      <t>イジョウ</t>
    </rPh>
    <phoneticPr fontId="5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</si>
  <si>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5"/>
  </si>
  <si>
    <t>農業・林業</t>
    <rPh sb="0" eb="2">
      <t>ノウギョウ</t>
    </rPh>
    <rPh sb="3" eb="5">
      <t>リンギョウ</t>
    </rPh>
    <phoneticPr fontId="5"/>
  </si>
  <si>
    <t>鉱業，採石業，砂利採取業</t>
    <phoneticPr fontId="5"/>
  </si>
  <si>
    <t>建設業</t>
    <phoneticPr fontId="5"/>
  </si>
  <si>
    <t>電気・ガス・熱供給・水道業</t>
    <phoneticPr fontId="5"/>
  </si>
  <si>
    <t>運輸業，郵便業</t>
    <phoneticPr fontId="5"/>
  </si>
  <si>
    <t>卸売業，小売業</t>
    <phoneticPr fontId="5"/>
  </si>
  <si>
    <t>金融業，保険業</t>
    <phoneticPr fontId="5"/>
  </si>
  <si>
    <t>不動産業，物品賃貸業</t>
    <phoneticPr fontId="5"/>
  </si>
  <si>
    <t>学術研究，専門・技術サービス業</t>
    <phoneticPr fontId="5"/>
  </si>
  <si>
    <t>宿泊業，飲食サービス業</t>
    <phoneticPr fontId="5"/>
  </si>
  <si>
    <t>生活関連サービス業，娯楽業</t>
    <phoneticPr fontId="5"/>
  </si>
  <si>
    <t xml:space="preserve"> 教育，学習支援業</t>
    <phoneticPr fontId="5"/>
  </si>
  <si>
    <t>医療，福祉</t>
    <phoneticPr fontId="5"/>
  </si>
  <si>
    <t>複合サービス事業</t>
    <phoneticPr fontId="5"/>
  </si>
  <si>
    <t>サービス業（他に分類されないもの）</t>
    <phoneticPr fontId="5"/>
  </si>
  <si>
    <t>公務（他に分類されるものを除く）</t>
    <phoneticPr fontId="5"/>
  </si>
  <si>
    <t>※平成26年調査から調査項目変更。</t>
    <rPh sb="1" eb="3">
      <t>ヘイセイ</t>
    </rPh>
    <rPh sb="5" eb="6">
      <t>ネン</t>
    </rPh>
    <rPh sb="6" eb="8">
      <t>チョウサ</t>
    </rPh>
    <rPh sb="10" eb="12">
      <t>チョウサ</t>
    </rPh>
    <rPh sb="12" eb="14">
      <t>コウモク</t>
    </rPh>
    <rPh sb="14" eb="16">
      <t>ヘンコウ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</si>
</sst>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\ ###,###,##0;&quot;-&quot;###,###,##0"/>
    <numFmt numFmtId="178" formatCode="###,###,##0;&quot;-&quot;##,###,##0"/>
    <numFmt numFmtId="179" formatCode="#,###,###,##0;&quot; -&quot;###,###,##0"/>
    <numFmt numFmtId="180" formatCode="#,###,##0;&quot; -&quot;###,##0"/>
    <numFmt numFmtId="181" formatCode="##,###,##0;&quot;-&quot;#,###,##0"/>
  </numFmts>
  <fonts count="18" x14ac:knownFonts="1">
    <font>
      <sz val="11"/>
      <color theme="1"/>
      <name val="游ゴシック"/>
      <family val="2"/>
      <scheme val="minor"/>
    </font>
    <font>
      <sz val="9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5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9"/>
      <name val="ＭＳ 明朝"/>
      <family val="1"/>
      <charset val="128"/>
    </font>
    <font>
      <b/>
      <sz val="7"/>
      <name val="ＭＳ Ｐゴシック"/>
      <family val="3"/>
      <charset val="128"/>
    </font>
    <font>
      <sz val="9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48">
    <xf numFmtId="0" fontId="0" fillId="0" borderId="0" xfId="0"/>
    <xf numFmtId="0" fontId="4" fillId="0" borderId="0" xfId="1" applyFont="1" applyFill="1" applyAlignment="1" applyProtection="1">
      <alignment vertical="center"/>
      <protection locked="0"/>
    </xf>
    <xf numFmtId="0" fontId="1" fillId="0" borderId="0" xfId="1" applyFont="1"/>
    <xf numFmtId="0" fontId="6" fillId="0" borderId="0" xfId="1" applyFont="1" applyAlignment="1">
      <alignment horizontal="center"/>
    </xf>
    <xf numFmtId="0" fontId="6" fillId="0" borderId="0" xfId="1" applyFont="1"/>
    <xf numFmtId="0" fontId="7" fillId="0" borderId="0" xfId="1" applyFont="1" applyAlignment="1">
      <alignment vertical="center"/>
    </xf>
    <xf numFmtId="0" fontId="1" fillId="0" borderId="2" xfId="1" applyFont="1" applyBorder="1" applyAlignment="1">
      <alignment horizontal="distributed" vertical="center" justifyLastLine="1"/>
    </xf>
    <xf numFmtId="0" fontId="1" fillId="0" borderId="3" xfId="1" applyFont="1" applyBorder="1" applyAlignment="1">
      <alignment horizontal="distributed" vertical="center" justifyLastLine="1"/>
    </xf>
    <xf numFmtId="0" fontId="1" fillId="0" borderId="4" xfId="1" applyFont="1" applyBorder="1" applyAlignment="1">
      <alignment horizontal="distributed" vertical="center" justifyLastLine="1"/>
    </xf>
    <xf numFmtId="0" fontId="1" fillId="0" borderId="5" xfId="1" applyFont="1" applyBorder="1" applyAlignment="1">
      <alignment horizontal="distributed" vertical="center" justifyLastLine="1"/>
    </xf>
    <xf numFmtId="0" fontId="1" fillId="0" borderId="1" xfId="1" applyFont="1" applyBorder="1" applyAlignment="1">
      <alignment horizontal="distributed" vertical="center" justifyLastLine="1"/>
    </xf>
    <xf numFmtId="0" fontId="1" fillId="0" borderId="6" xfId="1" applyFont="1" applyBorder="1" applyAlignment="1">
      <alignment horizontal="distributed" vertical="center" justifyLastLine="1"/>
    </xf>
    <xf numFmtId="0" fontId="1" fillId="0" borderId="7" xfId="1" applyFont="1" applyBorder="1" applyAlignment="1">
      <alignment horizontal="distributed" vertical="center" justifyLastLine="1"/>
    </xf>
    <xf numFmtId="0" fontId="1" fillId="0" borderId="8" xfId="1" applyFont="1" applyBorder="1" applyAlignment="1">
      <alignment horizontal="distributed" vertical="center" justifyLastLine="1"/>
    </xf>
    <xf numFmtId="0" fontId="1" fillId="0" borderId="9" xfId="1" applyFont="1" applyBorder="1" applyAlignment="1">
      <alignment horizontal="distributed" vertical="center" justifyLastLine="1"/>
    </xf>
    <xf numFmtId="0" fontId="1" fillId="0" borderId="10" xfId="1" applyFont="1" applyBorder="1" applyAlignment="1">
      <alignment horizontal="distributed" vertical="center" justifyLastLine="1"/>
    </xf>
    <xf numFmtId="0" fontId="1" fillId="0" borderId="11" xfId="1" applyFont="1" applyBorder="1" applyAlignment="1">
      <alignment horizontal="distributed" vertical="center" justifyLastLine="1"/>
    </xf>
    <xf numFmtId="0" fontId="1" fillId="0" borderId="12" xfId="1" applyFont="1" applyBorder="1" applyAlignment="1">
      <alignment horizontal="distributed" vertical="center" justifyLastLine="1"/>
    </xf>
    <xf numFmtId="0" fontId="1" fillId="0" borderId="13" xfId="1" applyFont="1" applyBorder="1" applyAlignment="1">
      <alignment horizontal="distributed" vertical="center" justifyLastLine="1"/>
    </xf>
    <xf numFmtId="0" fontId="8" fillId="0" borderId="2" xfId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176" fontId="8" fillId="0" borderId="14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15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10" xfId="1" applyFont="1" applyBorder="1" applyAlignment="1">
      <alignment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7" xfId="1" applyFont="1" applyBorder="1" applyAlignment="1">
      <alignment horizontal="distributed" vertical="center"/>
    </xf>
    <xf numFmtId="176" fontId="1" fillId="0" borderId="18" xfId="1" applyNumberFormat="1" applyFont="1" applyBorder="1" applyAlignment="1">
      <alignment vertical="center"/>
    </xf>
    <xf numFmtId="176" fontId="1" fillId="0" borderId="17" xfId="1" applyNumberFormat="1" applyFont="1" applyBorder="1" applyAlignment="1">
      <alignment vertical="center"/>
    </xf>
    <xf numFmtId="176" fontId="1" fillId="0" borderId="19" xfId="1" applyNumberFormat="1" applyFont="1" applyBorder="1" applyAlignment="1">
      <alignment vertical="center"/>
    </xf>
    <xf numFmtId="0" fontId="1" fillId="0" borderId="20" xfId="1" applyFont="1" applyBorder="1" applyAlignment="1">
      <alignment vertical="center"/>
    </xf>
    <xf numFmtId="0" fontId="1" fillId="0" borderId="21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22" xfId="1" applyFont="1" applyBorder="1" applyAlignment="1">
      <alignment horizontal="distributed" vertical="center"/>
    </xf>
    <xf numFmtId="176" fontId="1" fillId="0" borderId="23" xfId="1" applyNumberFormat="1" applyFont="1" applyBorder="1" applyAlignment="1">
      <alignment vertical="center"/>
    </xf>
    <xf numFmtId="176" fontId="1" fillId="0" borderId="22" xfId="1" applyNumberFormat="1" applyFont="1" applyBorder="1" applyAlignment="1">
      <alignment vertical="center"/>
    </xf>
    <xf numFmtId="176" fontId="1" fillId="0" borderId="24" xfId="1" applyNumberFormat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25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26" xfId="1" applyFont="1" applyBorder="1" applyAlignment="1">
      <alignment horizontal="distributed" vertical="center"/>
    </xf>
    <xf numFmtId="176" fontId="1" fillId="0" borderId="27" xfId="1" applyNumberFormat="1" applyFont="1" applyBorder="1" applyAlignment="1">
      <alignment vertical="center"/>
    </xf>
    <xf numFmtId="176" fontId="1" fillId="0" borderId="26" xfId="1" applyNumberFormat="1" applyFont="1" applyBorder="1" applyAlignment="1">
      <alignment vertical="center"/>
    </xf>
    <xf numFmtId="176" fontId="1" fillId="0" borderId="28" xfId="1" applyNumberFormat="1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Alignment="1">
      <alignment horizontal="distributed" vertical="center"/>
    </xf>
    <xf numFmtId="0" fontId="1" fillId="0" borderId="29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0" fontId="1" fillId="0" borderId="30" xfId="1" applyFont="1" applyBorder="1" applyAlignment="1">
      <alignment horizontal="distributed" vertical="center"/>
    </xf>
    <xf numFmtId="176" fontId="1" fillId="0" borderId="31" xfId="1" applyNumberFormat="1" applyFont="1" applyBorder="1" applyAlignment="1">
      <alignment vertical="center"/>
    </xf>
    <xf numFmtId="176" fontId="1" fillId="0" borderId="30" xfId="1" applyNumberFormat="1" applyFont="1" applyBorder="1" applyAlignment="1">
      <alignment vertical="center"/>
    </xf>
    <xf numFmtId="176" fontId="1" fillId="0" borderId="32" xfId="1" applyNumberFormat="1" applyFont="1" applyBorder="1" applyAlignment="1">
      <alignment vertical="center"/>
    </xf>
    <xf numFmtId="0" fontId="1" fillId="0" borderId="22" xfId="1" applyFont="1" applyBorder="1" applyAlignment="1">
      <alignment horizontal="distributed" vertical="center" shrinkToFit="1"/>
    </xf>
    <xf numFmtId="176" fontId="8" fillId="0" borderId="14" xfId="1" applyNumberFormat="1" applyFont="1" applyBorder="1" applyAlignment="1">
      <alignment horizontal="right" vertical="center"/>
    </xf>
    <xf numFmtId="176" fontId="8" fillId="0" borderId="1" xfId="1" applyNumberFormat="1" applyFont="1" applyBorder="1" applyAlignment="1">
      <alignment horizontal="right" vertical="center"/>
    </xf>
    <xf numFmtId="176" fontId="8" fillId="0" borderId="15" xfId="1" applyNumberFormat="1" applyFont="1" applyBorder="1" applyAlignment="1">
      <alignment horizontal="right" vertical="center"/>
    </xf>
    <xf numFmtId="176" fontId="1" fillId="0" borderId="24" xfId="1" applyNumberFormat="1" applyFont="1" applyBorder="1" applyAlignment="1">
      <alignment horizontal="right" vertical="center"/>
    </xf>
    <xf numFmtId="176" fontId="1" fillId="0" borderId="31" xfId="1" applyNumberFormat="1" applyFont="1" applyBorder="1" applyAlignment="1">
      <alignment horizontal="right" vertical="center"/>
    </xf>
    <xf numFmtId="176" fontId="1" fillId="0" borderId="23" xfId="1" applyNumberFormat="1" applyFont="1" applyBorder="1" applyAlignment="1">
      <alignment horizontal="right" vertical="center"/>
    </xf>
    <xf numFmtId="176" fontId="1" fillId="0" borderId="22" xfId="1" applyNumberFormat="1" applyFont="1" applyBorder="1" applyAlignment="1">
      <alignment horizontal="right" vertical="center"/>
    </xf>
    <xf numFmtId="176" fontId="1" fillId="0" borderId="28" xfId="1" applyNumberFormat="1" applyFont="1" applyBorder="1" applyAlignment="1">
      <alignment horizontal="right" vertical="center"/>
    </xf>
    <xf numFmtId="0" fontId="1" fillId="0" borderId="26" xfId="1" applyFont="1" applyBorder="1" applyAlignment="1">
      <alignment horizontal="distributed" vertical="center" shrinkToFit="1"/>
    </xf>
    <xf numFmtId="177" fontId="1" fillId="0" borderId="0" xfId="1" applyNumberFormat="1" applyFont="1" applyFill="1" applyBorder="1" applyAlignment="1">
      <alignment horizontal="left" vertic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/>
    <xf numFmtId="176" fontId="6" fillId="0" borderId="0" xfId="1" applyNumberFormat="1" applyFont="1" applyBorder="1" applyAlignment="1">
      <alignment vertical="center"/>
    </xf>
    <xf numFmtId="177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6" fillId="0" borderId="0" xfId="1" applyFont="1" applyFill="1" applyAlignment="1">
      <alignment horizontal="center"/>
    </xf>
    <xf numFmtId="0" fontId="6" fillId="0" borderId="0" xfId="1" applyFont="1" applyFill="1"/>
    <xf numFmtId="0" fontId="6" fillId="0" borderId="0" xfId="1" applyFont="1" applyAlignment="1">
      <alignment horizontal="right"/>
    </xf>
    <xf numFmtId="0" fontId="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distributed" vertical="center"/>
    </xf>
    <xf numFmtId="178" fontId="1" fillId="0" borderId="0" xfId="1" applyNumberFormat="1" applyFont="1" applyFill="1" applyAlignment="1">
      <alignment horizontal="left" vertical="center"/>
    </xf>
    <xf numFmtId="179" fontId="1" fillId="0" borderId="0" xfId="1" applyNumberFormat="1" applyFont="1" applyFill="1" applyAlignment="1">
      <alignment horizontal="right" vertical="center"/>
    </xf>
    <xf numFmtId="177" fontId="1" fillId="0" borderId="0" xfId="1" applyNumberFormat="1" applyFont="1" applyFill="1" applyAlignment="1">
      <alignment horizontal="right" vertical="center"/>
    </xf>
    <xf numFmtId="180" fontId="1" fillId="0" borderId="0" xfId="1" applyNumberFormat="1" applyFont="1" applyFill="1" applyAlignment="1">
      <alignment horizontal="right" vertical="center"/>
    </xf>
    <xf numFmtId="178" fontId="1" fillId="0" borderId="0" xfId="1" applyNumberFormat="1" applyFont="1" applyFill="1" applyAlignment="1">
      <alignment horizontal="right" vertical="center"/>
    </xf>
    <xf numFmtId="181" fontId="1" fillId="0" borderId="0" xfId="1" applyNumberFormat="1" applyFont="1" applyFill="1" applyAlignment="1">
      <alignment horizontal="right" vertical="center"/>
    </xf>
    <xf numFmtId="0" fontId="1" fillId="0" borderId="0" xfId="1" applyFont="1" applyFill="1" applyBorder="1"/>
    <xf numFmtId="0" fontId="9" fillId="0" borderId="0" xfId="1" applyFont="1" applyFill="1" applyBorder="1" applyAlignment="1">
      <alignment horizontal="distributed" vertical="center"/>
    </xf>
    <xf numFmtId="178" fontId="1" fillId="0" borderId="0" xfId="1" applyNumberFormat="1" applyFont="1" applyFill="1" applyBorder="1" applyAlignment="1">
      <alignment horizontal="right"/>
    </xf>
    <xf numFmtId="179" fontId="1" fillId="0" borderId="0" xfId="1" applyNumberFormat="1" applyFont="1" applyFill="1" applyBorder="1" applyAlignment="1">
      <alignment horizontal="right"/>
    </xf>
    <xf numFmtId="177" fontId="1" fillId="0" borderId="0" xfId="1" applyNumberFormat="1" applyFont="1" applyFill="1" applyBorder="1" applyAlignment="1">
      <alignment horizontal="right"/>
    </xf>
    <xf numFmtId="181" fontId="1" fillId="0" borderId="0" xfId="1" applyNumberFormat="1" applyFont="1" applyFill="1" applyBorder="1" applyAlignment="1">
      <alignment horizontal="right"/>
    </xf>
    <xf numFmtId="180" fontId="1" fillId="0" borderId="0" xfId="1" applyNumberFormat="1" applyFont="1" applyFill="1" applyBorder="1" applyAlignment="1">
      <alignment horizontal="right"/>
    </xf>
    <xf numFmtId="0" fontId="6" fillId="0" borderId="0" xfId="1" applyFont="1" applyAlignment="1">
      <alignment horizontal="distributed" vertical="center" justifyLastLine="1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179" fontId="1" fillId="0" borderId="33" xfId="1" applyNumberFormat="1" applyFont="1" applyFill="1" applyBorder="1" applyAlignment="1">
      <alignment horizontal="distributed" vertical="center" justifyLastLine="1"/>
    </xf>
    <xf numFmtId="179" fontId="1" fillId="0" borderId="15" xfId="1" applyNumberFormat="1" applyFont="1" applyFill="1" applyBorder="1" applyAlignment="1">
      <alignment horizontal="distributed" vertical="center" justifyLastLine="1"/>
    </xf>
    <xf numFmtId="177" fontId="1" fillId="0" borderId="14" xfId="1" applyNumberFormat="1" applyFont="1" applyFill="1" applyBorder="1" applyAlignment="1">
      <alignment horizontal="distributed" vertical="center" justifyLastLine="1"/>
    </xf>
    <xf numFmtId="178" fontId="1" fillId="0" borderId="14" xfId="1" applyNumberFormat="1" applyFont="1" applyFill="1" applyBorder="1" applyAlignment="1">
      <alignment horizontal="distributed" vertical="center" justifyLastLine="1"/>
    </xf>
    <xf numFmtId="180" fontId="1" fillId="0" borderId="34" xfId="1" applyNumberFormat="1" applyFont="1" applyFill="1" applyBorder="1" applyAlignment="1">
      <alignment horizontal="distributed" vertical="center" justifyLastLine="1"/>
    </xf>
    <xf numFmtId="180" fontId="1" fillId="0" borderId="15" xfId="1" applyNumberFormat="1" applyFont="1" applyFill="1" applyBorder="1" applyAlignment="1">
      <alignment horizontal="distributed" vertical="center" justifyLastLine="1"/>
    </xf>
    <xf numFmtId="178" fontId="1" fillId="0" borderId="6" xfId="1" applyNumberFormat="1" applyFont="1" applyFill="1" applyBorder="1" applyAlignment="1">
      <alignment horizontal="distributed" vertical="center" justifyLastLine="1"/>
    </xf>
    <xf numFmtId="0" fontId="10" fillId="0" borderId="14" xfId="1" applyFont="1" applyBorder="1" applyAlignment="1">
      <alignment horizontal="center" vertical="center" wrapText="1" shrinkToFit="1"/>
    </xf>
    <xf numFmtId="0" fontId="6" fillId="0" borderId="0" xfId="1" applyFont="1" applyAlignment="1">
      <alignment vertical="center" shrinkToFit="1"/>
    </xf>
    <xf numFmtId="0" fontId="1" fillId="0" borderId="7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178" fontId="1" fillId="0" borderId="33" xfId="1" applyNumberFormat="1" applyFont="1" applyFill="1" applyBorder="1" applyAlignment="1">
      <alignment horizontal="center" vertical="center" shrinkToFit="1"/>
    </xf>
    <xf numFmtId="179" fontId="1" fillId="0" borderId="35" xfId="1" applyNumberFormat="1" applyFont="1" applyFill="1" applyBorder="1" applyAlignment="1">
      <alignment horizontal="center" vertical="center" shrinkToFit="1"/>
    </xf>
    <xf numFmtId="177" fontId="1" fillId="0" borderId="34" xfId="1" applyNumberFormat="1" applyFont="1" applyFill="1" applyBorder="1" applyAlignment="1">
      <alignment horizontal="center" vertical="center" shrinkToFit="1"/>
    </xf>
    <xf numFmtId="181" fontId="1" fillId="0" borderId="15" xfId="1" applyNumberFormat="1" applyFont="1" applyFill="1" applyBorder="1" applyAlignment="1">
      <alignment horizontal="center" vertical="center" shrinkToFit="1"/>
    </xf>
    <xf numFmtId="179" fontId="1" fillId="0" borderId="15" xfId="1" applyNumberFormat="1" applyFont="1" applyFill="1" applyBorder="1" applyAlignment="1">
      <alignment horizontal="center" vertical="center" shrinkToFit="1"/>
    </xf>
    <xf numFmtId="180" fontId="1" fillId="0" borderId="34" xfId="1" applyNumberFormat="1" applyFont="1" applyFill="1" applyBorder="1" applyAlignment="1">
      <alignment horizontal="center" vertical="center" shrinkToFit="1"/>
    </xf>
    <xf numFmtId="178" fontId="1" fillId="0" borderId="15" xfId="1" applyNumberFormat="1" applyFont="1" applyFill="1" applyBorder="1" applyAlignment="1">
      <alignment horizontal="center" vertical="center" shrinkToFit="1"/>
    </xf>
    <xf numFmtId="178" fontId="1" fillId="0" borderId="34" xfId="1" applyNumberFormat="1" applyFont="1" applyFill="1" applyBorder="1" applyAlignment="1">
      <alignment horizontal="center" vertical="center" shrinkToFit="1"/>
    </xf>
    <xf numFmtId="178" fontId="1" fillId="0" borderId="14" xfId="1" applyNumberFormat="1" applyFont="1" applyFill="1" applyBorder="1" applyAlignment="1">
      <alignment horizontal="center" vertical="center" shrinkToFit="1"/>
    </xf>
    <xf numFmtId="0" fontId="11" fillId="0" borderId="0" xfId="1" applyFont="1"/>
    <xf numFmtId="0" fontId="8" fillId="0" borderId="36" xfId="1" quotePrefix="1" applyFont="1" applyFill="1" applyBorder="1" applyAlignment="1">
      <alignment vertical="center" wrapText="1"/>
    </xf>
    <xf numFmtId="0" fontId="8" fillId="0" borderId="1" xfId="1" quotePrefix="1" applyFont="1" applyFill="1" applyBorder="1" applyAlignment="1">
      <alignment vertical="center" wrapText="1"/>
    </xf>
    <xf numFmtId="0" fontId="8" fillId="0" borderId="6" xfId="1" quotePrefix="1" applyFont="1" applyFill="1" applyBorder="1" applyAlignment="1">
      <alignment vertical="center" wrapText="1"/>
    </xf>
    <xf numFmtId="178" fontId="8" fillId="0" borderId="37" xfId="1" quotePrefix="1" applyNumberFormat="1" applyFont="1" applyFill="1" applyBorder="1" applyAlignment="1">
      <alignment horizontal="right" vertical="center"/>
    </xf>
    <xf numFmtId="178" fontId="8" fillId="0" borderId="38" xfId="1" quotePrefix="1" applyNumberFormat="1" applyFont="1" applyFill="1" applyBorder="1" applyAlignment="1">
      <alignment horizontal="right" vertical="center"/>
    </xf>
    <xf numFmtId="178" fontId="8" fillId="0" borderId="12" xfId="1" quotePrefix="1" applyNumberFormat="1" applyFont="1" applyFill="1" applyBorder="1" applyAlignment="1">
      <alignment horizontal="right" vertical="center"/>
    </xf>
    <xf numFmtId="178" fontId="8" fillId="0" borderId="13" xfId="1" quotePrefix="1" applyNumberFormat="1" applyFont="1" applyFill="1" applyBorder="1" applyAlignment="1">
      <alignment horizontal="right" vertical="center"/>
    </xf>
    <xf numFmtId="0" fontId="11" fillId="0" borderId="14" xfId="1" applyFont="1" applyBorder="1" applyAlignment="1">
      <alignment horizontal="right" vertical="center"/>
    </xf>
    <xf numFmtId="0" fontId="1" fillId="0" borderId="20" xfId="1" applyFont="1" applyBorder="1" applyAlignment="1"/>
    <xf numFmtId="0" fontId="1" fillId="0" borderId="16" xfId="1" applyFont="1" applyFill="1" applyBorder="1" applyAlignment="1">
      <alignment horizontal="center" vertical="center"/>
    </xf>
    <xf numFmtId="0" fontId="1" fillId="0" borderId="39" xfId="1" applyFont="1" applyFill="1" applyBorder="1" applyAlignment="1">
      <alignment horizontal="distributed" vertical="center"/>
    </xf>
    <xf numFmtId="178" fontId="1" fillId="0" borderId="40" xfId="1" quotePrefix="1" applyNumberFormat="1" applyFont="1" applyFill="1" applyBorder="1" applyAlignment="1">
      <alignment horizontal="right" vertical="center"/>
    </xf>
    <xf numFmtId="178" fontId="1" fillId="0" borderId="41" xfId="1" quotePrefix="1" applyNumberFormat="1" applyFont="1" applyFill="1" applyBorder="1" applyAlignment="1">
      <alignment horizontal="right" vertical="center"/>
    </xf>
    <xf numFmtId="178" fontId="1" fillId="0" borderId="42" xfId="1" quotePrefix="1" applyNumberFormat="1" applyFont="1" applyFill="1" applyBorder="1" applyAlignment="1">
      <alignment horizontal="right" vertical="center"/>
    </xf>
    <xf numFmtId="178" fontId="1" fillId="0" borderId="19" xfId="1" quotePrefix="1" applyNumberFormat="1" applyFont="1" applyFill="1" applyBorder="1" applyAlignment="1">
      <alignment horizontal="right" vertical="center"/>
    </xf>
    <xf numFmtId="0" fontId="6" fillId="0" borderId="18" xfId="1" applyFont="1" applyBorder="1" applyAlignment="1">
      <alignment horizontal="right" vertical="center"/>
    </xf>
    <xf numFmtId="49" fontId="1" fillId="0" borderId="21" xfId="1" applyNumberFormat="1" applyFont="1" applyFill="1" applyBorder="1" applyAlignment="1">
      <alignment horizontal="center" vertical="center"/>
    </xf>
    <xf numFmtId="0" fontId="1" fillId="0" borderId="43" xfId="1" applyFont="1" applyFill="1" applyBorder="1" applyAlignment="1">
      <alignment horizontal="distributed" vertical="center"/>
    </xf>
    <xf numFmtId="178" fontId="1" fillId="0" borderId="44" xfId="1" quotePrefix="1" applyNumberFormat="1" applyFont="1" applyFill="1" applyBorder="1" applyAlignment="1">
      <alignment horizontal="right" vertical="center"/>
    </xf>
    <xf numFmtId="178" fontId="1" fillId="0" borderId="45" xfId="1" quotePrefix="1" applyNumberFormat="1" applyFont="1" applyFill="1" applyBorder="1" applyAlignment="1">
      <alignment horizontal="right" vertical="center"/>
    </xf>
    <xf numFmtId="178" fontId="1" fillId="0" borderId="46" xfId="1" quotePrefix="1" applyNumberFormat="1" applyFont="1" applyFill="1" applyBorder="1" applyAlignment="1">
      <alignment horizontal="right" vertical="center"/>
    </xf>
    <xf numFmtId="178" fontId="1" fillId="0" borderId="24" xfId="1" quotePrefix="1" applyNumberFormat="1" applyFont="1" applyFill="1" applyBorder="1" applyAlignment="1">
      <alignment horizontal="right" vertical="center"/>
    </xf>
    <xf numFmtId="0" fontId="6" fillId="0" borderId="23" xfId="1" applyFont="1" applyBorder="1" applyAlignment="1">
      <alignment horizontal="right" vertical="center"/>
    </xf>
    <xf numFmtId="0" fontId="1" fillId="0" borderId="21" xfId="1" applyFont="1" applyFill="1" applyBorder="1" applyAlignment="1">
      <alignment horizontal="center" vertical="center"/>
    </xf>
    <xf numFmtId="0" fontId="1" fillId="0" borderId="43" xfId="1" applyFont="1" applyFill="1" applyBorder="1" applyAlignment="1">
      <alignment horizontal="center" vertical="center" shrinkToFit="1"/>
    </xf>
    <xf numFmtId="0" fontId="1" fillId="0" borderId="7" xfId="1" applyFont="1" applyBorder="1" applyAlignment="1"/>
    <xf numFmtId="49" fontId="1" fillId="0" borderId="25" xfId="1" applyNumberFormat="1" applyFont="1" applyFill="1" applyBorder="1" applyAlignment="1">
      <alignment horizontal="center" vertical="center"/>
    </xf>
    <xf numFmtId="0" fontId="1" fillId="0" borderId="47" xfId="1" applyFont="1" applyFill="1" applyBorder="1" applyAlignment="1">
      <alignment horizontal="distributed" vertical="center"/>
    </xf>
    <xf numFmtId="178" fontId="1" fillId="0" borderId="48" xfId="1" quotePrefix="1" applyNumberFormat="1" applyFont="1" applyFill="1" applyBorder="1" applyAlignment="1">
      <alignment horizontal="right" vertical="center"/>
    </xf>
    <xf numFmtId="178" fontId="1" fillId="0" borderId="49" xfId="1" quotePrefix="1" applyNumberFormat="1" applyFont="1" applyFill="1" applyBorder="1" applyAlignment="1">
      <alignment horizontal="right" vertical="center"/>
    </xf>
    <xf numFmtId="178" fontId="1" fillId="0" borderId="50" xfId="1" quotePrefix="1" applyNumberFormat="1" applyFont="1" applyFill="1" applyBorder="1" applyAlignment="1">
      <alignment horizontal="right" vertical="center"/>
    </xf>
    <xf numFmtId="178" fontId="1" fillId="0" borderId="28" xfId="1" quotePrefix="1" applyNumberFormat="1" applyFont="1" applyFill="1" applyBorder="1" applyAlignment="1">
      <alignment horizontal="right" vertical="center"/>
    </xf>
    <xf numFmtId="0" fontId="6" fillId="0" borderId="27" xfId="1" applyFont="1" applyBorder="1" applyAlignment="1">
      <alignment horizontal="right" vertical="center"/>
    </xf>
    <xf numFmtId="178" fontId="8" fillId="0" borderId="14" xfId="1" quotePrefix="1" applyNumberFormat="1" applyFont="1" applyFill="1" applyBorder="1" applyAlignment="1">
      <alignment horizontal="right" vertical="center"/>
    </xf>
    <xf numFmtId="0" fontId="6" fillId="0" borderId="18" xfId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1" fillId="0" borderId="43" xfId="1" applyFont="1" applyFill="1" applyBorder="1" applyAlignment="1">
      <alignment horizontal="distributed" vertical="center" shrinkToFit="1"/>
    </xf>
    <xf numFmtId="0" fontId="1" fillId="0" borderId="10" xfId="1" applyFont="1" applyBorder="1" applyAlignment="1"/>
    <xf numFmtId="0" fontId="1" fillId="0" borderId="11" xfId="1" applyFont="1" applyBorder="1" applyAlignment="1"/>
    <xf numFmtId="0" fontId="1" fillId="0" borderId="47" xfId="1" applyFont="1" applyFill="1" applyBorder="1" applyAlignment="1">
      <alignment horizontal="center" vertical="center" shrinkToFit="1"/>
    </xf>
    <xf numFmtId="0" fontId="6" fillId="0" borderId="27" xfId="1" applyFont="1" applyBorder="1" applyAlignment="1">
      <alignment vertical="center"/>
    </xf>
    <xf numFmtId="178" fontId="1" fillId="0" borderId="44" xfId="1" applyNumberFormat="1" applyFont="1" applyFill="1" applyBorder="1" applyAlignment="1">
      <alignment horizontal="right" vertical="center"/>
    </xf>
    <xf numFmtId="0" fontId="1" fillId="0" borderId="43" xfId="1" applyFont="1" applyFill="1" applyBorder="1" applyAlignment="1">
      <alignment vertical="center" shrinkToFit="1"/>
    </xf>
    <xf numFmtId="178" fontId="1" fillId="0" borderId="46" xfId="1" applyNumberFormat="1" applyFont="1" applyFill="1" applyBorder="1" applyAlignment="1">
      <alignment horizontal="right" vertical="center"/>
    </xf>
    <xf numFmtId="178" fontId="1" fillId="0" borderId="24" xfId="1" applyNumberFormat="1" applyFont="1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horizontal="right" vertical="center"/>
    </xf>
    <xf numFmtId="178" fontId="1" fillId="0" borderId="45" xfId="1" applyNumberFormat="1" applyFont="1" applyFill="1" applyBorder="1" applyAlignment="1">
      <alignment horizontal="right" vertical="center"/>
    </xf>
    <xf numFmtId="178" fontId="6" fillId="0" borderId="0" xfId="1" applyNumberFormat="1" applyFont="1"/>
    <xf numFmtId="49" fontId="1" fillId="0" borderId="29" xfId="1" applyNumberFormat="1" applyFont="1" applyFill="1" applyBorder="1" applyAlignment="1">
      <alignment horizontal="center" vertical="center"/>
    </xf>
    <xf numFmtId="0" fontId="1" fillId="0" borderId="51" xfId="1" applyFont="1" applyFill="1" applyBorder="1" applyAlignment="1">
      <alignment vertical="center" shrinkToFit="1"/>
    </xf>
    <xf numFmtId="178" fontId="1" fillId="0" borderId="52" xfId="1" quotePrefix="1" applyNumberFormat="1" applyFont="1" applyFill="1" applyBorder="1" applyAlignment="1">
      <alignment horizontal="right" vertical="center"/>
    </xf>
    <xf numFmtId="178" fontId="1" fillId="0" borderId="53" xfId="1" quotePrefix="1" applyNumberFormat="1" applyFont="1" applyFill="1" applyBorder="1" applyAlignment="1">
      <alignment horizontal="right" vertical="center"/>
    </xf>
    <xf numFmtId="178" fontId="1" fillId="0" borderId="54" xfId="1" quotePrefix="1" applyNumberFormat="1" applyFont="1" applyFill="1" applyBorder="1" applyAlignment="1">
      <alignment horizontal="right" vertical="center"/>
    </xf>
    <xf numFmtId="178" fontId="1" fillId="0" borderId="32" xfId="1" quotePrefix="1" applyNumberFormat="1" applyFont="1" applyFill="1" applyBorder="1" applyAlignment="1">
      <alignment horizontal="right" vertical="center"/>
    </xf>
    <xf numFmtId="0" fontId="6" fillId="0" borderId="31" xfId="1" applyFont="1" applyBorder="1" applyAlignment="1">
      <alignment vertical="center"/>
    </xf>
    <xf numFmtId="0" fontId="8" fillId="0" borderId="2" xfId="1" quotePrefix="1" applyFont="1" applyFill="1" applyBorder="1" applyAlignment="1">
      <alignment vertical="center" wrapText="1"/>
    </xf>
    <xf numFmtId="0" fontId="8" fillId="0" borderId="3" xfId="1" quotePrefix="1" applyFont="1" applyFill="1" applyBorder="1" applyAlignment="1">
      <alignment vertical="center" wrapText="1"/>
    </xf>
    <xf numFmtId="0" fontId="8" fillId="0" borderId="4" xfId="1" quotePrefix="1" applyFont="1" applyFill="1" applyBorder="1" applyAlignment="1">
      <alignment vertical="center" wrapText="1"/>
    </xf>
    <xf numFmtId="0" fontId="1" fillId="0" borderId="20" xfId="1" applyFont="1" applyBorder="1"/>
    <xf numFmtId="0" fontId="1" fillId="0" borderId="10" xfId="1" applyFont="1" applyBorder="1"/>
    <xf numFmtId="0" fontId="1" fillId="0" borderId="11" xfId="1" applyFont="1" applyBorder="1"/>
    <xf numFmtId="0" fontId="6" fillId="0" borderId="20" xfId="1" applyFont="1" applyBorder="1"/>
    <xf numFmtId="0" fontId="1" fillId="0" borderId="18" xfId="1" applyFont="1" applyBorder="1" applyAlignment="1">
      <alignment vertical="center"/>
    </xf>
    <xf numFmtId="0" fontId="1" fillId="0" borderId="23" xfId="1" applyFont="1" applyBorder="1" applyAlignment="1">
      <alignment vertical="center"/>
    </xf>
    <xf numFmtId="0" fontId="6" fillId="0" borderId="10" xfId="1" applyFont="1" applyBorder="1"/>
    <xf numFmtId="0" fontId="1" fillId="0" borderId="31" xfId="1" applyFont="1" applyBorder="1" applyAlignment="1">
      <alignment vertical="center"/>
    </xf>
    <xf numFmtId="0" fontId="6" fillId="0" borderId="11" xfId="1" applyFont="1" applyBorder="1"/>
    <xf numFmtId="0" fontId="1" fillId="0" borderId="27" xfId="1" applyFont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9" fillId="0" borderId="0" xfId="1" applyFont="1" applyAlignment="1">
      <alignment horizontal="distributed" vertical="center"/>
    </xf>
    <xf numFmtId="178" fontId="1" fillId="0" borderId="0" xfId="1" applyNumberFormat="1" applyFont="1" applyAlignment="1">
      <alignment horizontal="right"/>
    </xf>
    <xf numFmtId="179" fontId="1" fillId="0" borderId="0" xfId="1" applyNumberFormat="1" applyFont="1" applyAlignment="1">
      <alignment horizontal="right"/>
    </xf>
    <xf numFmtId="177" fontId="1" fillId="0" borderId="0" xfId="1" applyNumberFormat="1" applyFont="1" applyAlignment="1">
      <alignment horizontal="right"/>
    </xf>
    <xf numFmtId="181" fontId="1" fillId="0" borderId="0" xfId="1" applyNumberFormat="1" applyFont="1" applyAlignment="1">
      <alignment horizontal="right"/>
    </xf>
    <xf numFmtId="180" fontId="1" fillId="0" borderId="0" xfId="1" applyNumberFormat="1" applyFont="1" applyAlignment="1">
      <alignment horizontal="right"/>
    </xf>
    <xf numFmtId="177" fontId="1" fillId="0" borderId="0" xfId="1" applyNumberFormat="1" applyFont="1" applyAlignment="1">
      <alignment horizontal="right" vertical="center"/>
    </xf>
    <xf numFmtId="0" fontId="1" fillId="0" borderId="0" xfId="1" applyFont="1" applyAlignment="1">
      <alignment horizontal="center"/>
    </xf>
    <xf numFmtId="177" fontId="6" fillId="0" borderId="0" xfId="1" applyNumberFormat="1" applyFont="1" applyAlignment="1">
      <alignment horizontal="right"/>
    </xf>
    <xf numFmtId="181" fontId="6" fillId="0" borderId="0" xfId="1" applyNumberFormat="1" applyFont="1" applyAlignment="1">
      <alignment horizontal="right"/>
    </xf>
    <xf numFmtId="178" fontId="6" fillId="0" borderId="0" xfId="1" applyNumberFormat="1" applyFont="1" applyAlignment="1">
      <alignment horizontal="right"/>
    </xf>
    <xf numFmtId="180" fontId="6" fillId="0" borderId="0" xfId="1" applyNumberFormat="1" applyFont="1" applyAlignment="1">
      <alignment horizontal="right"/>
    </xf>
    <xf numFmtId="179" fontId="6" fillId="0" borderId="0" xfId="1" applyNumberFormat="1" applyFont="1" applyAlignment="1">
      <alignment horizontal="right"/>
    </xf>
    <xf numFmtId="176" fontId="1" fillId="0" borderId="0" xfId="1" quotePrefix="1" applyNumberFormat="1" applyFont="1" applyFill="1" applyBorder="1" applyAlignment="1">
      <alignment horizontal="right" vertical="center"/>
    </xf>
    <xf numFmtId="176" fontId="10" fillId="0" borderId="0" xfId="1" quotePrefix="1" applyNumberFormat="1" applyFont="1" applyFill="1" applyBorder="1" applyAlignment="1">
      <alignment horizontal="distributed" vertical="center" wrapText="1" shrinkToFit="1"/>
    </xf>
    <xf numFmtId="49" fontId="1" fillId="0" borderId="0" xfId="1" applyNumberFormat="1" applyFont="1" applyFill="1" applyBorder="1" applyAlignment="1">
      <alignment horizontal="center" vertical="center" shrinkToFit="1"/>
    </xf>
    <xf numFmtId="0" fontId="1" fillId="0" borderId="0" xfId="1" applyFont="1" applyBorder="1"/>
    <xf numFmtId="176" fontId="1" fillId="0" borderId="28" xfId="1" quotePrefix="1" applyNumberFormat="1" applyFont="1" applyFill="1" applyBorder="1" applyAlignment="1">
      <alignment horizontal="right" vertical="center"/>
    </xf>
    <xf numFmtId="176" fontId="1" fillId="0" borderId="50" xfId="1" quotePrefix="1" applyNumberFormat="1" applyFont="1" applyFill="1" applyBorder="1" applyAlignment="1">
      <alignment horizontal="right" vertical="center"/>
    </xf>
    <xf numFmtId="176" fontId="1" fillId="0" borderId="47" xfId="1" quotePrefix="1" applyNumberFormat="1" applyFont="1" applyFill="1" applyBorder="1" applyAlignment="1">
      <alignment horizontal="right" vertical="center"/>
    </xf>
    <xf numFmtId="176" fontId="1" fillId="0" borderId="49" xfId="1" quotePrefix="1" applyNumberFormat="1" applyFont="1" applyFill="1" applyBorder="1" applyAlignment="1">
      <alignment horizontal="right" vertical="center"/>
    </xf>
    <xf numFmtId="176" fontId="10" fillId="0" borderId="47" xfId="1" quotePrefix="1" applyNumberFormat="1" applyFont="1" applyFill="1" applyBorder="1" applyAlignment="1">
      <alignment horizontal="distributed" vertical="center" wrapText="1" shrinkToFit="1"/>
    </xf>
    <xf numFmtId="49" fontId="1" fillId="0" borderId="25" xfId="1" applyNumberFormat="1" applyFont="1" applyFill="1" applyBorder="1" applyAlignment="1">
      <alignment horizontal="center" vertical="center" shrinkToFit="1"/>
    </xf>
    <xf numFmtId="176" fontId="1" fillId="0" borderId="24" xfId="1" quotePrefix="1" applyNumberFormat="1" applyFont="1" applyFill="1" applyBorder="1" applyAlignment="1">
      <alignment horizontal="right" vertical="center"/>
    </xf>
    <xf numFmtId="176" fontId="1" fillId="0" borderId="46" xfId="1" quotePrefix="1" applyNumberFormat="1" applyFont="1" applyFill="1" applyBorder="1" applyAlignment="1">
      <alignment horizontal="right" vertical="center"/>
    </xf>
    <xf numFmtId="176" fontId="1" fillId="0" borderId="43" xfId="1" quotePrefix="1" applyNumberFormat="1" applyFont="1" applyFill="1" applyBorder="1" applyAlignment="1">
      <alignment horizontal="right" vertical="center"/>
    </xf>
    <xf numFmtId="176" fontId="1" fillId="0" borderId="45" xfId="1" quotePrefix="1" applyNumberFormat="1" applyFont="1" applyFill="1" applyBorder="1" applyAlignment="1">
      <alignment horizontal="right" vertical="center"/>
    </xf>
    <xf numFmtId="176" fontId="1" fillId="0" borderId="43" xfId="1" quotePrefix="1" applyNumberFormat="1" applyFont="1" applyFill="1" applyBorder="1" applyAlignment="1">
      <alignment horizontal="center" vertical="center" shrinkToFit="1"/>
    </xf>
    <xf numFmtId="49" fontId="1" fillId="0" borderId="21" xfId="1" applyNumberFormat="1" applyFont="1" applyFill="1" applyBorder="1" applyAlignment="1">
      <alignment horizontal="center" vertical="center" shrinkToFit="1"/>
    </xf>
    <xf numFmtId="176" fontId="1" fillId="0" borderId="43" xfId="1" applyNumberFormat="1" applyFont="1" applyFill="1" applyBorder="1" applyAlignment="1">
      <alignment horizontal="distributed" vertical="center"/>
    </xf>
    <xf numFmtId="176" fontId="1" fillId="0" borderId="43" xfId="1" applyNumberFormat="1" applyFont="1" applyFill="1" applyBorder="1" applyAlignment="1">
      <alignment horizontal="center" vertical="center" shrinkToFit="1"/>
    </xf>
    <xf numFmtId="176" fontId="9" fillId="0" borderId="43" xfId="1" applyNumberFormat="1" applyFont="1" applyFill="1" applyBorder="1" applyAlignment="1">
      <alignment horizontal="distributed" vertical="center"/>
    </xf>
    <xf numFmtId="176" fontId="9" fillId="0" borderId="55" xfId="1" applyNumberFormat="1" applyFont="1" applyFill="1" applyBorder="1" applyAlignment="1">
      <alignment horizontal="distributed" vertical="center"/>
    </xf>
    <xf numFmtId="0" fontId="1" fillId="0" borderId="21" xfId="1" applyFont="1" applyFill="1" applyBorder="1" applyAlignment="1">
      <alignment horizontal="center" vertical="center" shrinkToFit="1"/>
    </xf>
    <xf numFmtId="0" fontId="1" fillId="0" borderId="43" xfId="1" applyNumberFormat="1" applyFont="1" applyFill="1" applyBorder="1" applyAlignment="1">
      <alignment horizontal="center" vertical="center" shrinkToFit="1"/>
    </xf>
    <xf numFmtId="176" fontId="1" fillId="0" borderId="19" xfId="1" quotePrefix="1" applyNumberFormat="1" applyFont="1" applyFill="1" applyBorder="1" applyAlignment="1">
      <alignment horizontal="right" vertical="center"/>
    </xf>
    <xf numFmtId="176" fontId="1" fillId="0" borderId="42" xfId="1" quotePrefix="1" applyNumberFormat="1" applyFont="1" applyFill="1" applyBorder="1" applyAlignment="1">
      <alignment horizontal="right" vertical="center"/>
    </xf>
    <xf numFmtId="176" fontId="1" fillId="0" borderId="39" xfId="1" quotePrefix="1" applyNumberFormat="1" applyFont="1" applyFill="1" applyBorder="1" applyAlignment="1">
      <alignment horizontal="right" vertical="center"/>
    </xf>
    <xf numFmtId="176" fontId="1" fillId="0" borderId="41" xfId="1" quotePrefix="1" applyNumberFormat="1" applyFont="1" applyFill="1" applyBorder="1" applyAlignment="1">
      <alignment horizontal="right" vertical="center"/>
    </xf>
    <xf numFmtId="176" fontId="1" fillId="0" borderId="39" xfId="1" applyNumberFormat="1" applyFont="1" applyFill="1" applyBorder="1" applyAlignment="1">
      <alignment horizontal="distributed" vertical="center"/>
    </xf>
    <xf numFmtId="0" fontId="1" fillId="0" borderId="16" xfId="1" applyFont="1" applyFill="1" applyBorder="1" applyAlignment="1">
      <alignment horizontal="center" vertical="center" shrinkToFit="1"/>
    </xf>
    <xf numFmtId="176" fontId="8" fillId="0" borderId="0" xfId="1" quotePrefix="1" applyNumberFormat="1" applyFont="1" applyFill="1" applyBorder="1" applyAlignment="1">
      <alignment horizontal="right" vertical="center"/>
    </xf>
    <xf numFmtId="176" fontId="8" fillId="0" borderId="55" xfId="1" quotePrefix="1" applyNumberFormat="1" applyFont="1" applyFill="1" applyBorder="1" applyAlignment="1">
      <alignment horizontal="right" vertical="center"/>
    </xf>
    <xf numFmtId="176" fontId="8" fillId="0" borderId="56" xfId="1" quotePrefix="1" applyNumberFormat="1" applyFont="1" applyFill="1" applyBorder="1" applyAlignment="1">
      <alignment horizontal="right" vertical="center"/>
    </xf>
    <xf numFmtId="176" fontId="8" fillId="0" borderId="57" xfId="1" quotePrefix="1" applyNumberFormat="1" applyFont="1" applyFill="1" applyBorder="1" applyAlignment="1">
      <alignment horizontal="right" vertical="center"/>
    </xf>
    <xf numFmtId="0" fontId="8" fillId="0" borderId="4" xfId="1" applyFont="1" applyBorder="1" applyAlignment="1">
      <alignment vertical="center" wrapText="1"/>
    </xf>
    <xf numFmtId="0" fontId="8" fillId="0" borderId="3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179" fontId="1" fillId="0" borderId="0" xfId="1" applyNumberFormat="1" applyFont="1" applyFill="1" applyBorder="1" applyAlignment="1">
      <alignment horizontal="center" vertical="center" shrinkToFit="1"/>
    </xf>
    <xf numFmtId="178" fontId="1" fillId="0" borderId="0" xfId="1" applyNumberFormat="1" applyFont="1" applyFill="1" applyBorder="1" applyAlignment="1">
      <alignment horizontal="center" vertical="center" shrinkToFit="1"/>
    </xf>
    <xf numFmtId="181" fontId="1" fillId="0" borderId="6" xfId="1" applyNumberFormat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7" xfId="1" applyFont="1" applyFill="1" applyBorder="1" applyAlignment="1">
      <alignment horizontal="center" vertical="center" shrinkToFit="1"/>
    </xf>
    <xf numFmtId="177" fontId="1" fillId="0" borderId="0" xfId="1" applyNumberFormat="1" applyFont="1" applyFill="1" applyBorder="1" applyAlignment="1">
      <alignment horizontal="center" vertical="center" shrinkToFit="1"/>
    </xf>
    <xf numFmtId="178" fontId="1" fillId="0" borderId="0" xfId="1" applyNumberFormat="1" applyFont="1" applyFill="1" applyBorder="1" applyAlignment="1">
      <alignment horizontal="distributed" vertical="center" justifyLastLine="1"/>
    </xf>
    <xf numFmtId="180" fontId="1" fillId="0" borderId="9" xfId="1" applyNumberFormat="1" applyFont="1" applyFill="1" applyBorder="1" applyAlignment="1">
      <alignment horizontal="center" vertical="center" shrinkToFit="1"/>
    </xf>
    <xf numFmtId="180" fontId="1" fillId="0" borderId="7" xfId="1" applyNumberFormat="1" applyFont="1" applyFill="1" applyBorder="1" applyAlignment="1">
      <alignment horizontal="center" vertical="center" shrinkToFit="1"/>
    </xf>
    <xf numFmtId="176" fontId="1" fillId="0" borderId="6" xfId="1" quotePrefix="1" applyNumberFormat="1" applyFont="1" applyFill="1" applyBorder="1" applyAlignment="1">
      <alignment horizontal="center" vertical="center"/>
    </xf>
    <xf numFmtId="176" fontId="1" fillId="0" borderId="36" xfId="1" quotePrefix="1" applyNumberFormat="1" applyFont="1" applyFill="1" applyBorder="1" applyAlignment="1">
      <alignment horizontal="center" vertical="center"/>
    </xf>
    <xf numFmtId="176" fontId="1" fillId="0" borderId="8" xfId="1" quotePrefix="1" applyNumberFormat="1" applyFont="1" applyFill="1" applyBorder="1" applyAlignment="1">
      <alignment horizontal="center" vertical="center"/>
    </xf>
    <xf numFmtId="176" fontId="1" fillId="0" borderId="7" xfId="1" quotePrefix="1" applyNumberFormat="1" applyFont="1" applyFill="1" applyBorder="1" applyAlignment="1">
      <alignment horizontal="center" vertical="center"/>
    </xf>
    <xf numFmtId="181" fontId="1" fillId="0" borderId="8" xfId="1" applyNumberFormat="1" applyFont="1" applyFill="1" applyBorder="1" applyAlignment="1">
      <alignment horizontal="center" vertical="center" justifyLastLine="1"/>
    </xf>
    <xf numFmtId="179" fontId="1" fillId="0" borderId="9" xfId="1" applyNumberFormat="1" applyFont="1" applyFill="1" applyBorder="1" applyAlignment="1">
      <alignment horizontal="center" vertical="center" justifyLastLine="1"/>
    </xf>
    <xf numFmtId="179" fontId="1" fillId="0" borderId="7" xfId="1" applyNumberFormat="1" applyFont="1" applyFill="1" applyBorder="1" applyAlignment="1">
      <alignment horizontal="center" vertical="center" justifyLastLine="1"/>
    </xf>
    <xf numFmtId="0" fontId="1" fillId="0" borderId="55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horizontal="center" vertical="center" shrinkToFit="1"/>
    </xf>
    <xf numFmtId="0" fontId="1" fillId="0" borderId="20" xfId="1" applyFont="1" applyFill="1" applyBorder="1" applyAlignment="1">
      <alignment horizontal="center" vertical="center" shrinkToFit="1"/>
    </xf>
    <xf numFmtId="180" fontId="1" fillId="0" borderId="4" xfId="1" applyNumberFormat="1" applyFont="1" applyFill="1" applyBorder="1" applyAlignment="1">
      <alignment horizontal="center" vertical="center" shrinkToFit="1"/>
    </xf>
    <xf numFmtId="180" fontId="1" fillId="0" borderId="2" xfId="1" applyNumberFormat="1" applyFont="1" applyFill="1" applyBorder="1" applyAlignment="1">
      <alignment horizontal="center" vertical="center" shrinkToFit="1"/>
    </xf>
    <xf numFmtId="176" fontId="1" fillId="0" borderId="6" xfId="1" quotePrefix="1" applyNumberFormat="1" applyFont="1" applyFill="1" applyBorder="1" applyAlignment="1">
      <alignment horizontal="right" vertical="center"/>
    </xf>
    <xf numFmtId="176" fontId="1" fillId="0" borderId="3" xfId="1" quotePrefix="1" applyNumberFormat="1" applyFont="1" applyFill="1" applyBorder="1" applyAlignment="1">
      <alignment horizontal="right" vertical="center"/>
    </xf>
    <xf numFmtId="176" fontId="1" fillId="0" borderId="3" xfId="1" quotePrefix="1" applyNumberFormat="1" applyFont="1" applyFill="1" applyBorder="1" applyAlignment="1">
      <alignment horizontal="center" vertical="center"/>
    </xf>
    <xf numFmtId="176" fontId="1" fillId="0" borderId="2" xfId="1" quotePrefix="1" applyNumberFormat="1" applyFont="1" applyFill="1" applyBorder="1" applyAlignment="1">
      <alignment horizontal="center" vertical="center"/>
    </xf>
    <xf numFmtId="181" fontId="1" fillId="0" borderId="0" xfId="1" applyNumberFormat="1" applyFont="1" applyFill="1" applyBorder="1" applyAlignment="1">
      <alignment horizontal="center" vertical="center" justifyLastLine="1"/>
    </xf>
    <xf numFmtId="179" fontId="1" fillId="0" borderId="4" xfId="1" applyNumberFormat="1" applyFont="1" applyFill="1" applyBorder="1" applyAlignment="1">
      <alignment horizontal="center" vertical="center" justifyLastLine="1"/>
    </xf>
    <xf numFmtId="179" fontId="1" fillId="0" borderId="2" xfId="1" applyNumberFormat="1" applyFont="1" applyFill="1" applyBorder="1" applyAlignment="1">
      <alignment horizontal="center" vertical="center" justifyLastLine="1"/>
    </xf>
    <xf numFmtId="0" fontId="1" fillId="0" borderId="4" xfId="1" applyFont="1" applyFill="1" applyBorder="1" applyAlignment="1">
      <alignment horizontal="center" vertical="center" shrinkToFit="1"/>
    </xf>
    <xf numFmtId="0" fontId="1" fillId="0" borderId="3" xfId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horizontal="center" vertical="center" shrinkToFit="1"/>
    </xf>
    <xf numFmtId="176" fontId="1" fillId="0" borderId="8" xfId="1" quotePrefix="1" applyNumberFormat="1" applyFont="1" applyFill="1" applyBorder="1" applyAlignment="1">
      <alignment horizontal="right" vertical="center"/>
    </xf>
    <xf numFmtId="176" fontId="1" fillId="0" borderId="1" xfId="1" quotePrefix="1" applyNumberFormat="1" applyFont="1" applyFill="1" applyBorder="1" applyAlignment="1">
      <alignment horizontal="right" vertical="center"/>
    </xf>
    <xf numFmtId="0" fontId="6" fillId="0" borderId="9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6" fontId="1" fillId="0" borderId="9" xfId="1" quotePrefix="1" applyNumberFormat="1" applyFont="1" applyFill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176" fontId="1" fillId="0" borderId="4" xfId="1" quotePrefix="1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8" fillId="0" borderId="3" xfId="1" quotePrefix="1" applyNumberFormat="1" applyFont="1" applyFill="1" applyBorder="1" applyAlignment="1">
      <alignment horizontal="right" vertical="center"/>
    </xf>
    <xf numFmtId="176" fontId="8" fillId="0" borderId="1" xfId="1" quotePrefix="1" applyNumberFormat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vertical="center"/>
    </xf>
    <xf numFmtId="0" fontId="11" fillId="0" borderId="3" xfId="1" applyFont="1" applyBorder="1" applyAlignment="1">
      <alignment vertical="center"/>
    </xf>
    <xf numFmtId="176" fontId="8" fillId="0" borderId="6" xfId="1" quotePrefix="1" applyNumberFormat="1" applyFont="1" applyFill="1" applyBorder="1" applyAlignment="1">
      <alignment horizontal="right" vertical="center"/>
    </xf>
    <xf numFmtId="176" fontId="8" fillId="0" borderId="34" xfId="1" quotePrefix="1" applyNumberFormat="1" applyFont="1" applyFill="1" applyBorder="1" applyAlignment="1">
      <alignment horizontal="right" vertical="center"/>
    </xf>
    <xf numFmtId="176" fontId="8" fillId="0" borderId="35" xfId="1" quotePrefix="1" applyNumberFormat="1" applyFont="1" applyFill="1" applyBorder="1" applyAlignment="1">
      <alignment horizontal="right" vertical="center"/>
    </xf>
    <xf numFmtId="176" fontId="8" fillId="0" borderId="36" xfId="1" quotePrefix="1" applyNumberFormat="1" applyFont="1" applyFill="1" applyBorder="1" applyAlignment="1">
      <alignment horizontal="right" vertical="center"/>
    </xf>
    <xf numFmtId="0" fontId="8" fillId="0" borderId="6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8" fillId="0" borderId="36" xfId="1" applyFont="1" applyBorder="1" applyAlignment="1">
      <alignment vertical="center" wrapText="1"/>
    </xf>
    <xf numFmtId="180" fontId="1" fillId="0" borderId="6" xfId="1" applyNumberFormat="1" applyFont="1" applyFill="1" applyBorder="1" applyAlignment="1">
      <alignment horizontal="center" vertical="center" shrinkToFit="1"/>
    </xf>
    <xf numFmtId="180" fontId="1" fillId="0" borderId="36" xfId="1" applyNumberFormat="1" applyFont="1" applyFill="1" applyBorder="1" applyAlignment="1">
      <alignment horizontal="center" vertical="center" shrinkToFit="1"/>
    </xf>
    <xf numFmtId="177" fontId="1" fillId="0" borderId="6" xfId="1" applyNumberFormat="1" applyFont="1" applyFill="1" applyBorder="1" applyAlignment="1">
      <alignment horizontal="center" vertical="center" shrinkToFit="1"/>
    </xf>
    <xf numFmtId="177" fontId="1" fillId="0" borderId="36" xfId="1" applyNumberFormat="1" applyFont="1" applyFill="1" applyBorder="1" applyAlignment="1">
      <alignment horizontal="center" vertical="center" shrinkToFit="1"/>
    </xf>
    <xf numFmtId="181" fontId="1" fillId="0" borderId="6" xfId="1" applyNumberFormat="1" applyFont="1" applyFill="1" applyBorder="1" applyAlignment="1">
      <alignment horizontal="distributed" vertical="center" justifyLastLine="1"/>
    </xf>
    <xf numFmtId="181" fontId="1" fillId="0" borderId="36" xfId="1" applyNumberFormat="1" applyFont="1" applyFill="1" applyBorder="1" applyAlignment="1">
      <alignment horizontal="distributed" vertical="center" justifyLastLine="1"/>
    </xf>
    <xf numFmtId="179" fontId="1" fillId="0" borderId="6" xfId="1" applyNumberFormat="1" applyFont="1" applyFill="1" applyBorder="1" applyAlignment="1">
      <alignment horizontal="distributed" vertical="center" justifyLastLine="1"/>
    </xf>
    <xf numFmtId="179" fontId="1" fillId="0" borderId="36" xfId="1" applyNumberFormat="1" applyFont="1" applyFill="1" applyBorder="1" applyAlignment="1">
      <alignment horizontal="distributed" vertical="center" justifyLastLine="1"/>
    </xf>
    <xf numFmtId="176" fontId="10" fillId="0" borderId="3" xfId="1" quotePrefix="1" applyNumberFormat="1" applyFont="1" applyFill="1" applyBorder="1" applyAlignment="1">
      <alignment horizontal="distributed" vertical="center" wrapText="1" shrinkToFit="1"/>
    </xf>
    <xf numFmtId="176" fontId="1" fillId="0" borderId="48" xfId="1" quotePrefix="1" applyNumberFormat="1" applyFont="1" applyFill="1" applyBorder="1" applyAlignment="1">
      <alignment horizontal="right" vertical="center"/>
    </xf>
    <xf numFmtId="176" fontId="1" fillId="0" borderId="44" xfId="1" quotePrefix="1" applyNumberFormat="1" applyFont="1" applyFill="1" applyBorder="1" applyAlignment="1">
      <alignment horizontal="right" vertical="center"/>
    </xf>
    <xf numFmtId="176" fontId="6" fillId="0" borderId="0" xfId="1" applyNumberFormat="1" applyFont="1"/>
    <xf numFmtId="176" fontId="1" fillId="0" borderId="0" xfId="1" applyNumberFormat="1" applyFont="1" applyFill="1" applyBorder="1" applyAlignment="1">
      <alignment horizontal="right" vertical="center"/>
    </xf>
    <xf numFmtId="176" fontId="1" fillId="0" borderId="40" xfId="1" quotePrefix="1" applyNumberFormat="1" applyFont="1" applyFill="1" applyBorder="1" applyAlignment="1">
      <alignment horizontal="right" vertical="center"/>
    </xf>
    <xf numFmtId="176" fontId="1" fillId="0" borderId="58" xfId="1" applyNumberFormat="1" applyFont="1" applyFill="1" applyBorder="1" applyAlignment="1">
      <alignment horizontal="distributed" vertical="center"/>
    </xf>
    <xf numFmtId="0" fontId="1" fillId="0" borderId="59" xfId="1" applyFont="1" applyFill="1" applyBorder="1" applyAlignment="1">
      <alignment horizontal="center" vertical="center" shrinkToFit="1"/>
    </xf>
    <xf numFmtId="176" fontId="8" fillId="0" borderId="9" xfId="1" quotePrefix="1" applyNumberFormat="1" applyFont="1" applyFill="1" applyBorder="1" applyAlignment="1">
      <alignment horizontal="right" vertical="center"/>
    </xf>
    <xf numFmtId="176" fontId="8" fillId="0" borderId="12" xfId="1" quotePrefix="1" applyNumberFormat="1" applyFont="1" applyFill="1" applyBorder="1" applyAlignment="1">
      <alignment horizontal="right" vertical="center"/>
    </xf>
    <xf numFmtId="176" fontId="8" fillId="0" borderId="13" xfId="1" quotePrefix="1" applyNumberFormat="1" applyFont="1" applyFill="1" applyBorder="1" applyAlignment="1">
      <alignment horizontal="right" vertical="center"/>
    </xf>
    <xf numFmtId="176" fontId="8" fillId="0" borderId="7" xfId="1" quotePrefix="1" applyNumberFormat="1" applyFont="1" applyFill="1" applyBorder="1" applyAlignment="1">
      <alignment horizontal="right" vertical="center"/>
    </xf>
    <xf numFmtId="176" fontId="8" fillId="0" borderId="47" xfId="1" quotePrefix="1" applyNumberFormat="1" applyFont="1" applyFill="1" applyBorder="1" applyAlignment="1">
      <alignment horizontal="distributed" vertical="center" wrapText="1" shrinkToFit="1"/>
    </xf>
    <xf numFmtId="49" fontId="8" fillId="0" borderId="25" xfId="1" applyNumberFormat="1" applyFont="1" applyFill="1" applyBorder="1" applyAlignment="1">
      <alignment horizontal="center" vertical="center" shrinkToFit="1"/>
    </xf>
    <xf numFmtId="0" fontId="8" fillId="0" borderId="11" xfId="1" applyFont="1" applyBorder="1"/>
    <xf numFmtId="176" fontId="8" fillId="0" borderId="43" xfId="1" quotePrefix="1" applyNumberFormat="1" applyFont="1" applyFill="1" applyBorder="1" applyAlignment="1">
      <alignment horizontal="center" vertical="center" shrinkToFit="1"/>
    </xf>
    <xf numFmtId="49" fontId="8" fillId="0" borderId="21" xfId="1" applyNumberFormat="1" applyFont="1" applyFill="1" applyBorder="1" applyAlignment="1">
      <alignment horizontal="center" vertical="center" shrinkToFit="1"/>
    </xf>
    <xf numFmtId="0" fontId="8" fillId="0" borderId="10" xfId="1" applyFont="1" applyBorder="1"/>
    <xf numFmtId="176" fontId="8" fillId="0" borderId="43" xfId="1" quotePrefix="1" applyNumberFormat="1" applyFont="1" applyFill="1" applyBorder="1" applyAlignment="1">
      <alignment horizontal="distributed" vertical="center"/>
    </xf>
    <xf numFmtId="0" fontId="8" fillId="0" borderId="20" xfId="1" applyFont="1" applyBorder="1"/>
    <xf numFmtId="176" fontId="8" fillId="0" borderId="43" xfId="1" quotePrefix="1" applyNumberFormat="1" applyFont="1" applyFill="1" applyBorder="1" applyAlignment="1">
      <alignment horizontal="distributed" vertical="center" wrapText="1" shrinkToFit="1"/>
    </xf>
    <xf numFmtId="0" fontId="8" fillId="0" borderId="21" xfId="1" applyFont="1" applyFill="1" applyBorder="1" applyAlignment="1">
      <alignment horizontal="center" vertical="center" shrinkToFit="1"/>
    </xf>
    <xf numFmtId="176" fontId="1" fillId="0" borderId="60" xfId="1" quotePrefix="1" applyNumberFormat="1" applyFont="1" applyFill="1" applyBorder="1" applyAlignment="1">
      <alignment horizontal="right" vertical="center"/>
    </xf>
    <xf numFmtId="176" fontId="1" fillId="0" borderId="61" xfId="1" quotePrefix="1" applyNumberFormat="1" applyFont="1" applyFill="1" applyBorder="1" applyAlignment="1">
      <alignment horizontal="right" vertical="center"/>
    </xf>
    <xf numFmtId="176" fontId="1" fillId="0" borderId="58" xfId="1" quotePrefix="1" applyNumberFormat="1" applyFont="1" applyFill="1" applyBorder="1" applyAlignment="1">
      <alignment horizontal="right" vertical="center"/>
    </xf>
    <xf numFmtId="176" fontId="8" fillId="0" borderId="58" xfId="1" quotePrefix="1" applyNumberFormat="1" applyFont="1" applyFill="1" applyBorder="1" applyAlignment="1">
      <alignment horizontal="distributed" vertical="center"/>
    </xf>
    <xf numFmtId="0" fontId="8" fillId="0" borderId="59" xfId="1" applyFont="1" applyFill="1" applyBorder="1" applyAlignment="1">
      <alignment horizontal="center" vertical="center" shrinkToFit="1"/>
    </xf>
    <xf numFmtId="176" fontId="8" fillId="0" borderId="15" xfId="1" quotePrefix="1" applyNumberFormat="1" applyFont="1" applyFill="1" applyBorder="1" applyAlignment="1">
      <alignment horizontal="right" vertical="center"/>
    </xf>
    <xf numFmtId="0" fontId="8" fillId="0" borderId="47" xfId="1" applyFont="1" applyFill="1" applyBorder="1" applyAlignment="1">
      <alignment horizontal="distributed" vertical="center" shrinkToFit="1"/>
    </xf>
    <xf numFmtId="0" fontId="8" fillId="0" borderId="7" xfId="1" applyFont="1" applyBorder="1"/>
    <xf numFmtId="0" fontId="8" fillId="0" borderId="43" xfId="1" applyFont="1" applyFill="1" applyBorder="1" applyAlignment="1">
      <alignment horizontal="distributed" vertical="center"/>
    </xf>
    <xf numFmtId="0" fontId="8" fillId="0" borderId="43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horizontal="distributed" vertical="center" wrapText="1"/>
    </xf>
    <xf numFmtId="0" fontId="8" fillId="0" borderId="58" xfId="1" applyFont="1" applyFill="1" applyBorder="1" applyAlignment="1">
      <alignment horizontal="distributed" vertical="center"/>
    </xf>
    <xf numFmtId="180" fontId="1" fillId="0" borderId="33" xfId="1" applyNumberFormat="1" applyFont="1" applyFill="1" applyBorder="1" applyAlignment="1">
      <alignment horizontal="center" vertical="center" shrinkToFit="1"/>
    </xf>
    <xf numFmtId="178" fontId="1" fillId="0" borderId="36" xfId="1" applyNumberFormat="1" applyFont="1" applyFill="1" applyBorder="1" applyAlignment="1">
      <alignment horizontal="distributed" vertical="center" justifyLastLine="1"/>
    </xf>
    <xf numFmtId="177" fontId="13" fillId="0" borderId="0" xfId="1" applyNumberFormat="1" applyFont="1" applyFill="1" applyBorder="1" applyAlignment="1">
      <alignment horizontal="right"/>
    </xf>
    <xf numFmtId="181" fontId="13" fillId="0" borderId="0" xfId="1" applyNumberFormat="1" applyFont="1" applyFill="1" applyBorder="1" applyAlignment="1">
      <alignment horizontal="right"/>
    </xf>
    <xf numFmtId="178" fontId="13" fillId="0" borderId="0" xfId="1" applyNumberFormat="1" applyFont="1" applyFill="1" applyBorder="1" applyAlignment="1">
      <alignment horizontal="right"/>
    </xf>
    <xf numFmtId="180" fontId="13" fillId="0" borderId="0" xfId="1" applyNumberFormat="1" applyFont="1" applyFill="1" applyBorder="1" applyAlignment="1">
      <alignment horizontal="right"/>
    </xf>
    <xf numFmtId="179" fontId="13" fillId="0" borderId="0" xfId="1" applyNumberFormat="1" applyFont="1" applyFill="1" applyBorder="1" applyAlignment="1">
      <alignment horizontal="right"/>
    </xf>
    <xf numFmtId="0" fontId="7" fillId="0" borderId="0" xfId="1" quotePrefix="1" applyFont="1" applyFill="1" applyBorder="1" applyAlignment="1">
      <alignment vertical="center"/>
    </xf>
    <xf numFmtId="177" fontId="14" fillId="0" borderId="0" xfId="1" applyNumberFormat="1" applyFont="1" applyFill="1" applyAlignment="1">
      <alignment horizontal="right" vertical="center"/>
    </xf>
    <xf numFmtId="181" fontId="14" fillId="0" borderId="0" xfId="1" applyNumberFormat="1" applyFont="1" applyFill="1" applyAlignment="1">
      <alignment horizontal="right" vertical="center"/>
    </xf>
    <xf numFmtId="178" fontId="14" fillId="0" borderId="0" xfId="1" applyNumberFormat="1" applyFont="1" applyFill="1" applyAlignment="1">
      <alignment horizontal="right" vertical="center"/>
    </xf>
    <xf numFmtId="180" fontId="14" fillId="0" borderId="0" xfId="1" applyNumberFormat="1" applyFont="1" applyFill="1" applyAlignment="1">
      <alignment horizontal="right" vertical="center"/>
    </xf>
    <xf numFmtId="179" fontId="14" fillId="0" borderId="0" xfId="1" applyNumberFormat="1" applyFont="1" applyFill="1" applyAlignment="1">
      <alignment horizontal="right" vertical="center"/>
    </xf>
    <xf numFmtId="178" fontId="14" fillId="0" borderId="0" xfId="1" applyNumberFormat="1" applyFont="1" applyFill="1" applyAlignment="1">
      <alignment horizontal="lef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3" fillId="0" borderId="0" xfId="1"/>
    <xf numFmtId="0" fontId="1" fillId="0" borderId="14" xfId="1" applyFont="1" applyFill="1" applyBorder="1" applyAlignment="1">
      <alignment horizontal="center" vertical="center" justifyLastLine="1"/>
    </xf>
    <xf numFmtId="181" fontId="1" fillId="0" borderId="6" xfId="1" applyNumberFormat="1" applyFont="1" applyFill="1" applyBorder="1" applyAlignment="1">
      <alignment horizontal="distributed" vertical="center" justifyLastLine="1"/>
    </xf>
    <xf numFmtId="177" fontId="1" fillId="0" borderId="34" xfId="1" applyNumberFormat="1" applyFont="1" applyFill="1" applyBorder="1" applyAlignment="1">
      <alignment horizontal="distributed" vertical="center" justifyLastLine="1"/>
    </xf>
    <xf numFmtId="177" fontId="1" fillId="0" borderId="15" xfId="1" applyNumberFormat="1" applyFont="1" applyFill="1" applyBorder="1" applyAlignment="1">
      <alignment horizontal="distributed" vertical="center" justifyLastLine="1"/>
    </xf>
    <xf numFmtId="178" fontId="1" fillId="0" borderId="34" xfId="1" applyNumberFormat="1" applyFont="1" applyFill="1" applyBorder="1" applyAlignment="1">
      <alignment horizontal="distributed" vertical="center" justifyLastLine="1"/>
    </xf>
    <xf numFmtId="178" fontId="1" fillId="0" borderId="15" xfId="1" applyNumberFormat="1" applyFont="1" applyFill="1" applyBorder="1" applyAlignment="1">
      <alignment horizontal="distributed" vertical="center" justifyLastLine="1"/>
    </xf>
    <xf numFmtId="180" fontId="1" fillId="0" borderId="34" xfId="1" applyNumberFormat="1" applyFont="1" applyFill="1" applyBorder="1" applyAlignment="1">
      <alignment horizontal="center" vertical="center" justifyLastLine="1"/>
    </xf>
    <xf numFmtId="180" fontId="1" fillId="0" borderId="15" xfId="1" applyNumberFormat="1" applyFont="1" applyFill="1" applyBorder="1" applyAlignment="1">
      <alignment horizontal="center" vertical="center" justifyLastLine="1"/>
    </xf>
    <xf numFmtId="178" fontId="1" fillId="0" borderId="34" xfId="1" applyNumberFormat="1" applyFont="1" applyFill="1" applyBorder="1" applyAlignment="1">
      <alignment horizontal="center" vertical="center" justifyLastLine="1"/>
    </xf>
    <xf numFmtId="178" fontId="1" fillId="0" borderId="15" xfId="1" applyNumberFormat="1" applyFont="1" applyFill="1" applyBorder="1" applyAlignment="1">
      <alignment horizontal="center" vertical="center" justifyLastLine="1"/>
    </xf>
    <xf numFmtId="178" fontId="1" fillId="0" borderId="14" xfId="1" applyNumberFormat="1" applyFont="1" applyFill="1" applyBorder="1" applyAlignment="1">
      <alignment horizontal="center" vertical="center" justifyLastLine="1"/>
    </xf>
    <xf numFmtId="178" fontId="1" fillId="0" borderId="6" xfId="1" applyNumberFormat="1" applyFont="1" applyFill="1" applyBorder="1" applyAlignment="1">
      <alignment horizontal="center" vertical="center" justifyLastLine="1"/>
    </xf>
    <xf numFmtId="178" fontId="1" fillId="0" borderId="36" xfId="1" applyNumberFormat="1" applyFont="1" applyFill="1" applyBorder="1" applyAlignment="1">
      <alignment horizontal="center" vertical="center" justifyLastLine="1"/>
    </xf>
    <xf numFmtId="177" fontId="1" fillId="0" borderId="14" xfId="1" applyNumberFormat="1" applyFont="1" applyFill="1" applyBorder="1" applyAlignment="1">
      <alignment horizontal="center" vertical="center" shrinkToFit="1"/>
    </xf>
    <xf numFmtId="177" fontId="1" fillId="0" borderId="0" xfId="1" applyNumberFormat="1" applyFont="1" applyFill="1" applyBorder="1" applyAlignment="1">
      <alignment vertical="center" justifyLastLine="1"/>
    </xf>
    <xf numFmtId="178" fontId="1" fillId="0" borderId="62" xfId="1" applyNumberFormat="1" applyFont="1" applyFill="1" applyBorder="1" applyAlignment="1">
      <alignment horizontal="center" vertical="center" shrinkToFit="1"/>
    </xf>
    <xf numFmtId="179" fontId="1" fillId="0" borderId="63" xfId="1" applyNumberFormat="1" applyFont="1" applyFill="1" applyBorder="1" applyAlignment="1">
      <alignment horizontal="center" vertical="center" shrinkToFit="1"/>
    </xf>
    <xf numFmtId="178" fontId="1" fillId="0" borderId="64" xfId="1" applyNumberFormat="1" applyFont="1" applyFill="1" applyBorder="1" applyAlignment="1">
      <alignment horizontal="center" vertical="center" shrinkToFit="1"/>
    </xf>
    <xf numFmtId="179" fontId="1" fillId="0" borderId="65" xfId="1" applyNumberFormat="1" applyFont="1" applyFill="1" applyBorder="1" applyAlignment="1">
      <alignment horizontal="center" vertical="center" shrinkToFit="1"/>
    </xf>
    <xf numFmtId="0" fontId="3" fillId="0" borderId="0" xfId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176" fontId="1" fillId="0" borderId="62" xfId="1" applyNumberFormat="1" applyFont="1" applyBorder="1" applyAlignment="1">
      <alignment vertical="center"/>
    </xf>
    <xf numFmtId="176" fontId="1" fillId="0" borderId="3" xfId="1" applyNumberFormat="1" applyFont="1" applyBorder="1" applyAlignment="1">
      <alignment vertical="center"/>
    </xf>
    <xf numFmtId="176" fontId="1" fillId="0" borderId="63" xfId="1" applyNumberFormat="1" applyFont="1" applyBorder="1" applyAlignment="1">
      <alignment vertical="center"/>
    </xf>
    <xf numFmtId="0" fontId="1" fillId="0" borderId="66" xfId="1" applyFont="1" applyBorder="1" applyAlignment="1">
      <alignment vertical="center"/>
    </xf>
    <xf numFmtId="0" fontId="1" fillId="0" borderId="24" xfId="1" applyFont="1" applyBorder="1" applyAlignment="1">
      <alignment horizontal="center" vertical="center" shrinkToFit="1"/>
    </xf>
    <xf numFmtId="176" fontId="1" fillId="0" borderId="46" xfId="1" applyNumberFormat="1" applyFont="1" applyBorder="1" applyAlignment="1">
      <alignment vertical="center"/>
    </xf>
    <xf numFmtId="0" fontId="1" fillId="0" borderId="45" xfId="1" applyFont="1" applyBorder="1" applyAlignment="1">
      <alignment horizontal="center" vertical="center" shrinkToFit="1"/>
    </xf>
    <xf numFmtId="0" fontId="1" fillId="0" borderId="32" xfId="1" applyFont="1" applyBorder="1" applyAlignment="1">
      <alignment horizontal="center" vertical="center" shrinkToFit="1"/>
    </xf>
    <xf numFmtId="176" fontId="1" fillId="0" borderId="54" xfId="1" applyNumberFormat="1" applyFont="1" applyBorder="1" applyAlignment="1">
      <alignment vertical="center"/>
    </xf>
    <xf numFmtId="0" fontId="15" fillId="0" borderId="10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0" fontId="9" fillId="0" borderId="17" xfId="1" applyFont="1" applyBorder="1" applyAlignment="1">
      <alignment horizontal="center" vertical="center" shrinkToFit="1"/>
    </xf>
    <xf numFmtId="176" fontId="9" fillId="0" borderId="42" xfId="1" applyNumberFormat="1" applyFont="1" applyBorder="1" applyAlignment="1">
      <alignment vertical="center"/>
    </xf>
    <xf numFmtId="176" fontId="9" fillId="0" borderId="17" xfId="1" applyNumberFormat="1" applyFont="1" applyBorder="1" applyAlignment="1">
      <alignment vertical="center"/>
    </xf>
    <xf numFmtId="176" fontId="9" fillId="0" borderId="19" xfId="1" applyNumberFormat="1" applyFont="1" applyBorder="1" applyAlignment="1">
      <alignment vertical="center"/>
    </xf>
    <xf numFmtId="0" fontId="9" fillId="0" borderId="56" xfId="1" applyFont="1" applyBorder="1" applyAlignment="1">
      <alignment vertical="center"/>
    </xf>
    <xf numFmtId="0" fontId="9" fillId="0" borderId="24" xfId="1" applyFont="1" applyBorder="1" applyAlignment="1">
      <alignment horizontal="center" vertical="center" shrinkToFit="1"/>
    </xf>
    <xf numFmtId="176" fontId="9" fillId="0" borderId="46" xfId="1" quotePrefix="1" applyNumberFormat="1" applyFont="1" applyFill="1" applyBorder="1" applyAlignment="1">
      <alignment horizontal="right" vertical="center"/>
    </xf>
    <xf numFmtId="176" fontId="9" fillId="0" borderId="22" xfId="1" quotePrefix="1" applyNumberFormat="1" applyFont="1" applyFill="1" applyBorder="1" applyAlignment="1">
      <alignment horizontal="right" vertical="center"/>
    </xf>
    <xf numFmtId="176" fontId="9" fillId="0" borderId="46" xfId="1" applyNumberFormat="1" applyFont="1" applyFill="1" applyBorder="1" applyAlignment="1">
      <alignment horizontal="right" vertical="center"/>
    </xf>
    <xf numFmtId="176" fontId="9" fillId="0" borderId="24" xfId="1" quotePrefix="1" applyNumberFormat="1" applyFont="1" applyFill="1" applyBorder="1" applyAlignment="1">
      <alignment horizontal="right" vertical="center"/>
    </xf>
    <xf numFmtId="176" fontId="9" fillId="0" borderId="24" xfId="1" applyNumberFormat="1" applyFont="1" applyFill="1" applyBorder="1" applyAlignment="1">
      <alignment horizontal="right" vertical="center"/>
    </xf>
    <xf numFmtId="0" fontId="9" fillId="0" borderId="45" xfId="1" applyFont="1" applyBorder="1" applyAlignment="1">
      <alignment horizontal="center" vertical="center" shrinkToFit="1"/>
    </xf>
    <xf numFmtId="0" fontId="9" fillId="0" borderId="12" xfId="1" applyFont="1" applyBorder="1" applyAlignment="1">
      <alignment vertical="center"/>
    </xf>
    <xf numFmtId="0" fontId="9" fillId="0" borderId="49" xfId="1" applyFont="1" applyBorder="1" applyAlignment="1">
      <alignment horizontal="center" vertical="center" shrinkToFit="1"/>
    </xf>
    <xf numFmtId="176" fontId="9" fillId="0" borderId="50" xfId="1" quotePrefix="1" applyNumberFormat="1" applyFont="1" applyFill="1" applyBorder="1" applyAlignment="1">
      <alignment horizontal="right" vertical="center"/>
    </xf>
    <xf numFmtId="176" fontId="9" fillId="0" borderId="26" xfId="1" quotePrefix="1" applyNumberFormat="1" applyFont="1" applyFill="1" applyBorder="1" applyAlignment="1">
      <alignment horizontal="right" vertical="center"/>
    </xf>
    <xf numFmtId="176" fontId="9" fillId="0" borderId="50" xfId="1" applyNumberFormat="1" applyFont="1" applyFill="1" applyBorder="1" applyAlignment="1">
      <alignment horizontal="right" vertical="center"/>
    </xf>
    <xf numFmtId="176" fontId="9" fillId="0" borderId="28" xfId="1" applyNumberFormat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 shrinkToFit="1"/>
    </xf>
    <xf numFmtId="176" fontId="9" fillId="0" borderId="56" xfId="1" applyNumberFormat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67" xfId="1" applyNumberFormat="1" applyFont="1" applyBorder="1" applyAlignment="1">
      <alignment vertical="center"/>
    </xf>
    <xf numFmtId="0" fontId="16" fillId="0" borderId="2" xfId="1" applyFont="1" applyBorder="1" applyAlignment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0" fontId="1" fillId="0" borderId="37" xfId="1" applyFont="1" applyBorder="1" applyAlignment="1">
      <alignment vertical="center"/>
    </xf>
    <xf numFmtId="0" fontId="1" fillId="0" borderId="28" xfId="1" applyFont="1" applyBorder="1" applyAlignment="1">
      <alignment horizontal="center" vertical="center" shrinkToFit="1"/>
    </xf>
    <xf numFmtId="176" fontId="1" fillId="0" borderId="5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3" fillId="0" borderId="0" xfId="1" applyBorder="1" applyAlignment="1">
      <alignment vertical="center"/>
    </xf>
    <xf numFmtId="0" fontId="1" fillId="0" borderId="2" xfId="1" applyFont="1" applyFill="1" applyBorder="1" applyAlignment="1">
      <alignment horizontal="center" vertical="center" justifyLastLine="1"/>
    </xf>
    <xf numFmtId="0" fontId="1" fillId="0" borderId="3" xfId="1" applyFont="1" applyFill="1" applyBorder="1" applyAlignment="1">
      <alignment horizontal="center" vertical="center" justifyLastLine="1"/>
    </xf>
    <xf numFmtId="0" fontId="1" fillId="0" borderId="4" xfId="1" applyFont="1" applyFill="1" applyBorder="1" applyAlignment="1">
      <alignment horizontal="center" vertical="center" justifyLastLine="1"/>
    </xf>
    <xf numFmtId="179" fontId="1" fillId="0" borderId="36" xfId="1" applyNumberFormat="1" applyFont="1" applyFill="1" applyBorder="1" applyAlignment="1">
      <alignment horizontal="center" vertical="center" justifyLastLine="1"/>
    </xf>
    <xf numFmtId="179" fontId="1" fillId="0" borderId="6" xfId="1" applyNumberFormat="1" applyFont="1" applyFill="1" applyBorder="1" applyAlignment="1">
      <alignment horizontal="center" vertical="center" justifyLastLine="1"/>
    </xf>
    <xf numFmtId="177" fontId="1" fillId="0" borderId="36" xfId="1" applyNumberFormat="1" applyFont="1" applyFill="1" applyBorder="1" applyAlignment="1">
      <alignment horizontal="center" vertical="center" justifyLastLine="1"/>
    </xf>
    <xf numFmtId="177" fontId="1" fillId="0" borderId="6" xfId="1" applyNumberFormat="1" applyFont="1" applyFill="1" applyBorder="1" applyAlignment="1">
      <alignment horizontal="center" vertical="center" justifyLastLine="1"/>
    </xf>
    <xf numFmtId="180" fontId="1" fillId="0" borderId="36" xfId="1" applyNumberFormat="1" applyFont="1" applyFill="1" applyBorder="1" applyAlignment="1">
      <alignment horizontal="center" vertical="center" justifyLastLine="1"/>
    </xf>
    <xf numFmtId="180" fontId="1" fillId="0" borderId="6" xfId="1" applyNumberFormat="1" applyFont="1" applyFill="1" applyBorder="1" applyAlignment="1">
      <alignment horizontal="center" vertical="center" justifyLastLine="1"/>
    </xf>
    <xf numFmtId="0" fontId="6" fillId="0" borderId="3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177" fontId="13" fillId="0" borderId="14" xfId="1" applyNumberFormat="1" applyFont="1" applyFill="1" applyBorder="1" applyAlignment="1">
      <alignment horizontal="center" vertical="center" wrapText="1" shrinkToFit="1"/>
    </xf>
    <xf numFmtId="0" fontId="1" fillId="0" borderId="7" xfId="1" applyFont="1" applyFill="1" applyBorder="1" applyAlignment="1">
      <alignment horizontal="center" vertical="center" justifyLastLine="1"/>
    </xf>
    <xf numFmtId="0" fontId="1" fillId="0" borderId="8" xfId="1" applyFont="1" applyFill="1" applyBorder="1" applyAlignment="1">
      <alignment horizontal="center" vertical="center" justifyLastLine="1"/>
    </xf>
    <xf numFmtId="0" fontId="1" fillId="0" borderId="9" xfId="1" applyFont="1" applyFill="1" applyBorder="1" applyAlignment="1">
      <alignment horizontal="center" vertical="center" justifyLastLine="1"/>
    </xf>
    <xf numFmtId="0" fontId="3" fillId="0" borderId="3" xfId="1" applyBorder="1" applyAlignment="1">
      <alignment vertical="center"/>
    </xf>
    <xf numFmtId="0" fontId="3" fillId="0" borderId="4" xfId="1" applyBorder="1" applyAlignment="1">
      <alignment vertical="center"/>
    </xf>
    <xf numFmtId="176" fontId="1" fillId="0" borderId="4" xfId="1" applyNumberFormat="1" applyFont="1" applyBorder="1" applyAlignment="1">
      <alignment vertical="center"/>
    </xf>
    <xf numFmtId="0" fontId="1" fillId="0" borderId="45" xfId="1" applyFont="1" applyBorder="1" applyAlignment="1">
      <alignment horizontal="center" vertical="center" shrinkToFit="1"/>
    </xf>
    <xf numFmtId="0" fontId="1" fillId="0" borderId="22" xfId="1" applyFont="1" applyBorder="1" applyAlignment="1">
      <alignment horizontal="center" vertical="center" shrinkToFit="1"/>
    </xf>
    <xf numFmtId="0" fontId="1" fillId="0" borderId="43" xfId="1" applyFont="1" applyBorder="1" applyAlignment="1">
      <alignment horizontal="center" vertical="center" shrinkToFit="1"/>
    </xf>
    <xf numFmtId="176" fontId="1" fillId="0" borderId="46" xfId="1" applyNumberFormat="1" applyFont="1" applyBorder="1" applyAlignment="1">
      <alignment horizontal="right" vertical="center"/>
    </xf>
    <xf numFmtId="176" fontId="1" fillId="0" borderId="43" xfId="1" applyNumberFormat="1" applyFont="1" applyBorder="1" applyAlignment="1">
      <alignment horizontal="right" vertical="center"/>
    </xf>
    <xf numFmtId="176" fontId="1" fillId="0" borderId="54" xfId="1" applyNumberFormat="1" applyFont="1" applyBorder="1" applyAlignment="1">
      <alignment horizontal="right" vertical="center"/>
    </xf>
    <xf numFmtId="176" fontId="1" fillId="0" borderId="30" xfId="1" applyNumberFormat="1" applyFont="1" applyBorder="1" applyAlignment="1">
      <alignment horizontal="right" vertical="center"/>
    </xf>
    <xf numFmtId="176" fontId="1" fillId="0" borderId="51" xfId="1" applyNumberFormat="1" applyFont="1" applyBorder="1" applyAlignment="1">
      <alignment horizontal="right" vertical="center"/>
    </xf>
    <xf numFmtId="176" fontId="1" fillId="0" borderId="51" xfId="1" applyNumberFormat="1" applyFont="1" applyBorder="1" applyAlignment="1">
      <alignment vertical="center"/>
    </xf>
    <xf numFmtId="0" fontId="1" fillId="0" borderId="49" xfId="1" applyFont="1" applyBorder="1" applyAlignment="1">
      <alignment horizontal="center" vertical="center" shrinkToFit="1"/>
    </xf>
    <xf numFmtId="0" fontId="1" fillId="0" borderId="26" xfId="1" applyFont="1" applyBorder="1" applyAlignment="1">
      <alignment horizontal="center" vertical="center" shrinkToFit="1"/>
    </xf>
    <xf numFmtId="0" fontId="1" fillId="0" borderId="47" xfId="1" applyFont="1" applyBorder="1" applyAlignment="1">
      <alignment horizontal="center" vertical="center" shrinkToFit="1"/>
    </xf>
    <xf numFmtId="176" fontId="1" fillId="0" borderId="47" xfId="1" applyNumberFormat="1" applyFont="1" applyBorder="1" applyAlignment="1">
      <alignment vertical="center"/>
    </xf>
    <xf numFmtId="176" fontId="1" fillId="0" borderId="50" xfId="1" applyNumberFormat="1" applyFont="1" applyBorder="1" applyAlignment="1">
      <alignment horizontal="right" vertical="center"/>
    </xf>
    <xf numFmtId="176" fontId="1" fillId="0" borderId="47" xfId="1" applyNumberFormat="1" applyFont="1" applyBorder="1" applyAlignment="1">
      <alignment horizontal="right" vertical="center"/>
    </xf>
    <xf numFmtId="0" fontId="17" fillId="0" borderId="0" xfId="1" applyFont="1" applyAlignment="1">
      <alignment vertical="center"/>
    </xf>
    <xf numFmtId="0" fontId="3" fillId="0" borderId="3" xfId="1" applyBorder="1"/>
    <xf numFmtId="176" fontId="1" fillId="0" borderId="3" xfId="1" applyNumberFormat="1" applyFont="1" applyFill="1" applyBorder="1" applyAlignment="1">
      <alignment horizontal="right" vertical="center"/>
    </xf>
    <xf numFmtId="0" fontId="1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1"/>
  <sheetViews>
    <sheetView showGridLines="0" topLeftCell="A92" zoomScaleNormal="100" workbookViewId="0">
      <selection activeCell="E20" sqref="E20"/>
    </sheetView>
  </sheetViews>
  <sheetFormatPr defaultRowHeight="12" x14ac:dyDescent="0.15"/>
  <cols>
    <col min="1" max="1" width="1.5" style="4" customWidth="1"/>
    <col min="2" max="2" width="3.25" style="4" customWidth="1"/>
    <col min="3" max="3" width="2.875" style="3" bestFit="1" customWidth="1"/>
    <col min="4" max="4" width="0.75" style="3" customWidth="1"/>
    <col min="5" max="5" width="26" style="4" bestFit="1" customWidth="1"/>
    <col min="6" max="6" width="0.75" style="4" customWidth="1"/>
    <col min="7" max="10" width="12.5" style="4" customWidth="1"/>
    <col min="11" max="256" width="9" style="4"/>
    <col min="257" max="257" width="1.5" style="4" customWidth="1"/>
    <col min="258" max="258" width="3.25" style="4" customWidth="1"/>
    <col min="259" max="259" width="2.875" style="4" bestFit="1" customWidth="1"/>
    <col min="260" max="260" width="0.75" style="4" customWidth="1"/>
    <col min="261" max="261" width="26" style="4" bestFit="1" customWidth="1"/>
    <col min="262" max="262" width="0.75" style="4" customWidth="1"/>
    <col min="263" max="266" width="12.5" style="4" customWidth="1"/>
    <col min="267" max="512" width="9" style="4"/>
    <col min="513" max="513" width="1.5" style="4" customWidth="1"/>
    <col min="514" max="514" width="3.25" style="4" customWidth="1"/>
    <col min="515" max="515" width="2.875" style="4" bestFit="1" customWidth="1"/>
    <col min="516" max="516" width="0.75" style="4" customWidth="1"/>
    <col min="517" max="517" width="26" style="4" bestFit="1" customWidth="1"/>
    <col min="518" max="518" width="0.75" style="4" customWidth="1"/>
    <col min="519" max="522" width="12.5" style="4" customWidth="1"/>
    <col min="523" max="768" width="9" style="4"/>
    <col min="769" max="769" width="1.5" style="4" customWidth="1"/>
    <col min="770" max="770" width="3.25" style="4" customWidth="1"/>
    <col min="771" max="771" width="2.875" style="4" bestFit="1" customWidth="1"/>
    <col min="772" max="772" width="0.75" style="4" customWidth="1"/>
    <col min="773" max="773" width="26" style="4" bestFit="1" customWidth="1"/>
    <col min="774" max="774" width="0.75" style="4" customWidth="1"/>
    <col min="775" max="778" width="12.5" style="4" customWidth="1"/>
    <col min="779" max="1024" width="9" style="4"/>
    <col min="1025" max="1025" width="1.5" style="4" customWidth="1"/>
    <col min="1026" max="1026" width="3.25" style="4" customWidth="1"/>
    <col min="1027" max="1027" width="2.875" style="4" bestFit="1" customWidth="1"/>
    <col min="1028" max="1028" width="0.75" style="4" customWidth="1"/>
    <col min="1029" max="1029" width="26" style="4" bestFit="1" customWidth="1"/>
    <col min="1030" max="1030" width="0.75" style="4" customWidth="1"/>
    <col min="1031" max="1034" width="12.5" style="4" customWidth="1"/>
    <col min="1035" max="1280" width="9" style="4"/>
    <col min="1281" max="1281" width="1.5" style="4" customWidth="1"/>
    <col min="1282" max="1282" width="3.25" style="4" customWidth="1"/>
    <col min="1283" max="1283" width="2.875" style="4" bestFit="1" customWidth="1"/>
    <col min="1284" max="1284" width="0.75" style="4" customWidth="1"/>
    <col min="1285" max="1285" width="26" style="4" bestFit="1" customWidth="1"/>
    <col min="1286" max="1286" width="0.75" style="4" customWidth="1"/>
    <col min="1287" max="1290" width="12.5" style="4" customWidth="1"/>
    <col min="1291" max="1536" width="9" style="4"/>
    <col min="1537" max="1537" width="1.5" style="4" customWidth="1"/>
    <col min="1538" max="1538" width="3.25" style="4" customWidth="1"/>
    <col min="1539" max="1539" width="2.875" style="4" bestFit="1" customWidth="1"/>
    <col min="1540" max="1540" width="0.75" style="4" customWidth="1"/>
    <col min="1541" max="1541" width="26" style="4" bestFit="1" customWidth="1"/>
    <col min="1542" max="1542" width="0.75" style="4" customWidth="1"/>
    <col min="1543" max="1546" width="12.5" style="4" customWidth="1"/>
    <col min="1547" max="1792" width="9" style="4"/>
    <col min="1793" max="1793" width="1.5" style="4" customWidth="1"/>
    <col min="1794" max="1794" width="3.25" style="4" customWidth="1"/>
    <col min="1795" max="1795" width="2.875" style="4" bestFit="1" customWidth="1"/>
    <col min="1796" max="1796" width="0.75" style="4" customWidth="1"/>
    <col min="1797" max="1797" width="26" style="4" bestFit="1" customWidth="1"/>
    <col min="1798" max="1798" width="0.75" style="4" customWidth="1"/>
    <col min="1799" max="1802" width="12.5" style="4" customWidth="1"/>
    <col min="1803" max="2048" width="9" style="4"/>
    <col min="2049" max="2049" width="1.5" style="4" customWidth="1"/>
    <col min="2050" max="2050" width="3.25" style="4" customWidth="1"/>
    <col min="2051" max="2051" width="2.875" style="4" bestFit="1" customWidth="1"/>
    <col min="2052" max="2052" width="0.75" style="4" customWidth="1"/>
    <col min="2053" max="2053" width="26" style="4" bestFit="1" customWidth="1"/>
    <col min="2054" max="2054" width="0.75" style="4" customWidth="1"/>
    <col min="2055" max="2058" width="12.5" style="4" customWidth="1"/>
    <col min="2059" max="2304" width="9" style="4"/>
    <col min="2305" max="2305" width="1.5" style="4" customWidth="1"/>
    <col min="2306" max="2306" width="3.25" style="4" customWidth="1"/>
    <col min="2307" max="2307" width="2.875" style="4" bestFit="1" customWidth="1"/>
    <col min="2308" max="2308" width="0.75" style="4" customWidth="1"/>
    <col min="2309" max="2309" width="26" style="4" bestFit="1" customWidth="1"/>
    <col min="2310" max="2310" width="0.75" style="4" customWidth="1"/>
    <col min="2311" max="2314" width="12.5" style="4" customWidth="1"/>
    <col min="2315" max="2560" width="9" style="4"/>
    <col min="2561" max="2561" width="1.5" style="4" customWidth="1"/>
    <col min="2562" max="2562" width="3.25" style="4" customWidth="1"/>
    <col min="2563" max="2563" width="2.875" style="4" bestFit="1" customWidth="1"/>
    <col min="2564" max="2564" width="0.75" style="4" customWidth="1"/>
    <col min="2565" max="2565" width="26" style="4" bestFit="1" customWidth="1"/>
    <col min="2566" max="2566" width="0.75" style="4" customWidth="1"/>
    <col min="2567" max="2570" width="12.5" style="4" customWidth="1"/>
    <col min="2571" max="2816" width="9" style="4"/>
    <col min="2817" max="2817" width="1.5" style="4" customWidth="1"/>
    <col min="2818" max="2818" width="3.25" style="4" customWidth="1"/>
    <col min="2819" max="2819" width="2.875" style="4" bestFit="1" customWidth="1"/>
    <col min="2820" max="2820" width="0.75" style="4" customWidth="1"/>
    <col min="2821" max="2821" width="26" style="4" bestFit="1" customWidth="1"/>
    <col min="2822" max="2822" width="0.75" style="4" customWidth="1"/>
    <col min="2823" max="2826" width="12.5" style="4" customWidth="1"/>
    <col min="2827" max="3072" width="9" style="4"/>
    <col min="3073" max="3073" width="1.5" style="4" customWidth="1"/>
    <col min="3074" max="3074" width="3.25" style="4" customWidth="1"/>
    <col min="3075" max="3075" width="2.875" style="4" bestFit="1" customWidth="1"/>
    <col min="3076" max="3076" width="0.75" style="4" customWidth="1"/>
    <col min="3077" max="3077" width="26" style="4" bestFit="1" customWidth="1"/>
    <col min="3078" max="3078" width="0.75" style="4" customWidth="1"/>
    <col min="3079" max="3082" width="12.5" style="4" customWidth="1"/>
    <col min="3083" max="3328" width="9" style="4"/>
    <col min="3329" max="3329" width="1.5" style="4" customWidth="1"/>
    <col min="3330" max="3330" width="3.25" style="4" customWidth="1"/>
    <col min="3331" max="3331" width="2.875" style="4" bestFit="1" customWidth="1"/>
    <col min="3332" max="3332" width="0.75" style="4" customWidth="1"/>
    <col min="3333" max="3333" width="26" style="4" bestFit="1" customWidth="1"/>
    <col min="3334" max="3334" width="0.75" style="4" customWidth="1"/>
    <col min="3335" max="3338" width="12.5" style="4" customWidth="1"/>
    <col min="3339" max="3584" width="9" style="4"/>
    <col min="3585" max="3585" width="1.5" style="4" customWidth="1"/>
    <col min="3586" max="3586" width="3.25" style="4" customWidth="1"/>
    <col min="3587" max="3587" width="2.875" style="4" bestFit="1" customWidth="1"/>
    <col min="3588" max="3588" width="0.75" style="4" customWidth="1"/>
    <col min="3589" max="3589" width="26" style="4" bestFit="1" customWidth="1"/>
    <col min="3590" max="3590" width="0.75" style="4" customWidth="1"/>
    <col min="3591" max="3594" width="12.5" style="4" customWidth="1"/>
    <col min="3595" max="3840" width="9" style="4"/>
    <col min="3841" max="3841" width="1.5" style="4" customWidth="1"/>
    <col min="3842" max="3842" width="3.25" style="4" customWidth="1"/>
    <col min="3843" max="3843" width="2.875" style="4" bestFit="1" customWidth="1"/>
    <col min="3844" max="3844" width="0.75" style="4" customWidth="1"/>
    <col min="3845" max="3845" width="26" style="4" bestFit="1" customWidth="1"/>
    <col min="3846" max="3846" width="0.75" style="4" customWidth="1"/>
    <col min="3847" max="3850" width="12.5" style="4" customWidth="1"/>
    <col min="3851" max="4096" width="9" style="4"/>
    <col min="4097" max="4097" width="1.5" style="4" customWidth="1"/>
    <col min="4098" max="4098" width="3.25" style="4" customWidth="1"/>
    <col min="4099" max="4099" width="2.875" style="4" bestFit="1" customWidth="1"/>
    <col min="4100" max="4100" width="0.75" style="4" customWidth="1"/>
    <col min="4101" max="4101" width="26" style="4" bestFit="1" customWidth="1"/>
    <col min="4102" max="4102" width="0.75" style="4" customWidth="1"/>
    <col min="4103" max="4106" width="12.5" style="4" customWidth="1"/>
    <col min="4107" max="4352" width="9" style="4"/>
    <col min="4353" max="4353" width="1.5" style="4" customWidth="1"/>
    <col min="4354" max="4354" width="3.25" style="4" customWidth="1"/>
    <col min="4355" max="4355" width="2.875" style="4" bestFit="1" customWidth="1"/>
    <col min="4356" max="4356" width="0.75" style="4" customWidth="1"/>
    <col min="4357" max="4357" width="26" style="4" bestFit="1" customWidth="1"/>
    <col min="4358" max="4358" width="0.75" style="4" customWidth="1"/>
    <col min="4359" max="4362" width="12.5" style="4" customWidth="1"/>
    <col min="4363" max="4608" width="9" style="4"/>
    <col min="4609" max="4609" width="1.5" style="4" customWidth="1"/>
    <col min="4610" max="4610" width="3.25" style="4" customWidth="1"/>
    <col min="4611" max="4611" width="2.875" style="4" bestFit="1" customWidth="1"/>
    <col min="4612" max="4612" width="0.75" style="4" customWidth="1"/>
    <col min="4613" max="4613" width="26" style="4" bestFit="1" customWidth="1"/>
    <col min="4614" max="4614" width="0.75" style="4" customWidth="1"/>
    <col min="4615" max="4618" width="12.5" style="4" customWidth="1"/>
    <col min="4619" max="4864" width="9" style="4"/>
    <col min="4865" max="4865" width="1.5" style="4" customWidth="1"/>
    <col min="4866" max="4866" width="3.25" style="4" customWidth="1"/>
    <col min="4867" max="4867" width="2.875" style="4" bestFit="1" customWidth="1"/>
    <col min="4868" max="4868" width="0.75" style="4" customWidth="1"/>
    <col min="4869" max="4869" width="26" style="4" bestFit="1" customWidth="1"/>
    <col min="4870" max="4870" width="0.75" style="4" customWidth="1"/>
    <col min="4871" max="4874" width="12.5" style="4" customWidth="1"/>
    <col min="4875" max="5120" width="9" style="4"/>
    <col min="5121" max="5121" width="1.5" style="4" customWidth="1"/>
    <col min="5122" max="5122" width="3.25" style="4" customWidth="1"/>
    <col min="5123" max="5123" width="2.875" style="4" bestFit="1" customWidth="1"/>
    <col min="5124" max="5124" width="0.75" style="4" customWidth="1"/>
    <col min="5125" max="5125" width="26" style="4" bestFit="1" customWidth="1"/>
    <col min="5126" max="5126" width="0.75" style="4" customWidth="1"/>
    <col min="5127" max="5130" width="12.5" style="4" customWidth="1"/>
    <col min="5131" max="5376" width="9" style="4"/>
    <col min="5377" max="5377" width="1.5" style="4" customWidth="1"/>
    <col min="5378" max="5378" width="3.25" style="4" customWidth="1"/>
    <col min="5379" max="5379" width="2.875" style="4" bestFit="1" customWidth="1"/>
    <col min="5380" max="5380" width="0.75" style="4" customWidth="1"/>
    <col min="5381" max="5381" width="26" style="4" bestFit="1" customWidth="1"/>
    <col min="5382" max="5382" width="0.75" style="4" customWidth="1"/>
    <col min="5383" max="5386" width="12.5" style="4" customWidth="1"/>
    <col min="5387" max="5632" width="9" style="4"/>
    <col min="5633" max="5633" width="1.5" style="4" customWidth="1"/>
    <col min="5634" max="5634" width="3.25" style="4" customWidth="1"/>
    <col min="5635" max="5635" width="2.875" style="4" bestFit="1" customWidth="1"/>
    <col min="5636" max="5636" width="0.75" style="4" customWidth="1"/>
    <col min="5637" max="5637" width="26" style="4" bestFit="1" customWidth="1"/>
    <col min="5638" max="5638" width="0.75" style="4" customWidth="1"/>
    <col min="5639" max="5642" width="12.5" style="4" customWidth="1"/>
    <col min="5643" max="5888" width="9" style="4"/>
    <col min="5889" max="5889" width="1.5" style="4" customWidth="1"/>
    <col min="5890" max="5890" width="3.25" style="4" customWidth="1"/>
    <col min="5891" max="5891" width="2.875" style="4" bestFit="1" customWidth="1"/>
    <col min="5892" max="5892" width="0.75" style="4" customWidth="1"/>
    <col min="5893" max="5893" width="26" style="4" bestFit="1" customWidth="1"/>
    <col min="5894" max="5894" width="0.75" style="4" customWidth="1"/>
    <col min="5895" max="5898" width="12.5" style="4" customWidth="1"/>
    <col min="5899" max="6144" width="9" style="4"/>
    <col min="6145" max="6145" width="1.5" style="4" customWidth="1"/>
    <col min="6146" max="6146" width="3.25" style="4" customWidth="1"/>
    <col min="6147" max="6147" width="2.875" style="4" bestFit="1" customWidth="1"/>
    <col min="6148" max="6148" width="0.75" style="4" customWidth="1"/>
    <col min="6149" max="6149" width="26" style="4" bestFit="1" customWidth="1"/>
    <col min="6150" max="6150" width="0.75" style="4" customWidth="1"/>
    <col min="6151" max="6154" width="12.5" style="4" customWidth="1"/>
    <col min="6155" max="6400" width="9" style="4"/>
    <col min="6401" max="6401" width="1.5" style="4" customWidth="1"/>
    <col min="6402" max="6402" width="3.25" style="4" customWidth="1"/>
    <col min="6403" max="6403" width="2.875" style="4" bestFit="1" customWidth="1"/>
    <col min="6404" max="6404" width="0.75" style="4" customWidth="1"/>
    <col min="6405" max="6405" width="26" style="4" bestFit="1" customWidth="1"/>
    <col min="6406" max="6406" width="0.75" style="4" customWidth="1"/>
    <col min="6407" max="6410" width="12.5" style="4" customWidth="1"/>
    <col min="6411" max="6656" width="9" style="4"/>
    <col min="6657" max="6657" width="1.5" style="4" customWidth="1"/>
    <col min="6658" max="6658" width="3.25" style="4" customWidth="1"/>
    <col min="6659" max="6659" width="2.875" style="4" bestFit="1" customWidth="1"/>
    <col min="6660" max="6660" width="0.75" style="4" customWidth="1"/>
    <col min="6661" max="6661" width="26" style="4" bestFit="1" customWidth="1"/>
    <col min="6662" max="6662" width="0.75" style="4" customWidth="1"/>
    <col min="6663" max="6666" width="12.5" style="4" customWidth="1"/>
    <col min="6667" max="6912" width="9" style="4"/>
    <col min="6913" max="6913" width="1.5" style="4" customWidth="1"/>
    <col min="6914" max="6914" width="3.25" style="4" customWidth="1"/>
    <col min="6915" max="6915" width="2.875" style="4" bestFit="1" customWidth="1"/>
    <col min="6916" max="6916" width="0.75" style="4" customWidth="1"/>
    <col min="6917" max="6917" width="26" style="4" bestFit="1" customWidth="1"/>
    <col min="6918" max="6918" width="0.75" style="4" customWidth="1"/>
    <col min="6919" max="6922" width="12.5" style="4" customWidth="1"/>
    <col min="6923" max="7168" width="9" style="4"/>
    <col min="7169" max="7169" width="1.5" style="4" customWidth="1"/>
    <col min="7170" max="7170" width="3.25" style="4" customWidth="1"/>
    <col min="7171" max="7171" width="2.875" style="4" bestFit="1" customWidth="1"/>
    <col min="7172" max="7172" width="0.75" style="4" customWidth="1"/>
    <col min="7173" max="7173" width="26" style="4" bestFit="1" customWidth="1"/>
    <col min="7174" max="7174" width="0.75" style="4" customWidth="1"/>
    <col min="7175" max="7178" width="12.5" style="4" customWidth="1"/>
    <col min="7179" max="7424" width="9" style="4"/>
    <col min="7425" max="7425" width="1.5" style="4" customWidth="1"/>
    <col min="7426" max="7426" width="3.25" style="4" customWidth="1"/>
    <col min="7427" max="7427" width="2.875" style="4" bestFit="1" customWidth="1"/>
    <col min="7428" max="7428" width="0.75" style="4" customWidth="1"/>
    <col min="7429" max="7429" width="26" style="4" bestFit="1" customWidth="1"/>
    <col min="7430" max="7430" width="0.75" style="4" customWidth="1"/>
    <col min="7431" max="7434" width="12.5" style="4" customWidth="1"/>
    <col min="7435" max="7680" width="9" style="4"/>
    <col min="7681" max="7681" width="1.5" style="4" customWidth="1"/>
    <col min="7682" max="7682" width="3.25" style="4" customWidth="1"/>
    <col min="7683" max="7683" width="2.875" style="4" bestFit="1" customWidth="1"/>
    <col min="7684" max="7684" width="0.75" style="4" customWidth="1"/>
    <col min="7685" max="7685" width="26" style="4" bestFit="1" customWidth="1"/>
    <col min="7686" max="7686" width="0.75" style="4" customWidth="1"/>
    <col min="7687" max="7690" width="12.5" style="4" customWidth="1"/>
    <col min="7691" max="7936" width="9" style="4"/>
    <col min="7937" max="7937" width="1.5" style="4" customWidth="1"/>
    <col min="7938" max="7938" width="3.25" style="4" customWidth="1"/>
    <col min="7939" max="7939" width="2.875" style="4" bestFit="1" customWidth="1"/>
    <col min="7940" max="7940" width="0.75" style="4" customWidth="1"/>
    <col min="7941" max="7941" width="26" style="4" bestFit="1" customWidth="1"/>
    <col min="7942" max="7942" width="0.75" style="4" customWidth="1"/>
    <col min="7943" max="7946" width="12.5" style="4" customWidth="1"/>
    <col min="7947" max="8192" width="9" style="4"/>
    <col min="8193" max="8193" width="1.5" style="4" customWidth="1"/>
    <col min="8194" max="8194" width="3.25" style="4" customWidth="1"/>
    <col min="8195" max="8195" width="2.875" style="4" bestFit="1" customWidth="1"/>
    <col min="8196" max="8196" width="0.75" style="4" customWidth="1"/>
    <col min="8197" max="8197" width="26" style="4" bestFit="1" customWidth="1"/>
    <col min="8198" max="8198" width="0.75" style="4" customWidth="1"/>
    <col min="8199" max="8202" width="12.5" style="4" customWidth="1"/>
    <col min="8203" max="8448" width="9" style="4"/>
    <col min="8449" max="8449" width="1.5" style="4" customWidth="1"/>
    <col min="8450" max="8450" width="3.25" style="4" customWidth="1"/>
    <col min="8451" max="8451" width="2.875" style="4" bestFit="1" customWidth="1"/>
    <col min="8452" max="8452" width="0.75" style="4" customWidth="1"/>
    <col min="8453" max="8453" width="26" style="4" bestFit="1" customWidth="1"/>
    <col min="8454" max="8454" width="0.75" style="4" customWidth="1"/>
    <col min="8455" max="8458" width="12.5" style="4" customWidth="1"/>
    <col min="8459" max="8704" width="9" style="4"/>
    <col min="8705" max="8705" width="1.5" style="4" customWidth="1"/>
    <col min="8706" max="8706" width="3.25" style="4" customWidth="1"/>
    <col min="8707" max="8707" width="2.875" style="4" bestFit="1" customWidth="1"/>
    <col min="8708" max="8708" width="0.75" style="4" customWidth="1"/>
    <col min="8709" max="8709" width="26" style="4" bestFit="1" customWidth="1"/>
    <col min="8710" max="8710" width="0.75" style="4" customWidth="1"/>
    <col min="8711" max="8714" width="12.5" style="4" customWidth="1"/>
    <col min="8715" max="8960" width="9" style="4"/>
    <col min="8961" max="8961" width="1.5" style="4" customWidth="1"/>
    <col min="8962" max="8962" width="3.25" style="4" customWidth="1"/>
    <col min="8963" max="8963" width="2.875" style="4" bestFit="1" customWidth="1"/>
    <col min="8964" max="8964" width="0.75" style="4" customWidth="1"/>
    <col min="8965" max="8965" width="26" style="4" bestFit="1" customWidth="1"/>
    <col min="8966" max="8966" width="0.75" style="4" customWidth="1"/>
    <col min="8967" max="8970" width="12.5" style="4" customWidth="1"/>
    <col min="8971" max="9216" width="9" style="4"/>
    <col min="9217" max="9217" width="1.5" style="4" customWidth="1"/>
    <col min="9218" max="9218" width="3.25" style="4" customWidth="1"/>
    <col min="9219" max="9219" width="2.875" style="4" bestFit="1" customWidth="1"/>
    <col min="9220" max="9220" width="0.75" style="4" customWidth="1"/>
    <col min="9221" max="9221" width="26" style="4" bestFit="1" customWidth="1"/>
    <col min="9222" max="9222" width="0.75" style="4" customWidth="1"/>
    <col min="9223" max="9226" width="12.5" style="4" customWidth="1"/>
    <col min="9227" max="9472" width="9" style="4"/>
    <col min="9473" max="9473" width="1.5" style="4" customWidth="1"/>
    <col min="9474" max="9474" width="3.25" style="4" customWidth="1"/>
    <col min="9475" max="9475" width="2.875" style="4" bestFit="1" customWidth="1"/>
    <col min="9476" max="9476" width="0.75" style="4" customWidth="1"/>
    <col min="9477" max="9477" width="26" style="4" bestFit="1" customWidth="1"/>
    <col min="9478" max="9478" width="0.75" style="4" customWidth="1"/>
    <col min="9479" max="9482" width="12.5" style="4" customWidth="1"/>
    <col min="9483" max="9728" width="9" style="4"/>
    <col min="9729" max="9729" width="1.5" style="4" customWidth="1"/>
    <col min="9730" max="9730" width="3.25" style="4" customWidth="1"/>
    <col min="9731" max="9731" width="2.875" style="4" bestFit="1" customWidth="1"/>
    <col min="9732" max="9732" width="0.75" style="4" customWidth="1"/>
    <col min="9733" max="9733" width="26" style="4" bestFit="1" customWidth="1"/>
    <col min="9734" max="9734" width="0.75" style="4" customWidth="1"/>
    <col min="9735" max="9738" width="12.5" style="4" customWidth="1"/>
    <col min="9739" max="9984" width="9" style="4"/>
    <col min="9985" max="9985" width="1.5" style="4" customWidth="1"/>
    <col min="9986" max="9986" width="3.25" style="4" customWidth="1"/>
    <col min="9987" max="9987" width="2.875" style="4" bestFit="1" customWidth="1"/>
    <col min="9988" max="9988" width="0.75" style="4" customWidth="1"/>
    <col min="9989" max="9989" width="26" style="4" bestFit="1" customWidth="1"/>
    <col min="9990" max="9990" width="0.75" style="4" customWidth="1"/>
    <col min="9991" max="9994" width="12.5" style="4" customWidth="1"/>
    <col min="9995" max="10240" width="9" style="4"/>
    <col min="10241" max="10241" width="1.5" style="4" customWidth="1"/>
    <col min="10242" max="10242" width="3.25" style="4" customWidth="1"/>
    <col min="10243" max="10243" width="2.875" style="4" bestFit="1" customWidth="1"/>
    <col min="10244" max="10244" width="0.75" style="4" customWidth="1"/>
    <col min="10245" max="10245" width="26" style="4" bestFit="1" customWidth="1"/>
    <col min="10246" max="10246" width="0.75" style="4" customWidth="1"/>
    <col min="10247" max="10250" width="12.5" style="4" customWidth="1"/>
    <col min="10251" max="10496" width="9" style="4"/>
    <col min="10497" max="10497" width="1.5" style="4" customWidth="1"/>
    <col min="10498" max="10498" width="3.25" style="4" customWidth="1"/>
    <col min="10499" max="10499" width="2.875" style="4" bestFit="1" customWidth="1"/>
    <col min="10500" max="10500" width="0.75" style="4" customWidth="1"/>
    <col min="10501" max="10501" width="26" style="4" bestFit="1" customWidth="1"/>
    <col min="10502" max="10502" width="0.75" style="4" customWidth="1"/>
    <col min="10503" max="10506" width="12.5" style="4" customWidth="1"/>
    <col min="10507" max="10752" width="9" style="4"/>
    <col min="10753" max="10753" width="1.5" style="4" customWidth="1"/>
    <col min="10754" max="10754" width="3.25" style="4" customWidth="1"/>
    <col min="10755" max="10755" width="2.875" style="4" bestFit="1" customWidth="1"/>
    <col min="10756" max="10756" width="0.75" style="4" customWidth="1"/>
    <col min="10757" max="10757" width="26" style="4" bestFit="1" customWidth="1"/>
    <col min="10758" max="10758" width="0.75" style="4" customWidth="1"/>
    <col min="10759" max="10762" width="12.5" style="4" customWidth="1"/>
    <col min="10763" max="11008" width="9" style="4"/>
    <col min="11009" max="11009" width="1.5" style="4" customWidth="1"/>
    <col min="11010" max="11010" width="3.25" style="4" customWidth="1"/>
    <col min="11011" max="11011" width="2.875" style="4" bestFit="1" customWidth="1"/>
    <col min="11012" max="11012" width="0.75" style="4" customWidth="1"/>
    <col min="11013" max="11013" width="26" style="4" bestFit="1" customWidth="1"/>
    <col min="11014" max="11014" width="0.75" style="4" customWidth="1"/>
    <col min="11015" max="11018" width="12.5" style="4" customWidth="1"/>
    <col min="11019" max="11264" width="9" style="4"/>
    <col min="11265" max="11265" width="1.5" style="4" customWidth="1"/>
    <col min="11266" max="11266" width="3.25" style="4" customWidth="1"/>
    <col min="11267" max="11267" width="2.875" style="4" bestFit="1" customWidth="1"/>
    <col min="11268" max="11268" width="0.75" style="4" customWidth="1"/>
    <col min="11269" max="11269" width="26" style="4" bestFit="1" customWidth="1"/>
    <col min="11270" max="11270" width="0.75" style="4" customWidth="1"/>
    <col min="11271" max="11274" width="12.5" style="4" customWidth="1"/>
    <col min="11275" max="11520" width="9" style="4"/>
    <col min="11521" max="11521" width="1.5" style="4" customWidth="1"/>
    <col min="11522" max="11522" width="3.25" style="4" customWidth="1"/>
    <col min="11523" max="11523" width="2.875" style="4" bestFit="1" customWidth="1"/>
    <col min="11524" max="11524" width="0.75" style="4" customWidth="1"/>
    <col min="11525" max="11525" width="26" style="4" bestFit="1" customWidth="1"/>
    <col min="11526" max="11526" width="0.75" style="4" customWidth="1"/>
    <col min="11527" max="11530" width="12.5" style="4" customWidth="1"/>
    <col min="11531" max="11776" width="9" style="4"/>
    <col min="11777" max="11777" width="1.5" style="4" customWidth="1"/>
    <col min="11778" max="11778" width="3.25" style="4" customWidth="1"/>
    <col min="11779" max="11779" width="2.875" style="4" bestFit="1" customWidth="1"/>
    <col min="11780" max="11780" width="0.75" style="4" customWidth="1"/>
    <col min="11781" max="11781" width="26" style="4" bestFit="1" customWidth="1"/>
    <col min="11782" max="11782" width="0.75" style="4" customWidth="1"/>
    <col min="11783" max="11786" width="12.5" style="4" customWidth="1"/>
    <col min="11787" max="12032" width="9" style="4"/>
    <col min="12033" max="12033" width="1.5" style="4" customWidth="1"/>
    <col min="12034" max="12034" width="3.25" style="4" customWidth="1"/>
    <col min="12035" max="12035" width="2.875" style="4" bestFit="1" customWidth="1"/>
    <col min="12036" max="12036" width="0.75" style="4" customWidth="1"/>
    <col min="12037" max="12037" width="26" style="4" bestFit="1" customWidth="1"/>
    <col min="12038" max="12038" width="0.75" style="4" customWidth="1"/>
    <col min="12039" max="12042" width="12.5" style="4" customWidth="1"/>
    <col min="12043" max="12288" width="9" style="4"/>
    <col min="12289" max="12289" width="1.5" style="4" customWidth="1"/>
    <col min="12290" max="12290" width="3.25" style="4" customWidth="1"/>
    <col min="12291" max="12291" width="2.875" style="4" bestFit="1" customWidth="1"/>
    <col min="12292" max="12292" width="0.75" style="4" customWidth="1"/>
    <col min="12293" max="12293" width="26" style="4" bestFit="1" customWidth="1"/>
    <col min="12294" max="12294" width="0.75" style="4" customWidth="1"/>
    <col min="12295" max="12298" width="12.5" style="4" customWidth="1"/>
    <col min="12299" max="12544" width="9" style="4"/>
    <col min="12545" max="12545" width="1.5" style="4" customWidth="1"/>
    <col min="12546" max="12546" width="3.25" style="4" customWidth="1"/>
    <col min="12547" max="12547" width="2.875" style="4" bestFit="1" customWidth="1"/>
    <col min="12548" max="12548" width="0.75" style="4" customWidth="1"/>
    <col min="12549" max="12549" width="26" style="4" bestFit="1" customWidth="1"/>
    <col min="12550" max="12550" width="0.75" style="4" customWidth="1"/>
    <col min="12551" max="12554" width="12.5" style="4" customWidth="1"/>
    <col min="12555" max="12800" width="9" style="4"/>
    <col min="12801" max="12801" width="1.5" style="4" customWidth="1"/>
    <col min="12802" max="12802" width="3.25" style="4" customWidth="1"/>
    <col min="12803" max="12803" width="2.875" style="4" bestFit="1" customWidth="1"/>
    <col min="12804" max="12804" width="0.75" style="4" customWidth="1"/>
    <col min="12805" max="12805" width="26" style="4" bestFit="1" customWidth="1"/>
    <col min="12806" max="12806" width="0.75" style="4" customWidth="1"/>
    <col min="12807" max="12810" width="12.5" style="4" customWidth="1"/>
    <col min="12811" max="13056" width="9" style="4"/>
    <col min="13057" max="13057" width="1.5" style="4" customWidth="1"/>
    <col min="13058" max="13058" width="3.25" style="4" customWidth="1"/>
    <col min="13059" max="13059" width="2.875" style="4" bestFit="1" customWidth="1"/>
    <col min="13060" max="13060" width="0.75" style="4" customWidth="1"/>
    <col min="13061" max="13061" width="26" style="4" bestFit="1" customWidth="1"/>
    <col min="13062" max="13062" width="0.75" style="4" customWidth="1"/>
    <col min="13063" max="13066" width="12.5" style="4" customWidth="1"/>
    <col min="13067" max="13312" width="9" style="4"/>
    <col min="13313" max="13313" width="1.5" style="4" customWidth="1"/>
    <col min="13314" max="13314" width="3.25" style="4" customWidth="1"/>
    <col min="13315" max="13315" width="2.875" style="4" bestFit="1" customWidth="1"/>
    <col min="13316" max="13316" width="0.75" style="4" customWidth="1"/>
    <col min="13317" max="13317" width="26" style="4" bestFit="1" customWidth="1"/>
    <col min="13318" max="13318" width="0.75" style="4" customWidth="1"/>
    <col min="13319" max="13322" width="12.5" style="4" customWidth="1"/>
    <col min="13323" max="13568" width="9" style="4"/>
    <col min="13569" max="13569" width="1.5" style="4" customWidth="1"/>
    <col min="13570" max="13570" width="3.25" style="4" customWidth="1"/>
    <col min="13571" max="13571" width="2.875" style="4" bestFit="1" customWidth="1"/>
    <col min="13572" max="13572" width="0.75" style="4" customWidth="1"/>
    <col min="13573" max="13573" width="26" style="4" bestFit="1" customWidth="1"/>
    <col min="13574" max="13574" width="0.75" style="4" customWidth="1"/>
    <col min="13575" max="13578" width="12.5" style="4" customWidth="1"/>
    <col min="13579" max="13824" width="9" style="4"/>
    <col min="13825" max="13825" width="1.5" style="4" customWidth="1"/>
    <col min="13826" max="13826" width="3.25" style="4" customWidth="1"/>
    <col min="13827" max="13827" width="2.875" style="4" bestFit="1" customWidth="1"/>
    <col min="13828" max="13828" width="0.75" style="4" customWidth="1"/>
    <col min="13829" max="13829" width="26" style="4" bestFit="1" customWidth="1"/>
    <col min="13830" max="13830" width="0.75" style="4" customWidth="1"/>
    <col min="13831" max="13834" width="12.5" style="4" customWidth="1"/>
    <col min="13835" max="14080" width="9" style="4"/>
    <col min="14081" max="14081" width="1.5" style="4" customWidth="1"/>
    <col min="14082" max="14082" width="3.25" style="4" customWidth="1"/>
    <col min="14083" max="14083" width="2.875" style="4" bestFit="1" customWidth="1"/>
    <col min="14084" max="14084" width="0.75" style="4" customWidth="1"/>
    <col min="14085" max="14085" width="26" style="4" bestFit="1" customWidth="1"/>
    <col min="14086" max="14086" width="0.75" style="4" customWidth="1"/>
    <col min="14087" max="14090" width="12.5" style="4" customWidth="1"/>
    <col min="14091" max="14336" width="9" style="4"/>
    <col min="14337" max="14337" width="1.5" style="4" customWidth="1"/>
    <col min="14338" max="14338" width="3.25" style="4" customWidth="1"/>
    <col min="14339" max="14339" width="2.875" style="4" bestFit="1" customWidth="1"/>
    <col min="14340" max="14340" width="0.75" style="4" customWidth="1"/>
    <col min="14341" max="14341" width="26" style="4" bestFit="1" customWidth="1"/>
    <col min="14342" max="14342" width="0.75" style="4" customWidth="1"/>
    <col min="14343" max="14346" width="12.5" style="4" customWidth="1"/>
    <col min="14347" max="14592" width="9" style="4"/>
    <col min="14593" max="14593" width="1.5" style="4" customWidth="1"/>
    <col min="14594" max="14594" width="3.25" style="4" customWidth="1"/>
    <col min="14595" max="14595" width="2.875" style="4" bestFit="1" customWidth="1"/>
    <col min="14596" max="14596" width="0.75" style="4" customWidth="1"/>
    <col min="14597" max="14597" width="26" style="4" bestFit="1" customWidth="1"/>
    <col min="14598" max="14598" width="0.75" style="4" customWidth="1"/>
    <col min="14599" max="14602" width="12.5" style="4" customWidth="1"/>
    <col min="14603" max="14848" width="9" style="4"/>
    <col min="14849" max="14849" width="1.5" style="4" customWidth="1"/>
    <col min="14850" max="14850" width="3.25" style="4" customWidth="1"/>
    <col min="14851" max="14851" width="2.875" style="4" bestFit="1" customWidth="1"/>
    <col min="14852" max="14852" width="0.75" style="4" customWidth="1"/>
    <col min="14853" max="14853" width="26" style="4" bestFit="1" customWidth="1"/>
    <col min="14854" max="14854" width="0.75" style="4" customWidth="1"/>
    <col min="14855" max="14858" width="12.5" style="4" customWidth="1"/>
    <col min="14859" max="15104" width="9" style="4"/>
    <col min="15105" max="15105" width="1.5" style="4" customWidth="1"/>
    <col min="15106" max="15106" width="3.25" style="4" customWidth="1"/>
    <col min="15107" max="15107" width="2.875" style="4" bestFit="1" customWidth="1"/>
    <col min="15108" max="15108" width="0.75" style="4" customWidth="1"/>
    <col min="15109" max="15109" width="26" style="4" bestFit="1" customWidth="1"/>
    <col min="15110" max="15110" width="0.75" style="4" customWidth="1"/>
    <col min="15111" max="15114" width="12.5" style="4" customWidth="1"/>
    <col min="15115" max="15360" width="9" style="4"/>
    <col min="15361" max="15361" width="1.5" style="4" customWidth="1"/>
    <col min="15362" max="15362" width="3.25" style="4" customWidth="1"/>
    <col min="15363" max="15363" width="2.875" style="4" bestFit="1" customWidth="1"/>
    <col min="15364" max="15364" width="0.75" style="4" customWidth="1"/>
    <col min="15365" max="15365" width="26" style="4" bestFit="1" customWidth="1"/>
    <col min="15366" max="15366" width="0.75" style="4" customWidth="1"/>
    <col min="15367" max="15370" width="12.5" style="4" customWidth="1"/>
    <col min="15371" max="15616" width="9" style="4"/>
    <col min="15617" max="15617" width="1.5" style="4" customWidth="1"/>
    <col min="15618" max="15618" width="3.25" style="4" customWidth="1"/>
    <col min="15619" max="15619" width="2.875" style="4" bestFit="1" customWidth="1"/>
    <col min="15620" max="15620" width="0.75" style="4" customWidth="1"/>
    <col min="15621" max="15621" width="26" style="4" bestFit="1" customWidth="1"/>
    <col min="15622" max="15622" width="0.75" style="4" customWidth="1"/>
    <col min="15623" max="15626" width="12.5" style="4" customWidth="1"/>
    <col min="15627" max="15872" width="9" style="4"/>
    <col min="15873" max="15873" width="1.5" style="4" customWidth="1"/>
    <col min="15874" max="15874" width="3.25" style="4" customWidth="1"/>
    <col min="15875" max="15875" width="2.875" style="4" bestFit="1" customWidth="1"/>
    <col min="15876" max="15876" width="0.75" style="4" customWidth="1"/>
    <col min="15877" max="15877" width="26" style="4" bestFit="1" customWidth="1"/>
    <col min="15878" max="15878" width="0.75" style="4" customWidth="1"/>
    <col min="15879" max="15882" width="12.5" style="4" customWidth="1"/>
    <col min="15883" max="16128" width="9" style="4"/>
    <col min="16129" max="16129" width="1.5" style="4" customWidth="1"/>
    <col min="16130" max="16130" width="3.25" style="4" customWidth="1"/>
    <col min="16131" max="16131" width="2.875" style="4" bestFit="1" customWidth="1"/>
    <col min="16132" max="16132" width="0.75" style="4" customWidth="1"/>
    <col min="16133" max="16133" width="26" style="4" bestFit="1" customWidth="1"/>
    <col min="16134" max="16134" width="0.75" style="4" customWidth="1"/>
    <col min="16135" max="16138" width="12.5" style="4" customWidth="1"/>
    <col min="16139" max="16384" width="9" style="4"/>
  </cols>
  <sheetData>
    <row r="1" spans="1:10" ht="30" customHeight="1" x14ac:dyDescent="0.15">
      <c r="A1" s="1" t="s">
        <v>0</v>
      </c>
      <c r="B1" s="2"/>
    </row>
    <row r="2" spans="1:10" ht="7.5" customHeight="1" x14ac:dyDescent="0.15">
      <c r="A2" s="2"/>
      <c r="B2" s="5"/>
    </row>
    <row r="3" spans="1:10" ht="22.5" customHeight="1" x14ac:dyDescent="0.15">
      <c r="A3" s="2"/>
      <c r="B3" s="5"/>
    </row>
    <row r="4" spans="1:10" ht="15" customHeight="1" x14ac:dyDescent="0.15">
      <c r="B4" s="6" t="s">
        <v>1</v>
      </c>
      <c r="C4" s="7"/>
      <c r="D4" s="7"/>
      <c r="E4" s="7"/>
      <c r="F4" s="8"/>
      <c r="G4" s="9" t="s">
        <v>2</v>
      </c>
      <c r="H4" s="6" t="s">
        <v>3</v>
      </c>
      <c r="I4" s="10"/>
      <c r="J4" s="11"/>
    </row>
    <row r="5" spans="1:10" ht="15" customHeight="1" x14ac:dyDescent="0.15">
      <c r="B5" s="12"/>
      <c r="C5" s="13"/>
      <c r="D5" s="13"/>
      <c r="E5" s="13"/>
      <c r="F5" s="14"/>
      <c r="G5" s="15"/>
      <c r="H5" s="16" t="s">
        <v>4</v>
      </c>
      <c r="I5" s="17" t="s">
        <v>5</v>
      </c>
      <c r="J5" s="18" t="s">
        <v>6</v>
      </c>
    </row>
    <row r="6" spans="1:10" ht="15" hidden="1" customHeight="1" x14ac:dyDescent="0.15">
      <c r="B6" s="19" t="s">
        <v>7</v>
      </c>
      <c r="C6" s="20"/>
      <c r="D6" s="20"/>
      <c r="E6" s="20"/>
      <c r="F6" s="20"/>
      <c r="G6" s="21">
        <v>4934</v>
      </c>
      <c r="H6" s="21">
        <v>38267</v>
      </c>
      <c r="I6" s="22">
        <v>20916</v>
      </c>
      <c r="J6" s="23">
        <v>17351</v>
      </c>
    </row>
    <row r="7" spans="1:10" s="24" customFormat="1" ht="13.5" hidden="1" customHeight="1" x14ac:dyDescent="0.4">
      <c r="B7" s="25"/>
      <c r="C7" s="26" t="s">
        <v>8</v>
      </c>
      <c r="D7" s="27"/>
      <c r="E7" s="28" t="s">
        <v>9</v>
      </c>
      <c r="F7" s="28"/>
      <c r="G7" s="29">
        <v>9</v>
      </c>
      <c r="H7" s="29">
        <v>123</v>
      </c>
      <c r="I7" s="30">
        <v>59</v>
      </c>
      <c r="J7" s="31">
        <v>64</v>
      </c>
    </row>
    <row r="8" spans="1:10" s="24" customFormat="1" ht="13.5" hidden="1" customHeight="1" x14ac:dyDescent="0.4">
      <c r="B8" s="32"/>
      <c r="C8" s="33" t="s">
        <v>10</v>
      </c>
      <c r="D8" s="34"/>
      <c r="E8" s="35" t="s">
        <v>11</v>
      </c>
      <c r="F8" s="35"/>
      <c r="G8" s="36">
        <v>0</v>
      </c>
      <c r="H8" s="36">
        <v>0</v>
      </c>
      <c r="I8" s="37">
        <v>0</v>
      </c>
      <c r="J8" s="38">
        <v>0</v>
      </c>
    </row>
    <row r="9" spans="1:10" s="24" customFormat="1" ht="13.5" hidden="1" customHeight="1" x14ac:dyDescent="0.4">
      <c r="B9" s="32"/>
      <c r="C9" s="33" t="s">
        <v>12</v>
      </c>
      <c r="D9" s="34"/>
      <c r="E9" s="35" t="s">
        <v>13</v>
      </c>
      <c r="F9" s="35"/>
      <c r="G9" s="36">
        <v>0</v>
      </c>
      <c r="H9" s="36">
        <v>0</v>
      </c>
      <c r="I9" s="37">
        <v>0</v>
      </c>
      <c r="J9" s="38">
        <v>0</v>
      </c>
    </row>
    <row r="10" spans="1:10" s="24" customFormat="1" ht="13.5" hidden="1" customHeight="1" x14ac:dyDescent="0.4">
      <c r="B10" s="32"/>
      <c r="C10" s="33" t="s">
        <v>14</v>
      </c>
      <c r="D10" s="34"/>
      <c r="E10" s="35" t="s">
        <v>15</v>
      </c>
      <c r="F10" s="35"/>
      <c r="G10" s="36">
        <v>3</v>
      </c>
      <c r="H10" s="36">
        <v>69</v>
      </c>
      <c r="I10" s="37">
        <v>61</v>
      </c>
      <c r="J10" s="38">
        <v>8</v>
      </c>
    </row>
    <row r="11" spans="1:10" s="24" customFormat="1" ht="13.5" hidden="1" customHeight="1" x14ac:dyDescent="0.4">
      <c r="B11" s="32"/>
      <c r="C11" s="33" t="s">
        <v>16</v>
      </c>
      <c r="D11" s="34"/>
      <c r="E11" s="35" t="s">
        <v>17</v>
      </c>
      <c r="F11" s="35"/>
      <c r="G11" s="36">
        <v>606</v>
      </c>
      <c r="H11" s="36">
        <v>3854</v>
      </c>
      <c r="I11" s="37">
        <v>3132</v>
      </c>
      <c r="J11" s="38">
        <v>722</v>
      </c>
    </row>
    <row r="12" spans="1:10" s="24" customFormat="1" ht="13.5" hidden="1" customHeight="1" x14ac:dyDescent="0.4">
      <c r="B12" s="32"/>
      <c r="C12" s="33" t="s">
        <v>18</v>
      </c>
      <c r="D12" s="34"/>
      <c r="E12" s="35" t="s">
        <v>19</v>
      </c>
      <c r="F12" s="35"/>
      <c r="G12" s="36">
        <v>1172</v>
      </c>
      <c r="H12" s="36">
        <v>13908</v>
      </c>
      <c r="I12" s="37">
        <v>7734</v>
      </c>
      <c r="J12" s="38">
        <v>6174</v>
      </c>
    </row>
    <row r="13" spans="1:10" s="24" customFormat="1" ht="13.5" hidden="1" customHeight="1" x14ac:dyDescent="0.4">
      <c r="B13" s="32"/>
      <c r="C13" s="33" t="s">
        <v>20</v>
      </c>
      <c r="D13" s="34"/>
      <c r="E13" s="35" t="s">
        <v>21</v>
      </c>
      <c r="F13" s="35"/>
      <c r="G13" s="36">
        <v>15</v>
      </c>
      <c r="H13" s="36">
        <v>309</v>
      </c>
      <c r="I13" s="37">
        <v>282</v>
      </c>
      <c r="J13" s="38">
        <v>27</v>
      </c>
    </row>
    <row r="14" spans="1:10" s="24" customFormat="1" ht="13.5" hidden="1" customHeight="1" x14ac:dyDescent="0.4">
      <c r="B14" s="32"/>
      <c r="C14" s="33" t="s">
        <v>22</v>
      </c>
      <c r="D14" s="34"/>
      <c r="E14" s="35" t="s">
        <v>23</v>
      </c>
      <c r="F14" s="35"/>
      <c r="G14" s="36">
        <v>131</v>
      </c>
      <c r="H14" s="36">
        <v>1823</v>
      </c>
      <c r="I14" s="37">
        <v>1375</v>
      </c>
      <c r="J14" s="38">
        <v>448</v>
      </c>
    </row>
    <row r="15" spans="1:10" s="24" customFormat="1" ht="13.5" hidden="1" customHeight="1" x14ac:dyDescent="0.4">
      <c r="B15" s="32"/>
      <c r="C15" s="33" t="s">
        <v>24</v>
      </c>
      <c r="D15" s="34"/>
      <c r="E15" s="35" t="s">
        <v>25</v>
      </c>
      <c r="F15" s="35"/>
      <c r="G15" s="36">
        <v>1673</v>
      </c>
      <c r="H15" s="36">
        <v>8373</v>
      </c>
      <c r="I15" s="37">
        <v>3847</v>
      </c>
      <c r="J15" s="38">
        <v>4526</v>
      </c>
    </row>
    <row r="16" spans="1:10" s="24" customFormat="1" ht="13.5" hidden="1" customHeight="1" x14ac:dyDescent="0.4">
      <c r="B16" s="32"/>
      <c r="C16" s="33" t="s">
        <v>26</v>
      </c>
      <c r="D16" s="34"/>
      <c r="E16" s="35" t="s">
        <v>27</v>
      </c>
      <c r="F16" s="35"/>
      <c r="G16" s="36">
        <v>62</v>
      </c>
      <c r="H16" s="36">
        <v>634</v>
      </c>
      <c r="I16" s="37">
        <v>289</v>
      </c>
      <c r="J16" s="38">
        <v>345</v>
      </c>
    </row>
    <row r="17" spans="2:10" s="24" customFormat="1" ht="13.5" hidden="1" customHeight="1" x14ac:dyDescent="0.4">
      <c r="B17" s="32"/>
      <c r="C17" s="33" t="s">
        <v>28</v>
      </c>
      <c r="D17" s="34"/>
      <c r="E17" s="35" t="s">
        <v>29</v>
      </c>
      <c r="F17" s="35"/>
      <c r="G17" s="36">
        <v>44</v>
      </c>
      <c r="H17" s="36">
        <v>132</v>
      </c>
      <c r="I17" s="37">
        <v>80</v>
      </c>
      <c r="J17" s="38">
        <v>52</v>
      </c>
    </row>
    <row r="18" spans="2:10" s="24" customFormat="1" ht="13.5" hidden="1" customHeight="1" x14ac:dyDescent="0.4">
      <c r="B18" s="32"/>
      <c r="C18" s="33" t="s">
        <v>30</v>
      </c>
      <c r="D18" s="34"/>
      <c r="E18" s="35" t="s">
        <v>31</v>
      </c>
      <c r="F18" s="35"/>
      <c r="G18" s="36">
        <v>1173</v>
      </c>
      <c r="H18" s="36">
        <v>8071</v>
      </c>
      <c r="I18" s="37">
        <v>3277</v>
      </c>
      <c r="J18" s="38">
        <v>4794</v>
      </c>
    </row>
    <row r="19" spans="2:10" s="24" customFormat="1" ht="13.5" hidden="1" customHeight="1" x14ac:dyDescent="0.4">
      <c r="B19" s="39"/>
      <c r="C19" s="40" t="s">
        <v>32</v>
      </c>
      <c r="D19" s="41"/>
      <c r="E19" s="42" t="s">
        <v>33</v>
      </c>
      <c r="F19" s="42"/>
      <c r="G19" s="43">
        <v>46</v>
      </c>
      <c r="H19" s="43">
        <v>971</v>
      </c>
      <c r="I19" s="44">
        <v>780</v>
      </c>
      <c r="J19" s="45">
        <v>191</v>
      </c>
    </row>
    <row r="20" spans="2:10" s="24" customFormat="1" ht="22.5" customHeight="1" x14ac:dyDescent="0.4">
      <c r="B20" s="19" t="s">
        <v>34</v>
      </c>
      <c r="C20" s="20"/>
      <c r="D20" s="20"/>
      <c r="E20" s="20"/>
      <c r="F20" s="20"/>
      <c r="G20" s="21">
        <v>4435</v>
      </c>
      <c r="H20" s="21">
        <v>35239</v>
      </c>
      <c r="I20" s="22">
        <v>19620</v>
      </c>
      <c r="J20" s="23">
        <v>15619</v>
      </c>
    </row>
    <row r="21" spans="2:10" s="24" customFormat="1" ht="16.5" hidden="1" customHeight="1" x14ac:dyDescent="0.4">
      <c r="B21" s="25"/>
      <c r="C21" s="26" t="s">
        <v>8</v>
      </c>
      <c r="D21" s="27"/>
      <c r="E21" s="28" t="s">
        <v>9</v>
      </c>
      <c r="F21" s="28"/>
      <c r="G21" s="29">
        <v>12</v>
      </c>
      <c r="H21" s="29">
        <v>258</v>
      </c>
      <c r="I21" s="30">
        <v>159</v>
      </c>
      <c r="J21" s="31">
        <v>99</v>
      </c>
    </row>
    <row r="22" spans="2:10" s="24" customFormat="1" ht="16.5" hidden="1" customHeight="1" x14ac:dyDescent="0.4">
      <c r="B22" s="25"/>
      <c r="C22" s="33" t="s">
        <v>10</v>
      </c>
      <c r="D22" s="34"/>
      <c r="E22" s="35" t="s">
        <v>11</v>
      </c>
      <c r="F22" s="35"/>
      <c r="G22" s="36">
        <v>0</v>
      </c>
      <c r="H22" s="36">
        <v>0</v>
      </c>
      <c r="I22" s="37">
        <v>0</v>
      </c>
      <c r="J22" s="38">
        <v>0</v>
      </c>
    </row>
    <row r="23" spans="2:10" s="24" customFormat="1" ht="16.5" hidden="1" customHeight="1" x14ac:dyDescent="0.4">
      <c r="B23" s="25"/>
      <c r="C23" s="33" t="s">
        <v>12</v>
      </c>
      <c r="D23" s="34"/>
      <c r="E23" s="35" t="s">
        <v>13</v>
      </c>
      <c r="F23" s="35"/>
      <c r="G23" s="36">
        <v>0</v>
      </c>
      <c r="H23" s="36">
        <v>0</v>
      </c>
      <c r="I23" s="37">
        <v>0</v>
      </c>
      <c r="J23" s="38">
        <v>0</v>
      </c>
    </row>
    <row r="24" spans="2:10" s="24" customFormat="1" ht="16.5" hidden="1" customHeight="1" x14ac:dyDescent="0.4">
      <c r="B24" s="25"/>
      <c r="C24" s="33" t="s">
        <v>14</v>
      </c>
      <c r="D24" s="34"/>
      <c r="E24" s="35" t="s">
        <v>15</v>
      </c>
      <c r="F24" s="35"/>
      <c r="G24" s="36">
        <v>0</v>
      </c>
      <c r="H24" s="36">
        <v>0</v>
      </c>
      <c r="I24" s="37">
        <v>0</v>
      </c>
      <c r="J24" s="38">
        <v>0</v>
      </c>
    </row>
    <row r="25" spans="2:10" s="24" customFormat="1" ht="16.5" hidden="1" customHeight="1" x14ac:dyDescent="0.4">
      <c r="B25" s="25"/>
      <c r="C25" s="33" t="s">
        <v>16</v>
      </c>
      <c r="D25" s="34"/>
      <c r="E25" s="35" t="s">
        <v>17</v>
      </c>
      <c r="F25" s="35"/>
      <c r="G25" s="36">
        <v>604</v>
      </c>
      <c r="H25" s="36">
        <v>3719</v>
      </c>
      <c r="I25" s="37">
        <v>3041</v>
      </c>
      <c r="J25" s="38">
        <v>678</v>
      </c>
    </row>
    <row r="26" spans="2:10" s="24" customFormat="1" ht="16.5" hidden="1" customHeight="1" x14ac:dyDescent="0.4">
      <c r="B26" s="25"/>
      <c r="C26" s="33" t="s">
        <v>18</v>
      </c>
      <c r="D26" s="34"/>
      <c r="E26" s="35" t="s">
        <v>19</v>
      </c>
      <c r="F26" s="35"/>
      <c r="G26" s="36">
        <v>1018</v>
      </c>
      <c r="H26" s="36">
        <v>12967</v>
      </c>
      <c r="I26" s="37">
        <v>7566</v>
      </c>
      <c r="J26" s="38">
        <v>5401</v>
      </c>
    </row>
    <row r="27" spans="2:10" s="24" customFormat="1" ht="16.5" hidden="1" customHeight="1" x14ac:dyDescent="0.4">
      <c r="B27" s="25"/>
      <c r="C27" s="33" t="s">
        <v>20</v>
      </c>
      <c r="D27" s="34"/>
      <c r="E27" s="35" t="s">
        <v>21</v>
      </c>
      <c r="F27" s="35"/>
      <c r="G27" s="36">
        <v>4</v>
      </c>
      <c r="H27" s="36">
        <v>171</v>
      </c>
      <c r="I27" s="37">
        <v>157</v>
      </c>
      <c r="J27" s="38">
        <v>14</v>
      </c>
    </row>
    <row r="28" spans="2:10" s="24" customFormat="1" ht="16.5" hidden="1" customHeight="1" x14ac:dyDescent="0.4">
      <c r="B28" s="25"/>
      <c r="C28" s="33" t="s">
        <v>22</v>
      </c>
      <c r="D28" s="34"/>
      <c r="E28" s="35" t="s">
        <v>23</v>
      </c>
      <c r="F28" s="35"/>
      <c r="G28" s="36">
        <v>127</v>
      </c>
      <c r="H28" s="36">
        <v>1933</v>
      </c>
      <c r="I28" s="37">
        <v>1403</v>
      </c>
      <c r="J28" s="38">
        <v>530</v>
      </c>
    </row>
    <row r="29" spans="2:10" s="24" customFormat="1" ht="16.5" hidden="1" customHeight="1" x14ac:dyDescent="0.4">
      <c r="B29" s="25"/>
      <c r="C29" s="33" t="s">
        <v>24</v>
      </c>
      <c r="D29" s="34"/>
      <c r="E29" s="35" t="s">
        <v>25</v>
      </c>
      <c r="F29" s="35"/>
      <c r="G29" s="36">
        <v>1544</v>
      </c>
      <c r="H29" s="36">
        <v>8713</v>
      </c>
      <c r="I29" s="37">
        <v>4029</v>
      </c>
      <c r="J29" s="38">
        <v>4684</v>
      </c>
    </row>
    <row r="30" spans="2:10" s="24" customFormat="1" ht="16.5" hidden="1" customHeight="1" x14ac:dyDescent="0.4">
      <c r="B30" s="25"/>
      <c r="C30" s="33" t="s">
        <v>26</v>
      </c>
      <c r="D30" s="34"/>
      <c r="E30" s="35" t="s">
        <v>27</v>
      </c>
      <c r="F30" s="35"/>
      <c r="G30" s="36">
        <v>61</v>
      </c>
      <c r="H30" s="36">
        <v>583</v>
      </c>
      <c r="I30" s="37">
        <v>216</v>
      </c>
      <c r="J30" s="38">
        <v>367</v>
      </c>
    </row>
    <row r="31" spans="2:10" s="24" customFormat="1" ht="16.5" hidden="1" customHeight="1" x14ac:dyDescent="0.4">
      <c r="B31" s="25"/>
      <c r="C31" s="33" t="s">
        <v>28</v>
      </c>
      <c r="D31" s="34"/>
      <c r="E31" s="35" t="s">
        <v>29</v>
      </c>
      <c r="F31" s="35"/>
      <c r="G31" s="36">
        <v>45</v>
      </c>
      <c r="H31" s="36">
        <v>193</v>
      </c>
      <c r="I31" s="37">
        <v>127</v>
      </c>
      <c r="J31" s="38">
        <v>66</v>
      </c>
    </row>
    <row r="32" spans="2:10" s="24" customFormat="1" ht="16.5" hidden="1" customHeight="1" x14ac:dyDescent="0.4">
      <c r="B32" s="25"/>
      <c r="C32" s="33" t="s">
        <v>30</v>
      </c>
      <c r="D32" s="34"/>
      <c r="E32" s="35" t="s">
        <v>31</v>
      </c>
      <c r="F32" s="35"/>
      <c r="G32" s="36">
        <v>1018</v>
      </c>
      <c r="H32" s="36">
        <v>6654</v>
      </c>
      <c r="I32" s="37">
        <v>2881</v>
      </c>
      <c r="J32" s="38">
        <v>3773</v>
      </c>
    </row>
    <row r="33" spans="2:10" s="24" customFormat="1" ht="16.5" hidden="1" customHeight="1" x14ac:dyDescent="0.4">
      <c r="B33" s="46"/>
      <c r="C33" s="40" t="s">
        <v>32</v>
      </c>
      <c r="D33" s="41"/>
      <c r="E33" s="42" t="s">
        <v>33</v>
      </c>
      <c r="F33" s="42"/>
      <c r="G33" s="43">
        <v>246</v>
      </c>
      <c r="H33" s="43">
        <v>3926</v>
      </c>
      <c r="I33" s="44">
        <v>1854</v>
      </c>
      <c r="J33" s="45">
        <v>2072</v>
      </c>
    </row>
    <row r="34" spans="2:10" ht="22.5" customHeight="1" x14ac:dyDescent="0.15">
      <c r="B34" s="19" t="s">
        <v>35</v>
      </c>
      <c r="C34" s="20"/>
      <c r="D34" s="20"/>
      <c r="E34" s="20"/>
      <c r="F34" s="20"/>
      <c r="G34" s="21">
        <f>SUM(G35:G52)</f>
        <v>4290</v>
      </c>
      <c r="H34" s="21">
        <f>SUM(H35:H52)</f>
        <v>37322</v>
      </c>
      <c r="I34" s="22">
        <f>SUM(I35:I52)</f>
        <v>20354</v>
      </c>
      <c r="J34" s="23">
        <f>SUM(J35:J52)</f>
        <v>16968</v>
      </c>
    </row>
    <row r="35" spans="2:10" ht="16.5" hidden="1" customHeight="1" x14ac:dyDescent="0.15">
      <c r="B35" s="25"/>
      <c r="C35" s="26" t="s">
        <v>8</v>
      </c>
      <c r="D35" s="27"/>
      <c r="E35" s="28" t="s">
        <v>9</v>
      </c>
      <c r="F35" s="28"/>
      <c r="G35" s="29">
        <v>11</v>
      </c>
      <c r="H35" s="29">
        <f>+I35+J35</f>
        <v>124</v>
      </c>
      <c r="I35" s="30">
        <v>65</v>
      </c>
      <c r="J35" s="31">
        <v>59</v>
      </c>
    </row>
    <row r="36" spans="2:10" ht="16.5" hidden="1" customHeight="1" x14ac:dyDescent="0.15">
      <c r="B36" s="25"/>
      <c r="C36" s="33" t="s">
        <v>10</v>
      </c>
      <c r="D36" s="34"/>
      <c r="E36" s="35" t="s">
        <v>11</v>
      </c>
      <c r="F36" s="35"/>
      <c r="G36" s="36">
        <v>0</v>
      </c>
      <c r="H36" s="36">
        <f t="shared" ref="H36:H52" si="0">+I36+J36</f>
        <v>0</v>
      </c>
      <c r="I36" s="37">
        <v>0</v>
      </c>
      <c r="J36" s="38">
        <v>0</v>
      </c>
    </row>
    <row r="37" spans="2:10" ht="16.5" hidden="1" customHeight="1" x14ac:dyDescent="0.15">
      <c r="B37" s="25"/>
      <c r="C37" s="33" t="s">
        <v>12</v>
      </c>
      <c r="D37" s="34"/>
      <c r="E37" s="35" t="s">
        <v>13</v>
      </c>
      <c r="F37" s="35"/>
      <c r="G37" s="36">
        <v>1</v>
      </c>
      <c r="H37" s="36">
        <f t="shared" si="0"/>
        <v>2</v>
      </c>
      <c r="I37" s="37">
        <v>0</v>
      </c>
      <c r="J37" s="38">
        <v>2</v>
      </c>
    </row>
    <row r="38" spans="2:10" ht="16.5" hidden="1" customHeight="1" x14ac:dyDescent="0.15">
      <c r="B38" s="25"/>
      <c r="C38" s="33" t="s">
        <v>14</v>
      </c>
      <c r="D38" s="34"/>
      <c r="E38" s="35" t="s">
        <v>15</v>
      </c>
      <c r="F38" s="35"/>
      <c r="G38" s="36">
        <v>2</v>
      </c>
      <c r="H38" s="36">
        <f t="shared" si="0"/>
        <v>51</v>
      </c>
      <c r="I38" s="37">
        <v>46</v>
      </c>
      <c r="J38" s="38">
        <v>5</v>
      </c>
    </row>
    <row r="39" spans="2:10" ht="16.5" hidden="1" customHeight="1" x14ac:dyDescent="0.15">
      <c r="B39" s="25"/>
      <c r="C39" s="33" t="s">
        <v>16</v>
      </c>
      <c r="D39" s="34"/>
      <c r="E39" s="35" t="s">
        <v>17</v>
      </c>
      <c r="F39" s="35"/>
      <c r="G39" s="36">
        <v>545</v>
      </c>
      <c r="H39" s="36">
        <f t="shared" si="0"/>
        <v>3079</v>
      </c>
      <c r="I39" s="37">
        <v>2519</v>
      </c>
      <c r="J39" s="38">
        <v>560</v>
      </c>
    </row>
    <row r="40" spans="2:10" ht="16.5" hidden="1" customHeight="1" x14ac:dyDescent="0.15">
      <c r="B40" s="25"/>
      <c r="C40" s="33" t="s">
        <v>18</v>
      </c>
      <c r="D40" s="34"/>
      <c r="E40" s="35" t="s">
        <v>19</v>
      </c>
      <c r="F40" s="35"/>
      <c r="G40" s="36">
        <v>824</v>
      </c>
      <c r="H40" s="36">
        <f t="shared" si="0"/>
        <v>11454</v>
      </c>
      <c r="I40" s="37">
        <v>6902</v>
      </c>
      <c r="J40" s="38">
        <v>4552</v>
      </c>
    </row>
    <row r="41" spans="2:10" ht="16.5" hidden="1" customHeight="1" x14ac:dyDescent="0.15">
      <c r="B41" s="25"/>
      <c r="C41" s="33" t="s">
        <v>20</v>
      </c>
      <c r="D41" s="34"/>
      <c r="E41" s="35" t="s">
        <v>21</v>
      </c>
      <c r="F41" s="35"/>
      <c r="G41" s="36">
        <v>12</v>
      </c>
      <c r="H41" s="36">
        <f t="shared" si="0"/>
        <v>181</v>
      </c>
      <c r="I41" s="37">
        <v>164</v>
      </c>
      <c r="J41" s="38">
        <v>17</v>
      </c>
    </row>
    <row r="42" spans="2:10" ht="16.5" hidden="1" customHeight="1" x14ac:dyDescent="0.15">
      <c r="B42" s="25"/>
      <c r="C42" s="33" t="s">
        <v>22</v>
      </c>
      <c r="D42" s="47"/>
      <c r="E42" s="48" t="s">
        <v>36</v>
      </c>
      <c r="F42" s="48"/>
      <c r="G42" s="36">
        <v>30</v>
      </c>
      <c r="H42" s="36">
        <f t="shared" si="0"/>
        <v>801</v>
      </c>
      <c r="I42" s="37">
        <v>584</v>
      </c>
      <c r="J42" s="38">
        <v>217</v>
      </c>
    </row>
    <row r="43" spans="2:10" ht="16.5" hidden="1" customHeight="1" x14ac:dyDescent="0.15">
      <c r="B43" s="25"/>
      <c r="C43" s="33" t="s">
        <v>24</v>
      </c>
      <c r="D43" s="34"/>
      <c r="E43" s="35" t="s">
        <v>37</v>
      </c>
      <c r="F43" s="35"/>
      <c r="G43" s="36">
        <v>104</v>
      </c>
      <c r="H43" s="36">
        <f t="shared" si="0"/>
        <v>2295</v>
      </c>
      <c r="I43" s="37">
        <v>1606</v>
      </c>
      <c r="J43" s="38">
        <v>689</v>
      </c>
    </row>
    <row r="44" spans="2:10" ht="16.5" hidden="1" customHeight="1" x14ac:dyDescent="0.15">
      <c r="B44" s="25"/>
      <c r="C44" s="33" t="s">
        <v>26</v>
      </c>
      <c r="D44" s="34"/>
      <c r="E44" s="35" t="s">
        <v>38</v>
      </c>
      <c r="F44" s="35"/>
      <c r="G44" s="36">
        <v>1098</v>
      </c>
      <c r="H44" s="36">
        <f t="shared" si="0"/>
        <v>6708</v>
      </c>
      <c r="I44" s="37">
        <v>3165</v>
      </c>
      <c r="J44" s="38">
        <v>3543</v>
      </c>
    </row>
    <row r="45" spans="2:10" ht="16.5" hidden="1" customHeight="1" x14ac:dyDescent="0.15">
      <c r="B45" s="25"/>
      <c r="C45" s="33" t="s">
        <v>28</v>
      </c>
      <c r="D45" s="34"/>
      <c r="E45" s="35" t="s">
        <v>27</v>
      </c>
      <c r="F45" s="35"/>
      <c r="G45" s="36">
        <v>47</v>
      </c>
      <c r="H45" s="36">
        <f t="shared" si="0"/>
        <v>563</v>
      </c>
      <c r="I45" s="37">
        <v>182</v>
      </c>
      <c r="J45" s="38">
        <v>381</v>
      </c>
    </row>
    <row r="46" spans="2:10" ht="16.5" hidden="1" customHeight="1" x14ac:dyDescent="0.15">
      <c r="B46" s="25"/>
      <c r="C46" s="33" t="s">
        <v>30</v>
      </c>
      <c r="D46" s="34"/>
      <c r="E46" s="35" t="s">
        <v>29</v>
      </c>
      <c r="F46" s="35"/>
      <c r="G46" s="36">
        <v>62</v>
      </c>
      <c r="H46" s="36">
        <f t="shared" si="0"/>
        <v>127</v>
      </c>
      <c r="I46" s="37">
        <v>77</v>
      </c>
      <c r="J46" s="38">
        <v>50</v>
      </c>
    </row>
    <row r="47" spans="2:10" ht="16.5" hidden="1" customHeight="1" x14ac:dyDescent="0.15">
      <c r="B47" s="25"/>
      <c r="C47" s="49" t="s">
        <v>32</v>
      </c>
      <c r="D47" s="50"/>
      <c r="E47" s="35" t="s">
        <v>39</v>
      </c>
      <c r="F47" s="51"/>
      <c r="G47" s="52">
        <v>376</v>
      </c>
      <c r="H47" s="52">
        <f t="shared" si="0"/>
        <v>2454</v>
      </c>
      <c r="I47" s="53">
        <v>891</v>
      </c>
      <c r="J47" s="54">
        <v>1563</v>
      </c>
    </row>
    <row r="48" spans="2:10" ht="16.5" hidden="1" customHeight="1" x14ac:dyDescent="0.15">
      <c r="B48" s="32"/>
      <c r="C48" s="33" t="s">
        <v>40</v>
      </c>
      <c r="D48" s="47"/>
      <c r="E48" s="48" t="s">
        <v>41</v>
      </c>
      <c r="F48" s="48"/>
      <c r="G48" s="36">
        <v>177</v>
      </c>
      <c r="H48" s="36">
        <f t="shared" si="0"/>
        <v>2654</v>
      </c>
      <c r="I48" s="37">
        <v>499</v>
      </c>
      <c r="J48" s="38">
        <v>2155</v>
      </c>
    </row>
    <row r="49" spans="2:10" ht="16.5" hidden="1" customHeight="1" x14ac:dyDescent="0.15">
      <c r="B49" s="25"/>
      <c r="C49" s="33" t="s">
        <v>42</v>
      </c>
      <c r="D49" s="34"/>
      <c r="E49" s="35" t="s">
        <v>43</v>
      </c>
      <c r="F49" s="35"/>
      <c r="G49" s="36">
        <v>147</v>
      </c>
      <c r="H49" s="36">
        <f t="shared" si="0"/>
        <v>1475</v>
      </c>
      <c r="I49" s="37">
        <v>593</v>
      </c>
      <c r="J49" s="38">
        <v>882</v>
      </c>
    </row>
    <row r="50" spans="2:10" ht="16.5" hidden="1" customHeight="1" x14ac:dyDescent="0.15">
      <c r="B50" s="25"/>
      <c r="C50" s="33" t="s">
        <v>44</v>
      </c>
      <c r="D50" s="34"/>
      <c r="E50" s="35" t="s">
        <v>45</v>
      </c>
      <c r="F50" s="35"/>
      <c r="G50" s="36">
        <v>56</v>
      </c>
      <c r="H50" s="36">
        <f t="shared" si="0"/>
        <v>609</v>
      </c>
      <c r="I50" s="37">
        <v>387</v>
      </c>
      <c r="J50" s="38">
        <v>222</v>
      </c>
    </row>
    <row r="51" spans="2:10" ht="16.5" hidden="1" customHeight="1" x14ac:dyDescent="0.15">
      <c r="B51" s="25"/>
      <c r="C51" s="33" t="s">
        <v>46</v>
      </c>
      <c r="D51" s="34"/>
      <c r="E51" s="55" t="s">
        <v>47</v>
      </c>
      <c r="F51" s="55"/>
      <c r="G51" s="36">
        <v>760</v>
      </c>
      <c r="H51" s="36">
        <f t="shared" si="0"/>
        <v>3749</v>
      </c>
      <c r="I51" s="37">
        <v>1964</v>
      </c>
      <c r="J51" s="38">
        <v>1785</v>
      </c>
    </row>
    <row r="52" spans="2:10" ht="16.5" hidden="1" customHeight="1" x14ac:dyDescent="0.15">
      <c r="B52" s="25"/>
      <c r="C52" s="49" t="s">
        <v>48</v>
      </c>
      <c r="D52" s="50"/>
      <c r="E52" s="51" t="s">
        <v>49</v>
      </c>
      <c r="F52" s="51"/>
      <c r="G52" s="52">
        <v>38</v>
      </c>
      <c r="H52" s="52">
        <f t="shared" si="0"/>
        <v>996</v>
      </c>
      <c r="I52" s="53">
        <v>710</v>
      </c>
      <c r="J52" s="45">
        <v>286</v>
      </c>
    </row>
    <row r="53" spans="2:10" ht="22.5" customHeight="1" x14ac:dyDescent="0.15">
      <c r="B53" s="19" t="s">
        <v>50</v>
      </c>
      <c r="C53" s="20"/>
      <c r="D53" s="20"/>
      <c r="E53" s="20"/>
      <c r="F53" s="20"/>
      <c r="G53" s="21">
        <f>SUM(G54:G72)</f>
        <v>4231</v>
      </c>
      <c r="H53" s="56">
        <v>39122</v>
      </c>
      <c r="I53" s="57">
        <f>SUM(I54:I72)</f>
        <v>21445</v>
      </c>
      <c r="J53" s="58">
        <f>SUM(J54:J72)</f>
        <v>17665</v>
      </c>
    </row>
    <row r="54" spans="2:10" ht="16.5" hidden="1" customHeight="1" x14ac:dyDescent="0.15">
      <c r="B54" s="25"/>
      <c r="C54" s="26" t="s">
        <v>8</v>
      </c>
      <c r="D54" s="27"/>
      <c r="E54" s="28" t="s">
        <v>51</v>
      </c>
      <c r="F54" s="28"/>
      <c r="G54" s="29">
        <v>23</v>
      </c>
      <c r="H54" s="29">
        <v>255</v>
      </c>
      <c r="I54" s="30">
        <v>150</v>
      </c>
      <c r="J54" s="31">
        <v>105</v>
      </c>
    </row>
    <row r="55" spans="2:10" ht="16.5" hidden="1" customHeight="1" x14ac:dyDescent="0.15">
      <c r="B55" s="25"/>
      <c r="C55" s="33" t="s">
        <v>10</v>
      </c>
      <c r="D55" s="34"/>
      <c r="E55" s="35" t="s">
        <v>52</v>
      </c>
      <c r="F55" s="35"/>
      <c r="G55" s="36">
        <v>9</v>
      </c>
      <c r="H55" s="36">
        <v>71</v>
      </c>
      <c r="I55" s="37">
        <v>54</v>
      </c>
      <c r="J55" s="38">
        <v>17</v>
      </c>
    </row>
    <row r="56" spans="2:10" ht="16.5" hidden="1" customHeight="1" x14ac:dyDescent="0.15">
      <c r="B56" s="25"/>
      <c r="C56" s="33" t="s">
        <v>12</v>
      </c>
      <c r="D56" s="34"/>
      <c r="E56" s="35" t="s">
        <v>53</v>
      </c>
      <c r="F56" s="35"/>
      <c r="G56" s="36">
        <v>2</v>
      </c>
      <c r="H56" s="36">
        <v>9</v>
      </c>
      <c r="I56" s="37">
        <v>9</v>
      </c>
      <c r="J56" s="59" t="s">
        <v>54</v>
      </c>
    </row>
    <row r="57" spans="2:10" ht="16.5" hidden="1" customHeight="1" x14ac:dyDescent="0.15">
      <c r="B57" s="25"/>
      <c r="C57" s="33" t="s">
        <v>14</v>
      </c>
      <c r="D57" s="34"/>
      <c r="E57" s="35" t="s">
        <v>55</v>
      </c>
      <c r="F57" s="35"/>
      <c r="G57" s="36">
        <v>526</v>
      </c>
      <c r="H57" s="36">
        <v>2935</v>
      </c>
      <c r="I57" s="37">
        <v>2385</v>
      </c>
      <c r="J57" s="38">
        <v>550</v>
      </c>
    </row>
    <row r="58" spans="2:10" ht="16.5" hidden="1" customHeight="1" x14ac:dyDescent="0.15">
      <c r="B58" s="25"/>
      <c r="C58" s="33" t="s">
        <v>16</v>
      </c>
      <c r="D58" s="34"/>
      <c r="E58" s="35" t="s">
        <v>56</v>
      </c>
      <c r="F58" s="35"/>
      <c r="G58" s="36">
        <v>751</v>
      </c>
      <c r="H58" s="36">
        <v>12213</v>
      </c>
      <c r="I58" s="37">
        <v>7429</v>
      </c>
      <c r="J58" s="38">
        <v>4784</v>
      </c>
    </row>
    <row r="59" spans="2:10" ht="16.5" hidden="1" customHeight="1" x14ac:dyDescent="0.15">
      <c r="B59" s="25"/>
      <c r="C59" s="33" t="s">
        <v>18</v>
      </c>
      <c r="D59" s="34"/>
      <c r="E59" s="35" t="s">
        <v>21</v>
      </c>
      <c r="F59" s="35"/>
      <c r="G59" s="36">
        <v>8</v>
      </c>
      <c r="H59" s="36">
        <v>134</v>
      </c>
      <c r="I59" s="37">
        <v>121</v>
      </c>
      <c r="J59" s="38">
        <v>13</v>
      </c>
    </row>
    <row r="60" spans="2:10" ht="16.5" hidden="1" customHeight="1" x14ac:dyDescent="0.15">
      <c r="B60" s="25"/>
      <c r="C60" s="33" t="s">
        <v>20</v>
      </c>
      <c r="D60" s="34"/>
      <c r="E60" s="35" t="s">
        <v>36</v>
      </c>
      <c r="F60" s="35"/>
      <c r="G60" s="36">
        <v>38</v>
      </c>
      <c r="H60" s="36">
        <v>874</v>
      </c>
      <c r="I60" s="37">
        <v>627</v>
      </c>
      <c r="J60" s="38">
        <v>247</v>
      </c>
    </row>
    <row r="61" spans="2:10" ht="16.5" hidden="1" customHeight="1" x14ac:dyDescent="0.15">
      <c r="B61" s="25"/>
      <c r="C61" s="33" t="s">
        <v>22</v>
      </c>
      <c r="D61" s="47"/>
      <c r="E61" s="48" t="s">
        <v>57</v>
      </c>
      <c r="F61" s="48"/>
      <c r="G61" s="36">
        <v>121</v>
      </c>
      <c r="H61" s="36">
        <v>1893</v>
      </c>
      <c r="I61" s="37">
        <v>1536</v>
      </c>
      <c r="J61" s="38">
        <v>357</v>
      </c>
    </row>
    <row r="62" spans="2:10" ht="16.5" hidden="1" customHeight="1" x14ac:dyDescent="0.15">
      <c r="B62" s="25"/>
      <c r="C62" s="33" t="s">
        <v>24</v>
      </c>
      <c r="D62" s="34"/>
      <c r="E62" s="35" t="s">
        <v>58</v>
      </c>
      <c r="F62" s="35"/>
      <c r="G62" s="36">
        <v>1059</v>
      </c>
      <c r="H62" s="36">
        <v>7184</v>
      </c>
      <c r="I62" s="37">
        <v>3444</v>
      </c>
      <c r="J62" s="38">
        <v>3728</v>
      </c>
    </row>
    <row r="63" spans="2:10" ht="16.5" hidden="1" customHeight="1" x14ac:dyDescent="0.15">
      <c r="B63" s="25"/>
      <c r="C63" s="33" t="s">
        <v>26</v>
      </c>
      <c r="D63" s="34"/>
      <c r="E63" s="35" t="s">
        <v>59</v>
      </c>
      <c r="F63" s="35"/>
      <c r="G63" s="36">
        <v>51</v>
      </c>
      <c r="H63" s="36">
        <v>753</v>
      </c>
      <c r="I63" s="37">
        <v>204</v>
      </c>
      <c r="J63" s="38">
        <v>549</v>
      </c>
    </row>
    <row r="64" spans="2:10" ht="16.5" hidden="1" customHeight="1" x14ac:dyDescent="0.15">
      <c r="B64" s="25"/>
      <c r="C64" s="33" t="s">
        <v>28</v>
      </c>
      <c r="D64" s="34"/>
      <c r="E64" s="35" t="s">
        <v>60</v>
      </c>
      <c r="F64" s="35"/>
      <c r="G64" s="36">
        <v>81</v>
      </c>
      <c r="H64" s="36">
        <v>297</v>
      </c>
      <c r="I64" s="37">
        <v>186</v>
      </c>
      <c r="J64" s="38">
        <v>111</v>
      </c>
    </row>
    <row r="65" spans="2:10" ht="16.5" hidden="1" customHeight="1" x14ac:dyDescent="0.15">
      <c r="B65" s="25"/>
      <c r="C65" s="33" t="s">
        <v>30</v>
      </c>
      <c r="D65" s="34"/>
      <c r="E65" s="35" t="s">
        <v>61</v>
      </c>
      <c r="F65" s="35"/>
      <c r="G65" s="36">
        <v>114</v>
      </c>
      <c r="H65" s="36">
        <v>867</v>
      </c>
      <c r="I65" s="37">
        <v>556</v>
      </c>
      <c r="J65" s="38">
        <v>311</v>
      </c>
    </row>
    <row r="66" spans="2:10" ht="16.5" hidden="1" customHeight="1" x14ac:dyDescent="0.15">
      <c r="B66" s="25"/>
      <c r="C66" s="49" t="s">
        <v>32</v>
      </c>
      <c r="D66" s="50"/>
      <c r="E66" s="35" t="s">
        <v>62</v>
      </c>
      <c r="F66" s="51"/>
      <c r="G66" s="52">
        <v>383</v>
      </c>
      <c r="H66" s="52">
        <v>2707</v>
      </c>
      <c r="I66" s="53">
        <v>987</v>
      </c>
      <c r="J66" s="54">
        <v>1720</v>
      </c>
    </row>
    <row r="67" spans="2:10" ht="16.5" hidden="1" customHeight="1" x14ac:dyDescent="0.15">
      <c r="B67" s="32"/>
      <c r="C67" s="33" t="s">
        <v>40</v>
      </c>
      <c r="D67" s="47"/>
      <c r="E67" s="48" t="s">
        <v>63</v>
      </c>
      <c r="F67" s="48"/>
      <c r="G67" s="36">
        <v>365</v>
      </c>
      <c r="H67" s="36">
        <v>1405</v>
      </c>
      <c r="I67" s="37">
        <v>573</v>
      </c>
      <c r="J67" s="38">
        <v>832</v>
      </c>
    </row>
    <row r="68" spans="2:10" ht="16.5" hidden="1" customHeight="1" x14ac:dyDescent="0.15">
      <c r="B68" s="25"/>
      <c r="C68" s="33" t="s">
        <v>42</v>
      </c>
      <c r="D68" s="34"/>
      <c r="E68" s="35" t="s">
        <v>43</v>
      </c>
      <c r="F68" s="35"/>
      <c r="G68" s="36">
        <v>141</v>
      </c>
      <c r="H68" s="36">
        <v>1426</v>
      </c>
      <c r="I68" s="37">
        <v>577</v>
      </c>
      <c r="J68" s="38">
        <v>849</v>
      </c>
    </row>
    <row r="69" spans="2:10" ht="16.5" hidden="1" customHeight="1" x14ac:dyDescent="0.15">
      <c r="B69" s="25"/>
      <c r="C69" s="33" t="s">
        <v>44</v>
      </c>
      <c r="D69" s="34"/>
      <c r="E69" s="35" t="s">
        <v>41</v>
      </c>
      <c r="F69" s="35"/>
      <c r="G69" s="36">
        <v>192</v>
      </c>
      <c r="H69" s="36">
        <v>3143</v>
      </c>
      <c r="I69" s="37">
        <v>679</v>
      </c>
      <c r="J69" s="38">
        <v>2464</v>
      </c>
    </row>
    <row r="70" spans="2:10" ht="16.5" hidden="1" customHeight="1" x14ac:dyDescent="0.15">
      <c r="B70" s="25"/>
      <c r="C70" s="33" t="s">
        <v>46</v>
      </c>
      <c r="D70" s="34"/>
      <c r="E70" s="55" t="s">
        <v>45</v>
      </c>
      <c r="F70" s="55"/>
      <c r="G70" s="36">
        <v>45</v>
      </c>
      <c r="H70" s="36">
        <v>471</v>
      </c>
      <c r="I70" s="37">
        <v>293</v>
      </c>
      <c r="J70" s="38">
        <v>178</v>
      </c>
    </row>
    <row r="71" spans="2:10" ht="16.5" hidden="1" customHeight="1" x14ac:dyDescent="0.15">
      <c r="B71" s="25"/>
      <c r="C71" s="49" t="s">
        <v>48</v>
      </c>
      <c r="D71" s="50"/>
      <c r="E71" s="51" t="s">
        <v>47</v>
      </c>
      <c r="F71" s="55"/>
      <c r="G71" s="36">
        <v>289</v>
      </c>
      <c r="H71" s="52">
        <v>1515</v>
      </c>
      <c r="I71" s="53">
        <v>922</v>
      </c>
      <c r="J71" s="54">
        <v>593</v>
      </c>
    </row>
    <row r="72" spans="2:10" ht="16.5" hidden="1" customHeight="1" x14ac:dyDescent="0.15">
      <c r="B72" s="46"/>
      <c r="C72" s="49" t="s">
        <v>64</v>
      </c>
      <c r="D72" s="50"/>
      <c r="E72" s="51" t="s">
        <v>65</v>
      </c>
      <c r="F72" s="51"/>
      <c r="G72" s="52">
        <v>33</v>
      </c>
      <c r="H72" s="36">
        <v>970</v>
      </c>
      <c r="I72" s="37">
        <v>713</v>
      </c>
      <c r="J72" s="45">
        <v>257</v>
      </c>
    </row>
    <row r="73" spans="2:10" ht="22.5" customHeight="1" x14ac:dyDescent="0.15">
      <c r="B73" s="19" t="s">
        <v>66</v>
      </c>
      <c r="C73" s="20"/>
      <c r="D73" s="20"/>
      <c r="E73" s="20"/>
      <c r="F73" s="20"/>
      <c r="G73" s="21">
        <f>SUM(G74:G91)</f>
        <v>3865</v>
      </c>
      <c r="H73" s="21">
        <f>SUM(H74:H91)</f>
        <v>34514</v>
      </c>
      <c r="I73" s="57">
        <f>SUM(I74:I91)</f>
        <v>18923</v>
      </c>
      <c r="J73" s="58">
        <f>SUM(J74:J91)</f>
        <v>15523</v>
      </c>
    </row>
    <row r="74" spans="2:10" ht="16.5" hidden="1" customHeight="1" x14ac:dyDescent="0.15">
      <c r="B74" s="25"/>
      <c r="C74" s="26" t="s">
        <v>67</v>
      </c>
      <c r="D74" s="27"/>
      <c r="E74" s="28" t="s">
        <v>68</v>
      </c>
      <c r="F74" s="28"/>
      <c r="G74" s="29">
        <v>30</v>
      </c>
      <c r="H74" s="29">
        <v>261</v>
      </c>
      <c r="I74" s="30">
        <v>167</v>
      </c>
      <c r="J74" s="31">
        <v>94</v>
      </c>
    </row>
    <row r="75" spans="2:10" ht="16.5" hidden="1" customHeight="1" x14ac:dyDescent="0.15">
      <c r="B75" s="25"/>
      <c r="C75" s="33" t="s">
        <v>12</v>
      </c>
      <c r="D75" s="34"/>
      <c r="E75" s="35" t="s">
        <v>53</v>
      </c>
      <c r="F75" s="35"/>
      <c r="G75" s="36">
        <v>2</v>
      </c>
      <c r="H75" s="36">
        <v>17</v>
      </c>
      <c r="I75" s="37">
        <v>14</v>
      </c>
      <c r="J75" s="59">
        <v>3</v>
      </c>
    </row>
    <row r="76" spans="2:10" ht="16.5" hidden="1" customHeight="1" x14ac:dyDescent="0.15">
      <c r="B76" s="25"/>
      <c r="C76" s="33" t="s">
        <v>14</v>
      </c>
      <c r="D76" s="34"/>
      <c r="E76" s="35" t="s">
        <v>55</v>
      </c>
      <c r="F76" s="35"/>
      <c r="G76" s="36">
        <v>482</v>
      </c>
      <c r="H76" s="36">
        <v>2781</v>
      </c>
      <c r="I76" s="37">
        <v>2296</v>
      </c>
      <c r="J76" s="38">
        <v>485</v>
      </c>
    </row>
    <row r="77" spans="2:10" ht="16.5" hidden="1" customHeight="1" x14ac:dyDescent="0.15">
      <c r="B77" s="25"/>
      <c r="C77" s="33" t="s">
        <v>16</v>
      </c>
      <c r="D77" s="34"/>
      <c r="E77" s="35" t="s">
        <v>56</v>
      </c>
      <c r="F77" s="35"/>
      <c r="G77" s="36">
        <v>705</v>
      </c>
      <c r="H77" s="36">
        <v>11469</v>
      </c>
      <c r="I77" s="37">
        <v>6841</v>
      </c>
      <c r="J77" s="38">
        <v>4610</v>
      </c>
    </row>
    <row r="78" spans="2:10" ht="16.5" hidden="1" customHeight="1" x14ac:dyDescent="0.15">
      <c r="B78" s="25"/>
      <c r="C78" s="33" t="s">
        <v>18</v>
      </c>
      <c r="D78" s="34"/>
      <c r="E78" s="35" t="s">
        <v>21</v>
      </c>
      <c r="F78" s="35"/>
      <c r="G78" s="36">
        <v>5</v>
      </c>
      <c r="H78" s="36">
        <v>111</v>
      </c>
      <c r="I78" s="37">
        <v>105</v>
      </c>
      <c r="J78" s="38">
        <v>6</v>
      </c>
    </row>
    <row r="79" spans="2:10" ht="16.5" hidden="1" customHeight="1" x14ac:dyDescent="0.15">
      <c r="B79" s="25"/>
      <c r="C79" s="33" t="s">
        <v>20</v>
      </c>
      <c r="D79" s="34"/>
      <c r="E79" s="35" t="s">
        <v>36</v>
      </c>
      <c r="F79" s="35"/>
      <c r="G79" s="36">
        <v>31</v>
      </c>
      <c r="H79" s="36">
        <v>770</v>
      </c>
      <c r="I79" s="37">
        <v>572</v>
      </c>
      <c r="J79" s="38">
        <v>198</v>
      </c>
    </row>
    <row r="80" spans="2:10" ht="16.5" hidden="1" customHeight="1" x14ac:dyDescent="0.15">
      <c r="B80" s="25"/>
      <c r="C80" s="33" t="s">
        <v>22</v>
      </c>
      <c r="D80" s="47"/>
      <c r="E80" s="48" t="s">
        <v>57</v>
      </c>
      <c r="F80" s="48"/>
      <c r="G80" s="36">
        <v>108</v>
      </c>
      <c r="H80" s="36">
        <v>1758</v>
      </c>
      <c r="I80" s="37">
        <v>1446</v>
      </c>
      <c r="J80" s="38">
        <v>312</v>
      </c>
    </row>
    <row r="81" spans="2:10" ht="16.5" hidden="1" customHeight="1" x14ac:dyDescent="0.15">
      <c r="B81" s="25"/>
      <c r="C81" s="33" t="s">
        <v>24</v>
      </c>
      <c r="D81" s="34"/>
      <c r="E81" s="35" t="s">
        <v>58</v>
      </c>
      <c r="F81" s="35"/>
      <c r="G81" s="36">
        <v>969</v>
      </c>
      <c r="H81" s="36">
        <v>6795</v>
      </c>
      <c r="I81" s="37">
        <v>3390</v>
      </c>
      <c r="J81" s="38">
        <v>3393</v>
      </c>
    </row>
    <row r="82" spans="2:10" ht="16.5" hidden="1" customHeight="1" x14ac:dyDescent="0.15">
      <c r="B82" s="25"/>
      <c r="C82" s="33" t="s">
        <v>26</v>
      </c>
      <c r="D82" s="34"/>
      <c r="E82" s="35" t="s">
        <v>59</v>
      </c>
      <c r="F82" s="35"/>
      <c r="G82" s="36">
        <v>57</v>
      </c>
      <c r="H82" s="36">
        <v>805</v>
      </c>
      <c r="I82" s="37">
        <v>243</v>
      </c>
      <c r="J82" s="38">
        <v>562</v>
      </c>
    </row>
    <row r="83" spans="2:10" ht="16.5" hidden="1" customHeight="1" x14ac:dyDescent="0.15">
      <c r="B83" s="25"/>
      <c r="C83" s="33" t="s">
        <v>28</v>
      </c>
      <c r="D83" s="34"/>
      <c r="E83" s="35" t="s">
        <v>60</v>
      </c>
      <c r="F83" s="35"/>
      <c r="G83" s="36">
        <v>76</v>
      </c>
      <c r="H83" s="36">
        <v>530</v>
      </c>
      <c r="I83" s="37">
        <v>387</v>
      </c>
      <c r="J83" s="38">
        <v>143</v>
      </c>
    </row>
    <row r="84" spans="2:10" ht="16.5" hidden="1" customHeight="1" x14ac:dyDescent="0.15">
      <c r="B84" s="25"/>
      <c r="C84" s="33" t="s">
        <v>30</v>
      </c>
      <c r="D84" s="34"/>
      <c r="E84" s="35" t="s">
        <v>61</v>
      </c>
      <c r="F84" s="35"/>
      <c r="G84" s="36">
        <v>109</v>
      </c>
      <c r="H84" s="36">
        <v>617</v>
      </c>
      <c r="I84" s="37">
        <v>385</v>
      </c>
      <c r="J84" s="38">
        <v>232</v>
      </c>
    </row>
    <row r="85" spans="2:10" ht="16.5" hidden="1" customHeight="1" x14ac:dyDescent="0.15">
      <c r="B85" s="25"/>
      <c r="C85" s="49" t="s">
        <v>32</v>
      </c>
      <c r="D85" s="50"/>
      <c r="E85" s="35" t="s">
        <v>62</v>
      </c>
      <c r="F85" s="51"/>
      <c r="G85" s="52">
        <v>393</v>
      </c>
      <c r="H85" s="52">
        <v>2761</v>
      </c>
      <c r="I85" s="53">
        <v>930</v>
      </c>
      <c r="J85" s="54">
        <v>1793</v>
      </c>
    </row>
    <row r="86" spans="2:10" ht="16.5" hidden="1" customHeight="1" x14ac:dyDescent="0.15">
      <c r="B86" s="32"/>
      <c r="C86" s="33" t="s">
        <v>40</v>
      </c>
      <c r="D86" s="47"/>
      <c r="E86" s="48" t="s">
        <v>63</v>
      </c>
      <c r="F86" s="48"/>
      <c r="G86" s="36">
        <v>344</v>
      </c>
      <c r="H86" s="36">
        <v>1166</v>
      </c>
      <c r="I86" s="37">
        <v>493</v>
      </c>
      <c r="J86" s="38">
        <v>673</v>
      </c>
    </row>
    <row r="87" spans="2:10" ht="16.5" hidden="1" customHeight="1" x14ac:dyDescent="0.15">
      <c r="B87" s="25"/>
      <c r="C87" s="33" t="s">
        <v>42</v>
      </c>
      <c r="D87" s="34"/>
      <c r="E87" s="35" t="s">
        <v>43</v>
      </c>
      <c r="F87" s="35"/>
      <c r="G87" s="36">
        <v>87</v>
      </c>
      <c r="H87" s="36">
        <v>273</v>
      </c>
      <c r="I87" s="37">
        <v>86</v>
      </c>
      <c r="J87" s="38">
        <v>187</v>
      </c>
    </row>
    <row r="88" spans="2:10" ht="16.5" hidden="1" customHeight="1" x14ac:dyDescent="0.15">
      <c r="B88" s="25"/>
      <c r="C88" s="33" t="s">
        <v>44</v>
      </c>
      <c r="D88" s="34"/>
      <c r="E88" s="35" t="s">
        <v>41</v>
      </c>
      <c r="F88" s="35"/>
      <c r="G88" s="36">
        <v>165</v>
      </c>
      <c r="H88" s="36">
        <v>2708</v>
      </c>
      <c r="I88" s="37">
        <v>525</v>
      </c>
      <c r="J88" s="38">
        <v>2183</v>
      </c>
    </row>
    <row r="89" spans="2:10" ht="16.5" hidden="1" customHeight="1" x14ac:dyDescent="0.15">
      <c r="B89" s="25"/>
      <c r="C89" s="33" t="s">
        <v>46</v>
      </c>
      <c r="D89" s="34"/>
      <c r="E89" s="55" t="s">
        <v>45</v>
      </c>
      <c r="F89" s="55"/>
      <c r="G89" s="36">
        <v>32</v>
      </c>
      <c r="H89" s="36">
        <v>393</v>
      </c>
      <c r="I89" s="37">
        <v>252</v>
      </c>
      <c r="J89" s="38">
        <v>141</v>
      </c>
    </row>
    <row r="90" spans="2:10" ht="16.5" hidden="1" customHeight="1" x14ac:dyDescent="0.15">
      <c r="B90" s="25"/>
      <c r="C90" s="49" t="s">
        <v>48</v>
      </c>
      <c r="D90" s="50"/>
      <c r="E90" s="51" t="s">
        <v>47</v>
      </c>
      <c r="F90" s="55"/>
      <c r="G90" s="36">
        <v>270</v>
      </c>
      <c r="H90" s="52">
        <v>1299</v>
      </c>
      <c r="I90" s="53">
        <v>791</v>
      </c>
      <c r="J90" s="54">
        <v>508</v>
      </c>
    </row>
    <row r="91" spans="2:10" ht="16.5" hidden="1" customHeight="1" x14ac:dyDescent="0.15">
      <c r="B91" s="46"/>
      <c r="C91" s="49" t="s">
        <v>64</v>
      </c>
      <c r="D91" s="50"/>
      <c r="E91" s="51" t="s">
        <v>65</v>
      </c>
      <c r="F91" s="51"/>
      <c r="G91" s="60" t="s">
        <v>69</v>
      </c>
      <c r="H91" s="61" t="s">
        <v>70</v>
      </c>
      <c r="I91" s="62" t="s">
        <v>69</v>
      </c>
      <c r="J91" s="63" t="s">
        <v>69</v>
      </c>
    </row>
    <row r="92" spans="2:10" ht="22.5" customHeight="1" x14ac:dyDescent="0.15">
      <c r="B92" s="19" t="s">
        <v>71</v>
      </c>
      <c r="C92" s="20"/>
      <c r="D92" s="20"/>
      <c r="E92" s="20"/>
      <c r="F92" s="20"/>
      <c r="G92" s="21">
        <v>4106</v>
      </c>
      <c r="H92" s="21">
        <v>37896</v>
      </c>
      <c r="I92" s="57">
        <v>20554</v>
      </c>
      <c r="J92" s="58">
        <v>17325</v>
      </c>
    </row>
    <row r="93" spans="2:10" ht="15" customHeight="1" x14ac:dyDescent="0.15">
      <c r="B93" s="25"/>
      <c r="C93" s="26" t="s">
        <v>67</v>
      </c>
      <c r="D93" s="27"/>
      <c r="E93" s="28" t="s">
        <v>68</v>
      </c>
      <c r="F93" s="28"/>
      <c r="G93" s="29">
        <v>36</v>
      </c>
      <c r="H93" s="29">
        <v>242</v>
      </c>
      <c r="I93" s="30">
        <v>167</v>
      </c>
      <c r="J93" s="31">
        <v>75</v>
      </c>
    </row>
    <row r="94" spans="2:10" ht="15" customHeight="1" x14ac:dyDescent="0.15">
      <c r="B94" s="25"/>
      <c r="C94" s="33" t="s">
        <v>12</v>
      </c>
      <c r="D94" s="34"/>
      <c r="E94" s="35" t="s">
        <v>53</v>
      </c>
      <c r="F94" s="35"/>
      <c r="G94" s="61" t="s">
        <v>54</v>
      </c>
      <c r="H94" s="61" t="s">
        <v>54</v>
      </c>
      <c r="I94" s="62" t="s">
        <v>54</v>
      </c>
      <c r="J94" s="59" t="s">
        <v>54</v>
      </c>
    </row>
    <row r="95" spans="2:10" ht="15" customHeight="1" x14ac:dyDescent="0.15">
      <c r="B95" s="25"/>
      <c r="C95" s="33" t="s">
        <v>14</v>
      </c>
      <c r="D95" s="34"/>
      <c r="E95" s="35" t="s">
        <v>55</v>
      </c>
      <c r="F95" s="35"/>
      <c r="G95" s="36">
        <v>478</v>
      </c>
      <c r="H95" s="36">
        <v>2655</v>
      </c>
      <c r="I95" s="37">
        <v>2142</v>
      </c>
      <c r="J95" s="38">
        <v>513</v>
      </c>
    </row>
    <row r="96" spans="2:10" ht="15" customHeight="1" x14ac:dyDescent="0.15">
      <c r="B96" s="25"/>
      <c r="C96" s="33" t="s">
        <v>16</v>
      </c>
      <c r="D96" s="34"/>
      <c r="E96" s="35" t="s">
        <v>56</v>
      </c>
      <c r="F96" s="35"/>
      <c r="G96" s="36">
        <v>693</v>
      </c>
      <c r="H96" s="36">
        <v>10816</v>
      </c>
      <c r="I96" s="37">
        <v>6644</v>
      </c>
      <c r="J96" s="38">
        <v>4172</v>
      </c>
    </row>
    <row r="97" spans="2:10" ht="15" customHeight="1" x14ac:dyDescent="0.15">
      <c r="B97" s="25"/>
      <c r="C97" s="33" t="s">
        <v>18</v>
      </c>
      <c r="D97" s="34"/>
      <c r="E97" s="35" t="s">
        <v>21</v>
      </c>
      <c r="F97" s="35"/>
      <c r="G97" s="36">
        <v>13</v>
      </c>
      <c r="H97" s="36">
        <v>188</v>
      </c>
      <c r="I97" s="37">
        <v>171</v>
      </c>
      <c r="J97" s="38">
        <v>17</v>
      </c>
    </row>
    <row r="98" spans="2:10" ht="15" customHeight="1" x14ac:dyDescent="0.15">
      <c r="B98" s="25"/>
      <c r="C98" s="33" t="s">
        <v>20</v>
      </c>
      <c r="D98" s="34"/>
      <c r="E98" s="35" t="s">
        <v>36</v>
      </c>
      <c r="F98" s="35"/>
      <c r="G98" s="36">
        <v>32</v>
      </c>
      <c r="H98" s="36">
        <v>829</v>
      </c>
      <c r="I98" s="37">
        <v>624</v>
      </c>
      <c r="J98" s="38">
        <v>205</v>
      </c>
    </row>
    <row r="99" spans="2:10" ht="15" customHeight="1" x14ac:dyDescent="0.15">
      <c r="B99" s="25"/>
      <c r="C99" s="33" t="s">
        <v>22</v>
      </c>
      <c r="D99" s="47"/>
      <c r="E99" s="48" t="s">
        <v>57</v>
      </c>
      <c r="F99" s="48"/>
      <c r="G99" s="36">
        <v>119</v>
      </c>
      <c r="H99" s="36">
        <v>1953</v>
      </c>
      <c r="I99" s="37">
        <v>1616</v>
      </c>
      <c r="J99" s="38">
        <v>337</v>
      </c>
    </row>
    <row r="100" spans="2:10" ht="15" customHeight="1" x14ac:dyDescent="0.15">
      <c r="B100" s="25"/>
      <c r="C100" s="33" t="s">
        <v>24</v>
      </c>
      <c r="D100" s="34"/>
      <c r="E100" s="35" t="s">
        <v>58</v>
      </c>
      <c r="F100" s="35"/>
      <c r="G100" s="36">
        <v>984</v>
      </c>
      <c r="H100" s="36">
        <v>6991</v>
      </c>
      <c r="I100" s="37">
        <v>3518</v>
      </c>
      <c r="J100" s="38">
        <v>3473</v>
      </c>
    </row>
    <row r="101" spans="2:10" ht="15" customHeight="1" x14ac:dyDescent="0.15">
      <c r="B101" s="25"/>
      <c r="C101" s="33" t="s">
        <v>26</v>
      </c>
      <c r="D101" s="34"/>
      <c r="E101" s="35" t="s">
        <v>59</v>
      </c>
      <c r="F101" s="35"/>
      <c r="G101" s="36">
        <v>41</v>
      </c>
      <c r="H101" s="36">
        <v>474</v>
      </c>
      <c r="I101" s="37">
        <v>138</v>
      </c>
      <c r="J101" s="38">
        <v>336</v>
      </c>
    </row>
    <row r="102" spans="2:10" ht="15" customHeight="1" x14ac:dyDescent="0.15">
      <c r="B102" s="25"/>
      <c r="C102" s="33" t="s">
        <v>28</v>
      </c>
      <c r="D102" s="34"/>
      <c r="E102" s="35" t="s">
        <v>60</v>
      </c>
      <c r="F102" s="35"/>
      <c r="G102" s="36">
        <v>72</v>
      </c>
      <c r="H102" s="36">
        <v>279</v>
      </c>
      <c r="I102" s="37">
        <v>160</v>
      </c>
      <c r="J102" s="38">
        <v>119</v>
      </c>
    </row>
    <row r="103" spans="2:10" ht="15" customHeight="1" x14ac:dyDescent="0.15">
      <c r="B103" s="25"/>
      <c r="C103" s="33" t="s">
        <v>30</v>
      </c>
      <c r="D103" s="34"/>
      <c r="E103" s="35" t="s">
        <v>61</v>
      </c>
      <c r="F103" s="35"/>
      <c r="G103" s="36">
        <v>115</v>
      </c>
      <c r="H103" s="36">
        <v>815</v>
      </c>
      <c r="I103" s="37">
        <v>517</v>
      </c>
      <c r="J103" s="38">
        <v>298</v>
      </c>
    </row>
    <row r="104" spans="2:10" ht="15" customHeight="1" x14ac:dyDescent="0.15">
      <c r="B104" s="25"/>
      <c r="C104" s="49" t="s">
        <v>32</v>
      </c>
      <c r="D104" s="50"/>
      <c r="E104" s="35" t="s">
        <v>62</v>
      </c>
      <c r="F104" s="51"/>
      <c r="G104" s="52">
        <v>391</v>
      </c>
      <c r="H104" s="52">
        <v>2709</v>
      </c>
      <c r="I104" s="53">
        <v>896</v>
      </c>
      <c r="J104" s="54">
        <v>1796</v>
      </c>
    </row>
    <row r="105" spans="2:10" ht="15" customHeight="1" x14ac:dyDescent="0.15">
      <c r="B105" s="32"/>
      <c r="C105" s="33" t="s">
        <v>40</v>
      </c>
      <c r="D105" s="47"/>
      <c r="E105" s="48" t="s">
        <v>63</v>
      </c>
      <c r="F105" s="48"/>
      <c r="G105" s="36">
        <v>349</v>
      </c>
      <c r="H105" s="36">
        <v>1438</v>
      </c>
      <c r="I105" s="37">
        <v>582</v>
      </c>
      <c r="J105" s="38">
        <v>856</v>
      </c>
    </row>
    <row r="106" spans="2:10" ht="15" customHeight="1" x14ac:dyDescent="0.15">
      <c r="B106" s="25"/>
      <c r="C106" s="33" t="s">
        <v>42</v>
      </c>
      <c r="D106" s="34"/>
      <c r="E106" s="35" t="s">
        <v>43</v>
      </c>
      <c r="F106" s="35"/>
      <c r="G106" s="36">
        <v>163</v>
      </c>
      <c r="H106" s="36">
        <v>1504</v>
      </c>
      <c r="I106" s="37">
        <v>582</v>
      </c>
      <c r="J106" s="38">
        <v>922</v>
      </c>
    </row>
    <row r="107" spans="2:10" ht="15" customHeight="1" x14ac:dyDescent="0.15">
      <c r="B107" s="25"/>
      <c r="C107" s="33" t="s">
        <v>44</v>
      </c>
      <c r="D107" s="34"/>
      <c r="E107" s="35" t="s">
        <v>41</v>
      </c>
      <c r="F107" s="35"/>
      <c r="G107" s="36">
        <v>268</v>
      </c>
      <c r="H107" s="36">
        <v>3883</v>
      </c>
      <c r="I107" s="37">
        <v>851</v>
      </c>
      <c r="J107" s="38">
        <v>3032</v>
      </c>
    </row>
    <row r="108" spans="2:10" ht="15" customHeight="1" x14ac:dyDescent="0.15">
      <c r="B108" s="25"/>
      <c r="C108" s="33" t="s">
        <v>46</v>
      </c>
      <c r="D108" s="34"/>
      <c r="E108" s="55" t="s">
        <v>45</v>
      </c>
      <c r="F108" s="55"/>
      <c r="G108" s="36">
        <v>40</v>
      </c>
      <c r="H108" s="36">
        <v>649</v>
      </c>
      <c r="I108" s="37">
        <v>408</v>
      </c>
      <c r="J108" s="38">
        <v>241</v>
      </c>
    </row>
    <row r="109" spans="2:10" ht="15" customHeight="1" x14ac:dyDescent="0.15">
      <c r="B109" s="25"/>
      <c r="C109" s="49" t="s">
        <v>48</v>
      </c>
      <c r="D109" s="50"/>
      <c r="E109" s="51" t="s">
        <v>47</v>
      </c>
      <c r="F109" s="55"/>
      <c r="G109" s="36">
        <v>274</v>
      </c>
      <c r="H109" s="52">
        <v>1540</v>
      </c>
      <c r="I109" s="53">
        <v>853</v>
      </c>
      <c r="J109" s="54">
        <v>687</v>
      </c>
    </row>
    <row r="110" spans="2:10" ht="15" customHeight="1" x14ac:dyDescent="0.15">
      <c r="B110" s="46"/>
      <c r="C110" s="49" t="s">
        <v>64</v>
      </c>
      <c r="D110" s="50"/>
      <c r="E110" s="51" t="s">
        <v>65</v>
      </c>
      <c r="F110" s="51"/>
      <c r="G110" s="60">
        <v>38</v>
      </c>
      <c r="H110" s="61">
        <v>931</v>
      </c>
      <c r="I110" s="62">
        <v>685</v>
      </c>
      <c r="J110" s="63">
        <v>246</v>
      </c>
    </row>
    <row r="111" spans="2:10" ht="22.5" customHeight="1" x14ac:dyDescent="0.15">
      <c r="B111" s="19" t="s">
        <v>72</v>
      </c>
      <c r="C111" s="20"/>
      <c r="D111" s="20"/>
      <c r="E111" s="20"/>
      <c r="F111" s="20"/>
      <c r="G111" s="21">
        <f>SUM(G112:G128)</f>
        <v>3754</v>
      </c>
      <c r="H111" s="21">
        <f>SUM(H112:H128)</f>
        <v>34682</v>
      </c>
      <c r="I111" s="57">
        <f>SUM(I112:I128)</f>
        <v>18973</v>
      </c>
      <c r="J111" s="58">
        <f>SUM(J112:J128)</f>
        <v>15655</v>
      </c>
    </row>
    <row r="112" spans="2:10" ht="15" customHeight="1" x14ac:dyDescent="0.15">
      <c r="B112" s="25"/>
      <c r="C112" s="26" t="s">
        <v>67</v>
      </c>
      <c r="D112" s="27"/>
      <c r="E112" s="28" t="s">
        <v>68</v>
      </c>
      <c r="F112" s="28"/>
      <c r="G112" s="29">
        <v>37</v>
      </c>
      <c r="H112" s="29">
        <v>330</v>
      </c>
      <c r="I112" s="30">
        <v>203</v>
      </c>
      <c r="J112" s="31">
        <v>124</v>
      </c>
    </row>
    <row r="113" spans="2:10" ht="15" customHeight="1" x14ac:dyDescent="0.15">
      <c r="B113" s="25"/>
      <c r="C113" s="33" t="s">
        <v>12</v>
      </c>
      <c r="D113" s="34"/>
      <c r="E113" s="35" t="s">
        <v>53</v>
      </c>
      <c r="F113" s="35"/>
      <c r="G113" s="61" t="s">
        <v>54</v>
      </c>
      <c r="H113" s="61" t="s">
        <v>54</v>
      </c>
      <c r="I113" s="62" t="s">
        <v>54</v>
      </c>
      <c r="J113" s="59" t="s">
        <v>54</v>
      </c>
    </row>
    <row r="114" spans="2:10" ht="15" customHeight="1" x14ac:dyDescent="0.15">
      <c r="B114" s="25"/>
      <c r="C114" s="33" t="s">
        <v>14</v>
      </c>
      <c r="D114" s="34"/>
      <c r="E114" s="35" t="s">
        <v>55</v>
      </c>
      <c r="F114" s="35"/>
      <c r="G114" s="36">
        <v>448</v>
      </c>
      <c r="H114" s="36">
        <v>2674</v>
      </c>
      <c r="I114" s="37">
        <v>2168</v>
      </c>
      <c r="J114" s="38">
        <v>506</v>
      </c>
    </row>
    <row r="115" spans="2:10" ht="15" customHeight="1" x14ac:dyDescent="0.15">
      <c r="B115" s="25"/>
      <c r="C115" s="33" t="s">
        <v>16</v>
      </c>
      <c r="D115" s="34"/>
      <c r="E115" s="35" t="s">
        <v>56</v>
      </c>
      <c r="F115" s="35"/>
      <c r="G115" s="36">
        <v>651</v>
      </c>
      <c r="H115" s="36">
        <v>10661</v>
      </c>
      <c r="I115" s="37">
        <v>6586</v>
      </c>
      <c r="J115" s="38">
        <v>4075</v>
      </c>
    </row>
    <row r="116" spans="2:10" ht="15" customHeight="1" x14ac:dyDescent="0.15">
      <c r="B116" s="25"/>
      <c r="C116" s="33" t="s">
        <v>18</v>
      </c>
      <c r="D116" s="34"/>
      <c r="E116" s="35" t="s">
        <v>21</v>
      </c>
      <c r="F116" s="35"/>
      <c r="G116" s="36">
        <v>7</v>
      </c>
      <c r="H116" s="36">
        <v>162</v>
      </c>
      <c r="I116" s="37">
        <v>148</v>
      </c>
      <c r="J116" s="38">
        <v>14</v>
      </c>
    </row>
    <row r="117" spans="2:10" ht="15" customHeight="1" x14ac:dyDescent="0.15">
      <c r="B117" s="25"/>
      <c r="C117" s="33" t="s">
        <v>20</v>
      </c>
      <c r="D117" s="34"/>
      <c r="E117" s="35" t="s">
        <v>36</v>
      </c>
      <c r="F117" s="35"/>
      <c r="G117" s="36">
        <v>37</v>
      </c>
      <c r="H117" s="36">
        <v>825</v>
      </c>
      <c r="I117" s="37">
        <v>599</v>
      </c>
      <c r="J117" s="38">
        <v>216</v>
      </c>
    </row>
    <row r="118" spans="2:10" ht="15" customHeight="1" x14ac:dyDescent="0.15">
      <c r="B118" s="25"/>
      <c r="C118" s="33" t="s">
        <v>22</v>
      </c>
      <c r="D118" s="47"/>
      <c r="E118" s="48" t="s">
        <v>57</v>
      </c>
      <c r="F118" s="48"/>
      <c r="G118" s="36">
        <v>106</v>
      </c>
      <c r="H118" s="36">
        <v>1677</v>
      </c>
      <c r="I118" s="37">
        <v>1343</v>
      </c>
      <c r="J118" s="38">
        <v>334</v>
      </c>
    </row>
    <row r="119" spans="2:10" ht="15" customHeight="1" x14ac:dyDescent="0.15">
      <c r="B119" s="25"/>
      <c r="C119" s="33" t="s">
        <v>24</v>
      </c>
      <c r="D119" s="34"/>
      <c r="E119" s="35" t="s">
        <v>58</v>
      </c>
      <c r="F119" s="35"/>
      <c r="G119" s="36">
        <v>930</v>
      </c>
      <c r="H119" s="36">
        <v>6702</v>
      </c>
      <c r="I119" s="37">
        <v>3288</v>
      </c>
      <c r="J119" s="38">
        <v>3412</v>
      </c>
    </row>
    <row r="120" spans="2:10" ht="15" customHeight="1" x14ac:dyDescent="0.15">
      <c r="B120" s="25"/>
      <c r="C120" s="33" t="s">
        <v>26</v>
      </c>
      <c r="D120" s="34"/>
      <c r="E120" s="35" t="s">
        <v>59</v>
      </c>
      <c r="F120" s="35"/>
      <c r="G120" s="36">
        <v>41</v>
      </c>
      <c r="H120" s="36">
        <v>481</v>
      </c>
      <c r="I120" s="37">
        <v>145</v>
      </c>
      <c r="J120" s="38">
        <v>336</v>
      </c>
    </row>
    <row r="121" spans="2:10" ht="15" customHeight="1" x14ac:dyDescent="0.15">
      <c r="B121" s="25"/>
      <c r="C121" s="33" t="s">
        <v>28</v>
      </c>
      <c r="D121" s="34"/>
      <c r="E121" s="35" t="s">
        <v>60</v>
      </c>
      <c r="F121" s="35"/>
      <c r="G121" s="36">
        <v>72</v>
      </c>
      <c r="H121" s="36">
        <v>445</v>
      </c>
      <c r="I121" s="37">
        <v>279</v>
      </c>
      <c r="J121" s="38">
        <v>166</v>
      </c>
    </row>
    <row r="122" spans="2:10" ht="15" customHeight="1" x14ac:dyDescent="0.15">
      <c r="B122" s="25"/>
      <c r="C122" s="33" t="s">
        <v>30</v>
      </c>
      <c r="D122" s="34"/>
      <c r="E122" s="35" t="s">
        <v>61</v>
      </c>
      <c r="F122" s="35"/>
      <c r="G122" s="36">
        <v>115</v>
      </c>
      <c r="H122" s="36">
        <v>668</v>
      </c>
      <c r="I122" s="37">
        <v>397</v>
      </c>
      <c r="J122" s="38">
        <v>266</v>
      </c>
    </row>
    <row r="123" spans="2:10" ht="15" customHeight="1" x14ac:dyDescent="0.15">
      <c r="B123" s="25"/>
      <c r="C123" s="49" t="s">
        <v>32</v>
      </c>
      <c r="D123" s="50"/>
      <c r="E123" s="35" t="s">
        <v>62</v>
      </c>
      <c r="F123" s="51"/>
      <c r="G123" s="52">
        <v>376</v>
      </c>
      <c r="H123" s="52">
        <v>2523</v>
      </c>
      <c r="I123" s="53">
        <v>925</v>
      </c>
      <c r="J123" s="54">
        <v>1595</v>
      </c>
    </row>
    <row r="124" spans="2:10" ht="15" customHeight="1" x14ac:dyDescent="0.15">
      <c r="B124" s="32"/>
      <c r="C124" s="33" t="s">
        <v>40</v>
      </c>
      <c r="D124" s="47"/>
      <c r="E124" s="48" t="s">
        <v>63</v>
      </c>
      <c r="F124" s="48"/>
      <c r="G124" s="36">
        <v>330</v>
      </c>
      <c r="H124" s="36">
        <v>1246</v>
      </c>
      <c r="I124" s="37">
        <v>519</v>
      </c>
      <c r="J124" s="38">
        <v>726</v>
      </c>
    </row>
    <row r="125" spans="2:10" ht="15" customHeight="1" x14ac:dyDescent="0.15">
      <c r="B125" s="25"/>
      <c r="C125" s="33" t="s">
        <v>42</v>
      </c>
      <c r="D125" s="34"/>
      <c r="E125" s="35" t="s">
        <v>43</v>
      </c>
      <c r="F125" s="35"/>
      <c r="G125" s="36">
        <v>95</v>
      </c>
      <c r="H125" s="36">
        <v>253</v>
      </c>
      <c r="I125" s="37">
        <v>97</v>
      </c>
      <c r="J125" s="38">
        <v>156</v>
      </c>
    </row>
    <row r="126" spans="2:10" ht="15" customHeight="1" x14ac:dyDescent="0.15">
      <c r="B126" s="25"/>
      <c r="C126" s="33" t="s">
        <v>44</v>
      </c>
      <c r="D126" s="34"/>
      <c r="E126" s="35" t="s">
        <v>41</v>
      </c>
      <c r="F126" s="35"/>
      <c r="G126" s="36">
        <v>200</v>
      </c>
      <c r="H126" s="36">
        <v>3530</v>
      </c>
      <c r="I126" s="37">
        <v>804</v>
      </c>
      <c r="J126" s="38">
        <v>2713</v>
      </c>
    </row>
    <row r="127" spans="2:10" ht="15" customHeight="1" x14ac:dyDescent="0.15">
      <c r="B127" s="25"/>
      <c r="C127" s="33" t="s">
        <v>46</v>
      </c>
      <c r="D127" s="34"/>
      <c r="E127" s="55" t="s">
        <v>45</v>
      </c>
      <c r="F127" s="55"/>
      <c r="G127" s="36">
        <v>36</v>
      </c>
      <c r="H127" s="36">
        <v>624</v>
      </c>
      <c r="I127" s="37">
        <v>395</v>
      </c>
      <c r="J127" s="38">
        <v>229</v>
      </c>
    </row>
    <row r="128" spans="2:10" ht="15" customHeight="1" x14ac:dyDescent="0.15">
      <c r="B128" s="46"/>
      <c r="C128" s="40" t="s">
        <v>48</v>
      </c>
      <c r="D128" s="41"/>
      <c r="E128" s="42" t="s">
        <v>47</v>
      </c>
      <c r="F128" s="64"/>
      <c r="G128" s="43">
        <v>273</v>
      </c>
      <c r="H128" s="43">
        <v>1881</v>
      </c>
      <c r="I128" s="44">
        <v>1077</v>
      </c>
      <c r="J128" s="45">
        <v>787</v>
      </c>
    </row>
    <row r="129" spans="2:10" ht="15" customHeight="1" x14ac:dyDescent="0.15">
      <c r="B129" s="65" t="s">
        <v>73</v>
      </c>
      <c r="C129" s="66"/>
      <c r="D129" s="66"/>
      <c r="E129" s="67"/>
      <c r="F129" s="67"/>
      <c r="G129" s="68"/>
      <c r="H129" s="68"/>
      <c r="I129" s="68"/>
      <c r="J129" s="69"/>
    </row>
    <row r="130" spans="2:10" ht="15" customHeight="1" x14ac:dyDescent="0.15">
      <c r="B130" s="70" t="s">
        <v>74</v>
      </c>
      <c r="C130" s="71"/>
      <c r="D130" s="71"/>
      <c r="E130" s="72"/>
      <c r="J130" s="73"/>
    </row>
    <row r="131" spans="2:10" x14ac:dyDescent="0.15">
      <c r="B131" s="72"/>
      <c r="C131" s="71"/>
      <c r="D131" s="71"/>
      <c r="E131" s="72"/>
    </row>
  </sheetData>
  <mergeCells count="3">
    <mergeCell ref="B4:F5"/>
    <mergeCell ref="G4:G5"/>
    <mergeCell ref="H4:J4"/>
  </mergeCells>
  <phoneticPr fontId="2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&amp;R&amp;"ＭＳ Ｐゴシック,標準"&amp;11 3.事  業  所</oddHeader>
    <oddFooter>&amp;C&amp;"ＭＳ Ｐゴシック,標準"&amp;11-27-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5"/>
  <sheetViews>
    <sheetView showGridLines="0"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B6" sqref="B6:D6"/>
    </sheetView>
  </sheetViews>
  <sheetFormatPr defaultRowHeight="12" x14ac:dyDescent="0.15"/>
  <cols>
    <col min="1" max="1" width="1.5" style="4" customWidth="1"/>
    <col min="2" max="2" width="1.875" style="191" customWidth="1"/>
    <col min="3" max="3" width="1.875" style="2" customWidth="1"/>
    <col min="4" max="4" width="13.125" style="184" customWidth="1"/>
    <col min="5" max="5" width="5.375" style="185" customWidth="1"/>
    <col min="6" max="6" width="5.375" style="186" customWidth="1"/>
    <col min="7" max="7" width="5.375" style="187" customWidth="1"/>
    <col min="8" max="8" width="5.375" style="188" customWidth="1"/>
    <col min="9" max="9" width="5.375" style="189" customWidth="1"/>
    <col min="10" max="10" width="5.375" style="185" customWidth="1"/>
    <col min="11" max="11" width="5.375" style="189" customWidth="1"/>
    <col min="12" max="12" width="5.375" style="185" customWidth="1"/>
    <col min="13" max="13" width="5.375" style="188" customWidth="1"/>
    <col min="14" max="14" width="5.375" style="185" customWidth="1"/>
    <col min="15" max="15" width="5.375" style="188" customWidth="1"/>
    <col min="16" max="16" width="5.375" style="187" customWidth="1"/>
    <col min="17" max="17" width="5.125" style="4" customWidth="1"/>
    <col min="18" max="256" width="9" style="4"/>
    <col min="257" max="257" width="1.5" style="4" customWidth="1"/>
    <col min="258" max="259" width="1.875" style="4" customWidth="1"/>
    <col min="260" max="260" width="13.125" style="4" customWidth="1"/>
    <col min="261" max="272" width="5.375" style="4" customWidth="1"/>
    <col min="273" max="273" width="5.125" style="4" customWidth="1"/>
    <col min="274" max="512" width="9" style="4"/>
    <col min="513" max="513" width="1.5" style="4" customWidth="1"/>
    <col min="514" max="515" width="1.875" style="4" customWidth="1"/>
    <col min="516" max="516" width="13.125" style="4" customWidth="1"/>
    <col min="517" max="528" width="5.375" style="4" customWidth="1"/>
    <col min="529" max="529" width="5.125" style="4" customWidth="1"/>
    <col min="530" max="768" width="9" style="4"/>
    <col min="769" max="769" width="1.5" style="4" customWidth="1"/>
    <col min="770" max="771" width="1.875" style="4" customWidth="1"/>
    <col min="772" max="772" width="13.125" style="4" customWidth="1"/>
    <col min="773" max="784" width="5.375" style="4" customWidth="1"/>
    <col min="785" max="785" width="5.125" style="4" customWidth="1"/>
    <col min="786" max="1024" width="9" style="4"/>
    <col min="1025" max="1025" width="1.5" style="4" customWidth="1"/>
    <col min="1026" max="1027" width="1.875" style="4" customWidth="1"/>
    <col min="1028" max="1028" width="13.125" style="4" customWidth="1"/>
    <col min="1029" max="1040" width="5.375" style="4" customWidth="1"/>
    <col min="1041" max="1041" width="5.125" style="4" customWidth="1"/>
    <col min="1042" max="1280" width="9" style="4"/>
    <col min="1281" max="1281" width="1.5" style="4" customWidth="1"/>
    <col min="1282" max="1283" width="1.875" style="4" customWidth="1"/>
    <col min="1284" max="1284" width="13.125" style="4" customWidth="1"/>
    <col min="1285" max="1296" width="5.375" style="4" customWidth="1"/>
    <col min="1297" max="1297" width="5.125" style="4" customWidth="1"/>
    <col min="1298" max="1536" width="9" style="4"/>
    <col min="1537" max="1537" width="1.5" style="4" customWidth="1"/>
    <col min="1538" max="1539" width="1.875" style="4" customWidth="1"/>
    <col min="1540" max="1540" width="13.125" style="4" customWidth="1"/>
    <col min="1541" max="1552" width="5.375" style="4" customWidth="1"/>
    <col min="1553" max="1553" width="5.125" style="4" customWidth="1"/>
    <col min="1554" max="1792" width="9" style="4"/>
    <col min="1793" max="1793" width="1.5" style="4" customWidth="1"/>
    <col min="1794" max="1795" width="1.875" style="4" customWidth="1"/>
    <col min="1796" max="1796" width="13.125" style="4" customWidth="1"/>
    <col min="1797" max="1808" width="5.375" style="4" customWidth="1"/>
    <col min="1809" max="1809" width="5.125" style="4" customWidth="1"/>
    <col min="1810" max="2048" width="9" style="4"/>
    <col min="2049" max="2049" width="1.5" style="4" customWidth="1"/>
    <col min="2050" max="2051" width="1.875" style="4" customWidth="1"/>
    <col min="2052" max="2052" width="13.125" style="4" customWidth="1"/>
    <col min="2053" max="2064" width="5.375" style="4" customWidth="1"/>
    <col min="2065" max="2065" width="5.125" style="4" customWidth="1"/>
    <col min="2066" max="2304" width="9" style="4"/>
    <col min="2305" max="2305" width="1.5" style="4" customWidth="1"/>
    <col min="2306" max="2307" width="1.875" style="4" customWidth="1"/>
    <col min="2308" max="2308" width="13.125" style="4" customWidth="1"/>
    <col min="2309" max="2320" width="5.375" style="4" customWidth="1"/>
    <col min="2321" max="2321" width="5.125" style="4" customWidth="1"/>
    <col min="2322" max="2560" width="9" style="4"/>
    <col min="2561" max="2561" width="1.5" style="4" customWidth="1"/>
    <col min="2562" max="2563" width="1.875" style="4" customWidth="1"/>
    <col min="2564" max="2564" width="13.125" style="4" customWidth="1"/>
    <col min="2565" max="2576" width="5.375" style="4" customWidth="1"/>
    <col min="2577" max="2577" width="5.125" style="4" customWidth="1"/>
    <col min="2578" max="2816" width="9" style="4"/>
    <col min="2817" max="2817" width="1.5" style="4" customWidth="1"/>
    <col min="2818" max="2819" width="1.875" style="4" customWidth="1"/>
    <col min="2820" max="2820" width="13.125" style="4" customWidth="1"/>
    <col min="2821" max="2832" width="5.375" style="4" customWidth="1"/>
    <col min="2833" max="2833" width="5.125" style="4" customWidth="1"/>
    <col min="2834" max="3072" width="9" style="4"/>
    <col min="3073" max="3073" width="1.5" style="4" customWidth="1"/>
    <col min="3074" max="3075" width="1.875" style="4" customWidth="1"/>
    <col min="3076" max="3076" width="13.125" style="4" customWidth="1"/>
    <col min="3077" max="3088" width="5.375" style="4" customWidth="1"/>
    <col min="3089" max="3089" width="5.125" style="4" customWidth="1"/>
    <col min="3090" max="3328" width="9" style="4"/>
    <col min="3329" max="3329" width="1.5" style="4" customWidth="1"/>
    <col min="3330" max="3331" width="1.875" style="4" customWidth="1"/>
    <col min="3332" max="3332" width="13.125" style="4" customWidth="1"/>
    <col min="3333" max="3344" width="5.375" style="4" customWidth="1"/>
    <col min="3345" max="3345" width="5.125" style="4" customWidth="1"/>
    <col min="3346" max="3584" width="9" style="4"/>
    <col min="3585" max="3585" width="1.5" style="4" customWidth="1"/>
    <col min="3586" max="3587" width="1.875" style="4" customWidth="1"/>
    <col min="3588" max="3588" width="13.125" style="4" customWidth="1"/>
    <col min="3589" max="3600" width="5.375" style="4" customWidth="1"/>
    <col min="3601" max="3601" width="5.125" style="4" customWidth="1"/>
    <col min="3602" max="3840" width="9" style="4"/>
    <col min="3841" max="3841" width="1.5" style="4" customWidth="1"/>
    <col min="3842" max="3843" width="1.875" style="4" customWidth="1"/>
    <col min="3844" max="3844" width="13.125" style="4" customWidth="1"/>
    <col min="3845" max="3856" width="5.375" style="4" customWidth="1"/>
    <col min="3857" max="3857" width="5.125" style="4" customWidth="1"/>
    <col min="3858" max="4096" width="9" style="4"/>
    <col min="4097" max="4097" width="1.5" style="4" customWidth="1"/>
    <col min="4098" max="4099" width="1.875" style="4" customWidth="1"/>
    <col min="4100" max="4100" width="13.125" style="4" customWidth="1"/>
    <col min="4101" max="4112" width="5.375" style="4" customWidth="1"/>
    <col min="4113" max="4113" width="5.125" style="4" customWidth="1"/>
    <col min="4114" max="4352" width="9" style="4"/>
    <col min="4353" max="4353" width="1.5" style="4" customWidth="1"/>
    <col min="4354" max="4355" width="1.875" style="4" customWidth="1"/>
    <col min="4356" max="4356" width="13.125" style="4" customWidth="1"/>
    <col min="4357" max="4368" width="5.375" style="4" customWidth="1"/>
    <col min="4369" max="4369" width="5.125" style="4" customWidth="1"/>
    <col min="4370" max="4608" width="9" style="4"/>
    <col min="4609" max="4609" width="1.5" style="4" customWidth="1"/>
    <col min="4610" max="4611" width="1.875" style="4" customWidth="1"/>
    <col min="4612" max="4612" width="13.125" style="4" customWidth="1"/>
    <col min="4613" max="4624" width="5.375" style="4" customWidth="1"/>
    <col min="4625" max="4625" width="5.125" style="4" customWidth="1"/>
    <col min="4626" max="4864" width="9" style="4"/>
    <col min="4865" max="4865" width="1.5" style="4" customWidth="1"/>
    <col min="4866" max="4867" width="1.875" style="4" customWidth="1"/>
    <col min="4868" max="4868" width="13.125" style="4" customWidth="1"/>
    <col min="4869" max="4880" width="5.375" style="4" customWidth="1"/>
    <col min="4881" max="4881" width="5.125" style="4" customWidth="1"/>
    <col min="4882" max="5120" width="9" style="4"/>
    <col min="5121" max="5121" width="1.5" style="4" customWidth="1"/>
    <col min="5122" max="5123" width="1.875" style="4" customWidth="1"/>
    <col min="5124" max="5124" width="13.125" style="4" customWidth="1"/>
    <col min="5125" max="5136" width="5.375" style="4" customWidth="1"/>
    <col min="5137" max="5137" width="5.125" style="4" customWidth="1"/>
    <col min="5138" max="5376" width="9" style="4"/>
    <col min="5377" max="5377" width="1.5" style="4" customWidth="1"/>
    <col min="5378" max="5379" width="1.875" style="4" customWidth="1"/>
    <col min="5380" max="5380" width="13.125" style="4" customWidth="1"/>
    <col min="5381" max="5392" width="5.375" style="4" customWidth="1"/>
    <col min="5393" max="5393" width="5.125" style="4" customWidth="1"/>
    <col min="5394" max="5632" width="9" style="4"/>
    <col min="5633" max="5633" width="1.5" style="4" customWidth="1"/>
    <col min="5634" max="5635" width="1.875" style="4" customWidth="1"/>
    <col min="5636" max="5636" width="13.125" style="4" customWidth="1"/>
    <col min="5637" max="5648" width="5.375" style="4" customWidth="1"/>
    <col min="5649" max="5649" width="5.125" style="4" customWidth="1"/>
    <col min="5650" max="5888" width="9" style="4"/>
    <col min="5889" max="5889" width="1.5" style="4" customWidth="1"/>
    <col min="5890" max="5891" width="1.875" style="4" customWidth="1"/>
    <col min="5892" max="5892" width="13.125" style="4" customWidth="1"/>
    <col min="5893" max="5904" width="5.375" style="4" customWidth="1"/>
    <col min="5905" max="5905" width="5.125" style="4" customWidth="1"/>
    <col min="5906" max="6144" width="9" style="4"/>
    <col min="6145" max="6145" width="1.5" style="4" customWidth="1"/>
    <col min="6146" max="6147" width="1.875" style="4" customWidth="1"/>
    <col min="6148" max="6148" width="13.125" style="4" customWidth="1"/>
    <col min="6149" max="6160" width="5.375" style="4" customWidth="1"/>
    <col min="6161" max="6161" width="5.125" style="4" customWidth="1"/>
    <col min="6162" max="6400" width="9" style="4"/>
    <col min="6401" max="6401" width="1.5" style="4" customWidth="1"/>
    <col min="6402" max="6403" width="1.875" style="4" customWidth="1"/>
    <col min="6404" max="6404" width="13.125" style="4" customWidth="1"/>
    <col min="6405" max="6416" width="5.375" style="4" customWidth="1"/>
    <col min="6417" max="6417" width="5.125" style="4" customWidth="1"/>
    <col min="6418" max="6656" width="9" style="4"/>
    <col min="6657" max="6657" width="1.5" style="4" customWidth="1"/>
    <col min="6658" max="6659" width="1.875" style="4" customWidth="1"/>
    <col min="6660" max="6660" width="13.125" style="4" customWidth="1"/>
    <col min="6661" max="6672" width="5.375" style="4" customWidth="1"/>
    <col min="6673" max="6673" width="5.125" style="4" customWidth="1"/>
    <col min="6674" max="6912" width="9" style="4"/>
    <col min="6913" max="6913" width="1.5" style="4" customWidth="1"/>
    <col min="6914" max="6915" width="1.875" style="4" customWidth="1"/>
    <col min="6916" max="6916" width="13.125" style="4" customWidth="1"/>
    <col min="6917" max="6928" width="5.375" style="4" customWidth="1"/>
    <col min="6929" max="6929" width="5.125" style="4" customWidth="1"/>
    <col min="6930" max="7168" width="9" style="4"/>
    <col min="7169" max="7169" width="1.5" style="4" customWidth="1"/>
    <col min="7170" max="7171" width="1.875" style="4" customWidth="1"/>
    <col min="7172" max="7172" width="13.125" style="4" customWidth="1"/>
    <col min="7173" max="7184" width="5.375" style="4" customWidth="1"/>
    <col min="7185" max="7185" width="5.125" style="4" customWidth="1"/>
    <col min="7186" max="7424" width="9" style="4"/>
    <col min="7425" max="7425" width="1.5" style="4" customWidth="1"/>
    <col min="7426" max="7427" width="1.875" style="4" customWidth="1"/>
    <col min="7428" max="7428" width="13.125" style="4" customWidth="1"/>
    <col min="7429" max="7440" width="5.375" style="4" customWidth="1"/>
    <col min="7441" max="7441" width="5.125" style="4" customWidth="1"/>
    <col min="7442" max="7680" width="9" style="4"/>
    <col min="7681" max="7681" width="1.5" style="4" customWidth="1"/>
    <col min="7682" max="7683" width="1.875" style="4" customWidth="1"/>
    <col min="7684" max="7684" width="13.125" style="4" customWidth="1"/>
    <col min="7685" max="7696" width="5.375" style="4" customWidth="1"/>
    <col min="7697" max="7697" width="5.125" style="4" customWidth="1"/>
    <col min="7698" max="7936" width="9" style="4"/>
    <col min="7937" max="7937" width="1.5" style="4" customWidth="1"/>
    <col min="7938" max="7939" width="1.875" style="4" customWidth="1"/>
    <col min="7940" max="7940" width="13.125" style="4" customWidth="1"/>
    <col min="7941" max="7952" width="5.375" style="4" customWidth="1"/>
    <col min="7953" max="7953" width="5.125" style="4" customWidth="1"/>
    <col min="7954" max="8192" width="9" style="4"/>
    <col min="8193" max="8193" width="1.5" style="4" customWidth="1"/>
    <col min="8194" max="8195" width="1.875" style="4" customWidth="1"/>
    <col min="8196" max="8196" width="13.125" style="4" customWidth="1"/>
    <col min="8197" max="8208" width="5.375" style="4" customWidth="1"/>
    <col min="8209" max="8209" width="5.125" style="4" customWidth="1"/>
    <col min="8210" max="8448" width="9" style="4"/>
    <col min="8449" max="8449" width="1.5" style="4" customWidth="1"/>
    <col min="8450" max="8451" width="1.875" style="4" customWidth="1"/>
    <col min="8452" max="8452" width="13.125" style="4" customWidth="1"/>
    <col min="8453" max="8464" width="5.375" style="4" customWidth="1"/>
    <col min="8465" max="8465" width="5.125" style="4" customWidth="1"/>
    <col min="8466" max="8704" width="9" style="4"/>
    <col min="8705" max="8705" width="1.5" style="4" customWidth="1"/>
    <col min="8706" max="8707" width="1.875" style="4" customWidth="1"/>
    <col min="8708" max="8708" width="13.125" style="4" customWidth="1"/>
    <col min="8709" max="8720" width="5.375" style="4" customWidth="1"/>
    <col min="8721" max="8721" width="5.125" style="4" customWidth="1"/>
    <col min="8722" max="8960" width="9" style="4"/>
    <col min="8961" max="8961" width="1.5" style="4" customWidth="1"/>
    <col min="8962" max="8963" width="1.875" style="4" customWidth="1"/>
    <col min="8964" max="8964" width="13.125" style="4" customWidth="1"/>
    <col min="8965" max="8976" width="5.375" style="4" customWidth="1"/>
    <col min="8977" max="8977" width="5.125" style="4" customWidth="1"/>
    <col min="8978" max="9216" width="9" style="4"/>
    <col min="9217" max="9217" width="1.5" style="4" customWidth="1"/>
    <col min="9218" max="9219" width="1.875" style="4" customWidth="1"/>
    <col min="9220" max="9220" width="13.125" style="4" customWidth="1"/>
    <col min="9221" max="9232" width="5.375" style="4" customWidth="1"/>
    <col min="9233" max="9233" width="5.125" style="4" customWidth="1"/>
    <col min="9234" max="9472" width="9" style="4"/>
    <col min="9473" max="9473" width="1.5" style="4" customWidth="1"/>
    <col min="9474" max="9475" width="1.875" style="4" customWidth="1"/>
    <col min="9476" max="9476" width="13.125" style="4" customWidth="1"/>
    <col min="9477" max="9488" width="5.375" style="4" customWidth="1"/>
    <col min="9489" max="9489" width="5.125" style="4" customWidth="1"/>
    <col min="9490" max="9728" width="9" style="4"/>
    <col min="9729" max="9729" width="1.5" style="4" customWidth="1"/>
    <col min="9730" max="9731" width="1.875" style="4" customWidth="1"/>
    <col min="9732" max="9732" width="13.125" style="4" customWidth="1"/>
    <col min="9733" max="9744" width="5.375" style="4" customWidth="1"/>
    <col min="9745" max="9745" width="5.125" style="4" customWidth="1"/>
    <col min="9746" max="9984" width="9" style="4"/>
    <col min="9985" max="9985" width="1.5" style="4" customWidth="1"/>
    <col min="9986" max="9987" width="1.875" style="4" customWidth="1"/>
    <col min="9988" max="9988" width="13.125" style="4" customWidth="1"/>
    <col min="9989" max="10000" width="5.375" style="4" customWidth="1"/>
    <col min="10001" max="10001" width="5.125" style="4" customWidth="1"/>
    <col min="10002" max="10240" width="9" style="4"/>
    <col min="10241" max="10241" width="1.5" style="4" customWidth="1"/>
    <col min="10242" max="10243" width="1.875" style="4" customWidth="1"/>
    <col min="10244" max="10244" width="13.125" style="4" customWidth="1"/>
    <col min="10245" max="10256" width="5.375" style="4" customWidth="1"/>
    <col min="10257" max="10257" width="5.125" style="4" customWidth="1"/>
    <col min="10258" max="10496" width="9" style="4"/>
    <col min="10497" max="10497" width="1.5" style="4" customWidth="1"/>
    <col min="10498" max="10499" width="1.875" style="4" customWidth="1"/>
    <col min="10500" max="10500" width="13.125" style="4" customWidth="1"/>
    <col min="10501" max="10512" width="5.375" style="4" customWidth="1"/>
    <col min="10513" max="10513" width="5.125" style="4" customWidth="1"/>
    <col min="10514" max="10752" width="9" style="4"/>
    <col min="10753" max="10753" width="1.5" style="4" customWidth="1"/>
    <col min="10754" max="10755" width="1.875" style="4" customWidth="1"/>
    <col min="10756" max="10756" width="13.125" style="4" customWidth="1"/>
    <col min="10757" max="10768" width="5.375" style="4" customWidth="1"/>
    <col min="10769" max="10769" width="5.125" style="4" customWidth="1"/>
    <col min="10770" max="11008" width="9" style="4"/>
    <col min="11009" max="11009" width="1.5" style="4" customWidth="1"/>
    <col min="11010" max="11011" width="1.875" style="4" customWidth="1"/>
    <col min="11012" max="11012" width="13.125" style="4" customWidth="1"/>
    <col min="11013" max="11024" width="5.375" style="4" customWidth="1"/>
    <col min="11025" max="11025" width="5.125" style="4" customWidth="1"/>
    <col min="11026" max="11264" width="9" style="4"/>
    <col min="11265" max="11265" width="1.5" style="4" customWidth="1"/>
    <col min="11266" max="11267" width="1.875" style="4" customWidth="1"/>
    <col min="11268" max="11268" width="13.125" style="4" customWidth="1"/>
    <col min="11269" max="11280" width="5.375" style="4" customWidth="1"/>
    <col min="11281" max="11281" width="5.125" style="4" customWidth="1"/>
    <col min="11282" max="11520" width="9" style="4"/>
    <col min="11521" max="11521" width="1.5" style="4" customWidth="1"/>
    <col min="11522" max="11523" width="1.875" style="4" customWidth="1"/>
    <col min="11524" max="11524" width="13.125" style="4" customWidth="1"/>
    <col min="11525" max="11536" width="5.375" style="4" customWidth="1"/>
    <col min="11537" max="11537" width="5.125" style="4" customWidth="1"/>
    <col min="11538" max="11776" width="9" style="4"/>
    <col min="11777" max="11777" width="1.5" style="4" customWidth="1"/>
    <col min="11778" max="11779" width="1.875" style="4" customWidth="1"/>
    <col min="11780" max="11780" width="13.125" style="4" customWidth="1"/>
    <col min="11781" max="11792" width="5.375" style="4" customWidth="1"/>
    <col min="11793" max="11793" width="5.125" style="4" customWidth="1"/>
    <col min="11794" max="12032" width="9" style="4"/>
    <col min="12033" max="12033" width="1.5" style="4" customWidth="1"/>
    <col min="12034" max="12035" width="1.875" style="4" customWidth="1"/>
    <col min="12036" max="12036" width="13.125" style="4" customWidth="1"/>
    <col min="12037" max="12048" width="5.375" style="4" customWidth="1"/>
    <col min="12049" max="12049" width="5.125" style="4" customWidth="1"/>
    <col min="12050" max="12288" width="9" style="4"/>
    <col min="12289" max="12289" width="1.5" style="4" customWidth="1"/>
    <col min="12290" max="12291" width="1.875" style="4" customWidth="1"/>
    <col min="12292" max="12292" width="13.125" style="4" customWidth="1"/>
    <col min="12293" max="12304" width="5.375" style="4" customWidth="1"/>
    <col min="12305" max="12305" width="5.125" style="4" customWidth="1"/>
    <col min="12306" max="12544" width="9" style="4"/>
    <col min="12545" max="12545" width="1.5" style="4" customWidth="1"/>
    <col min="12546" max="12547" width="1.875" style="4" customWidth="1"/>
    <col min="12548" max="12548" width="13.125" style="4" customWidth="1"/>
    <col min="12549" max="12560" width="5.375" style="4" customWidth="1"/>
    <col min="12561" max="12561" width="5.125" style="4" customWidth="1"/>
    <col min="12562" max="12800" width="9" style="4"/>
    <col min="12801" max="12801" width="1.5" style="4" customWidth="1"/>
    <col min="12802" max="12803" width="1.875" style="4" customWidth="1"/>
    <col min="12804" max="12804" width="13.125" style="4" customWidth="1"/>
    <col min="12805" max="12816" width="5.375" style="4" customWidth="1"/>
    <col min="12817" max="12817" width="5.125" style="4" customWidth="1"/>
    <col min="12818" max="13056" width="9" style="4"/>
    <col min="13057" max="13057" width="1.5" style="4" customWidth="1"/>
    <col min="13058" max="13059" width="1.875" style="4" customWidth="1"/>
    <col min="13060" max="13060" width="13.125" style="4" customWidth="1"/>
    <col min="13061" max="13072" width="5.375" style="4" customWidth="1"/>
    <col min="13073" max="13073" width="5.125" style="4" customWidth="1"/>
    <col min="13074" max="13312" width="9" style="4"/>
    <col min="13313" max="13313" width="1.5" style="4" customWidth="1"/>
    <col min="13314" max="13315" width="1.875" style="4" customWidth="1"/>
    <col min="13316" max="13316" width="13.125" style="4" customWidth="1"/>
    <col min="13317" max="13328" width="5.375" style="4" customWidth="1"/>
    <col min="13329" max="13329" width="5.125" style="4" customWidth="1"/>
    <col min="13330" max="13568" width="9" style="4"/>
    <col min="13569" max="13569" width="1.5" style="4" customWidth="1"/>
    <col min="13570" max="13571" width="1.875" style="4" customWidth="1"/>
    <col min="13572" max="13572" width="13.125" style="4" customWidth="1"/>
    <col min="13573" max="13584" width="5.375" style="4" customWidth="1"/>
    <col min="13585" max="13585" width="5.125" style="4" customWidth="1"/>
    <col min="13586" max="13824" width="9" style="4"/>
    <col min="13825" max="13825" width="1.5" style="4" customWidth="1"/>
    <col min="13826" max="13827" width="1.875" style="4" customWidth="1"/>
    <col min="13828" max="13828" width="13.125" style="4" customWidth="1"/>
    <col min="13829" max="13840" width="5.375" style="4" customWidth="1"/>
    <col min="13841" max="13841" width="5.125" style="4" customWidth="1"/>
    <col min="13842" max="14080" width="9" style="4"/>
    <col min="14081" max="14081" width="1.5" style="4" customWidth="1"/>
    <col min="14082" max="14083" width="1.875" style="4" customWidth="1"/>
    <col min="14084" max="14084" width="13.125" style="4" customWidth="1"/>
    <col min="14085" max="14096" width="5.375" style="4" customWidth="1"/>
    <col min="14097" max="14097" width="5.125" style="4" customWidth="1"/>
    <col min="14098" max="14336" width="9" style="4"/>
    <col min="14337" max="14337" width="1.5" style="4" customWidth="1"/>
    <col min="14338" max="14339" width="1.875" style="4" customWidth="1"/>
    <col min="14340" max="14340" width="13.125" style="4" customWidth="1"/>
    <col min="14341" max="14352" width="5.375" style="4" customWidth="1"/>
    <col min="14353" max="14353" width="5.125" style="4" customWidth="1"/>
    <col min="14354" max="14592" width="9" style="4"/>
    <col min="14593" max="14593" width="1.5" style="4" customWidth="1"/>
    <col min="14594" max="14595" width="1.875" style="4" customWidth="1"/>
    <col min="14596" max="14596" width="13.125" style="4" customWidth="1"/>
    <col min="14597" max="14608" width="5.375" style="4" customWidth="1"/>
    <col min="14609" max="14609" width="5.125" style="4" customWidth="1"/>
    <col min="14610" max="14848" width="9" style="4"/>
    <col min="14849" max="14849" width="1.5" style="4" customWidth="1"/>
    <col min="14850" max="14851" width="1.875" style="4" customWidth="1"/>
    <col min="14852" max="14852" width="13.125" style="4" customWidth="1"/>
    <col min="14853" max="14864" width="5.375" style="4" customWidth="1"/>
    <col min="14865" max="14865" width="5.125" style="4" customWidth="1"/>
    <col min="14866" max="15104" width="9" style="4"/>
    <col min="15105" max="15105" width="1.5" style="4" customWidth="1"/>
    <col min="15106" max="15107" width="1.875" style="4" customWidth="1"/>
    <col min="15108" max="15108" width="13.125" style="4" customWidth="1"/>
    <col min="15109" max="15120" width="5.375" style="4" customWidth="1"/>
    <col min="15121" max="15121" width="5.125" style="4" customWidth="1"/>
    <col min="15122" max="15360" width="9" style="4"/>
    <col min="15361" max="15361" width="1.5" style="4" customWidth="1"/>
    <col min="15362" max="15363" width="1.875" style="4" customWidth="1"/>
    <col min="15364" max="15364" width="13.125" style="4" customWidth="1"/>
    <col min="15365" max="15376" width="5.375" style="4" customWidth="1"/>
    <col min="15377" max="15377" width="5.125" style="4" customWidth="1"/>
    <col min="15378" max="15616" width="9" style="4"/>
    <col min="15617" max="15617" width="1.5" style="4" customWidth="1"/>
    <col min="15618" max="15619" width="1.875" style="4" customWidth="1"/>
    <col min="15620" max="15620" width="13.125" style="4" customWidth="1"/>
    <col min="15621" max="15632" width="5.375" style="4" customWidth="1"/>
    <col min="15633" max="15633" width="5.125" style="4" customWidth="1"/>
    <col min="15634" max="15872" width="9" style="4"/>
    <col min="15873" max="15873" width="1.5" style="4" customWidth="1"/>
    <col min="15874" max="15875" width="1.875" style="4" customWidth="1"/>
    <col min="15876" max="15876" width="13.125" style="4" customWidth="1"/>
    <col min="15877" max="15888" width="5.375" style="4" customWidth="1"/>
    <col min="15889" max="15889" width="5.125" style="4" customWidth="1"/>
    <col min="15890" max="16128" width="9" style="4"/>
    <col min="16129" max="16129" width="1.5" style="4" customWidth="1"/>
    <col min="16130" max="16131" width="1.875" style="4" customWidth="1"/>
    <col min="16132" max="16132" width="13.125" style="4" customWidth="1"/>
    <col min="16133" max="16144" width="5.375" style="4" customWidth="1"/>
    <col min="16145" max="16145" width="5.125" style="4" customWidth="1"/>
    <col min="16146" max="16384" width="9" style="4"/>
  </cols>
  <sheetData>
    <row r="1" spans="1:17" ht="30" customHeight="1" x14ac:dyDescent="0.15">
      <c r="A1" s="1" t="s">
        <v>75</v>
      </c>
      <c r="B1" s="74"/>
      <c r="C1" s="70"/>
      <c r="D1" s="75"/>
      <c r="E1" s="76"/>
      <c r="F1" s="77"/>
      <c r="G1" s="78"/>
      <c r="H1" s="76"/>
      <c r="I1" s="79"/>
      <c r="J1" s="80"/>
      <c r="K1" s="79"/>
      <c r="L1" s="80"/>
      <c r="M1" s="81"/>
      <c r="N1" s="80"/>
      <c r="O1" s="81"/>
      <c r="P1" s="78"/>
    </row>
    <row r="2" spans="1:17" ht="7.5" customHeight="1" x14ac:dyDescent="0.15">
      <c r="A2" s="1"/>
      <c r="B2" s="74"/>
      <c r="C2" s="70"/>
      <c r="D2" s="75"/>
      <c r="E2" s="76"/>
      <c r="F2" s="77"/>
      <c r="G2" s="78"/>
      <c r="H2" s="76"/>
      <c r="I2" s="79"/>
      <c r="J2" s="80"/>
      <c r="K2" s="79"/>
      <c r="L2" s="80"/>
      <c r="M2" s="81"/>
      <c r="N2" s="80"/>
      <c r="O2" s="81"/>
      <c r="P2" s="78"/>
    </row>
    <row r="3" spans="1:17" ht="22.5" customHeight="1" x14ac:dyDescent="0.15">
      <c r="B3" s="5"/>
      <c r="C3" s="82"/>
      <c r="D3" s="83"/>
      <c r="E3" s="84"/>
      <c r="F3" s="85"/>
      <c r="G3" s="86"/>
      <c r="H3" s="87"/>
      <c r="I3" s="88"/>
      <c r="J3" s="84"/>
      <c r="K3" s="88"/>
      <c r="L3" s="84"/>
      <c r="M3" s="87"/>
      <c r="N3" s="84"/>
      <c r="O3" s="87"/>
      <c r="P3" s="86"/>
    </row>
    <row r="4" spans="1:17" s="89" customFormat="1" ht="16.5" customHeight="1" x14ac:dyDescent="0.4">
      <c r="B4" s="90" t="s">
        <v>76</v>
      </c>
      <c r="C4" s="91"/>
      <c r="D4" s="92"/>
      <c r="E4" s="93" t="s">
        <v>4</v>
      </c>
      <c r="F4" s="94"/>
      <c r="G4" s="95" t="s">
        <v>77</v>
      </c>
      <c r="H4" s="95"/>
      <c r="I4" s="96" t="s">
        <v>78</v>
      </c>
      <c r="J4" s="96"/>
      <c r="K4" s="97" t="s">
        <v>79</v>
      </c>
      <c r="L4" s="98"/>
      <c r="M4" s="99" t="s">
        <v>80</v>
      </c>
      <c r="N4" s="96"/>
      <c r="O4" s="95" t="s">
        <v>81</v>
      </c>
      <c r="P4" s="95"/>
      <c r="Q4" s="100" t="s">
        <v>82</v>
      </c>
    </row>
    <row r="5" spans="1:17" s="101" customFormat="1" ht="15" customHeight="1" x14ac:dyDescent="0.4">
      <c r="B5" s="102"/>
      <c r="C5" s="103"/>
      <c r="D5" s="104"/>
      <c r="E5" s="105" t="s">
        <v>2</v>
      </c>
      <c r="F5" s="106" t="s">
        <v>83</v>
      </c>
      <c r="G5" s="107" t="s">
        <v>84</v>
      </c>
      <c r="H5" s="108" t="s">
        <v>85</v>
      </c>
      <c r="I5" s="105" t="s">
        <v>2</v>
      </c>
      <c r="J5" s="109" t="s">
        <v>83</v>
      </c>
      <c r="K5" s="110" t="s">
        <v>2</v>
      </c>
      <c r="L5" s="111" t="s">
        <v>83</v>
      </c>
      <c r="M5" s="105" t="s">
        <v>2</v>
      </c>
      <c r="N5" s="109" t="s">
        <v>83</v>
      </c>
      <c r="O5" s="112" t="s">
        <v>2</v>
      </c>
      <c r="P5" s="109" t="s">
        <v>83</v>
      </c>
      <c r="Q5" s="113" t="s">
        <v>2</v>
      </c>
    </row>
    <row r="6" spans="1:17" s="114" customFormat="1" ht="21.75" customHeight="1" x14ac:dyDescent="0.15">
      <c r="B6" s="115" t="s">
        <v>86</v>
      </c>
      <c r="C6" s="116"/>
      <c r="D6" s="117"/>
      <c r="E6" s="118">
        <v>4421</v>
      </c>
      <c r="F6" s="119">
        <v>33831</v>
      </c>
      <c r="G6" s="120">
        <v>2823</v>
      </c>
      <c r="H6" s="119">
        <v>6142</v>
      </c>
      <c r="I6" s="120">
        <v>766</v>
      </c>
      <c r="J6" s="121">
        <v>5046</v>
      </c>
      <c r="K6" s="120">
        <v>473</v>
      </c>
      <c r="L6" s="121">
        <v>6203</v>
      </c>
      <c r="M6" s="118">
        <v>160</v>
      </c>
      <c r="N6" s="119">
        <v>3798</v>
      </c>
      <c r="O6" s="120">
        <v>199</v>
      </c>
      <c r="P6" s="121">
        <v>12642</v>
      </c>
      <c r="Q6" s="122" t="s">
        <v>54</v>
      </c>
    </row>
    <row r="7" spans="1:17" ht="12.75" hidden="1" customHeight="1" x14ac:dyDescent="0.15">
      <c r="B7" s="123"/>
      <c r="C7" s="124" t="s">
        <v>87</v>
      </c>
      <c r="D7" s="125" t="s">
        <v>88</v>
      </c>
      <c r="E7" s="126">
        <v>11</v>
      </c>
      <c r="F7" s="127">
        <v>220</v>
      </c>
      <c r="G7" s="128">
        <v>2</v>
      </c>
      <c r="H7" s="127">
        <v>4</v>
      </c>
      <c r="I7" s="128">
        <v>2</v>
      </c>
      <c r="J7" s="129">
        <v>18</v>
      </c>
      <c r="K7" s="128">
        <v>4</v>
      </c>
      <c r="L7" s="129">
        <v>59</v>
      </c>
      <c r="M7" s="126">
        <v>1</v>
      </c>
      <c r="N7" s="127">
        <v>34</v>
      </c>
      <c r="O7" s="128">
        <v>2</v>
      </c>
      <c r="P7" s="129">
        <v>105</v>
      </c>
      <c r="Q7" s="130" t="s">
        <v>54</v>
      </c>
    </row>
    <row r="8" spans="1:17" ht="12.75" hidden="1" customHeight="1" x14ac:dyDescent="0.15">
      <c r="B8" s="123"/>
      <c r="C8" s="131" t="s">
        <v>89</v>
      </c>
      <c r="D8" s="132" t="s">
        <v>90</v>
      </c>
      <c r="E8" s="133">
        <v>0</v>
      </c>
      <c r="F8" s="134">
        <v>0</v>
      </c>
      <c r="G8" s="135">
        <v>0</v>
      </c>
      <c r="H8" s="134">
        <v>0</v>
      </c>
      <c r="I8" s="135">
        <v>0</v>
      </c>
      <c r="J8" s="136">
        <v>0</v>
      </c>
      <c r="K8" s="135">
        <v>0</v>
      </c>
      <c r="L8" s="136">
        <v>0</v>
      </c>
      <c r="M8" s="133">
        <v>0</v>
      </c>
      <c r="N8" s="134">
        <v>0</v>
      </c>
      <c r="O8" s="135">
        <v>0</v>
      </c>
      <c r="P8" s="136">
        <v>0</v>
      </c>
      <c r="Q8" s="137" t="s">
        <v>54</v>
      </c>
    </row>
    <row r="9" spans="1:17" ht="12.75" hidden="1" customHeight="1" x14ac:dyDescent="0.15">
      <c r="B9" s="123"/>
      <c r="C9" s="131" t="s">
        <v>91</v>
      </c>
      <c r="D9" s="132" t="s">
        <v>92</v>
      </c>
      <c r="E9" s="133">
        <v>0</v>
      </c>
      <c r="F9" s="134">
        <v>0</v>
      </c>
      <c r="G9" s="135">
        <v>0</v>
      </c>
      <c r="H9" s="134">
        <v>0</v>
      </c>
      <c r="I9" s="135">
        <v>0</v>
      </c>
      <c r="J9" s="136">
        <v>0</v>
      </c>
      <c r="K9" s="135">
        <v>0</v>
      </c>
      <c r="L9" s="136">
        <v>0</v>
      </c>
      <c r="M9" s="133">
        <v>0</v>
      </c>
      <c r="N9" s="134">
        <v>0</v>
      </c>
      <c r="O9" s="135">
        <v>0</v>
      </c>
      <c r="P9" s="136">
        <v>0</v>
      </c>
      <c r="Q9" s="137" t="s">
        <v>54</v>
      </c>
    </row>
    <row r="10" spans="1:17" ht="12.75" hidden="1" customHeight="1" x14ac:dyDescent="0.15">
      <c r="B10" s="123"/>
      <c r="C10" s="131" t="s">
        <v>93</v>
      </c>
      <c r="D10" s="132" t="s">
        <v>94</v>
      </c>
      <c r="E10" s="133">
        <v>2</v>
      </c>
      <c r="F10" s="134">
        <v>48</v>
      </c>
      <c r="G10" s="135">
        <v>0</v>
      </c>
      <c r="H10" s="134">
        <v>0</v>
      </c>
      <c r="I10" s="135">
        <v>0</v>
      </c>
      <c r="J10" s="136">
        <v>0</v>
      </c>
      <c r="K10" s="135">
        <v>1</v>
      </c>
      <c r="L10" s="136">
        <v>18</v>
      </c>
      <c r="M10" s="133">
        <v>0</v>
      </c>
      <c r="N10" s="134">
        <v>0</v>
      </c>
      <c r="O10" s="135">
        <v>1</v>
      </c>
      <c r="P10" s="136">
        <v>30</v>
      </c>
      <c r="Q10" s="137" t="s">
        <v>54</v>
      </c>
    </row>
    <row r="11" spans="1:17" ht="12.75" hidden="1" customHeight="1" x14ac:dyDescent="0.15">
      <c r="B11" s="123"/>
      <c r="C11" s="138" t="s">
        <v>95</v>
      </c>
      <c r="D11" s="132" t="s">
        <v>96</v>
      </c>
      <c r="E11" s="133">
        <v>604</v>
      </c>
      <c r="F11" s="134">
        <v>3719</v>
      </c>
      <c r="G11" s="135">
        <v>349</v>
      </c>
      <c r="H11" s="134">
        <v>817</v>
      </c>
      <c r="I11" s="135">
        <v>144</v>
      </c>
      <c r="J11" s="136">
        <v>969</v>
      </c>
      <c r="K11" s="135">
        <v>80</v>
      </c>
      <c r="L11" s="136">
        <v>1021</v>
      </c>
      <c r="M11" s="133">
        <v>23</v>
      </c>
      <c r="N11" s="134">
        <v>527</v>
      </c>
      <c r="O11" s="135">
        <v>8</v>
      </c>
      <c r="P11" s="136">
        <v>385</v>
      </c>
      <c r="Q11" s="137" t="s">
        <v>54</v>
      </c>
    </row>
    <row r="12" spans="1:17" ht="12.75" hidden="1" customHeight="1" x14ac:dyDescent="0.15">
      <c r="B12" s="123"/>
      <c r="C12" s="131" t="s">
        <v>97</v>
      </c>
      <c r="D12" s="132" t="s">
        <v>98</v>
      </c>
      <c r="E12" s="133">
        <v>1013</v>
      </c>
      <c r="F12" s="134">
        <v>11765</v>
      </c>
      <c r="G12" s="135">
        <v>555</v>
      </c>
      <c r="H12" s="134">
        <v>1268</v>
      </c>
      <c r="I12" s="135">
        <v>177</v>
      </c>
      <c r="J12" s="136">
        <v>1188</v>
      </c>
      <c r="K12" s="135">
        <v>136</v>
      </c>
      <c r="L12" s="136">
        <v>1843</v>
      </c>
      <c r="M12" s="133">
        <v>54</v>
      </c>
      <c r="N12" s="134">
        <v>1313</v>
      </c>
      <c r="O12" s="135">
        <v>91</v>
      </c>
      <c r="P12" s="136">
        <v>6153</v>
      </c>
      <c r="Q12" s="137" t="s">
        <v>54</v>
      </c>
    </row>
    <row r="13" spans="1:17" ht="12.75" hidden="1" customHeight="1" x14ac:dyDescent="0.15">
      <c r="B13" s="123"/>
      <c r="C13" s="131" t="s">
        <v>99</v>
      </c>
      <c r="D13" s="139" t="s">
        <v>100</v>
      </c>
      <c r="E13" s="133">
        <v>4</v>
      </c>
      <c r="F13" s="134">
        <v>171</v>
      </c>
      <c r="G13" s="135">
        <v>0</v>
      </c>
      <c r="H13" s="134">
        <v>0</v>
      </c>
      <c r="I13" s="135">
        <v>1</v>
      </c>
      <c r="J13" s="136">
        <v>7</v>
      </c>
      <c r="K13" s="135">
        <v>1</v>
      </c>
      <c r="L13" s="136">
        <v>14</v>
      </c>
      <c r="M13" s="133">
        <v>0</v>
      </c>
      <c r="N13" s="134">
        <v>0</v>
      </c>
      <c r="O13" s="135">
        <v>2</v>
      </c>
      <c r="P13" s="136">
        <v>150</v>
      </c>
      <c r="Q13" s="137" t="s">
        <v>54</v>
      </c>
    </row>
    <row r="14" spans="1:17" ht="12.75" hidden="1" customHeight="1" x14ac:dyDescent="0.15">
      <c r="B14" s="123"/>
      <c r="C14" s="131" t="s">
        <v>101</v>
      </c>
      <c r="D14" s="132" t="s">
        <v>102</v>
      </c>
      <c r="E14" s="133">
        <v>125</v>
      </c>
      <c r="F14" s="134">
        <v>1910</v>
      </c>
      <c r="G14" s="135">
        <v>51</v>
      </c>
      <c r="H14" s="134">
        <v>120</v>
      </c>
      <c r="I14" s="135">
        <v>19</v>
      </c>
      <c r="J14" s="136">
        <v>143</v>
      </c>
      <c r="K14" s="135">
        <v>25</v>
      </c>
      <c r="L14" s="136">
        <v>333</v>
      </c>
      <c r="M14" s="133">
        <v>16</v>
      </c>
      <c r="N14" s="134">
        <v>376</v>
      </c>
      <c r="O14" s="135">
        <v>14</v>
      </c>
      <c r="P14" s="136">
        <v>938</v>
      </c>
      <c r="Q14" s="137" t="s">
        <v>54</v>
      </c>
    </row>
    <row r="15" spans="1:17" ht="12.75" hidden="1" customHeight="1" x14ac:dyDescent="0.15">
      <c r="B15" s="123"/>
      <c r="C15" s="131" t="s">
        <v>103</v>
      </c>
      <c r="D15" s="139" t="s">
        <v>104</v>
      </c>
      <c r="E15" s="133">
        <v>1543</v>
      </c>
      <c r="F15" s="134">
        <v>8713</v>
      </c>
      <c r="G15" s="135">
        <v>1055</v>
      </c>
      <c r="H15" s="134">
        <v>2338</v>
      </c>
      <c r="I15" s="135">
        <v>268</v>
      </c>
      <c r="J15" s="136">
        <v>1684</v>
      </c>
      <c r="K15" s="135">
        <v>151</v>
      </c>
      <c r="L15" s="136">
        <v>1953</v>
      </c>
      <c r="M15" s="133">
        <v>35</v>
      </c>
      <c r="N15" s="134">
        <v>800</v>
      </c>
      <c r="O15" s="135">
        <v>34</v>
      </c>
      <c r="P15" s="136">
        <v>1938</v>
      </c>
      <c r="Q15" s="137" t="s">
        <v>54</v>
      </c>
    </row>
    <row r="16" spans="1:17" ht="12.75" hidden="1" customHeight="1" x14ac:dyDescent="0.15">
      <c r="B16" s="123"/>
      <c r="C16" s="131" t="s">
        <v>105</v>
      </c>
      <c r="D16" s="132" t="s">
        <v>106</v>
      </c>
      <c r="E16" s="133">
        <v>61</v>
      </c>
      <c r="F16" s="134">
        <v>583</v>
      </c>
      <c r="G16" s="135">
        <v>24</v>
      </c>
      <c r="H16" s="134">
        <v>50</v>
      </c>
      <c r="I16" s="135">
        <v>11</v>
      </c>
      <c r="J16" s="136">
        <v>86</v>
      </c>
      <c r="K16" s="135">
        <v>16</v>
      </c>
      <c r="L16" s="136">
        <v>195</v>
      </c>
      <c r="M16" s="133">
        <v>9</v>
      </c>
      <c r="N16" s="134">
        <v>213</v>
      </c>
      <c r="O16" s="135">
        <v>1</v>
      </c>
      <c r="P16" s="136">
        <v>39</v>
      </c>
      <c r="Q16" s="137" t="s">
        <v>54</v>
      </c>
    </row>
    <row r="17" spans="2:17" ht="12.75" hidden="1" customHeight="1" x14ac:dyDescent="0.15">
      <c r="B17" s="123"/>
      <c r="C17" s="131" t="s">
        <v>107</v>
      </c>
      <c r="D17" s="132" t="s">
        <v>108</v>
      </c>
      <c r="E17" s="133">
        <v>44</v>
      </c>
      <c r="F17" s="134">
        <v>193</v>
      </c>
      <c r="G17" s="135">
        <v>37</v>
      </c>
      <c r="H17" s="134">
        <v>70</v>
      </c>
      <c r="I17" s="135">
        <v>3</v>
      </c>
      <c r="J17" s="136">
        <v>19</v>
      </c>
      <c r="K17" s="135">
        <v>1</v>
      </c>
      <c r="L17" s="136">
        <v>16</v>
      </c>
      <c r="M17" s="133">
        <v>2</v>
      </c>
      <c r="N17" s="134">
        <v>44</v>
      </c>
      <c r="O17" s="135">
        <v>1</v>
      </c>
      <c r="P17" s="136">
        <v>44</v>
      </c>
      <c r="Q17" s="137" t="s">
        <v>54</v>
      </c>
    </row>
    <row r="18" spans="2:17" ht="12.75" hidden="1" customHeight="1" x14ac:dyDescent="0.15">
      <c r="B18" s="140"/>
      <c r="C18" s="141" t="s">
        <v>109</v>
      </c>
      <c r="D18" s="142" t="s">
        <v>110</v>
      </c>
      <c r="E18" s="143">
        <v>1014</v>
      </c>
      <c r="F18" s="144">
        <v>6509</v>
      </c>
      <c r="G18" s="145">
        <v>750</v>
      </c>
      <c r="H18" s="144">
        <v>1475</v>
      </c>
      <c r="I18" s="145">
        <v>141</v>
      </c>
      <c r="J18" s="146">
        <v>932</v>
      </c>
      <c r="K18" s="145">
        <v>58</v>
      </c>
      <c r="L18" s="146">
        <v>751</v>
      </c>
      <c r="M18" s="143">
        <v>20</v>
      </c>
      <c r="N18" s="144">
        <v>491</v>
      </c>
      <c r="O18" s="145">
        <v>45</v>
      </c>
      <c r="P18" s="146">
        <v>2860</v>
      </c>
      <c r="Q18" s="147" t="s">
        <v>54</v>
      </c>
    </row>
    <row r="19" spans="2:17" ht="21.75" customHeight="1" x14ac:dyDescent="0.15">
      <c r="B19" s="115" t="s">
        <v>111</v>
      </c>
      <c r="C19" s="116"/>
      <c r="D19" s="117"/>
      <c r="E19" s="118">
        <f>SUM(E20:E36)</f>
        <v>4078</v>
      </c>
      <c r="F19" s="119">
        <f t="shared" ref="F19:Q19" si="0">SUM(F20:F36)</f>
        <v>33912</v>
      </c>
      <c r="G19" s="120">
        <f t="shared" si="0"/>
        <v>2539</v>
      </c>
      <c r="H19" s="119">
        <f t="shared" si="0"/>
        <v>5444</v>
      </c>
      <c r="I19" s="120">
        <f t="shared" si="0"/>
        <v>758</v>
      </c>
      <c r="J19" s="121">
        <f t="shared" si="0"/>
        <v>4994</v>
      </c>
      <c r="K19" s="120">
        <f t="shared" si="0"/>
        <v>432</v>
      </c>
      <c r="L19" s="121">
        <f t="shared" si="0"/>
        <v>5737</v>
      </c>
      <c r="M19" s="118">
        <f t="shared" si="0"/>
        <v>142</v>
      </c>
      <c r="N19" s="119">
        <f t="shared" si="0"/>
        <v>3337</v>
      </c>
      <c r="O19" s="120">
        <f t="shared" si="0"/>
        <v>201</v>
      </c>
      <c r="P19" s="121">
        <f t="shared" si="0"/>
        <v>14400</v>
      </c>
      <c r="Q19" s="148">
        <f t="shared" si="0"/>
        <v>6</v>
      </c>
    </row>
    <row r="20" spans="2:17" ht="12.75" hidden="1" customHeight="1" x14ac:dyDescent="0.15">
      <c r="B20" s="123"/>
      <c r="C20" s="124" t="s">
        <v>87</v>
      </c>
      <c r="D20" s="125" t="s">
        <v>88</v>
      </c>
      <c r="E20" s="126">
        <f t="shared" ref="E20:E36" si="1">+G20+I20+K20+M20+O20+Q20</f>
        <v>11</v>
      </c>
      <c r="F20" s="127">
        <f>+H20+J20+L20+N20+P20</f>
        <v>124</v>
      </c>
      <c r="G20" s="128">
        <v>2</v>
      </c>
      <c r="H20" s="127">
        <v>4</v>
      </c>
      <c r="I20" s="128">
        <v>3</v>
      </c>
      <c r="J20" s="129">
        <v>20</v>
      </c>
      <c r="K20" s="128">
        <v>5</v>
      </c>
      <c r="L20" s="129">
        <v>71</v>
      </c>
      <c r="M20" s="126">
        <v>1</v>
      </c>
      <c r="N20" s="127">
        <v>29</v>
      </c>
      <c r="O20" s="128">
        <v>0</v>
      </c>
      <c r="P20" s="129">
        <v>0</v>
      </c>
      <c r="Q20" s="149">
        <v>0</v>
      </c>
    </row>
    <row r="21" spans="2:17" ht="12.75" hidden="1" customHeight="1" x14ac:dyDescent="0.15">
      <c r="B21" s="123"/>
      <c r="C21" s="131" t="s">
        <v>89</v>
      </c>
      <c r="D21" s="132" t="s">
        <v>90</v>
      </c>
      <c r="E21" s="133">
        <f t="shared" si="1"/>
        <v>0</v>
      </c>
      <c r="F21" s="134">
        <f t="shared" ref="F21:F36" si="2">+H21+J21+L21+N21+P21</f>
        <v>0</v>
      </c>
      <c r="G21" s="135">
        <v>0</v>
      </c>
      <c r="H21" s="134">
        <v>0</v>
      </c>
      <c r="I21" s="135">
        <v>0</v>
      </c>
      <c r="J21" s="136">
        <v>0</v>
      </c>
      <c r="K21" s="135">
        <v>0</v>
      </c>
      <c r="L21" s="136">
        <v>0</v>
      </c>
      <c r="M21" s="133">
        <v>0</v>
      </c>
      <c r="N21" s="134">
        <v>0</v>
      </c>
      <c r="O21" s="135">
        <v>0</v>
      </c>
      <c r="P21" s="136">
        <v>0</v>
      </c>
      <c r="Q21" s="150">
        <v>0</v>
      </c>
    </row>
    <row r="22" spans="2:17" ht="12.75" hidden="1" customHeight="1" x14ac:dyDescent="0.15">
      <c r="B22" s="123"/>
      <c r="C22" s="131" t="s">
        <v>91</v>
      </c>
      <c r="D22" s="132" t="s">
        <v>92</v>
      </c>
      <c r="E22" s="133">
        <f t="shared" si="1"/>
        <v>1</v>
      </c>
      <c r="F22" s="134">
        <f t="shared" si="2"/>
        <v>2</v>
      </c>
      <c r="G22" s="135">
        <v>1</v>
      </c>
      <c r="H22" s="134">
        <v>2</v>
      </c>
      <c r="I22" s="135">
        <v>0</v>
      </c>
      <c r="J22" s="136">
        <v>0</v>
      </c>
      <c r="K22" s="135">
        <v>0</v>
      </c>
      <c r="L22" s="136">
        <v>0</v>
      </c>
      <c r="M22" s="133">
        <v>0</v>
      </c>
      <c r="N22" s="134">
        <v>0</v>
      </c>
      <c r="O22" s="135">
        <v>0</v>
      </c>
      <c r="P22" s="136">
        <v>0</v>
      </c>
      <c r="Q22" s="150">
        <v>0</v>
      </c>
    </row>
    <row r="23" spans="2:17" ht="12.75" hidden="1" customHeight="1" x14ac:dyDescent="0.15">
      <c r="B23" s="123"/>
      <c r="C23" s="131" t="s">
        <v>93</v>
      </c>
      <c r="D23" s="132" t="s">
        <v>94</v>
      </c>
      <c r="E23" s="133">
        <f t="shared" si="1"/>
        <v>2</v>
      </c>
      <c r="F23" s="134">
        <f t="shared" si="2"/>
        <v>51</v>
      </c>
      <c r="G23" s="135">
        <v>0</v>
      </c>
      <c r="H23" s="134">
        <v>0</v>
      </c>
      <c r="I23" s="135">
        <v>0</v>
      </c>
      <c r="J23" s="136">
        <v>0</v>
      </c>
      <c r="K23" s="135">
        <v>1</v>
      </c>
      <c r="L23" s="136">
        <v>16</v>
      </c>
      <c r="M23" s="133">
        <v>0</v>
      </c>
      <c r="N23" s="134">
        <v>0</v>
      </c>
      <c r="O23" s="135">
        <v>1</v>
      </c>
      <c r="P23" s="136">
        <v>35</v>
      </c>
      <c r="Q23" s="150">
        <v>0</v>
      </c>
    </row>
    <row r="24" spans="2:17" ht="12.75" hidden="1" customHeight="1" x14ac:dyDescent="0.15">
      <c r="B24" s="123"/>
      <c r="C24" s="138" t="s">
        <v>95</v>
      </c>
      <c r="D24" s="132" t="s">
        <v>96</v>
      </c>
      <c r="E24" s="133">
        <f t="shared" si="1"/>
        <v>545</v>
      </c>
      <c r="F24" s="134">
        <f t="shared" si="2"/>
        <v>3079</v>
      </c>
      <c r="G24" s="135">
        <v>328</v>
      </c>
      <c r="H24" s="134">
        <v>749</v>
      </c>
      <c r="I24" s="135">
        <v>127</v>
      </c>
      <c r="J24" s="136">
        <v>802</v>
      </c>
      <c r="K24" s="135">
        <v>68</v>
      </c>
      <c r="L24" s="136">
        <v>874</v>
      </c>
      <c r="M24" s="133">
        <v>18</v>
      </c>
      <c r="N24" s="134">
        <v>422</v>
      </c>
      <c r="O24" s="135">
        <v>4</v>
      </c>
      <c r="P24" s="136">
        <v>232</v>
      </c>
      <c r="Q24" s="150">
        <v>0</v>
      </c>
    </row>
    <row r="25" spans="2:17" ht="12.75" hidden="1" customHeight="1" x14ac:dyDescent="0.15">
      <c r="B25" s="123"/>
      <c r="C25" s="131" t="s">
        <v>97</v>
      </c>
      <c r="D25" s="132" t="s">
        <v>98</v>
      </c>
      <c r="E25" s="133">
        <f t="shared" si="1"/>
        <v>824</v>
      </c>
      <c r="F25" s="134">
        <f t="shared" si="2"/>
        <v>11454</v>
      </c>
      <c r="G25" s="135">
        <v>418</v>
      </c>
      <c r="H25" s="134">
        <v>985</v>
      </c>
      <c r="I25" s="135">
        <v>154</v>
      </c>
      <c r="J25" s="136">
        <v>1047</v>
      </c>
      <c r="K25" s="135">
        <v>120</v>
      </c>
      <c r="L25" s="136">
        <v>1669</v>
      </c>
      <c r="M25" s="133">
        <v>46</v>
      </c>
      <c r="N25" s="134">
        <v>1068</v>
      </c>
      <c r="O25" s="135">
        <v>85</v>
      </c>
      <c r="P25" s="136">
        <v>6685</v>
      </c>
      <c r="Q25" s="150">
        <v>1</v>
      </c>
    </row>
    <row r="26" spans="2:17" ht="12.75" hidden="1" customHeight="1" x14ac:dyDescent="0.15">
      <c r="B26" s="123"/>
      <c r="C26" s="131" t="s">
        <v>99</v>
      </c>
      <c r="D26" s="139" t="s">
        <v>100</v>
      </c>
      <c r="E26" s="133">
        <f t="shared" si="1"/>
        <v>4</v>
      </c>
      <c r="F26" s="134">
        <f t="shared" si="2"/>
        <v>109</v>
      </c>
      <c r="G26" s="135">
        <v>0</v>
      </c>
      <c r="H26" s="134">
        <v>0</v>
      </c>
      <c r="I26" s="135">
        <v>1</v>
      </c>
      <c r="J26" s="136">
        <v>9</v>
      </c>
      <c r="K26" s="135">
        <v>1</v>
      </c>
      <c r="L26" s="136">
        <v>13</v>
      </c>
      <c r="M26" s="133">
        <v>0</v>
      </c>
      <c r="N26" s="134">
        <v>0</v>
      </c>
      <c r="O26" s="135">
        <v>2</v>
      </c>
      <c r="P26" s="136">
        <v>87</v>
      </c>
      <c r="Q26" s="150">
        <v>0</v>
      </c>
    </row>
    <row r="27" spans="2:17" ht="12.75" hidden="1" customHeight="1" x14ac:dyDescent="0.15">
      <c r="B27" s="123"/>
      <c r="C27" s="131" t="s">
        <v>101</v>
      </c>
      <c r="D27" s="132" t="s">
        <v>112</v>
      </c>
      <c r="E27" s="133">
        <f t="shared" si="1"/>
        <v>30</v>
      </c>
      <c r="F27" s="134">
        <f t="shared" si="2"/>
        <v>801</v>
      </c>
      <c r="G27" s="135">
        <v>11</v>
      </c>
      <c r="H27" s="134">
        <v>22</v>
      </c>
      <c r="I27" s="135">
        <v>8</v>
      </c>
      <c r="J27" s="136">
        <v>54</v>
      </c>
      <c r="K27" s="135">
        <v>2</v>
      </c>
      <c r="L27" s="136">
        <v>23</v>
      </c>
      <c r="M27" s="133">
        <v>3</v>
      </c>
      <c r="N27" s="134">
        <v>69</v>
      </c>
      <c r="O27" s="135">
        <v>6</v>
      </c>
      <c r="P27" s="136">
        <v>633</v>
      </c>
      <c r="Q27" s="150">
        <v>0</v>
      </c>
    </row>
    <row r="28" spans="2:17" ht="12.75" hidden="1" customHeight="1" x14ac:dyDescent="0.15">
      <c r="B28" s="123"/>
      <c r="C28" s="131" t="s">
        <v>103</v>
      </c>
      <c r="D28" s="132" t="s">
        <v>113</v>
      </c>
      <c r="E28" s="133">
        <f t="shared" si="1"/>
        <v>102</v>
      </c>
      <c r="F28" s="134">
        <f t="shared" si="2"/>
        <v>2283</v>
      </c>
      <c r="G28" s="135">
        <v>27</v>
      </c>
      <c r="H28" s="134">
        <v>55</v>
      </c>
      <c r="I28" s="135">
        <v>24</v>
      </c>
      <c r="J28" s="136">
        <v>182</v>
      </c>
      <c r="K28" s="135">
        <v>25</v>
      </c>
      <c r="L28" s="136">
        <v>336</v>
      </c>
      <c r="M28" s="133">
        <v>10</v>
      </c>
      <c r="N28" s="134">
        <v>229</v>
      </c>
      <c r="O28" s="135">
        <v>16</v>
      </c>
      <c r="P28" s="136">
        <v>1481</v>
      </c>
      <c r="Q28" s="150">
        <v>0</v>
      </c>
    </row>
    <row r="29" spans="2:17" ht="12.75" hidden="1" customHeight="1" x14ac:dyDescent="0.15">
      <c r="B29" s="123"/>
      <c r="C29" s="131" t="s">
        <v>105</v>
      </c>
      <c r="D29" s="151" t="s">
        <v>114</v>
      </c>
      <c r="E29" s="133">
        <f t="shared" si="1"/>
        <v>1096</v>
      </c>
      <c r="F29" s="134">
        <f t="shared" si="2"/>
        <v>6655</v>
      </c>
      <c r="G29" s="135">
        <v>741</v>
      </c>
      <c r="H29" s="134">
        <v>1632</v>
      </c>
      <c r="I29" s="135">
        <v>193</v>
      </c>
      <c r="J29" s="136">
        <v>1256</v>
      </c>
      <c r="K29" s="135">
        <v>107</v>
      </c>
      <c r="L29" s="136">
        <v>1385</v>
      </c>
      <c r="M29" s="133">
        <v>21</v>
      </c>
      <c r="N29" s="134">
        <v>482</v>
      </c>
      <c r="O29" s="135">
        <v>34</v>
      </c>
      <c r="P29" s="136">
        <v>1900</v>
      </c>
      <c r="Q29" s="150">
        <v>0</v>
      </c>
    </row>
    <row r="30" spans="2:17" ht="12.75" hidden="1" customHeight="1" x14ac:dyDescent="0.15">
      <c r="B30" s="123"/>
      <c r="C30" s="131" t="s">
        <v>107</v>
      </c>
      <c r="D30" s="132" t="s">
        <v>106</v>
      </c>
      <c r="E30" s="133">
        <f t="shared" si="1"/>
        <v>47</v>
      </c>
      <c r="F30" s="134">
        <f t="shared" si="2"/>
        <v>563</v>
      </c>
      <c r="G30" s="135">
        <v>20</v>
      </c>
      <c r="H30" s="134">
        <v>40</v>
      </c>
      <c r="I30" s="135">
        <v>9</v>
      </c>
      <c r="J30" s="136">
        <v>61</v>
      </c>
      <c r="K30" s="135">
        <v>11</v>
      </c>
      <c r="L30" s="136">
        <v>151</v>
      </c>
      <c r="M30" s="133">
        <v>5</v>
      </c>
      <c r="N30" s="134">
        <v>117</v>
      </c>
      <c r="O30" s="135">
        <v>2</v>
      </c>
      <c r="P30" s="136">
        <v>194</v>
      </c>
      <c r="Q30" s="150">
        <v>0</v>
      </c>
    </row>
    <row r="31" spans="2:17" ht="12.75" hidden="1" customHeight="1" x14ac:dyDescent="0.15">
      <c r="B31" s="123"/>
      <c r="C31" s="131" t="s">
        <v>109</v>
      </c>
      <c r="D31" s="132" t="s">
        <v>108</v>
      </c>
      <c r="E31" s="133">
        <f t="shared" si="1"/>
        <v>62</v>
      </c>
      <c r="F31" s="134">
        <f t="shared" si="2"/>
        <v>127</v>
      </c>
      <c r="G31" s="135">
        <v>57</v>
      </c>
      <c r="H31" s="134">
        <v>86</v>
      </c>
      <c r="I31" s="135">
        <v>4</v>
      </c>
      <c r="J31" s="136">
        <v>26</v>
      </c>
      <c r="K31" s="135">
        <v>1</v>
      </c>
      <c r="L31" s="136">
        <v>15</v>
      </c>
      <c r="M31" s="133">
        <v>0</v>
      </c>
      <c r="N31" s="134">
        <v>0</v>
      </c>
      <c r="O31" s="135">
        <v>0</v>
      </c>
      <c r="P31" s="136">
        <v>0</v>
      </c>
      <c r="Q31" s="150">
        <v>0</v>
      </c>
    </row>
    <row r="32" spans="2:17" ht="12.75" hidden="1" customHeight="1" x14ac:dyDescent="0.15">
      <c r="B32" s="152"/>
      <c r="C32" s="131" t="s">
        <v>115</v>
      </c>
      <c r="D32" s="139" t="s">
        <v>116</v>
      </c>
      <c r="E32" s="133">
        <f t="shared" si="1"/>
        <v>374</v>
      </c>
      <c r="F32" s="134">
        <f t="shared" si="2"/>
        <v>2433</v>
      </c>
      <c r="G32" s="135">
        <v>212</v>
      </c>
      <c r="H32" s="134">
        <v>479</v>
      </c>
      <c r="I32" s="135">
        <v>91</v>
      </c>
      <c r="J32" s="136">
        <v>586</v>
      </c>
      <c r="K32" s="135">
        <v>41</v>
      </c>
      <c r="L32" s="136">
        <v>521</v>
      </c>
      <c r="M32" s="133">
        <v>17</v>
      </c>
      <c r="N32" s="134">
        <v>418</v>
      </c>
      <c r="O32" s="135">
        <v>9</v>
      </c>
      <c r="P32" s="136">
        <v>429</v>
      </c>
      <c r="Q32" s="150">
        <v>4</v>
      </c>
    </row>
    <row r="33" spans="2:19" ht="12.75" hidden="1" customHeight="1" x14ac:dyDescent="0.15">
      <c r="B33" s="152"/>
      <c r="C33" s="131" t="s">
        <v>117</v>
      </c>
      <c r="D33" s="132" t="s">
        <v>118</v>
      </c>
      <c r="E33" s="133">
        <f t="shared" si="1"/>
        <v>130</v>
      </c>
      <c r="F33" s="134">
        <f t="shared" si="2"/>
        <v>2146</v>
      </c>
      <c r="G33" s="135">
        <v>44</v>
      </c>
      <c r="H33" s="134">
        <v>112</v>
      </c>
      <c r="I33" s="135">
        <v>39</v>
      </c>
      <c r="J33" s="136">
        <v>267</v>
      </c>
      <c r="K33" s="135">
        <v>22</v>
      </c>
      <c r="L33" s="136">
        <v>298</v>
      </c>
      <c r="M33" s="133">
        <v>9</v>
      </c>
      <c r="N33" s="134">
        <v>206</v>
      </c>
      <c r="O33" s="135">
        <v>15</v>
      </c>
      <c r="P33" s="136">
        <v>1263</v>
      </c>
      <c r="Q33" s="150">
        <v>1</v>
      </c>
    </row>
    <row r="34" spans="2:19" ht="12.75" hidden="1" customHeight="1" x14ac:dyDescent="0.15">
      <c r="B34" s="152"/>
      <c r="C34" s="131" t="s">
        <v>119</v>
      </c>
      <c r="D34" s="139" t="s">
        <v>120</v>
      </c>
      <c r="E34" s="133">
        <f t="shared" si="1"/>
        <v>66</v>
      </c>
      <c r="F34" s="134">
        <f t="shared" si="2"/>
        <v>219</v>
      </c>
      <c r="G34" s="135">
        <v>56</v>
      </c>
      <c r="H34" s="134">
        <v>80</v>
      </c>
      <c r="I34" s="135">
        <v>4</v>
      </c>
      <c r="J34" s="136">
        <v>25</v>
      </c>
      <c r="K34" s="135">
        <v>4</v>
      </c>
      <c r="L34" s="136">
        <v>52</v>
      </c>
      <c r="M34" s="133">
        <v>1</v>
      </c>
      <c r="N34" s="134">
        <v>27</v>
      </c>
      <c r="O34" s="135">
        <v>1</v>
      </c>
      <c r="P34" s="136">
        <v>35</v>
      </c>
      <c r="Q34" s="150">
        <v>0</v>
      </c>
    </row>
    <row r="35" spans="2:19" ht="12.75" hidden="1" customHeight="1" x14ac:dyDescent="0.15">
      <c r="B35" s="152"/>
      <c r="C35" s="131" t="s">
        <v>121</v>
      </c>
      <c r="D35" s="139" t="s">
        <v>122</v>
      </c>
      <c r="E35" s="133">
        <f t="shared" si="1"/>
        <v>56</v>
      </c>
      <c r="F35" s="134">
        <f t="shared" si="2"/>
        <v>609</v>
      </c>
      <c r="G35" s="135">
        <v>35</v>
      </c>
      <c r="H35" s="134">
        <v>81</v>
      </c>
      <c r="I35" s="135">
        <v>11</v>
      </c>
      <c r="J35" s="136">
        <v>75</v>
      </c>
      <c r="K35" s="135">
        <v>1</v>
      </c>
      <c r="L35" s="136">
        <v>15</v>
      </c>
      <c r="M35" s="133">
        <v>2</v>
      </c>
      <c r="N35" s="134">
        <v>53</v>
      </c>
      <c r="O35" s="135">
        <v>7</v>
      </c>
      <c r="P35" s="136">
        <v>385</v>
      </c>
      <c r="Q35" s="150">
        <v>0</v>
      </c>
    </row>
    <row r="36" spans="2:19" ht="12.75" hidden="1" customHeight="1" x14ac:dyDescent="0.15">
      <c r="B36" s="153"/>
      <c r="C36" s="141" t="s">
        <v>123</v>
      </c>
      <c r="D36" s="154" t="s">
        <v>124</v>
      </c>
      <c r="E36" s="143">
        <f t="shared" si="1"/>
        <v>728</v>
      </c>
      <c r="F36" s="144">
        <f t="shared" si="2"/>
        <v>3257</v>
      </c>
      <c r="G36" s="145">
        <v>587</v>
      </c>
      <c r="H36" s="144">
        <v>1117</v>
      </c>
      <c r="I36" s="145">
        <v>90</v>
      </c>
      <c r="J36" s="146">
        <v>584</v>
      </c>
      <c r="K36" s="145">
        <v>23</v>
      </c>
      <c r="L36" s="146">
        <v>298</v>
      </c>
      <c r="M36" s="143">
        <v>9</v>
      </c>
      <c r="N36" s="144">
        <v>217</v>
      </c>
      <c r="O36" s="145">
        <v>19</v>
      </c>
      <c r="P36" s="146">
        <v>1041</v>
      </c>
      <c r="Q36" s="155">
        <v>0</v>
      </c>
    </row>
    <row r="37" spans="2:19" ht="21.75" customHeight="1" x14ac:dyDescent="0.15">
      <c r="B37" s="115" t="s">
        <v>125</v>
      </c>
      <c r="C37" s="116"/>
      <c r="D37" s="117"/>
      <c r="E37" s="118">
        <f>SUM(E38:E55)</f>
        <v>4059</v>
      </c>
      <c r="F37" s="119">
        <f t="shared" ref="F37:Q37" si="3">SUM(F38:F55)</f>
        <v>35969</v>
      </c>
      <c r="G37" s="120">
        <f t="shared" si="3"/>
        <v>2446</v>
      </c>
      <c r="H37" s="119">
        <f t="shared" si="3"/>
        <v>5218</v>
      </c>
      <c r="I37" s="120">
        <f t="shared" si="3"/>
        <v>785</v>
      </c>
      <c r="J37" s="121">
        <f t="shared" si="3"/>
        <v>5129</v>
      </c>
      <c r="K37" s="120">
        <f t="shared" si="3"/>
        <v>460</v>
      </c>
      <c r="L37" s="121">
        <f t="shared" si="3"/>
        <v>6127</v>
      </c>
      <c r="M37" s="118">
        <f t="shared" si="3"/>
        <v>141</v>
      </c>
      <c r="N37" s="119">
        <f t="shared" si="3"/>
        <v>3350</v>
      </c>
      <c r="O37" s="120">
        <f t="shared" si="3"/>
        <v>220</v>
      </c>
      <c r="P37" s="121">
        <f t="shared" si="3"/>
        <v>16145</v>
      </c>
      <c r="Q37" s="148">
        <f t="shared" si="3"/>
        <v>7</v>
      </c>
    </row>
    <row r="38" spans="2:19" ht="12.75" hidden="1" customHeight="1" x14ac:dyDescent="0.15">
      <c r="B38" s="123"/>
      <c r="C38" s="124" t="s">
        <v>87</v>
      </c>
      <c r="D38" s="125" t="s">
        <v>126</v>
      </c>
      <c r="E38" s="126">
        <v>23</v>
      </c>
      <c r="F38" s="127">
        <v>255</v>
      </c>
      <c r="G38" s="128">
        <v>4</v>
      </c>
      <c r="H38" s="127">
        <v>7</v>
      </c>
      <c r="I38" s="128">
        <v>9</v>
      </c>
      <c r="J38" s="129">
        <v>60</v>
      </c>
      <c r="K38" s="128">
        <v>5</v>
      </c>
      <c r="L38" s="129">
        <v>63</v>
      </c>
      <c r="M38" s="126">
        <v>4</v>
      </c>
      <c r="N38" s="127">
        <v>89</v>
      </c>
      <c r="O38" s="128">
        <v>1</v>
      </c>
      <c r="P38" s="129">
        <v>36</v>
      </c>
      <c r="Q38" s="149">
        <v>0</v>
      </c>
    </row>
    <row r="39" spans="2:19" ht="12.75" hidden="1" customHeight="1" x14ac:dyDescent="0.15">
      <c r="B39" s="123"/>
      <c r="C39" s="131" t="s">
        <v>89</v>
      </c>
      <c r="D39" s="132" t="s">
        <v>92</v>
      </c>
      <c r="E39" s="133">
        <v>9</v>
      </c>
      <c r="F39" s="134">
        <v>71</v>
      </c>
      <c r="G39" s="135">
        <v>2</v>
      </c>
      <c r="H39" s="134">
        <v>5</v>
      </c>
      <c r="I39" s="135">
        <v>4</v>
      </c>
      <c r="J39" s="136">
        <v>34</v>
      </c>
      <c r="K39" s="135">
        <v>3</v>
      </c>
      <c r="L39" s="136">
        <v>32</v>
      </c>
      <c r="M39" s="156">
        <v>0</v>
      </c>
      <c r="N39" s="134">
        <v>0</v>
      </c>
      <c r="O39" s="135">
        <v>0</v>
      </c>
      <c r="P39" s="136">
        <v>0</v>
      </c>
      <c r="Q39" s="150">
        <v>0</v>
      </c>
    </row>
    <row r="40" spans="2:19" ht="12.75" hidden="1" customHeight="1" x14ac:dyDescent="0.15">
      <c r="B40" s="123"/>
      <c r="C40" s="131" t="s">
        <v>91</v>
      </c>
      <c r="D40" s="157" t="s">
        <v>127</v>
      </c>
      <c r="E40" s="133">
        <v>2</v>
      </c>
      <c r="F40" s="134">
        <v>9</v>
      </c>
      <c r="G40" s="135">
        <v>1</v>
      </c>
      <c r="H40" s="134">
        <v>4</v>
      </c>
      <c r="I40" s="135">
        <v>1</v>
      </c>
      <c r="J40" s="136">
        <v>5</v>
      </c>
      <c r="K40" s="158">
        <v>0</v>
      </c>
      <c r="L40" s="159">
        <v>0</v>
      </c>
      <c r="M40" s="156">
        <v>0</v>
      </c>
      <c r="N40" s="134">
        <v>0</v>
      </c>
      <c r="O40" s="135">
        <v>0</v>
      </c>
      <c r="P40" s="136">
        <v>0</v>
      </c>
      <c r="Q40" s="150">
        <v>0</v>
      </c>
    </row>
    <row r="41" spans="2:19" ht="12.75" hidden="1" customHeight="1" x14ac:dyDescent="0.15">
      <c r="B41" s="123"/>
      <c r="C41" s="131" t="s">
        <v>93</v>
      </c>
      <c r="D41" s="132" t="s">
        <v>96</v>
      </c>
      <c r="E41" s="133">
        <v>526</v>
      </c>
      <c r="F41" s="134">
        <v>2935</v>
      </c>
      <c r="G41" s="135">
        <v>322</v>
      </c>
      <c r="H41" s="134">
        <v>737</v>
      </c>
      <c r="I41" s="135">
        <v>124</v>
      </c>
      <c r="J41" s="136">
        <v>788</v>
      </c>
      <c r="K41" s="135">
        <v>60</v>
      </c>
      <c r="L41" s="136">
        <v>744</v>
      </c>
      <c r="M41" s="133">
        <v>14</v>
      </c>
      <c r="N41" s="134">
        <v>340</v>
      </c>
      <c r="O41" s="135">
        <v>6</v>
      </c>
      <c r="P41" s="136">
        <v>326</v>
      </c>
      <c r="Q41" s="150">
        <v>0</v>
      </c>
    </row>
    <row r="42" spans="2:19" ht="12.75" hidden="1" customHeight="1" x14ac:dyDescent="0.15">
      <c r="B42" s="123"/>
      <c r="C42" s="138" t="s">
        <v>95</v>
      </c>
      <c r="D42" s="132" t="s">
        <v>98</v>
      </c>
      <c r="E42" s="133">
        <v>751</v>
      </c>
      <c r="F42" s="134">
        <v>12213</v>
      </c>
      <c r="G42" s="135">
        <v>352</v>
      </c>
      <c r="H42" s="134">
        <v>804</v>
      </c>
      <c r="I42" s="135">
        <v>157</v>
      </c>
      <c r="J42" s="136">
        <v>1040</v>
      </c>
      <c r="K42" s="135">
        <v>116</v>
      </c>
      <c r="L42" s="136">
        <v>1575</v>
      </c>
      <c r="M42" s="133">
        <v>41</v>
      </c>
      <c r="N42" s="134">
        <v>968</v>
      </c>
      <c r="O42" s="135">
        <v>85</v>
      </c>
      <c r="P42" s="136">
        <v>7826</v>
      </c>
      <c r="Q42" s="150">
        <v>0</v>
      </c>
      <c r="S42" s="160"/>
    </row>
    <row r="43" spans="2:19" ht="12.75" hidden="1" customHeight="1" x14ac:dyDescent="0.15">
      <c r="B43" s="123"/>
      <c r="C43" s="131" t="s">
        <v>97</v>
      </c>
      <c r="D43" s="157" t="s">
        <v>100</v>
      </c>
      <c r="E43" s="133">
        <v>4</v>
      </c>
      <c r="F43" s="134">
        <v>106</v>
      </c>
      <c r="G43" s="158">
        <v>0</v>
      </c>
      <c r="H43" s="161">
        <v>0</v>
      </c>
      <c r="I43" s="135">
        <v>1</v>
      </c>
      <c r="J43" s="136">
        <v>7</v>
      </c>
      <c r="K43" s="135">
        <v>1</v>
      </c>
      <c r="L43" s="136">
        <v>13</v>
      </c>
      <c r="M43" s="156">
        <v>0</v>
      </c>
      <c r="N43" s="134">
        <v>0</v>
      </c>
      <c r="O43" s="135">
        <v>2</v>
      </c>
      <c r="P43" s="136">
        <v>86</v>
      </c>
      <c r="Q43" s="150">
        <v>0</v>
      </c>
      <c r="S43" s="160"/>
    </row>
    <row r="44" spans="2:19" ht="12.75" hidden="1" customHeight="1" x14ac:dyDescent="0.15">
      <c r="B44" s="123"/>
      <c r="C44" s="131" t="s">
        <v>99</v>
      </c>
      <c r="D44" s="151" t="s">
        <v>112</v>
      </c>
      <c r="E44" s="133">
        <v>38</v>
      </c>
      <c r="F44" s="134">
        <v>874</v>
      </c>
      <c r="G44" s="135">
        <v>17</v>
      </c>
      <c r="H44" s="134">
        <v>30</v>
      </c>
      <c r="I44" s="135">
        <v>6</v>
      </c>
      <c r="J44" s="136">
        <v>39</v>
      </c>
      <c r="K44" s="135">
        <v>6</v>
      </c>
      <c r="L44" s="136">
        <v>84</v>
      </c>
      <c r="M44" s="133">
        <v>4</v>
      </c>
      <c r="N44" s="134">
        <v>102</v>
      </c>
      <c r="O44" s="135">
        <v>5</v>
      </c>
      <c r="P44" s="136">
        <v>619</v>
      </c>
      <c r="Q44" s="150">
        <v>0</v>
      </c>
      <c r="S44" s="160"/>
    </row>
    <row r="45" spans="2:19" ht="12.75" hidden="1" customHeight="1" x14ac:dyDescent="0.15">
      <c r="B45" s="123"/>
      <c r="C45" s="131" t="s">
        <v>101</v>
      </c>
      <c r="D45" s="132" t="s">
        <v>128</v>
      </c>
      <c r="E45" s="133">
        <v>120</v>
      </c>
      <c r="F45" s="134">
        <v>1882</v>
      </c>
      <c r="G45" s="135">
        <v>35</v>
      </c>
      <c r="H45" s="134">
        <v>67</v>
      </c>
      <c r="I45" s="135">
        <v>26</v>
      </c>
      <c r="J45" s="136">
        <v>189</v>
      </c>
      <c r="K45" s="135">
        <v>30</v>
      </c>
      <c r="L45" s="136">
        <v>415</v>
      </c>
      <c r="M45" s="133">
        <v>13</v>
      </c>
      <c r="N45" s="134">
        <v>298</v>
      </c>
      <c r="O45" s="135">
        <v>16</v>
      </c>
      <c r="P45" s="136">
        <v>913</v>
      </c>
      <c r="Q45" s="150">
        <v>0</v>
      </c>
      <c r="S45" s="160"/>
    </row>
    <row r="46" spans="2:19" ht="12.75" hidden="1" customHeight="1" x14ac:dyDescent="0.15">
      <c r="B46" s="123"/>
      <c r="C46" s="131" t="s">
        <v>103</v>
      </c>
      <c r="D46" s="132" t="s">
        <v>129</v>
      </c>
      <c r="E46" s="133">
        <v>1059</v>
      </c>
      <c r="F46" s="134">
        <v>7184</v>
      </c>
      <c r="G46" s="135">
        <v>684</v>
      </c>
      <c r="H46" s="134">
        <v>1531</v>
      </c>
      <c r="I46" s="135">
        <v>192</v>
      </c>
      <c r="J46" s="136">
        <v>1218</v>
      </c>
      <c r="K46" s="135">
        <v>120</v>
      </c>
      <c r="L46" s="136">
        <v>1606</v>
      </c>
      <c r="M46" s="133">
        <v>22</v>
      </c>
      <c r="N46" s="134">
        <v>531</v>
      </c>
      <c r="O46" s="135">
        <v>40</v>
      </c>
      <c r="P46" s="136">
        <v>2298</v>
      </c>
      <c r="Q46" s="150">
        <v>1</v>
      </c>
      <c r="S46" s="160"/>
    </row>
    <row r="47" spans="2:19" ht="12.75" hidden="1" customHeight="1" x14ac:dyDescent="0.15">
      <c r="B47" s="123"/>
      <c r="C47" s="131" t="s">
        <v>105</v>
      </c>
      <c r="D47" s="151" t="s">
        <v>130</v>
      </c>
      <c r="E47" s="133">
        <v>51</v>
      </c>
      <c r="F47" s="134">
        <v>753</v>
      </c>
      <c r="G47" s="135">
        <v>21</v>
      </c>
      <c r="H47" s="134">
        <v>45</v>
      </c>
      <c r="I47" s="135">
        <v>5</v>
      </c>
      <c r="J47" s="136">
        <v>34</v>
      </c>
      <c r="K47" s="135">
        <v>13</v>
      </c>
      <c r="L47" s="136">
        <v>182</v>
      </c>
      <c r="M47" s="133">
        <v>7</v>
      </c>
      <c r="N47" s="134">
        <v>159</v>
      </c>
      <c r="O47" s="135">
        <v>5</v>
      </c>
      <c r="P47" s="136">
        <v>333</v>
      </c>
      <c r="Q47" s="150">
        <v>0</v>
      </c>
      <c r="S47" s="160"/>
    </row>
    <row r="48" spans="2:19" ht="12.75" hidden="1" customHeight="1" x14ac:dyDescent="0.15">
      <c r="B48" s="123"/>
      <c r="C48" s="131" t="s">
        <v>107</v>
      </c>
      <c r="D48" s="157" t="s">
        <v>131</v>
      </c>
      <c r="E48" s="133">
        <v>81</v>
      </c>
      <c r="F48" s="134">
        <v>297</v>
      </c>
      <c r="G48" s="135">
        <v>66</v>
      </c>
      <c r="H48" s="134">
        <v>117</v>
      </c>
      <c r="I48" s="135">
        <v>9</v>
      </c>
      <c r="J48" s="136">
        <v>60</v>
      </c>
      <c r="K48" s="135">
        <v>4</v>
      </c>
      <c r="L48" s="136">
        <v>50</v>
      </c>
      <c r="M48" s="133">
        <v>1</v>
      </c>
      <c r="N48" s="134">
        <v>25</v>
      </c>
      <c r="O48" s="135">
        <v>1</v>
      </c>
      <c r="P48" s="136">
        <v>45</v>
      </c>
      <c r="Q48" s="150">
        <v>0</v>
      </c>
      <c r="S48" s="160"/>
    </row>
    <row r="49" spans="2:19" ht="12.75" hidden="1" customHeight="1" x14ac:dyDescent="0.15">
      <c r="B49" s="123"/>
      <c r="C49" s="131" t="s">
        <v>109</v>
      </c>
      <c r="D49" s="157" t="s">
        <v>132</v>
      </c>
      <c r="E49" s="133">
        <v>107</v>
      </c>
      <c r="F49" s="134">
        <v>583</v>
      </c>
      <c r="G49" s="135">
        <v>79</v>
      </c>
      <c r="H49" s="134">
        <v>161</v>
      </c>
      <c r="I49" s="135">
        <v>19</v>
      </c>
      <c r="J49" s="136">
        <v>122</v>
      </c>
      <c r="K49" s="135">
        <v>4</v>
      </c>
      <c r="L49" s="136">
        <v>53</v>
      </c>
      <c r="M49" s="133">
        <v>2</v>
      </c>
      <c r="N49" s="134">
        <v>46</v>
      </c>
      <c r="O49" s="135">
        <v>3</v>
      </c>
      <c r="P49" s="136">
        <v>201</v>
      </c>
      <c r="Q49" s="150">
        <v>0</v>
      </c>
      <c r="S49" s="160"/>
    </row>
    <row r="50" spans="2:19" ht="12.75" hidden="1" customHeight="1" x14ac:dyDescent="0.15">
      <c r="B50" s="152"/>
      <c r="C50" s="131" t="s">
        <v>115</v>
      </c>
      <c r="D50" s="139" t="s">
        <v>133</v>
      </c>
      <c r="E50" s="133">
        <v>381</v>
      </c>
      <c r="F50" s="134">
        <v>2651</v>
      </c>
      <c r="G50" s="135">
        <v>211</v>
      </c>
      <c r="H50" s="134">
        <v>481</v>
      </c>
      <c r="I50" s="135">
        <v>96</v>
      </c>
      <c r="J50" s="136">
        <v>616</v>
      </c>
      <c r="K50" s="135">
        <v>44</v>
      </c>
      <c r="L50" s="136">
        <v>582</v>
      </c>
      <c r="M50" s="133">
        <v>13</v>
      </c>
      <c r="N50" s="134">
        <v>306</v>
      </c>
      <c r="O50" s="135">
        <v>13</v>
      </c>
      <c r="P50" s="136">
        <v>666</v>
      </c>
      <c r="Q50" s="150">
        <v>4</v>
      </c>
      <c r="S50" s="160"/>
    </row>
    <row r="51" spans="2:19" ht="12.75" hidden="1" customHeight="1" x14ac:dyDescent="0.15">
      <c r="B51" s="152"/>
      <c r="C51" s="131" t="s">
        <v>117</v>
      </c>
      <c r="D51" s="157" t="s">
        <v>134</v>
      </c>
      <c r="E51" s="133">
        <v>360</v>
      </c>
      <c r="F51" s="134">
        <v>1370</v>
      </c>
      <c r="G51" s="135">
        <v>300</v>
      </c>
      <c r="H51" s="134">
        <v>554</v>
      </c>
      <c r="I51" s="135">
        <v>40</v>
      </c>
      <c r="J51" s="136">
        <v>248</v>
      </c>
      <c r="K51" s="135">
        <v>7</v>
      </c>
      <c r="L51" s="136">
        <v>95</v>
      </c>
      <c r="M51" s="133">
        <v>5</v>
      </c>
      <c r="N51" s="134">
        <v>127</v>
      </c>
      <c r="O51" s="135">
        <v>8</v>
      </c>
      <c r="P51" s="136">
        <v>346</v>
      </c>
      <c r="Q51" s="150">
        <v>0</v>
      </c>
      <c r="S51" s="160"/>
    </row>
    <row r="52" spans="2:19" ht="12.75" hidden="1" customHeight="1" x14ac:dyDescent="0.15">
      <c r="B52" s="152"/>
      <c r="C52" s="131" t="s">
        <v>119</v>
      </c>
      <c r="D52" s="139" t="s">
        <v>120</v>
      </c>
      <c r="E52" s="133">
        <v>67</v>
      </c>
      <c r="F52" s="134">
        <v>235</v>
      </c>
      <c r="G52" s="135">
        <v>56</v>
      </c>
      <c r="H52" s="134">
        <v>89</v>
      </c>
      <c r="I52" s="135">
        <v>6</v>
      </c>
      <c r="J52" s="136">
        <v>44</v>
      </c>
      <c r="K52" s="135">
        <v>3</v>
      </c>
      <c r="L52" s="136">
        <v>41</v>
      </c>
      <c r="M52" s="133">
        <v>1</v>
      </c>
      <c r="N52" s="134">
        <v>26</v>
      </c>
      <c r="O52" s="135">
        <v>1</v>
      </c>
      <c r="P52" s="136">
        <v>35</v>
      </c>
      <c r="Q52" s="150">
        <v>0</v>
      </c>
      <c r="S52" s="160"/>
    </row>
    <row r="53" spans="2:19" ht="12.75" hidden="1" customHeight="1" x14ac:dyDescent="0.15">
      <c r="B53" s="152"/>
      <c r="C53" s="131" t="s">
        <v>121</v>
      </c>
      <c r="D53" s="151" t="s">
        <v>135</v>
      </c>
      <c r="E53" s="133">
        <v>149</v>
      </c>
      <c r="F53" s="134">
        <v>2574</v>
      </c>
      <c r="G53" s="135">
        <v>47</v>
      </c>
      <c r="H53" s="134">
        <v>107</v>
      </c>
      <c r="I53" s="135">
        <v>46</v>
      </c>
      <c r="J53" s="136">
        <v>331</v>
      </c>
      <c r="K53" s="135">
        <v>26</v>
      </c>
      <c r="L53" s="136">
        <v>356</v>
      </c>
      <c r="M53" s="133">
        <v>7</v>
      </c>
      <c r="N53" s="134">
        <v>170</v>
      </c>
      <c r="O53" s="135">
        <v>22</v>
      </c>
      <c r="P53" s="136">
        <v>1610</v>
      </c>
      <c r="Q53" s="150">
        <v>1</v>
      </c>
      <c r="S53" s="162"/>
    </row>
    <row r="54" spans="2:19" ht="12.75" hidden="1" customHeight="1" x14ac:dyDescent="0.15">
      <c r="B54" s="152"/>
      <c r="C54" s="163" t="s">
        <v>136</v>
      </c>
      <c r="D54" s="164" t="s">
        <v>122</v>
      </c>
      <c r="E54" s="165">
        <v>45</v>
      </c>
      <c r="F54" s="166">
        <v>471</v>
      </c>
      <c r="G54" s="167">
        <v>23</v>
      </c>
      <c r="H54" s="166">
        <v>59</v>
      </c>
      <c r="I54" s="167">
        <v>13</v>
      </c>
      <c r="J54" s="168">
        <v>88</v>
      </c>
      <c r="K54" s="167">
        <v>3</v>
      </c>
      <c r="L54" s="168">
        <v>46</v>
      </c>
      <c r="M54" s="165">
        <v>2</v>
      </c>
      <c r="N54" s="166">
        <v>46</v>
      </c>
      <c r="O54" s="167">
        <v>4</v>
      </c>
      <c r="P54" s="168">
        <v>232</v>
      </c>
      <c r="Q54" s="169">
        <v>0</v>
      </c>
    </row>
    <row r="55" spans="2:19" ht="12.75" hidden="1" customHeight="1" x14ac:dyDescent="0.15">
      <c r="B55" s="153"/>
      <c r="C55" s="141" t="s">
        <v>137</v>
      </c>
      <c r="D55" s="154" t="s">
        <v>124</v>
      </c>
      <c r="E55" s="143">
        <v>286</v>
      </c>
      <c r="F55" s="144">
        <v>1506</v>
      </c>
      <c r="G55" s="145">
        <v>226</v>
      </c>
      <c r="H55" s="144">
        <v>420</v>
      </c>
      <c r="I55" s="145">
        <v>31</v>
      </c>
      <c r="J55" s="146">
        <v>206</v>
      </c>
      <c r="K55" s="145">
        <v>15</v>
      </c>
      <c r="L55" s="146">
        <v>190</v>
      </c>
      <c r="M55" s="143">
        <v>5</v>
      </c>
      <c r="N55" s="144">
        <v>117</v>
      </c>
      <c r="O55" s="145">
        <v>8</v>
      </c>
      <c r="P55" s="146">
        <v>573</v>
      </c>
      <c r="Q55" s="155">
        <v>1</v>
      </c>
    </row>
    <row r="56" spans="2:19" ht="21.75" customHeight="1" x14ac:dyDescent="0.15">
      <c r="B56" s="170" t="s">
        <v>138</v>
      </c>
      <c r="C56" s="171"/>
      <c r="D56" s="172"/>
      <c r="E56" s="118">
        <f>SUM(E57:E74)</f>
        <v>3865</v>
      </c>
      <c r="F56" s="119">
        <f t="shared" ref="F56:Q56" si="4">SUM(F57:F74)</f>
        <v>34514</v>
      </c>
      <c r="G56" s="120">
        <f t="shared" si="4"/>
        <v>2315</v>
      </c>
      <c r="H56" s="119">
        <f t="shared" si="4"/>
        <v>5000</v>
      </c>
      <c r="I56" s="120">
        <f t="shared" si="4"/>
        <v>749</v>
      </c>
      <c r="J56" s="121">
        <f t="shared" si="4"/>
        <v>4940</v>
      </c>
      <c r="K56" s="120">
        <f t="shared" si="4"/>
        <v>429</v>
      </c>
      <c r="L56" s="121">
        <f t="shared" si="4"/>
        <v>5785</v>
      </c>
      <c r="M56" s="118">
        <f t="shared" si="4"/>
        <v>138</v>
      </c>
      <c r="N56" s="119">
        <f t="shared" si="4"/>
        <v>3250</v>
      </c>
      <c r="O56" s="120">
        <f t="shared" si="4"/>
        <v>220</v>
      </c>
      <c r="P56" s="121">
        <f t="shared" si="4"/>
        <v>15539</v>
      </c>
      <c r="Q56" s="148">
        <f t="shared" si="4"/>
        <v>14</v>
      </c>
    </row>
    <row r="57" spans="2:19" ht="12.75" hidden="1" customHeight="1" x14ac:dyDescent="0.15">
      <c r="B57" s="173"/>
      <c r="C57" s="124" t="s">
        <v>87</v>
      </c>
      <c r="D57" s="125" t="s">
        <v>126</v>
      </c>
      <c r="E57" s="126">
        <f t="shared" ref="E57:E74" si="5">G57+I57+K57+M57+O57+Q57</f>
        <v>22</v>
      </c>
      <c r="F57" s="127">
        <f t="shared" ref="F57:F74" si="6">H57+J57+L57+N57+P57</f>
        <v>198</v>
      </c>
      <c r="G57" s="128">
        <v>6</v>
      </c>
      <c r="H57" s="127">
        <v>19</v>
      </c>
      <c r="I57" s="128">
        <v>10</v>
      </c>
      <c r="J57" s="129">
        <v>64</v>
      </c>
      <c r="K57" s="128">
        <v>4</v>
      </c>
      <c r="L57" s="129">
        <v>52</v>
      </c>
      <c r="M57" s="126">
        <v>1</v>
      </c>
      <c r="N57" s="127">
        <v>25</v>
      </c>
      <c r="O57" s="128">
        <v>1</v>
      </c>
      <c r="P57" s="129">
        <v>38</v>
      </c>
      <c r="Q57" s="149">
        <v>0</v>
      </c>
    </row>
    <row r="58" spans="2:19" ht="12.75" hidden="1" customHeight="1" x14ac:dyDescent="0.15">
      <c r="B58" s="173"/>
      <c r="C58" s="131" t="s">
        <v>89</v>
      </c>
      <c r="D58" s="132" t="s">
        <v>92</v>
      </c>
      <c r="E58" s="133">
        <f t="shared" si="5"/>
        <v>8</v>
      </c>
      <c r="F58" s="134">
        <f t="shared" si="6"/>
        <v>63</v>
      </c>
      <c r="G58" s="135">
        <v>1</v>
      </c>
      <c r="H58" s="134">
        <v>1</v>
      </c>
      <c r="I58" s="135">
        <v>6</v>
      </c>
      <c r="J58" s="136">
        <v>50</v>
      </c>
      <c r="K58" s="135">
        <v>1</v>
      </c>
      <c r="L58" s="136">
        <v>12</v>
      </c>
      <c r="M58" s="156">
        <v>0</v>
      </c>
      <c r="N58" s="134">
        <v>0</v>
      </c>
      <c r="O58" s="135">
        <v>0</v>
      </c>
      <c r="P58" s="136">
        <v>0</v>
      </c>
      <c r="Q58" s="150">
        <v>0</v>
      </c>
    </row>
    <row r="59" spans="2:19" ht="12.75" hidden="1" customHeight="1" x14ac:dyDescent="0.15">
      <c r="B59" s="173"/>
      <c r="C59" s="131" t="s">
        <v>91</v>
      </c>
      <c r="D59" s="157" t="s">
        <v>127</v>
      </c>
      <c r="E59" s="133">
        <f t="shared" si="5"/>
        <v>2</v>
      </c>
      <c r="F59" s="134">
        <f t="shared" si="6"/>
        <v>17</v>
      </c>
      <c r="G59" s="135">
        <v>1</v>
      </c>
      <c r="H59" s="134">
        <v>4</v>
      </c>
      <c r="I59" s="135">
        <v>0</v>
      </c>
      <c r="J59" s="136">
        <v>0</v>
      </c>
      <c r="K59" s="158">
        <v>1</v>
      </c>
      <c r="L59" s="159">
        <v>13</v>
      </c>
      <c r="M59" s="156">
        <v>0</v>
      </c>
      <c r="N59" s="134">
        <v>0</v>
      </c>
      <c r="O59" s="135">
        <v>0</v>
      </c>
      <c r="P59" s="136">
        <v>0</v>
      </c>
      <c r="Q59" s="150">
        <v>0</v>
      </c>
    </row>
    <row r="60" spans="2:19" ht="12.75" hidden="1" customHeight="1" x14ac:dyDescent="0.15">
      <c r="B60" s="173"/>
      <c r="C60" s="131" t="s">
        <v>93</v>
      </c>
      <c r="D60" s="132" t="s">
        <v>96</v>
      </c>
      <c r="E60" s="133">
        <f t="shared" si="5"/>
        <v>482</v>
      </c>
      <c r="F60" s="134">
        <f t="shared" si="6"/>
        <v>2781</v>
      </c>
      <c r="G60" s="135">
        <v>299</v>
      </c>
      <c r="H60" s="134">
        <v>700</v>
      </c>
      <c r="I60" s="135">
        <v>113</v>
      </c>
      <c r="J60" s="136">
        <v>733</v>
      </c>
      <c r="K60" s="135">
        <v>50</v>
      </c>
      <c r="L60" s="136">
        <v>650</v>
      </c>
      <c r="M60" s="133">
        <v>8</v>
      </c>
      <c r="N60" s="134">
        <v>191</v>
      </c>
      <c r="O60" s="135">
        <v>11</v>
      </c>
      <c r="P60" s="136">
        <v>507</v>
      </c>
      <c r="Q60" s="150">
        <v>1</v>
      </c>
    </row>
    <row r="61" spans="2:19" ht="12.75" hidden="1" customHeight="1" x14ac:dyDescent="0.15">
      <c r="B61" s="173"/>
      <c r="C61" s="138" t="s">
        <v>95</v>
      </c>
      <c r="D61" s="132" t="s">
        <v>98</v>
      </c>
      <c r="E61" s="133">
        <f t="shared" si="5"/>
        <v>705</v>
      </c>
      <c r="F61" s="134">
        <f t="shared" si="6"/>
        <v>11469</v>
      </c>
      <c r="G61" s="135">
        <v>315</v>
      </c>
      <c r="H61" s="134">
        <v>725</v>
      </c>
      <c r="I61" s="135">
        <v>148</v>
      </c>
      <c r="J61" s="136">
        <v>1006</v>
      </c>
      <c r="K61" s="135">
        <v>112</v>
      </c>
      <c r="L61" s="136">
        <v>1583</v>
      </c>
      <c r="M61" s="133">
        <v>47</v>
      </c>
      <c r="N61" s="134">
        <v>1120</v>
      </c>
      <c r="O61" s="135">
        <v>82</v>
      </c>
      <c r="P61" s="136">
        <v>7035</v>
      </c>
      <c r="Q61" s="150">
        <v>1</v>
      </c>
      <c r="S61" s="160"/>
    </row>
    <row r="62" spans="2:19" ht="12.75" hidden="1" customHeight="1" x14ac:dyDescent="0.15">
      <c r="B62" s="173"/>
      <c r="C62" s="131" t="s">
        <v>97</v>
      </c>
      <c r="D62" s="157" t="s">
        <v>100</v>
      </c>
      <c r="E62" s="133">
        <f t="shared" si="5"/>
        <v>5</v>
      </c>
      <c r="F62" s="134">
        <f t="shared" si="6"/>
        <v>111</v>
      </c>
      <c r="G62" s="158">
        <v>1</v>
      </c>
      <c r="H62" s="161">
        <v>2</v>
      </c>
      <c r="I62" s="135">
        <v>1</v>
      </c>
      <c r="J62" s="136">
        <v>8</v>
      </c>
      <c r="K62" s="135">
        <v>1</v>
      </c>
      <c r="L62" s="136">
        <v>13</v>
      </c>
      <c r="M62" s="156">
        <v>0</v>
      </c>
      <c r="N62" s="134">
        <v>0</v>
      </c>
      <c r="O62" s="135">
        <v>2</v>
      </c>
      <c r="P62" s="136">
        <v>88</v>
      </c>
      <c r="Q62" s="150">
        <v>0</v>
      </c>
      <c r="S62" s="160"/>
    </row>
    <row r="63" spans="2:19" ht="12.75" hidden="1" customHeight="1" x14ac:dyDescent="0.15">
      <c r="B63" s="173"/>
      <c r="C63" s="131" t="s">
        <v>99</v>
      </c>
      <c r="D63" s="151" t="s">
        <v>112</v>
      </c>
      <c r="E63" s="133">
        <f t="shared" si="5"/>
        <v>31</v>
      </c>
      <c r="F63" s="134">
        <f t="shared" si="6"/>
        <v>770</v>
      </c>
      <c r="G63" s="135">
        <v>14</v>
      </c>
      <c r="H63" s="134">
        <v>25</v>
      </c>
      <c r="I63" s="135">
        <v>5</v>
      </c>
      <c r="J63" s="136">
        <v>29</v>
      </c>
      <c r="K63" s="135">
        <v>5</v>
      </c>
      <c r="L63" s="136">
        <v>65</v>
      </c>
      <c r="M63" s="133">
        <v>1</v>
      </c>
      <c r="N63" s="134">
        <v>26</v>
      </c>
      <c r="O63" s="135">
        <v>6</v>
      </c>
      <c r="P63" s="136">
        <v>625</v>
      </c>
      <c r="Q63" s="150">
        <v>0</v>
      </c>
      <c r="S63" s="160"/>
    </row>
    <row r="64" spans="2:19" ht="12.75" hidden="1" customHeight="1" x14ac:dyDescent="0.15">
      <c r="B64" s="173"/>
      <c r="C64" s="131" t="s">
        <v>101</v>
      </c>
      <c r="D64" s="132" t="s">
        <v>128</v>
      </c>
      <c r="E64" s="133">
        <f t="shared" si="5"/>
        <v>108</v>
      </c>
      <c r="F64" s="134">
        <f t="shared" si="6"/>
        <v>1758</v>
      </c>
      <c r="G64" s="135">
        <v>27</v>
      </c>
      <c r="H64" s="134">
        <v>46</v>
      </c>
      <c r="I64" s="135">
        <v>21</v>
      </c>
      <c r="J64" s="136">
        <v>149</v>
      </c>
      <c r="K64" s="135">
        <v>30</v>
      </c>
      <c r="L64" s="136">
        <v>410</v>
      </c>
      <c r="M64" s="133">
        <v>16</v>
      </c>
      <c r="N64" s="134">
        <v>374</v>
      </c>
      <c r="O64" s="135">
        <v>13</v>
      </c>
      <c r="P64" s="136">
        <v>779</v>
      </c>
      <c r="Q64" s="150">
        <v>1</v>
      </c>
      <c r="S64" s="160"/>
    </row>
    <row r="65" spans="2:19" ht="12.75" hidden="1" customHeight="1" x14ac:dyDescent="0.15">
      <c r="B65" s="173"/>
      <c r="C65" s="131" t="s">
        <v>103</v>
      </c>
      <c r="D65" s="132" t="s">
        <v>129</v>
      </c>
      <c r="E65" s="133">
        <f t="shared" si="5"/>
        <v>969</v>
      </c>
      <c r="F65" s="134">
        <f t="shared" si="6"/>
        <v>6795</v>
      </c>
      <c r="G65" s="135">
        <v>616</v>
      </c>
      <c r="H65" s="134">
        <v>1415</v>
      </c>
      <c r="I65" s="135">
        <v>187</v>
      </c>
      <c r="J65" s="136">
        <v>1184</v>
      </c>
      <c r="K65" s="135">
        <v>98</v>
      </c>
      <c r="L65" s="136">
        <v>1279</v>
      </c>
      <c r="M65" s="133">
        <v>21</v>
      </c>
      <c r="N65" s="134">
        <v>477</v>
      </c>
      <c r="O65" s="135">
        <v>45</v>
      </c>
      <c r="P65" s="136">
        <v>2440</v>
      </c>
      <c r="Q65" s="150">
        <v>2</v>
      </c>
      <c r="S65" s="160"/>
    </row>
    <row r="66" spans="2:19" ht="12.75" hidden="1" customHeight="1" x14ac:dyDescent="0.15">
      <c r="B66" s="173"/>
      <c r="C66" s="131" t="s">
        <v>105</v>
      </c>
      <c r="D66" s="151" t="s">
        <v>130</v>
      </c>
      <c r="E66" s="133">
        <f t="shared" si="5"/>
        <v>57</v>
      </c>
      <c r="F66" s="134">
        <f t="shared" si="6"/>
        <v>805</v>
      </c>
      <c r="G66" s="135">
        <v>19</v>
      </c>
      <c r="H66" s="134">
        <v>40</v>
      </c>
      <c r="I66" s="135">
        <v>16</v>
      </c>
      <c r="J66" s="136">
        <v>108</v>
      </c>
      <c r="K66" s="135">
        <v>12</v>
      </c>
      <c r="L66" s="136">
        <v>179</v>
      </c>
      <c r="M66" s="133">
        <v>7</v>
      </c>
      <c r="N66" s="134">
        <v>160</v>
      </c>
      <c r="O66" s="135">
        <v>3</v>
      </c>
      <c r="P66" s="136">
        <v>318</v>
      </c>
      <c r="Q66" s="150">
        <v>0</v>
      </c>
      <c r="S66" s="160"/>
    </row>
    <row r="67" spans="2:19" ht="12.75" hidden="1" customHeight="1" x14ac:dyDescent="0.15">
      <c r="B67" s="173"/>
      <c r="C67" s="131" t="s">
        <v>107</v>
      </c>
      <c r="D67" s="157" t="s">
        <v>131</v>
      </c>
      <c r="E67" s="133">
        <f t="shared" si="5"/>
        <v>76</v>
      </c>
      <c r="F67" s="134">
        <f t="shared" si="6"/>
        <v>530</v>
      </c>
      <c r="G67" s="135">
        <v>59</v>
      </c>
      <c r="H67" s="134">
        <v>98</v>
      </c>
      <c r="I67" s="135">
        <v>10</v>
      </c>
      <c r="J67" s="136">
        <v>59</v>
      </c>
      <c r="K67" s="135">
        <v>4</v>
      </c>
      <c r="L67" s="136">
        <v>47</v>
      </c>
      <c r="M67" s="133">
        <v>1</v>
      </c>
      <c r="N67" s="134">
        <v>23</v>
      </c>
      <c r="O67" s="135">
        <v>2</v>
      </c>
      <c r="P67" s="136">
        <v>303</v>
      </c>
      <c r="Q67" s="150">
        <v>0</v>
      </c>
      <c r="S67" s="160"/>
    </row>
    <row r="68" spans="2:19" ht="12.75" hidden="1" customHeight="1" x14ac:dyDescent="0.15">
      <c r="B68" s="173"/>
      <c r="C68" s="131" t="s">
        <v>109</v>
      </c>
      <c r="D68" s="157" t="s">
        <v>132</v>
      </c>
      <c r="E68" s="133">
        <f t="shared" si="5"/>
        <v>109</v>
      </c>
      <c r="F68" s="134">
        <f t="shared" si="6"/>
        <v>617</v>
      </c>
      <c r="G68" s="135">
        <v>82</v>
      </c>
      <c r="H68" s="134">
        <v>178</v>
      </c>
      <c r="I68" s="135">
        <v>15</v>
      </c>
      <c r="J68" s="136">
        <v>98</v>
      </c>
      <c r="K68" s="135">
        <v>7</v>
      </c>
      <c r="L68" s="136">
        <v>86</v>
      </c>
      <c r="M68" s="133">
        <v>2</v>
      </c>
      <c r="N68" s="134">
        <v>48</v>
      </c>
      <c r="O68" s="135">
        <v>3</v>
      </c>
      <c r="P68" s="136">
        <v>207</v>
      </c>
      <c r="Q68" s="150">
        <v>0</v>
      </c>
      <c r="S68" s="160"/>
    </row>
    <row r="69" spans="2:19" ht="12.75" hidden="1" customHeight="1" x14ac:dyDescent="0.15">
      <c r="B69" s="174"/>
      <c r="C69" s="131" t="s">
        <v>115</v>
      </c>
      <c r="D69" s="139" t="s">
        <v>133</v>
      </c>
      <c r="E69" s="133">
        <f t="shared" si="5"/>
        <v>393</v>
      </c>
      <c r="F69" s="134">
        <f t="shared" si="6"/>
        <v>2761</v>
      </c>
      <c r="G69" s="135">
        <v>224</v>
      </c>
      <c r="H69" s="134">
        <v>518</v>
      </c>
      <c r="I69" s="135">
        <v>90</v>
      </c>
      <c r="J69" s="136">
        <v>608</v>
      </c>
      <c r="K69" s="135">
        <v>49</v>
      </c>
      <c r="L69" s="136">
        <v>665</v>
      </c>
      <c r="M69" s="133">
        <v>15</v>
      </c>
      <c r="N69" s="134">
        <v>362</v>
      </c>
      <c r="O69" s="135">
        <v>12</v>
      </c>
      <c r="P69" s="136">
        <v>608</v>
      </c>
      <c r="Q69" s="150">
        <v>3</v>
      </c>
      <c r="S69" s="160"/>
    </row>
    <row r="70" spans="2:19" ht="12.75" hidden="1" customHeight="1" x14ac:dyDescent="0.15">
      <c r="B70" s="174"/>
      <c r="C70" s="131" t="s">
        <v>117</v>
      </c>
      <c r="D70" s="157" t="s">
        <v>134</v>
      </c>
      <c r="E70" s="133">
        <f t="shared" si="5"/>
        <v>344</v>
      </c>
      <c r="F70" s="134">
        <f t="shared" si="6"/>
        <v>1166</v>
      </c>
      <c r="G70" s="135">
        <v>296</v>
      </c>
      <c r="H70" s="134">
        <v>561</v>
      </c>
      <c r="I70" s="135">
        <v>29</v>
      </c>
      <c r="J70" s="136">
        <v>187</v>
      </c>
      <c r="K70" s="135">
        <v>6</v>
      </c>
      <c r="L70" s="136">
        <v>74</v>
      </c>
      <c r="M70" s="133">
        <v>6</v>
      </c>
      <c r="N70" s="134">
        <v>134</v>
      </c>
      <c r="O70" s="135">
        <v>6</v>
      </c>
      <c r="P70" s="136">
        <v>210</v>
      </c>
      <c r="Q70" s="150">
        <v>1</v>
      </c>
      <c r="S70" s="160"/>
    </row>
    <row r="71" spans="2:19" ht="12.75" hidden="1" customHeight="1" x14ac:dyDescent="0.15">
      <c r="B71" s="174"/>
      <c r="C71" s="131" t="s">
        <v>119</v>
      </c>
      <c r="D71" s="139" t="s">
        <v>120</v>
      </c>
      <c r="E71" s="133">
        <f t="shared" si="5"/>
        <v>87</v>
      </c>
      <c r="F71" s="134">
        <f t="shared" si="6"/>
        <v>273</v>
      </c>
      <c r="G71" s="135">
        <v>72</v>
      </c>
      <c r="H71" s="134">
        <v>106</v>
      </c>
      <c r="I71" s="135">
        <v>10</v>
      </c>
      <c r="J71" s="136">
        <v>65</v>
      </c>
      <c r="K71" s="135">
        <v>3</v>
      </c>
      <c r="L71" s="136">
        <v>36</v>
      </c>
      <c r="M71" s="133">
        <v>0</v>
      </c>
      <c r="N71" s="134">
        <v>0</v>
      </c>
      <c r="O71" s="135">
        <v>2</v>
      </c>
      <c r="P71" s="136">
        <v>66</v>
      </c>
      <c r="Q71" s="150">
        <v>0</v>
      </c>
      <c r="S71" s="160"/>
    </row>
    <row r="72" spans="2:19" ht="12.75" hidden="1" customHeight="1" x14ac:dyDescent="0.15">
      <c r="B72" s="174"/>
      <c r="C72" s="131" t="s">
        <v>121</v>
      </c>
      <c r="D72" s="151" t="s">
        <v>135</v>
      </c>
      <c r="E72" s="133">
        <f t="shared" si="5"/>
        <v>165</v>
      </c>
      <c r="F72" s="134">
        <f t="shared" si="6"/>
        <v>2708</v>
      </c>
      <c r="G72" s="135">
        <v>58</v>
      </c>
      <c r="H72" s="134">
        <v>129</v>
      </c>
      <c r="I72" s="135">
        <v>46</v>
      </c>
      <c r="J72" s="136">
        <v>324</v>
      </c>
      <c r="K72" s="135">
        <v>28</v>
      </c>
      <c r="L72" s="136">
        <v>353</v>
      </c>
      <c r="M72" s="133">
        <v>9</v>
      </c>
      <c r="N72" s="134">
        <v>218</v>
      </c>
      <c r="O72" s="135">
        <v>24</v>
      </c>
      <c r="P72" s="136">
        <v>1684</v>
      </c>
      <c r="Q72" s="150">
        <v>0</v>
      </c>
      <c r="S72" s="162"/>
    </row>
    <row r="73" spans="2:19" ht="12.75" hidden="1" customHeight="1" x14ac:dyDescent="0.15">
      <c r="B73" s="174"/>
      <c r="C73" s="163" t="s">
        <v>136</v>
      </c>
      <c r="D73" s="164" t="s">
        <v>122</v>
      </c>
      <c r="E73" s="165">
        <f t="shared" si="5"/>
        <v>32</v>
      </c>
      <c r="F73" s="166">
        <f t="shared" si="6"/>
        <v>393</v>
      </c>
      <c r="G73" s="167">
        <v>22</v>
      </c>
      <c r="H73" s="166">
        <v>59</v>
      </c>
      <c r="I73" s="167">
        <v>3</v>
      </c>
      <c r="J73" s="168">
        <v>19</v>
      </c>
      <c r="K73" s="167">
        <v>2</v>
      </c>
      <c r="L73" s="168">
        <v>30</v>
      </c>
      <c r="M73" s="165">
        <v>1</v>
      </c>
      <c r="N73" s="166">
        <v>21</v>
      </c>
      <c r="O73" s="167">
        <v>4</v>
      </c>
      <c r="P73" s="168">
        <v>264</v>
      </c>
      <c r="Q73" s="169">
        <v>0</v>
      </c>
    </row>
    <row r="74" spans="2:19" ht="12.75" hidden="1" customHeight="1" x14ac:dyDescent="0.15">
      <c r="B74" s="175"/>
      <c r="C74" s="141" t="s">
        <v>137</v>
      </c>
      <c r="D74" s="154" t="s">
        <v>124</v>
      </c>
      <c r="E74" s="143">
        <f t="shared" si="5"/>
        <v>270</v>
      </c>
      <c r="F74" s="144">
        <f t="shared" si="6"/>
        <v>1299</v>
      </c>
      <c r="G74" s="145">
        <v>203</v>
      </c>
      <c r="H74" s="144">
        <v>374</v>
      </c>
      <c r="I74" s="145">
        <v>39</v>
      </c>
      <c r="J74" s="146">
        <v>249</v>
      </c>
      <c r="K74" s="145">
        <v>16</v>
      </c>
      <c r="L74" s="146">
        <v>238</v>
      </c>
      <c r="M74" s="143">
        <v>3</v>
      </c>
      <c r="N74" s="144">
        <v>71</v>
      </c>
      <c r="O74" s="145">
        <v>4</v>
      </c>
      <c r="P74" s="146">
        <v>367</v>
      </c>
      <c r="Q74" s="155">
        <v>5</v>
      </c>
    </row>
    <row r="75" spans="2:19" ht="21.75" customHeight="1" x14ac:dyDescent="0.15">
      <c r="B75" s="170" t="s">
        <v>71</v>
      </c>
      <c r="C75" s="171"/>
      <c r="D75" s="172"/>
      <c r="E75" s="118">
        <f>SUM(E76:E93)</f>
        <v>3912</v>
      </c>
      <c r="F75" s="119">
        <f t="shared" ref="F75:Q75" si="7">SUM(F76:F93)</f>
        <v>34682</v>
      </c>
      <c r="G75" s="120">
        <f t="shared" si="7"/>
        <v>2351</v>
      </c>
      <c r="H75" s="119">
        <f t="shared" si="7"/>
        <v>4933</v>
      </c>
      <c r="I75" s="120">
        <f t="shared" si="7"/>
        <v>747</v>
      </c>
      <c r="J75" s="121">
        <f t="shared" si="7"/>
        <v>4933</v>
      </c>
      <c r="K75" s="120">
        <f t="shared" si="7"/>
        <v>414</v>
      </c>
      <c r="L75" s="121">
        <f t="shared" si="7"/>
        <v>5524</v>
      </c>
      <c r="M75" s="118">
        <f t="shared" si="7"/>
        <v>144</v>
      </c>
      <c r="N75" s="119">
        <f t="shared" si="7"/>
        <v>3404</v>
      </c>
      <c r="O75" s="120">
        <f t="shared" si="7"/>
        <v>239</v>
      </c>
      <c r="P75" s="121">
        <f t="shared" si="7"/>
        <v>15888</v>
      </c>
      <c r="Q75" s="148">
        <f t="shared" si="7"/>
        <v>17</v>
      </c>
    </row>
    <row r="76" spans="2:19" ht="15" customHeight="1" x14ac:dyDescent="0.15">
      <c r="B76" s="176"/>
      <c r="C76" s="124" t="s">
        <v>87</v>
      </c>
      <c r="D76" s="125" t="s">
        <v>126</v>
      </c>
      <c r="E76" s="126">
        <f t="shared" ref="E76:E93" si="8">G76+I76+K76+M76+O76+Q76</f>
        <v>28</v>
      </c>
      <c r="F76" s="127">
        <f t="shared" ref="F76:F93" si="9">H76+J76+L76+N76+P76</f>
        <v>186</v>
      </c>
      <c r="G76" s="128">
        <v>13</v>
      </c>
      <c r="H76" s="127">
        <v>31</v>
      </c>
      <c r="I76" s="128">
        <v>10</v>
      </c>
      <c r="J76" s="129">
        <v>69</v>
      </c>
      <c r="K76" s="128">
        <v>3</v>
      </c>
      <c r="L76" s="129">
        <v>36</v>
      </c>
      <c r="M76" s="126">
        <v>2</v>
      </c>
      <c r="N76" s="127">
        <v>50</v>
      </c>
      <c r="O76" s="128">
        <v>0</v>
      </c>
      <c r="P76" s="129">
        <v>0</v>
      </c>
      <c r="Q76" s="177">
        <v>0</v>
      </c>
    </row>
    <row r="77" spans="2:19" ht="15" customHeight="1" x14ac:dyDescent="0.15">
      <c r="B77" s="176"/>
      <c r="C77" s="131" t="s">
        <v>89</v>
      </c>
      <c r="D77" s="132" t="s">
        <v>92</v>
      </c>
      <c r="E77" s="133">
        <f t="shared" si="8"/>
        <v>8</v>
      </c>
      <c r="F77" s="134">
        <f t="shared" si="9"/>
        <v>56</v>
      </c>
      <c r="G77" s="135">
        <v>1</v>
      </c>
      <c r="H77" s="134">
        <v>1</v>
      </c>
      <c r="I77" s="135">
        <v>6</v>
      </c>
      <c r="J77" s="136">
        <v>45</v>
      </c>
      <c r="K77" s="135">
        <v>1</v>
      </c>
      <c r="L77" s="136">
        <v>10</v>
      </c>
      <c r="M77" s="156">
        <v>0</v>
      </c>
      <c r="N77" s="134">
        <v>0</v>
      </c>
      <c r="O77" s="135">
        <v>0</v>
      </c>
      <c r="P77" s="136">
        <v>0</v>
      </c>
      <c r="Q77" s="178">
        <v>0</v>
      </c>
    </row>
    <row r="78" spans="2:19" ht="15" customHeight="1" x14ac:dyDescent="0.15">
      <c r="B78" s="176"/>
      <c r="C78" s="131" t="s">
        <v>91</v>
      </c>
      <c r="D78" s="157" t="s">
        <v>127</v>
      </c>
      <c r="E78" s="133">
        <f t="shared" si="8"/>
        <v>0</v>
      </c>
      <c r="F78" s="134">
        <f t="shared" si="9"/>
        <v>0</v>
      </c>
      <c r="G78" s="135">
        <v>0</v>
      </c>
      <c r="H78" s="134">
        <v>0</v>
      </c>
      <c r="I78" s="135">
        <v>0</v>
      </c>
      <c r="J78" s="136">
        <v>0</v>
      </c>
      <c r="K78" s="158">
        <v>0</v>
      </c>
      <c r="L78" s="159">
        <v>0</v>
      </c>
      <c r="M78" s="156">
        <v>0</v>
      </c>
      <c r="N78" s="134">
        <v>0</v>
      </c>
      <c r="O78" s="135">
        <v>0</v>
      </c>
      <c r="P78" s="136">
        <v>0</v>
      </c>
      <c r="Q78" s="178">
        <v>0</v>
      </c>
    </row>
    <row r="79" spans="2:19" ht="15" customHeight="1" x14ac:dyDescent="0.15">
      <c r="B79" s="176"/>
      <c r="C79" s="131" t="s">
        <v>93</v>
      </c>
      <c r="D79" s="132" t="s">
        <v>96</v>
      </c>
      <c r="E79" s="133">
        <f t="shared" si="8"/>
        <v>478</v>
      </c>
      <c r="F79" s="134">
        <f t="shared" si="9"/>
        <v>2655</v>
      </c>
      <c r="G79" s="135">
        <v>305</v>
      </c>
      <c r="H79" s="134">
        <v>670</v>
      </c>
      <c r="I79" s="135">
        <v>112</v>
      </c>
      <c r="J79" s="136">
        <v>754</v>
      </c>
      <c r="K79" s="135">
        <v>41</v>
      </c>
      <c r="L79" s="136">
        <v>530</v>
      </c>
      <c r="M79" s="133">
        <v>10</v>
      </c>
      <c r="N79" s="134">
        <v>237</v>
      </c>
      <c r="O79" s="135">
        <v>10</v>
      </c>
      <c r="P79" s="136">
        <v>464</v>
      </c>
      <c r="Q79" s="178">
        <v>0</v>
      </c>
    </row>
    <row r="80" spans="2:19" ht="15" customHeight="1" x14ac:dyDescent="0.15">
      <c r="B80" s="176"/>
      <c r="C80" s="138" t="s">
        <v>95</v>
      </c>
      <c r="D80" s="132" t="s">
        <v>98</v>
      </c>
      <c r="E80" s="133">
        <f t="shared" si="8"/>
        <v>693</v>
      </c>
      <c r="F80" s="134">
        <f t="shared" si="9"/>
        <v>10816</v>
      </c>
      <c r="G80" s="135">
        <v>303</v>
      </c>
      <c r="H80" s="134">
        <v>675</v>
      </c>
      <c r="I80" s="135">
        <v>143</v>
      </c>
      <c r="J80" s="136">
        <v>954</v>
      </c>
      <c r="K80" s="135">
        <v>113</v>
      </c>
      <c r="L80" s="136">
        <v>1572</v>
      </c>
      <c r="M80" s="133">
        <v>47</v>
      </c>
      <c r="N80" s="134">
        <v>1105</v>
      </c>
      <c r="O80" s="135">
        <v>84</v>
      </c>
      <c r="P80" s="136">
        <v>6510</v>
      </c>
      <c r="Q80" s="178">
        <v>3</v>
      </c>
    </row>
    <row r="81" spans="2:17" ht="15" customHeight="1" x14ac:dyDescent="0.15">
      <c r="B81" s="176"/>
      <c r="C81" s="131" t="s">
        <v>97</v>
      </c>
      <c r="D81" s="157" t="s">
        <v>100</v>
      </c>
      <c r="E81" s="133">
        <f t="shared" si="8"/>
        <v>8</v>
      </c>
      <c r="F81" s="134">
        <f t="shared" si="9"/>
        <v>166</v>
      </c>
      <c r="G81" s="158">
        <v>1</v>
      </c>
      <c r="H81" s="161">
        <v>5</v>
      </c>
      <c r="I81" s="135">
        <v>3</v>
      </c>
      <c r="J81" s="136">
        <v>25</v>
      </c>
      <c r="K81" s="135">
        <v>1</v>
      </c>
      <c r="L81" s="136">
        <v>14</v>
      </c>
      <c r="M81" s="156">
        <v>1</v>
      </c>
      <c r="N81" s="134">
        <v>23</v>
      </c>
      <c r="O81" s="135">
        <v>2</v>
      </c>
      <c r="P81" s="136">
        <v>99</v>
      </c>
      <c r="Q81" s="178">
        <v>0</v>
      </c>
    </row>
    <row r="82" spans="2:17" ht="15" customHeight="1" x14ac:dyDescent="0.15">
      <c r="B82" s="176"/>
      <c r="C82" s="131" t="s">
        <v>99</v>
      </c>
      <c r="D82" s="151" t="s">
        <v>112</v>
      </c>
      <c r="E82" s="133">
        <f t="shared" si="8"/>
        <v>32</v>
      </c>
      <c r="F82" s="134">
        <f t="shared" si="9"/>
        <v>829</v>
      </c>
      <c r="G82" s="135">
        <v>16</v>
      </c>
      <c r="H82" s="134">
        <v>35</v>
      </c>
      <c r="I82" s="135">
        <v>4</v>
      </c>
      <c r="J82" s="136">
        <v>25</v>
      </c>
      <c r="K82" s="135">
        <v>4</v>
      </c>
      <c r="L82" s="136">
        <v>55</v>
      </c>
      <c r="M82" s="133">
        <v>0</v>
      </c>
      <c r="N82" s="134">
        <v>0</v>
      </c>
      <c r="O82" s="135">
        <v>8</v>
      </c>
      <c r="P82" s="136">
        <v>714</v>
      </c>
      <c r="Q82" s="178">
        <v>0</v>
      </c>
    </row>
    <row r="83" spans="2:17" ht="15" customHeight="1" x14ac:dyDescent="0.15">
      <c r="B83" s="176"/>
      <c r="C83" s="131" t="s">
        <v>101</v>
      </c>
      <c r="D83" s="132" t="s">
        <v>128</v>
      </c>
      <c r="E83" s="133">
        <f t="shared" si="8"/>
        <v>116</v>
      </c>
      <c r="F83" s="134">
        <f t="shared" si="9"/>
        <v>1932</v>
      </c>
      <c r="G83" s="135">
        <v>34</v>
      </c>
      <c r="H83" s="134">
        <v>69</v>
      </c>
      <c r="I83" s="135">
        <v>25</v>
      </c>
      <c r="J83" s="136">
        <v>178</v>
      </c>
      <c r="K83" s="135">
        <v>28</v>
      </c>
      <c r="L83" s="136">
        <v>368</v>
      </c>
      <c r="M83" s="133">
        <v>11</v>
      </c>
      <c r="N83" s="134">
        <v>261</v>
      </c>
      <c r="O83" s="135">
        <v>18</v>
      </c>
      <c r="P83" s="136">
        <v>1056</v>
      </c>
      <c r="Q83" s="178">
        <v>0</v>
      </c>
    </row>
    <row r="84" spans="2:17" ht="15" customHeight="1" x14ac:dyDescent="0.15">
      <c r="B84" s="176"/>
      <c r="C84" s="131" t="s">
        <v>103</v>
      </c>
      <c r="D84" s="132" t="s">
        <v>129</v>
      </c>
      <c r="E84" s="133">
        <f t="shared" si="8"/>
        <v>984</v>
      </c>
      <c r="F84" s="134">
        <f t="shared" si="9"/>
        <v>6991</v>
      </c>
      <c r="G84" s="135">
        <v>618</v>
      </c>
      <c r="H84" s="134">
        <v>1404</v>
      </c>
      <c r="I84" s="135">
        <v>191</v>
      </c>
      <c r="J84" s="136">
        <v>1204</v>
      </c>
      <c r="K84" s="135">
        <v>110</v>
      </c>
      <c r="L84" s="136">
        <v>1434</v>
      </c>
      <c r="M84" s="133">
        <v>19</v>
      </c>
      <c r="N84" s="134">
        <v>446</v>
      </c>
      <c r="O84" s="135">
        <v>43</v>
      </c>
      <c r="P84" s="136">
        <v>2503</v>
      </c>
      <c r="Q84" s="178">
        <v>3</v>
      </c>
    </row>
    <row r="85" spans="2:17" ht="15" customHeight="1" x14ac:dyDescent="0.15">
      <c r="B85" s="176"/>
      <c r="C85" s="131" t="s">
        <v>105</v>
      </c>
      <c r="D85" s="151" t="s">
        <v>130</v>
      </c>
      <c r="E85" s="133">
        <f t="shared" si="8"/>
        <v>41</v>
      </c>
      <c r="F85" s="134">
        <f t="shared" si="9"/>
        <v>474</v>
      </c>
      <c r="G85" s="135">
        <v>15</v>
      </c>
      <c r="H85" s="134">
        <v>30</v>
      </c>
      <c r="I85" s="135">
        <v>8</v>
      </c>
      <c r="J85" s="136">
        <v>52</v>
      </c>
      <c r="K85" s="135">
        <v>9</v>
      </c>
      <c r="L85" s="136">
        <v>132</v>
      </c>
      <c r="M85" s="133">
        <v>6</v>
      </c>
      <c r="N85" s="134">
        <v>139</v>
      </c>
      <c r="O85" s="135">
        <v>3</v>
      </c>
      <c r="P85" s="136">
        <v>121</v>
      </c>
      <c r="Q85" s="178">
        <v>0</v>
      </c>
    </row>
    <row r="86" spans="2:17" ht="15" customHeight="1" x14ac:dyDescent="0.15">
      <c r="B86" s="176"/>
      <c r="C86" s="131" t="s">
        <v>107</v>
      </c>
      <c r="D86" s="157" t="s">
        <v>131</v>
      </c>
      <c r="E86" s="133">
        <f t="shared" si="8"/>
        <v>72</v>
      </c>
      <c r="F86" s="134">
        <f t="shared" si="9"/>
        <v>279</v>
      </c>
      <c r="G86" s="135">
        <v>55</v>
      </c>
      <c r="H86" s="134">
        <v>98</v>
      </c>
      <c r="I86" s="135">
        <v>12</v>
      </c>
      <c r="J86" s="136">
        <v>74</v>
      </c>
      <c r="K86" s="135">
        <v>2</v>
      </c>
      <c r="L86" s="136">
        <v>29</v>
      </c>
      <c r="M86" s="133">
        <v>2</v>
      </c>
      <c r="N86" s="134">
        <v>45</v>
      </c>
      <c r="O86" s="135">
        <v>1</v>
      </c>
      <c r="P86" s="136">
        <v>33</v>
      </c>
      <c r="Q86" s="178">
        <v>0</v>
      </c>
    </row>
    <row r="87" spans="2:17" ht="15" customHeight="1" x14ac:dyDescent="0.15">
      <c r="B87" s="176"/>
      <c r="C87" s="131" t="s">
        <v>109</v>
      </c>
      <c r="D87" s="157" t="s">
        <v>132</v>
      </c>
      <c r="E87" s="133">
        <f t="shared" si="8"/>
        <v>108</v>
      </c>
      <c r="F87" s="134">
        <f t="shared" si="9"/>
        <v>610</v>
      </c>
      <c r="G87" s="135">
        <v>81</v>
      </c>
      <c r="H87" s="134">
        <v>178</v>
      </c>
      <c r="I87" s="135">
        <v>17</v>
      </c>
      <c r="J87" s="136">
        <v>115</v>
      </c>
      <c r="K87" s="135">
        <v>4</v>
      </c>
      <c r="L87" s="136">
        <v>43</v>
      </c>
      <c r="M87" s="133">
        <v>3</v>
      </c>
      <c r="N87" s="134">
        <v>75</v>
      </c>
      <c r="O87" s="135">
        <v>3</v>
      </c>
      <c r="P87" s="136">
        <v>199</v>
      </c>
      <c r="Q87" s="178">
        <v>0</v>
      </c>
    </row>
    <row r="88" spans="2:17" ht="15" customHeight="1" x14ac:dyDescent="0.15">
      <c r="B88" s="179"/>
      <c r="C88" s="131" t="s">
        <v>115</v>
      </c>
      <c r="D88" s="139" t="s">
        <v>133</v>
      </c>
      <c r="E88" s="133">
        <f t="shared" si="8"/>
        <v>389</v>
      </c>
      <c r="F88" s="134">
        <f t="shared" si="9"/>
        <v>2644</v>
      </c>
      <c r="G88" s="135">
        <v>226</v>
      </c>
      <c r="H88" s="134">
        <v>498</v>
      </c>
      <c r="I88" s="135">
        <v>91</v>
      </c>
      <c r="J88" s="136">
        <v>587</v>
      </c>
      <c r="K88" s="135">
        <v>41</v>
      </c>
      <c r="L88" s="136">
        <v>533</v>
      </c>
      <c r="M88" s="133">
        <v>16</v>
      </c>
      <c r="N88" s="134">
        <v>382</v>
      </c>
      <c r="O88" s="135">
        <v>13</v>
      </c>
      <c r="P88" s="136">
        <v>644</v>
      </c>
      <c r="Q88" s="178">
        <v>2</v>
      </c>
    </row>
    <row r="89" spans="2:17" ht="15" customHeight="1" x14ac:dyDescent="0.15">
      <c r="B89" s="179"/>
      <c r="C89" s="131" t="s">
        <v>117</v>
      </c>
      <c r="D89" s="157" t="s">
        <v>134</v>
      </c>
      <c r="E89" s="133">
        <f t="shared" si="8"/>
        <v>344</v>
      </c>
      <c r="F89" s="134">
        <f t="shared" si="9"/>
        <v>1286</v>
      </c>
      <c r="G89" s="135">
        <v>297</v>
      </c>
      <c r="H89" s="134">
        <v>537</v>
      </c>
      <c r="I89" s="135">
        <v>23</v>
      </c>
      <c r="J89" s="136">
        <v>159</v>
      </c>
      <c r="K89" s="135">
        <v>9</v>
      </c>
      <c r="L89" s="136">
        <v>118</v>
      </c>
      <c r="M89" s="133">
        <v>5</v>
      </c>
      <c r="N89" s="134">
        <v>119</v>
      </c>
      <c r="O89" s="135">
        <v>9</v>
      </c>
      <c r="P89" s="136">
        <v>353</v>
      </c>
      <c r="Q89" s="178">
        <v>1</v>
      </c>
    </row>
    <row r="90" spans="2:17" ht="15" customHeight="1" x14ac:dyDescent="0.15">
      <c r="B90" s="179"/>
      <c r="C90" s="131" t="s">
        <v>119</v>
      </c>
      <c r="D90" s="139" t="s">
        <v>120</v>
      </c>
      <c r="E90" s="133">
        <f t="shared" si="8"/>
        <v>92</v>
      </c>
      <c r="F90" s="134">
        <f t="shared" si="9"/>
        <v>299</v>
      </c>
      <c r="G90" s="135">
        <v>77</v>
      </c>
      <c r="H90" s="134">
        <v>122</v>
      </c>
      <c r="I90" s="135">
        <v>9</v>
      </c>
      <c r="J90" s="136">
        <v>62</v>
      </c>
      <c r="K90" s="135">
        <v>4</v>
      </c>
      <c r="L90" s="136">
        <v>53</v>
      </c>
      <c r="M90" s="133">
        <v>0</v>
      </c>
      <c r="N90" s="134">
        <v>0</v>
      </c>
      <c r="O90" s="135">
        <v>2</v>
      </c>
      <c r="P90" s="136">
        <v>62</v>
      </c>
      <c r="Q90" s="178">
        <v>0</v>
      </c>
    </row>
    <row r="91" spans="2:17" ht="15" customHeight="1" x14ac:dyDescent="0.15">
      <c r="B91" s="179"/>
      <c r="C91" s="131" t="s">
        <v>121</v>
      </c>
      <c r="D91" s="151" t="s">
        <v>135</v>
      </c>
      <c r="E91" s="133">
        <f t="shared" si="8"/>
        <v>206</v>
      </c>
      <c r="F91" s="134">
        <f t="shared" si="9"/>
        <v>3271</v>
      </c>
      <c r="G91" s="135">
        <v>71</v>
      </c>
      <c r="H91" s="134">
        <v>148</v>
      </c>
      <c r="I91" s="135">
        <v>53</v>
      </c>
      <c r="J91" s="136">
        <v>377</v>
      </c>
      <c r="K91" s="135">
        <v>30</v>
      </c>
      <c r="L91" s="136">
        <v>400</v>
      </c>
      <c r="M91" s="133">
        <v>14</v>
      </c>
      <c r="N91" s="134">
        <v>343</v>
      </c>
      <c r="O91" s="135">
        <v>31</v>
      </c>
      <c r="P91" s="136">
        <v>2003</v>
      </c>
      <c r="Q91" s="178">
        <v>7</v>
      </c>
    </row>
    <row r="92" spans="2:17" ht="15" customHeight="1" x14ac:dyDescent="0.15">
      <c r="B92" s="179"/>
      <c r="C92" s="163" t="s">
        <v>136</v>
      </c>
      <c r="D92" s="164" t="s">
        <v>122</v>
      </c>
      <c r="E92" s="165">
        <f t="shared" si="8"/>
        <v>40</v>
      </c>
      <c r="F92" s="166">
        <f t="shared" si="9"/>
        <v>649</v>
      </c>
      <c r="G92" s="167">
        <v>21</v>
      </c>
      <c r="H92" s="166">
        <v>55</v>
      </c>
      <c r="I92" s="167">
        <v>10</v>
      </c>
      <c r="J92" s="168">
        <v>66</v>
      </c>
      <c r="K92" s="167">
        <v>2</v>
      </c>
      <c r="L92" s="168">
        <v>28</v>
      </c>
      <c r="M92" s="165">
        <v>1</v>
      </c>
      <c r="N92" s="166">
        <v>22</v>
      </c>
      <c r="O92" s="167">
        <v>6</v>
      </c>
      <c r="P92" s="168">
        <v>478</v>
      </c>
      <c r="Q92" s="180">
        <v>0</v>
      </c>
    </row>
    <row r="93" spans="2:17" ht="15" customHeight="1" x14ac:dyDescent="0.15">
      <c r="B93" s="181"/>
      <c r="C93" s="141" t="s">
        <v>137</v>
      </c>
      <c r="D93" s="154" t="s">
        <v>124</v>
      </c>
      <c r="E93" s="143">
        <f t="shared" si="8"/>
        <v>273</v>
      </c>
      <c r="F93" s="144">
        <f t="shared" si="9"/>
        <v>1539</v>
      </c>
      <c r="G93" s="145">
        <v>217</v>
      </c>
      <c r="H93" s="144">
        <v>377</v>
      </c>
      <c r="I93" s="145">
        <v>30</v>
      </c>
      <c r="J93" s="146">
        <v>187</v>
      </c>
      <c r="K93" s="145">
        <v>12</v>
      </c>
      <c r="L93" s="146">
        <v>169</v>
      </c>
      <c r="M93" s="143">
        <v>7</v>
      </c>
      <c r="N93" s="144">
        <v>157</v>
      </c>
      <c r="O93" s="145">
        <v>6</v>
      </c>
      <c r="P93" s="146">
        <v>649</v>
      </c>
      <c r="Q93" s="182">
        <v>1</v>
      </c>
    </row>
    <row r="94" spans="2:17" ht="21.75" customHeight="1" x14ac:dyDescent="0.15">
      <c r="B94" s="170" t="s">
        <v>72</v>
      </c>
      <c r="C94" s="171"/>
      <c r="D94" s="172"/>
      <c r="E94" s="118">
        <f>SUM(E95:E112)</f>
        <v>3754</v>
      </c>
      <c r="F94" s="119">
        <f t="shared" ref="F94:Q94" si="10">SUM(F95:F112)</f>
        <v>34682</v>
      </c>
      <c r="G94" s="120">
        <f t="shared" si="10"/>
        <v>2207</v>
      </c>
      <c r="H94" s="119">
        <f t="shared" si="10"/>
        <v>4655</v>
      </c>
      <c r="I94" s="120">
        <f t="shared" si="10"/>
        <v>716</v>
      </c>
      <c r="J94" s="121">
        <f t="shared" si="10"/>
        <v>4712</v>
      </c>
      <c r="K94" s="120">
        <f t="shared" si="10"/>
        <v>436</v>
      </c>
      <c r="L94" s="121">
        <f t="shared" si="10"/>
        <v>5855</v>
      </c>
      <c r="M94" s="118">
        <f t="shared" si="10"/>
        <v>146</v>
      </c>
      <c r="N94" s="119">
        <f t="shared" si="10"/>
        <v>3521</v>
      </c>
      <c r="O94" s="120">
        <f t="shared" si="10"/>
        <v>234</v>
      </c>
      <c r="P94" s="121">
        <f t="shared" si="10"/>
        <v>15939</v>
      </c>
      <c r="Q94" s="148">
        <f t="shared" si="10"/>
        <v>15</v>
      </c>
    </row>
    <row r="95" spans="2:17" ht="15" customHeight="1" x14ac:dyDescent="0.15">
      <c r="B95" s="176"/>
      <c r="C95" s="124" t="s">
        <v>87</v>
      </c>
      <c r="D95" s="125" t="s">
        <v>126</v>
      </c>
      <c r="E95" s="126">
        <f t="shared" ref="E95:E112" si="11">G95+I95+K95+M95+O95+Q95</f>
        <v>29</v>
      </c>
      <c r="F95" s="127">
        <f t="shared" ref="F95:F112" si="12">H95+J95+L95+N95+P95</f>
        <v>274</v>
      </c>
      <c r="G95" s="128">
        <v>10</v>
      </c>
      <c r="H95" s="127">
        <v>25</v>
      </c>
      <c r="I95" s="128">
        <v>8</v>
      </c>
      <c r="J95" s="129">
        <v>50</v>
      </c>
      <c r="K95" s="128">
        <v>7</v>
      </c>
      <c r="L95" s="129">
        <v>88</v>
      </c>
      <c r="M95" s="126">
        <v>3</v>
      </c>
      <c r="N95" s="127">
        <v>69</v>
      </c>
      <c r="O95" s="128">
        <v>1</v>
      </c>
      <c r="P95" s="129">
        <v>42</v>
      </c>
      <c r="Q95" s="177">
        <v>0</v>
      </c>
    </row>
    <row r="96" spans="2:17" ht="15" customHeight="1" x14ac:dyDescent="0.15">
      <c r="B96" s="176"/>
      <c r="C96" s="131" t="s">
        <v>89</v>
      </c>
      <c r="D96" s="132" t="s">
        <v>92</v>
      </c>
      <c r="E96" s="133">
        <f t="shared" si="11"/>
        <v>8</v>
      </c>
      <c r="F96" s="134">
        <f t="shared" si="12"/>
        <v>56</v>
      </c>
      <c r="G96" s="135">
        <v>2</v>
      </c>
      <c r="H96" s="134">
        <v>5</v>
      </c>
      <c r="I96" s="135">
        <v>4</v>
      </c>
      <c r="J96" s="136">
        <v>31</v>
      </c>
      <c r="K96" s="135">
        <v>2</v>
      </c>
      <c r="L96" s="136">
        <v>20</v>
      </c>
      <c r="M96" s="156">
        <v>0</v>
      </c>
      <c r="N96" s="134">
        <v>0</v>
      </c>
      <c r="O96" s="135">
        <v>0</v>
      </c>
      <c r="P96" s="136">
        <v>0</v>
      </c>
      <c r="Q96" s="178">
        <v>0</v>
      </c>
    </row>
    <row r="97" spans="2:17" ht="15" customHeight="1" x14ac:dyDescent="0.15">
      <c r="B97" s="176"/>
      <c r="C97" s="131" t="s">
        <v>91</v>
      </c>
      <c r="D97" s="157" t="s">
        <v>127</v>
      </c>
      <c r="E97" s="133">
        <f t="shared" si="11"/>
        <v>0</v>
      </c>
      <c r="F97" s="134">
        <f t="shared" si="12"/>
        <v>0</v>
      </c>
      <c r="G97" s="135">
        <v>0</v>
      </c>
      <c r="H97" s="134">
        <v>0</v>
      </c>
      <c r="I97" s="135">
        <v>0</v>
      </c>
      <c r="J97" s="136">
        <v>0</v>
      </c>
      <c r="K97" s="158">
        <v>0</v>
      </c>
      <c r="L97" s="159">
        <v>0</v>
      </c>
      <c r="M97" s="156">
        <v>0</v>
      </c>
      <c r="N97" s="134">
        <v>0</v>
      </c>
      <c r="O97" s="135">
        <v>0</v>
      </c>
      <c r="P97" s="136">
        <v>0</v>
      </c>
      <c r="Q97" s="178">
        <v>0</v>
      </c>
    </row>
    <row r="98" spans="2:17" ht="15" customHeight="1" x14ac:dyDescent="0.15">
      <c r="B98" s="176"/>
      <c r="C98" s="131" t="s">
        <v>93</v>
      </c>
      <c r="D98" s="132" t="s">
        <v>96</v>
      </c>
      <c r="E98" s="133">
        <f t="shared" si="11"/>
        <v>448</v>
      </c>
      <c r="F98" s="134">
        <f t="shared" si="12"/>
        <v>2674</v>
      </c>
      <c r="G98" s="135">
        <v>278</v>
      </c>
      <c r="H98" s="134">
        <v>615</v>
      </c>
      <c r="I98" s="135">
        <v>101</v>
      </c>
      <c r="J98" s="136">
        <v>659</v>
      </c>
      <c r="K98" s="135">
        <v>49</v>
      </c>
      <c r="L98" s="136">
        <v>642</v>
      </c>
      <c r="M98" s="133">
        <v>9</v>
      </c>
      <c r="N98" s="134">
        <v>220</v>
      </c>
      <c r="O98" s="135">
        <v>11</v>
      </c>
      <c r="P98" s="136">
        <v>538</v>
      </c>
      <c r="Q98" s="178">
        <v>0</v>
      </c>
    </row>
    <row r="99" spans="2:17" ht="15" customHeight="1" x14ac:dyDescent="0.15">
      <c r="B99" s="176"/>
      <c r="C99" s="138" t="s">
        <v>95</v>
      </c>
      <c r="D99" s="132" t="s">
        <v>98</v>
      </c>
      <c r="E99" s="133">
        <f t="shared" si="11"/>
        <v>651</v>
      </c>
      <c r="F99" s="134">
        <f t="shared" si="12"/>
        <v>10661</v>
      </c>
      <c r="G99" s="135">
        <v>269</v>
      </c>
      <c r="H99" s="134">
        <v>613</v>
      </c>
      <c r="I99" s="135">
        <v>128</v>
      </c>
      <c r="J99" s="136">
        <v>859</v>
      </c>
      <c r="K99" s="135">
        <v>121</v>
      </c>
      <c r="L99" s="136">
        <v>1711</v>
      </c>
      <c r="M99" s="133">
        <v>48</v>
      </c>
      <c r="N99" s="134">
        <v>1140</v>
      </c>
      <c r="O99" s="135">
        <v>81</v>
      </c>
      <c r="P99" s="136">
        <v>6338</v>
      </c>
      <c r="Q99" s="178">
        <v>4</v>
      </c>
    </row>
    <row r="100" spans="2:17" ht="15" customHeight="1" x14ac:dyDescent="0.15">
      <c r="B100" s="176"/>
      <c r="C100" s="131" t="s">
        <v>97</v>
      </c>
      <c r="D100" s="157" t="s">
        <v>100</v>
      </c>
      <c r="E100" s="133">
        <f t="shared" si="11"/>
        <v>7</v>
      </c>
      <c r="F100" s="134">
        <f t="shared" si="12"/>
        <v>162</v>
      </c>
      <c r="G100" s="158">
        <v>1</v>
      </c>
      <c r="H100" s="161">
        <v>4</v>
      </c>
      <c r="I100" s="135">
        <v>1</v>
      </c>
      <c r="J100" s="136">
        <v>8</v>
      </c>
      <c r="K100" s="135">
        <v>2</v>
      </c>
      <c r="L100" s="136">
        <v>26</v>
      </c>
      <c r="M100" s="156">
        <v>1</v>
      </c>
      <c r="N100" s="134">
        <v>26</v>
      </c>
      <c r="O100" s="135">
        <v>2</v>
      </c>
      <c r="P100" s="136">
        <v>98</v>
      </c>
      <c r="Q100" s="178">
        <v>0</v>
      </c>
    </row>
    <row r="101" spans="2:17" ht="15" customHeight="1" x14ac:dyDescent="0.15">
      <c r="B101" s="176"/>
      <c r="C101" s="131" t="s">
        <v>99</v>
      </c>
      <c r="D101" s="151" t="s">
        <v>112</v>
      </c>
      <c r="E101" s="133">
        <f t="shared" si="11"/>
        <v>37</v>
      </c>
      <c r="F101" s="134">
        <f t="shared" si="12"/>
        <v>825</v>
      </c>
      <c r="G101" s="135">
        <v>17</v>
      </c>
      <c r="H101" s="134">
        <v>37</v>
      </c>
      <c r="I101" s="135">
        <v>7</v>
      </c>
      <c r="J101" s="136">
        <v>45</v>
      </c>
      <c r="K101" s="135">
        <v>4</v>
      </c>
      <c r="L101" s="136">
        <v>59</v>
      </c>
      <c r="M101" s="133">
        <v>0</v>
      </c>
      <c r="N101" s="134">
        <v>0</v>
      </c>
      <c r="O101" s="135">
        <v>9</v>
      </c>
      <c r="P101" s="136">
        <v>684</v>
      </c>
      <c r="Q101" s="178">
        <v>0</v>
      </c>
    </row>
    <row r="102" spans="2:17" ht="15" customHeight="1" x14ac:dyDescent="0.15">
      <c r="B102" s="176"/>
      <c r="C102" s="131" t="s">
        <v>101</v>
      </c>
      <c r="D102" s="132" t="s">
        <v>128</v>
      </c>
      <c r="E102" s="133">
        <f t="shared" si="11"/>
        <v>106</v>
      </c>
      <c r="F102" s="134">
        <f t="shared" si="12"/>
        <v>1677</v>
      </c>
      <c r="G102" s="135">
        <v>32</v>
      </c>
      <c r="H102" s="134">
        <v>68</v>
      </c>
      <c r="I102" s="135">
        <v>21</v>
      </c>
      <c r="J102" s="136">
        <v>152</v>
      </c>
      <c r="K102" s="135">
        <v>29</v>
      </c>
      <c r="L102" s="136">
        <v>382</v>
      </c>
      <c r="M102" s="133">
        <v>10</v>
      </c>
      <c r="N102" s="134">
        <v>245</v>
      </c>
      <c r="O102" s="135">
        <v>14</v>
      </c>
      <c r="P102" s="136">
        <v>830</v>
      </c>
      <c r="Q102" s="178">
        <v>0</v>
      </c>
    </row>
    <row r="103" spans="2:17" ht="15" customHeight="1" x14ac:dyDescent="0.15">
      <c r="B103" s="176"/>
      <c r="C103" s="131" t="s">
        <v>103</v>
      </c>
      <c r="D103" s="132" t="s">
        <v>129</v>
      </c>
      <c r="E103" s="133">
        <f t="shared" si="11"/>
        <v>930</v>
      </c>
      <c r="F103" s="134">
        <f t="shared" si="12"/>
        <v>6702</v>
      </c>
      <c r="G103" s="135">
        <v>565</v>
      </c>
      <c r="H103" s="134">
        <v>1236</v>
      </c>
      <c r="I103" s="135">
        <v>200</v>
      </c>
      <c r="J103" s="136">
        <v>1283</v>
      </c>
      <c r="K103" s="135">
        <v>93</v>
      </c>
      <c r="L103" s="136">
        <v>1232</v>
      </c>
      <c r="M103" s="133">
        <v>31</v>
      </c>
      <c r="N103" s="134">
        <v>735</v>
      </c>
      <c r="O103" s="135">
        <v>39</v>
      </c>
      <c r="P103" s="136">
        <v>2216</v>
      </c>
      <c r="Q103" s="178">
        <v>2</v>
      </c>
    </row>
    <row r="104" spans="2:17" ht="15" customHeight="1" x14ac:dyDescent="0.15">
      <c r="B104" s="176"/>
      <c r="C104" s="131" t="s">
        <v>105</v>
      </c>
      <c r="D104" s="151" t="s">
        <v>130</v>
      </c>
      <c r="E104" s="133">
        <f t="shared" si="11"/>
        <v>41</v>
      </c>
      <c r="F104" s="134">
        <f t="shared" si="12"/>
        <v>481</v>
      </c>
      <c r="G104" s="135">
        <v>17</v>
      </c>
      <c r="H104" s="134">
        <v>32</v>
      </c>
      <c r="I104" s="135">
        <v>7</v>
      </c>
      <c r="J104" s="136">
        <v>46</v>
      </c>
      <c r="K104" s="135">
        <v>8</v>
      </c>
      <c r="L104" s="136">
        <v>120</v>
      </c>
      <c r="M104" s="133">
        <v>5</v>
      </c>
      <c r="N104" s="134">
        <v>118</v>
      </c>
      <c r="O104" s="135">
        <v>4</v>
      </c>
      <c r="P104" s="136">
        <v>165</v>
      </c>
      <c r="Q104" s="178">
        <v>0</v>
      </c>
    </row>
    <row r="105" spans="2:17" ht="15" customHeight="1" x14ac:dyDescent="0.15">
      <c r="B105" s="176"/>
      <c r="C105" s="131" t="s">
        <v>107</v>
      </c>
      <c r="D105" s="157" t="s">
        <v>131</v>
      </c>
      <c r="E105" s="133">
        <f t="shared" si="11"/>
        <v>72</v>
      </c>
      <c r="F105" s="134">
        <f t="shared" si="12"/>
        <v>445</v>
      </c>
      <c r="G105" s="135">
        <v>56</v>
      </c>
      <c r="H105" s="134">
        <v>115</v>
      </c>
      <c r="I105" s="135">
        <v>10</v>
      </c>
      <c r="J105" s="136">
        <v>62</v>
      </c>
      <c r="K105" s="135">
        <v>3</v>
      </c>
      <c r="L105" s="136">
        <v>35</v>
      </c>
      <c r="M105" s="133">
        <v>2</v>
      </c>
      <c r="N105" s="134">
        <v>48</v>
      </c>
      <c r="O105" s="135">
        <v>1</v>
      </c>
      <c r="P105" s="136">
        <v>185</v>
      </c>
      <c r="Q105" s="178">
        <v>0</v>
      </c>
    </row>
    <row r="106" spans="2:17" ht="15" customHeight="1" x14ac:dyDescent="0.15">
      <c r="B106" s="176"/>
      <c r="C106" s="131" t="s">
        <v>109</v>
      </c>
      <c r="D106" s="157" t="s">
        <v>132</v>
      </c>
      <c r="E106" s="133">
        <f t="shared" si="11"/>
        <v>115</v>
      </c>
      <c r="F106" s="134">
        <f t="shared" si="12"/>
        <v>668</v>
      </c>
      <c r="G106" s="135">
        <v>87</v>
      </c>
      <c r="H106" s="134">
        <v>177</v>
      </c>
      <c r="I106" s="135">
        <v>16</v>
      </c>
      <c r="J106" s="136">
        <v>100</v>
      </c>
      <c r="K106" s="135">
        <v>6</v>
      </c>
      <c r="L106" s="136">
        <v>69</v>
      </c>
      <c r="M106" s="133">
        <v>1</v>
      </c>
      <c r="N106" s="134">
        <v>28</v>
      </c>
      <c r="O106" s="135">
        <v>5</v>
      </c>
      <c r="P106" s="136">
        <v>294</v>
      </c>
      <c r="Q106" s="178">
        <v>0</v>
      </c>
    </row>
    <row r="107" spans="2:17" ht="15" customHeight="1" x14ac:dyDescent="0.15">
      <c r="B107" s="179"/>
      <c r="C107" s="131" t="s">
        <v>115</v>
      </c>
      <c r="D107" s="139" t="s">
        <v>133</v>
      </c>
      <c r="E107" s="133">
        <f t="shared" si="11"/>
        <v>376</v>
      </c>
      <c r="F107" s="134">
        <f t="shared" si="12"/>
        <v>2523</v>
      </c>
      <c r="G107" s="135">
        <v>220</v>
      </c>
      <c r="H107" s="134">
        <v>505</v>
      </c>
      <c r="I107" s="135">
        <v>88</v>
      </c>
      <c r="J107" s="136">
        <v>568</v>
      </c>
      <c r="K107" s="135">
        <v>40</v>
      </c>
      <c r="L107" s="136">
        <v>535</v>
      </c>
      <c r="M107" s="133">
        <v>11</v>
      </c>
      <c r="N107" s="134">
        <v>268</v>
      </c>
      <c r="O107" s="135">
        <v>14</v>
      </c>
      <c r="P107" s="136">
        <v>647</v>
      </c>
      <c r="Q107" s="178">
        <v>3</v>
      </c>
    </row>
    <row r="108" spans="2:17" ht="15" customHeight="1" x14ac:dyDescent="0.15">
      <c r="B108" s="179"/>
      <c r="C108" s="131" t="s">
        <v>117</v>
      </c>
      <c r="D108" s="157" t="s">
        <v>134</v>
      </c>
      <c r="E108" s="133">
        <f t="shared" si="11"/>
        <v>330</v>
      </c>
      <c r="F108" s="134">
        <f t="shared" si="12"/>
        <v>1246</v>
      </c>
      <c r="G108" s="135">
        <v>283</v>
      </c>
      <c r="H108" s="134">
        <v>516</v>
      </c>
      <c r="I108" s="135">
        <v>25</v>
      </c>
      <c r="J108" s="136">
        <v>166</v>
      </c>
      <c r="K108" s="135">
        <v>8</v>
      </c>
      <c r="L108" s="136">
        <v>110</v>
      </c>
      <c r="M108" s="133">
        <v>6</v>
      </c>
      <c r="N108" s="134">
        <v>159</v>
      </c>
      <c r="O108" s="135">
        <v>6</v>
      </c>
      <c r="P108" s="136">
        <v>295</v>
      </c>
      <c r="Q108" s="178">
        <v>2</v>
      </c>
    </row>
    <row r="109" spans="2:17" ht="15" customHeight="1" x14ac:dyDescent="0.15">
      <c r="B109" s="179"/>
      <c r="C109" s="131" t="s">
        <v>119</v>
      </c>
      <c r="D109" s="139" t="s">
        <v>120</v>
      </c>
      <c r="E109" s="133">
        <f t="shared" si="11"/>
        <v>95</v>
      </c>
      <c r="F109" s="134">
        <f t="shared" si="12"/>
        <v>253</v>
      </c>
      <c r="G109" s="135">
        <v>74</v>
      </c>
      <c r="H109" s="134">
        <v>105</v>
      </c>
      <c r="I109" s="135">
        <v>12</v>
      </c>
      <c r="J109" s="136">
        <v>76</v>
      </c>
      <c r="K109" s="135">
        <v>4</v>
      </c>
      <c r="L109" s="136">
        <v>45</v>
      </c>
      <c r="M109" s="133">
        <v>1</v>
      </c>
      <c r="N109" s="134">
        <v>27</v>
      </c>
      <c r="O109" s="135">
        <v>0</v>
      </c>
      <c r="P109" s="136">
        <v>0</v>
      </c>
      <c r="Q109" s="178">
        <v>4</v>
      </c>
    </row>
    <row r="110" spans="2:17" ht="15" customHeight="1" x14ac:dyDescent="0.15">
      <c r="B110" s="179"/>
      <c r="C110" s="131" t="s">
        <v>121</v>
      </c>
      <c r="D110" s="151" t="s">
        <v>135</v>
      </c>
      <c r="E110" s="133">
        <f t="shared" si="11"/>
        <v>200</v>
      </c>
      <c r="F110" s="134">
        <f t="shared" si="12"/>
        <v>3530</v>
      </c>
      <c r="G110" s="135">
        <v>69</v>
      </c>
      <c r="H110" s="134">
        <v>143</v>
      </c>
      <c r="I110" s="135">
        <v>45</v>
      </c>
      <c r="J110" s="136">
        <v>319</v>
      </c>
      <c r="K110" s="135">
        <v>41</v>
      </c>
      <c r="L110" s="136">
        <v>538</v>
      </c>
      <c r="M110" s="133">
        <v>13</v>
      </c>
      <c r="N110" s="134">
        <v>314</v>
      </c>
      <c r="O110" s="135">
        <v>32</v>
      </c>
      <c r="P110" s="136">
        <v>2216</v>
      </c>
      <c r="Q110" s="178">
        <v>0</v>
      </c>
    </row>
    <row r="111" spans="2:17" ht="15" customHeight="1" x14ac:dyDescent="0.15">
      <c r="B111" s="179"/>
      <c r="C111" s="163" t="s">
        <v>136</v>
      </c>
      <c r="D111" s="164" t="s">
        <v>122</v>
      </c>
      <c r="E111" s="165">
        <f t="shared" si="11"/>
        <v>36</v>
      </c>
      <c r="F111" s="166">
        <f t="shared" si="12"/>
        <v>624</v>
      </c>
      <c r="G111" s="167">
        <v>22</v>
      </c>
      <c r="H111" s="166">
        <v>62</v>
      </c>
      <c r="I111" s="167">
        <v>3</v>
      </c>
      <c r="J111" s="168">
        <v>19</v>
      </c>
      <c r="K111" s="167">
        <v>4</v>
      </c>
      <c r="L111" s="168">
        <v>51</v>
      </c>
      <c r="M111" s="165">
        <v>1</v>
      </c>
      <c r="N111" s="166">
        <v>27</v>
      </c>
      <c r="O111" s="167">
        <v>6</v>
      </c>
      <c r="P111" s="168">
        <v>465</v>
      </c>
      <c r="Q111" s="180">
        <v>0</v>
      </c>
    </row>
    <row r="112" spans="2:17" ht="15" customHeight="1" x14ac:dyDescent="0.15">
      <c r="B112" s="181"/>
      <c r="C112" s="141" t="s">
        <v>137</v>
      </c>
      <c r="D112" s="154" t="s">
        <v>124</v>
      </c>
      <c r="E112" s="143">
        <f t="shared" si="11"/>
        <v>273</v>
      </c>
      <c r="F112" s="144">
        <f t="shared" si="12"/>
        <v>1881</v>
      </c>
      <c r="G112" s="145">
        <v>205</v>
      </c>
      <c r="H112" s="144">
        <v>397</v>
      </c>
      <c r="I112" s="145">
        <v>40</v>
      </c>
      <c r="J112" s="146">
        <v>269</v>
      </c>
      <c r="K112" s="145">
        <v>15</v>
      </c>
      <c r="L112" s="146">
        <v>192</v>
      </c>
      <c r="M112" s="143">
        <v>4</v>
      </c>
      <c r="N112" s="144">
        <v>97</v>
      </c>
      <c r="O112" s="145">
        <v>9</v>
      </c>
      <c r="P112" s="146">
        <v>926</v>
      </c>
      <c r="Q112" s="182">
        <v>0</v>
      </c>
    </row>
    <row r="113" spans="2:17" ht="15" customHeight="1" x14ac:dyDescent="0.15">
      <c r="B113" s="183" t="s">
        <v>74</v>
      </c>
      <c r="P113" s="190"/>
      <c r="Q113" s="190"/>
    </row>
    <row r="114" spans="2:17" x14ac:dyDescent="0.15">
      <c r="B114" s="65"/>
    </row>
    <row r="115" spans="2:17" x14ac:dyDescent="0.15">
      <c r="B115" s="65"/>
    </row>
  </sheetData>
  <mergeCells count="13">
    <mergeCell ref="B94:D94"/>
    <mergeCell ref="O4:P4"/>
    <mergeCell ref="B6:D6"/>
    <mergeCell ref="B19:D19"/>
    <mergeCell ref="B37:D37"/>
    <mergeCell ref="B56:D56"/>
    <mergeCell ref="B75:D75"/>
    <mergeCell ref="B4:D5"/>
    <mergeCell ref="E4:F4"/>
    <mergeCell ref="G4:H4"/>
    <mergeCell ref="I4:J4"/>
    <mergeCell ref="K4:L4"/>
    <mergeCell ref="M4:N4"/>
  </mergeCells>
  <phoneticPr fontId="2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&amp;R&amp;"ＭＳ Ｐゴシック,標準"&amp;11 3.事  業  所</oddHeader>
    <oddFooter>&amp;C&amp;"ＭＳ Ｐゴシック,標準"&amp;11-28-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6"/>
  <sheetViews>
    <sheetView showGridLines="0" topLeftCell="A56" zoomScaleNormal="100" workbookViewId="0">
      <selection activeCell="R89" sqref="R89"/>
    </sheetView>
  </sheetViews>
  <sheetFormatPr defaultRowHeight="12" x14ac:dyDescent="0.15"/>
  <cols>
    <col min="1" max="1" width="1.875" style="4" customWidth="1"/>
    <col min="2" max="2" width="2" style="4" customWidth="1"/>
    <col min="3" max="3" width="2.875" style="3" bestFit="1" customWidth="1"/>
    <col min="4" max="4" width="11.875" style="4" customWidth="1"/>
    <col min="5" max="5" width="5" style="194" customWidth="1"/>
    <col min="6" max="6" width="5.875" style="196" customWidth="1"/>
    <col min="7" max="7" width="5" style="193" customWidth="1"/>
    <col min="8" max="8" width="5.875" style="193" customWidth="1"/>
    <col min="9" max="9" width="5" style="193" customWidth="1"/>
    <col min="10" max="10" width="5.875" style="193" customWidth="1"/>
    <col min="11" max="11" width="5" style="195" customWidth="1"/>
    <col min="12" max="12" width="5.875" style="194" customWidth="1"/>
    <col min="13" max="13" width="5" style="195" customWidth="1"/>
    <col min="14" max="14" width="5.875" style="194" customWidth="1"/>
    <col min="15" max="15" width="4.125" style="193" customWidth="1"/>
    <col min="16" max="16" width="5" style="194" customWidth="1"/>
    <col min="17" max="17" width="4.125" style="193" customWidth="1"/>
    <col min="18" max="18" width="5" style="192" customWidth="1"/>
    <col min="19" max="19" width="4.125" style="193" customWidth="1"/>
    <col min="20" max="20" width="5" style="192" customWidth="1"/>
    <col min="21" max="16384" width="9" style="4"/>
  </cols>
  <sheetData>
    <row r="1" spans="1:20" ht="30" customHeight="1" x14ac:dyDescent="0.15">
      <c r="A1" s="1" t="s">
        <v>196</v>
      </c>
      <c r="B1" s="1"/>
      <c r="C1" s="345"/>
      <c r="D1" s="344"/>
      <c r="E1" s="343"/>
      <c r="F1" s="342"/>
      <c r="G1" s="339"/>
      <c r="H1" s="339"/>
      <c r="I1" s="339"/>
      <c r="J1" s="339"/>
      <c r="K1" s="341"/>
      <c r="L1" s="340"/>
      <c r="M1" s="341"/>
      <c r="N1" s="340"/>
      <c r="O1" s="339"/>
      <c r="P1" s="340"/>
      <c r="Q1" s="339"/>
      <c r="R1" s="338"/>
      <c r="S1" s="339"/>
      <c r="T1" s="338"/>
    </row>
    <row r="2" spans="1:20" ht="5.0999999999999996" customHeight="1" x14ac:dyDescent="0.15">
      <c r="B2" s="5"/>
      <c r="C2" s="337"/>
      <c r="D2" s="82"/>
      <c r="E2" s="334"/>
      <c r="F2" s="336"/>
      <c r="G2" s="333"/>
      <c r="H2" s="333"/>
      <c r="I2" s="333"/>
      <c r="J2" s="333"/>
      <c r="K2" s="335"/>
      <c r="L2" s="334"/>
      <c r="M2" s="335"/>
      <c r="N2" s="334"/>
      <c r="O2" s="333"/>
      <c r="P2" s="334"/>
      <c r="Q2" s="333"/>
      <c r="R2" s="332"/>
      <c r="S2" s="333"/>
      <c r="T2" s="332"/>
    </row>
    <row r="3" spans="1:20" ht="22.5" customHeight="1" x14ac:dyDescent="0.15">
      <c r="B3" s="5"/>
      <c r="C3" s="337"/>
      <c r="D3" s="82"/>
      <c r="E3" s="334"/>
      <c r="F3" s="336"/>
      <c r="G3" s="333"/>
      <c r="H3" s="333"/>
      <c r="I3" s="333"/>
      <c r="J3" s="333"/>
      <c r="K3" s="335"/>
      <c r="L3" s="334"/>
      <c r="M3" s="335"/>
      <c r="N3" s="334"/>
      <c r="O3" s="333"/>
      <c r="P3" s="334"/>
      <c r="Q3" s="333"/>
      <c r="R3" s="332"/>
      <c r="S3" s="333"/>
      <c r="T3" s="332"/>
    </row>
    <row r="4" spans="1:20" s="89" customFormat="1" ht="13.5" customHeight="1" x14ac:dyDescent="0.4">
      <c r="B4" s="263" t="s">
        <v>76</v>
      </c>
      <c r="C4" s="262"/>
      <c r="D4" s="261"/>
      <c r="E4" s="295" t="s">
        <v>4</v>
      </c>
      <c r="F4" s="294"/>
      <c r="G4" s="293" t="s">
        <v>164</v>
      </c>
      <c r="H4" s="292"/>
      <c r="I4" s="291" t="s">
        <v>195</v>
      </c>
      <c r="J4" s="290"/>
      <c r="K4" s="289" t="s">
        <v>194</v>
      </c>
      <c r="L4" s="288"/>
      <c r="M4" s="289" t="s">
        <v>193</v>
      </c>
      <c r="N4" s="288"/>
      <c r="O4" s="331" t="s">
        <v>192</v>
      </c>
      <c r="P4" s="99"/>
      <c r="Q4" s="291" t="s">
        <v>191</v>
      </c>
      <c r="R4" s="290"/>
      <c r="S4" s="291" t="s">
        <v>162</v>
      </c>
      <c r="T4" s="290"/>
    </row>
    <row r="5" spans="1:20" s="101" customFormat="1" ht="13.5" customHeight="1" x14ac:dyDescent="0.4">
      <c r="B5" s="237"/>
      <c r="C5" s="236"/>
      <c r="D5" s="235"/>
      <c r="E5" s="112" t="s">
        <v>2</v>
      </c>
      <c r="F5" s="106" t="s">
        <v>83</v>
      </c>
      <c r="G5" s="112" t="s">
        <v>2</v>
      </c>
      <c r="H5" s="106" t="s">
        <v>83</v>
      </c>
      <c r="I5" s="107" t="s">
        <v>84</v>
      </c>
      <c r="J5" s="234" t="s">
        <v>85</v>
      </c>
      <c r="K5" s="110" t="s">
        <v>2</v>
      </c>
      <c r="L5" s="111" t="s">
        <v>83</v>
      </c>
      <c r="M5" s="330" t="s">
        <v>2</v>
      </c>
      <c r="N5" s="111" t="s">
        <v>83</v>
      </c>
      <c r="O5" s="105" t="s">
        <v>2</v>
      </c>
      <c r="P5" s="109" t="s">
        <v>83</v>
      </c>
      <c r="Q5" s="112" t="s">
        <v>2</v>
      </c>
      <c r="R5" s="106" t="s">
        <v>83</v>
      </c>
      <c r="S5" s="112" t="s">
        <v>2</v>
      </c>
      <c r="T5" s="109" t="s">
        <v>83</v>
      </c>
    </row>
    <row r="6" spans="1:20" s="114" customFormat="1" ht="16.5" customHeight="1" x14ac:dyDescent="0.15">
      <c r="B6" s="287" t="s">
        <v>34</v>
      </c>
      <c r="C6" s="286"/>
      <c r="D6" s="285"/>
      <c r="E6" s="282">
        <v>4435</v>
      </c>
      <c r="F6" s="323">
        <v>35239</v>
      </c>
      <c r="G6" s="282">
        <v>2382</v>
      </c>
      <c r="H6" s="323">
        <v>6430</v>
      </c>
      <c r="I6" s="282">
        <v>1724</v>
      </c>
      <c r="J6" s="281">
        <v>25046</v>
      </c>
      <c r="K6" s="282">
        <v>18</v>
      </c>
      <c r="L6" s="281">
        <v>81</v>
      </c>
      <c r="M6" s="282">
        <v>0</v>
      </c>
      <c r="N6" s="281">
        <v>0</v>
      </c>
      <c r="O6" s="282">
        <v>10</v>
      </c>
      <c r="P6" s="281">
        <v>174</v>
      </c>
      <c r="Q6" s="282">
        <v>289</v>
      </c>
      <c r="R6" s="281">
        <v>3479</v>
      </c>
      <c r="S6" s="282">
        <v>12</v>
      </c>
      <c r="T6" s="281">
        <v>29</v>
      </c>
    </row>
    <row r="7" spans="1:20" ht="12.95" hidden="1" customHeight="1" x14ac:dyDescent="0.15">
      <c r="B7" s="315"/>
      <c r="C7" s="322" t="s">
        <v>87</v>
      </c>
      <c r="D7" s="329" t="s">
        <v>88</v>
      </c>
      <c r="E7" s="319">
        <v>11</v>
      </c>
      <c r="F7" s="318">
        <v>220</v>
      </c>
      <c r="G7" s="319">
        <v>0</v>
      </c>
      <c r="H7" s="318">
        <v>0</v>
      </c>
      <c r="I7" s="319">
        <v>4</v>
      </c>
      <c r="J7" s="320">
        <v>74</v>
      </c>
      <c r="K7" s="319">
        <v>0</v>
      </c>
      <c r="L7" s="318">
        <v>0</v>
      </c>
      <c r="M7" s="319">
        <v>0</v>
      </c>
      <c r="N7" s="318">
        <v>0</v>
      </c>
      <c r="O7" s="319">
        <v>0</v>
      </c>
      <c r="P7" s="318">
        <v>0</v>
      </c>
      <c r="Q7" s="319">
        <v>6</v>
      </c>
      <c r="R7" s="318">
        <v>144</v>
      </c>
      <c r="S7" s="319">
        <v>1</v>
      </c>
      <c r="T7" s="318">
        <v>2</v>
      </c>
    </row>
    <row r="8" spans="1:20" ht="12.95" hidden="1" customHeight="1" x14ac:dyDescent="0.15">
      <c r="B8" s="315"/>
      <c r="C8" s="312" t="s">
        <v>89</v>
      </c>
      <c r="D8" s="326" t="s">
        <v>90</v>
      </c>
      <c r="E8" s="208">
        <v>0</v>
      </c>
      <c r="F8" s="207">
        <v>0</v>
      </c>
      <c r="G8" s="208">
        <v>0</v>
      </c>
      <c r="H8" s="207">
        <v>0</v>
      </c>
      <c r="I8" s="208">
        <v>0</v>
      </c>
      <c r="J8" s="209">
        <v>0</v>
      </c>
      <c r="K8" s="208">
        <v>0</v>
      </c>
      <c r="L8" s="207">
        <v>0</v>
      </c>
      <c r="M8" s="208">
        <v>0</v>
      </c>
      <c r="N8" s="207">
        <v>0</v>
      </c>
      <c r="O8" s="208">
        <v>0</v>
      </c>
      <c r="P8" s="207">
        <v>0</v>
      </c>
      <c r="Q8" s="208">
        <v>0</v>
      </c>
      <c r="R8" s="207">
        <v>0</v>
      </c>
      <c r="S8" s="208">
        <v>0</v>
      </c>
      <c r="T8" s="207">
        <v>0</v>
      </c>
    </row>
    <row r="9" spans="1:20" ht="12.95" hidden="1" customHeight="1" x14ac:dyDescent="0.15">
      <c r="B9" s="315"/>
      <c r="C9" s="312" t="s">
        <v>91</v>
      </c>
      <c r="D9" s="326" t="s">
        <v>92</v>
      </c>
      <c r="E9" s="208">
        <v>0</v>
      </c>
      <c r="F9" s="207">
        <v>0</v>
      </c>
      <c r="G9" s="208">
        <v>0</v>
      </c>
      <c r="H9" s="207">
        <v>0</v>
      </c>
      <c r="I9" s="208">
        <v>0</v>
      </c>
      <c r="J9" s="209">
        <v>0</v>
      </c>
      <c r="K9" s="208">
        <v>0</v>
      </c>
      <c r="L9" s="207">
        <v>0</v>
      </c>
      <c r="M9" s="208">
        <v>0</v>
      </c>
      <c r="N9" s="207">
        <v>0</v>
      </c>
      <c r="O9" s="208">
        <v>0</v>
      </c>
      <c r="P9" s="207">
        <v>0</v>
      </c>
      <c r="Q9" s="208">
        <v>0</v>
      </c>
      <c r="R9" s="207">
        <v>0</v>
      </c>
      <c r="S9" s="208">
        <v>0</v>
      </c>
      <c r="T9" s="207">
        <v>0</v>
      </c>
    </row>
    <row r="10" spans="1:20" ht="12.95" hidden="1" customHeight="1" x14ac:dyDescent="0.15">
      <c r="B10" s="315"/>
      <c r="C10" s="312" t="s">
        <v>93</v>
      </c>
      <c r="D10" s="326" t="s">
        <v>94</v>
      </c>
      <c r="E10" s="208">
        <v>2</v>
      </c>
      <c r="F10" s="207">
        <v>48</v>
      </c>
      <c r="G10" s="208">
        <v>0</v>
      </c>
      <c r="H10" s="207">
        <v>0</v>
      </c>
      <c r="I10" s="208">
        <v>1</v>
      </c>
      <c r="J10" s="209">
        <v>30</v>
      </c>
      <c r="K10" s="208">
        <v>0</v>
      </c>
      <c r="L10" s="207">
        <v>0</v>
      </c>
      <c r="M10" s="208">
        <v>0</v>
      </c>
      <c r="N10" s="207">
        <v>0</v>
      </c>
      <c r="O10" s="208">
        <v>0</v>
      </c>
      <c r="P10" s="207">
        <v>0</v>
      </c>
      <c r="Q10" s="208">
        <v>1</v>
      </c>
      <c r="R10" s="207">
        <v>18</v>
      </c>
      <c r="S10" s="208">
        <v>0</v>
      </c>
      <c r="T10" s="207">
        <v>0</v>
      </c>
    </row>
    <row r="11" spans="1:20" ht="12.95" hidden="1" customHeight="1" x14ac:dyDescent="0.15">
      <c r="B11" s="315"/>
      <c r="C11" s="317" t="s">
        <v>95</v>
      </c>
      <c r="D11" s="326" t="s">
        <v>96</v>
      </c>
      <c r="E11" s="208">
        <v>604</v>
      </c>
      <c r="F11" s="207">
        <v>3719</v>
      </c>
      <c r="G11" s="208">
        <v>284</v>
      </c>
      <c r="H11" s="207">
        <v>732</v>
      </c>
      <c r="I11" s="208">
        <v>320</v>
      </c>
      <c r="J11" s="209">
        <v>2987</v>
      </c>
      <c r="K11" s="208">
        <v>0</v>
      </c>
      <c r="L11" s="207">
        <v>0</v>
      </c>
      <c r="M11" s="208">
        <v>0</v>
      </c>
      <c r="N11" s="207">
        <v>0</v>
      </c>
      <c r="O11" s="208">
        <v>0</v>
      </c>
      <c r="P11" s="207">
        <v>0</v>
      </c>
      <c r="Q11" s="208">
        <v>0</v>
      </c>
      <c r="R11" s="207">
        <v>0</v>
      </c>
      <c r="S11" s="208">
        <v>0</v>
      </c>
      <c r="T11" s="207">
        <v>0</v>
      </c>
    </row>
    <row r="12" spans="1:20" ht="12.95" hidden="1" customHeight="1" x14ac:dyDescent="0.15">
      <c r="B12" s="315"/>
      <c r="C12" s="312" t="s">
        <v>97</v>
      </c>
      <c r="D12" s="326" t="s">
        <v>98</v>
      </c>
      <c r="E12" s="208">
        <v>1018</v>
      </c>
      <c r="F12" s="207">
        <v>12967</v>
      </c>
      <c r="G12" s="208">
        <v>470</v>
      </c>
      <c r="H12" s="207">
        <v>1217</v>
      </c>
      <c r="I12" s="208">
        <v>527</v>
      </c>
      <c r="J12" s="209">
        <v>11400</v>
      </c>
      <c r="K12" s="208">
        <v>7</v>
      </c>
      <c r="L12" s="207">
        <v>28</v>
      </c>
      <c r="M12" s="208">
        <v>0</v>
      </c>
      <c r="N12" s="207">
        <v>0</v>
      </c>
      <c r="O12" s="208">
        <v>0</v>
      </c>
      <c r="P12" s="207">
        <v>0</v>
      </c>
      <c r="Q12" s="208">
        <v>14</v>
      </c>
      <c r="R12" s="207">
        <v>322</v>
      </c>
      <c r="S12" s="208">
        <v>0</v>
      </c>
      <c r="T12" s="207">
        <v>0</v>
      </c>
    </row>
    <row r="13" spans="1:20" ht="18" hidden="1" customHeight="1" x14ac:dyDescent="0.15">
      <c r="B13" s="315"/>
      <c r="C13" s="312" t="s">
        <v>99</v>
      </c>
      <c r="D13" s="328" t="s">
        <v>154</v>
      </c>
      <c r="E13" s="208">
        <v>4</v>
      </c>
      <c r="F13" s="207">
        <v>171</v>
      </c>
      <c r="G13" s="208">
        <v>0</v>
      </c>
      <c r="H13" s="207">
        <v>0</v>
      </c>
      <c r="I13" s="208">
        <v>3</v>
      </c>
      <c r="J13" s="209">
        <v>157</v>
      </c>
      <c r="K13" s="208">
        <v>0</v>
      </c>
      <c r="L13" s="207">
        <v>0</v>
      </c>
      <c r="M13" s="208">
        <v>0</v>
      </c>
      <c r="N13" s="207">
        <v>0</v>
      </c>
      <c r="O13" s="208">
        <v>0</v>
      </c>
      <c r="P13" s="207">
        <v>0</v>
      </c>
      <c r="Q13" s="208">
        <v>1</v>
      </c>
      <c r="R13" s="207">
        <v>14</v>
      </c>
      <c r="S13" s="208">
        <v>0</v>
      </c>
      <c r="T13" s="207">
        <v>0</v>
      </c>
    </row>
    <row r="14" spans="1:20" ht="12.95" hidden="1" customHeight="1" x14ac:dyDescent="0.15">
      <c r="B14" s="315"/>
      <c r="C14" s="312" t="s">
        <v>101</v>
      </c>
      <c r="D14" s="327" t="s">
        <v>102</v>
      </c>
      <c r="E14" s="208">
        <v>127</v>
      </c>
      <c r="F14" s="207">
        <v>1933</v>
      </c>
      <c r="G14" s="208">
        <v>25</v>
      </c>
      <c r="H14" s="207">
        <v>50</v>
      </c>
      <c r="I14" s="208">
        <v>98</v>
      </c>
      <c r="J14" s="209">
        <v>1866</v>
      </c>
      <c r="K14" s="208">
        <v>1</v>
      </c>
      <c r="L14" s="207">
        <v>8</v>
      </c>
      <c r="M14" s="208">
        <v>0</v>
      </c>
      <c r="N14" s="207">
        <v>0</v>
      </c>
      <c r="O14" s="208">
        <v>0</v>
      </c>
      <c r="P14" s="207">
        <v>0</v>
      </c>
      <c r="Q14" s="208">
        <v>1</v>
      </c>
      <c r="R14" s="207">
        <v>2</v>
      </c>
      <c r="S14" s="208">
        <v>2</v>
      </c>
      <c r="T14" s="207">
        <v>7</v>
      </c>
    </row>
    <row r="15" spans="1:20" ht="18" hidden="1" customHeight="1" x14ac:dyDescent="0.15">
      <c r="B15" s="315"/>
      <c r="C15" s="312" t="s">
        <v>103</v>
      </c>
      <c r="D15" s="328" t="s">
        <v>190</v>
      </c>
      <c r="E15" s="208">
        <v>1544</v>
      </c>
      <c r="F15" s="207">
        <v>8713</v>
      </c>
      <c r="G15" s="208">
        <v>971</v>
      </c>
      <c r="H15" s="207">
        <v>2843</v>
      </c>
      <c r="I15" s="208">
        <v>536</v>
      </c>
      <c r="J15" s="209">
        <v>5484</v>
      </c>
      <c r="K15" s="208">
        <v>10</v>
      </c>
      <c r="L15" s="207">
        <v>45</v>
      </c>
      <c r="M15" s="208">
        <v>0</v>
      </c>
      <c r="N15" s="207">
        <v>0</v>
      </c>
      <c r="O15" s="208">
        <v>0</v>
      </c>
      <c r="P15" s="207">
        <v>0</v>
      </c>
      <c r="Q15" s="208">
        <v>27</v>
      </c>
      <c r="R15" s="207">
        <v>341</v>
      </c>
      <c r="S15" s="208">
        <v>0</v>
      </c>
      <c r="T15" s="207">
        <v>0</v>
      </c>
    </row>
    <row r="16" spans="1:20" ht="12.95" hidden="1" customHeight="1" x14ac:dyDescent="0.15">
      <c r="B16" s="315"/>
      <c r="C16" s="312" t="s">
        <v>105</v>
      </c>
      <c r="D16" s="327" t="s">
        <v>106</v>
      </c>
      <c r="E16" s="208">
        <v>61</v>
      </c>
      <c r="F16" s="207">
        <v>583</v>
      </c>
      <c r="G16" s="208">
        <v>13</v>
      </c>
      <c r="H16" s="207">
        <v>24</v>
      </c>
      <c r="I16" s="208">
        <v>23</v>
      </c>
      <c r="J16" s="209">
        <v>230</v>
      </c>
      <c r="K16" s="208">
        <v>0</v>
      </c>
      <c r="L16" s="207">
        <v>0</v>
      </c>
      <c r="M16" s="208">
        <v>0</v>
      </c>
      <c r="N16" s="207">
        <v>0</v>
      </c>
      <c r="O16" s="208">
        <v>10</v>
      </c>
      <c r="P16" s="207">
        <v>174</v>
      </c>
      <c r="Q16" s="208">
        <v>15</v>
      </c>
      <c r="R16" s="207">
        <v>155</v>
      </c>
      <c r="S16" s="208">
        <v>0</v>
      </c>
      <c r="T16" s="207">
        <v>0</v>
      </c>
    </row>
    <row r="17" spans="2:23" ht="12.95" hidden="1" customHeight="1" x14ac:dyDescent="0.15">
      <c r="B17" s="315"/>
      <c r="C17" s="312" t="s">
        <v>107</v>
      </c>
      <c r="D17" s="326" t="s">
        <v>108</v>
      </c>
      <c r="E17" s="208">
        <v>45</v>
      </c>
      <c r="F17" s="207">
        <v>193</v>
      </c>
      <c r="G17" s="208">
        <v>21</v>
      </c>
      <c r="H17" s="207">
        <v>35</v>
      </c>
      <c r="I17" s="208">
        <v>22</v>
      </c>
      <c r="J17" s="209">
        <v>138</v>
      </c>
      <c r="K17" s="208">
        <v>0</v>
      </c>
      <c r="L17" s="207">
        <v>0</v>
      </c>
      <c r="M17" s="208">
        <v>0</v>
      </c>
      <c r="N17" s="207">
        <v>0</v>
      </c>
      <c r="O17" s="208">
        <v>0</v>
      </c>
      <c r="P17" s="207">
        <v>0</v>
      </c>
      <c r="Q17" s="208">
        <v>2</v>
      </c>
      <c r="R17" s="207">
        <v>20</v>
      </c>
      <c r="S17" s="208">
        <v>0</v>
      </c>
      <c r="T17" s="207">
        <v>0</v>
      </c>
    </row>
    <row r="18" spans="2:23" ht="12.95" hidden="1" customHeight="1" x14ac:dyDescent="0.15">
      <c r="B18" s="325"/>
      <c r="C18" s="309" t="s">
        <v>109</v>
      </c>
      <c r="D18" s="324" t="s">
        <v>110</v>
      </c>
      <c r="E18" s="202">
        <v>1019</v>
      </c>
      <c r="F18" s="201">
        <v>6692</v>
      </c>
      <c r="G18" s="202">
        <v>598</v>
      </c>
      <c r="H18" s="201">
        <v>1529</v>
      </c>
      <c r="I18" s="202">
        <v>190</v>
      </c>
      <c r="J18" s="203">
        <v>2680</v>
      </c>
      <c r="K18" s="202">
        <v>0</v>
      </c>
      <c r="L18" s="201">
        <v>0</v>
      </c>
      <c r="M18" s="202">
        <v>0</v>
      </c>
      <c r="N18" s="201">
        <v>0</v>
      </c>
      <c r="O18" s="202">
        <v>0</v>
      </c>
      <c r="P18" s="201">
        <v>0</v>
      </c>
      <c r="Q18" s="202">
        <v>192</v>
      </c>
      <c r="R18" s="201">
        <v>1973</v>
      </c>
      <c r="S18" s="202">
        <v>9</v>
      </c>
      <c r="T18" s="201">
        <v>20</v>
      </c>
    </row>
    <row r="19" spans="2:23" ht="16.5" customHeight="1" x14ac:dyDescent="0.15">
      <c r="B19" s="287" t="s">
        <v>189</v>
      </c>
      <c r="C19" s="286"/>
      <c r="D19" s="285"/>
      <c r="E19" s="284">
        <f>SUM(E20:E36)</f>
        <v>4078</v>
      </c>
      <c r="F19" s="323">
        <f>SUM(F20:F36)</f>
        <v>33912</v>
      </c>
      <c r="G19" s="282">
        <f>SUM(G20:G36)</f>
        <v>2061</v>
      </c>
      <c r="H19" s="323">
        <f>SUM(H20:H36)</f>
        <v>5686</v>
      </c>
      <c r="I19" s="282">
        <f>SUM(I20:I36)</f>
        <v>1667</v>
      </c>
      <c r="J19" s="281">
        <f>SUM(J20:J36)</f>
        <v>24409</v>
      </c>
      <c r="K19" s="282">
        <f>SUM(K20:K36)</f>
        <v>15</v>
      </c>
      <c r="L19" s="281">
        <f>SUM(L20:L36)</f>
        <v>68</v>
      </c>
      <c r="M19" s="282">
        <f>SUM(M20:M36)</f>
        <v>0</v>
      </c>
      <c r="N19" s="281">
        <f>SUM(N20:N36)</f>
        <v>0</v>
      </c>
      <c r="O19" s="282">
        <f>SUM(O20:O36)</f>
        <v>7</v>
      </c>
      <c r="P19" s="281">
        <f>SUM(P20:P36)</f>
        <v>98</v>
      </c>
      <c r="Q19" s="282">
        <f>SUM(Q20:Q36)</f>
        <v>319</v>
      </c>
      <c r="R19" s="281">
        <f>SUM(R20:R36)</f>
        <v>3633</v>
      </c>
      <c r="S19" s="282">
        <f>SUM(S20:S36)</f>
        <v>9</v>
      </c>
      <c r="T19" s="281">
        <f>SUM(T20:T36)</f>
        <v>18</v>
      </c>
    </row>
    <row r="20" spans="2:23" ht="12.95" hidden="1" customHeight="1" x14ac:dyDescent="0.15">
      <c r="B20" s="315"/>
      <c r="C20" s="322" t="s">
        <v>8</v>
      </c>
      <c r="D20" s="321" t="s">
        <v>188</v>
      </c>
      <c r="E20" s="319">
        <f>+G20+I20+K20+O20+Q20+S20</f>
        <v>11</v>
      </c>
      <c r="F20" s="318">
        <f>+H20+J20+L20+P20+R20+T20</f>
        <v>124</v>
      </c>
      <c r="G20" s="319">
        <v>0</v>
      </c>
      <c r="H20" s="318">
        <v>0</v>
      </c>
      <c r="I20" s="319">
        <v>3</v>
      </c>
      <c r="J20" s="320">
        <v>52</v>
      </c>
      <c r="K20" s="319">
        <v>0</v>
      </c>
      <c r="L20" s="318">
        <v>0</v>
      </c>
      <c r="M20" s="319">
        <v>0</v>
      </c>
      <c r="N20" s="318">
        <v>0</v>
      </c>
      <c r="O20" s="319">
        <v>0</v>
      </c>
      <c r="P20" s="318">
        <v>0</v>
      </c>
      <c r="Q20" s="319">
        <v>8</v>
      </c>
      <c r="R20" s="318">
        <v>72</v>
      </c>
      <c r="S20" s="319">
        <v>0</v>
      </c>
      <c r="T20" s="318">
        <v>0</v>
      </c>
    </row>
    <row r="21" spans="2:23" ht="12.95" hidden="1" customHeight="1" x14ac:dyDescent="0.15">
      <c r="B21" s="315"/>
      <c r="C21" s="312" t="s">
        <v>10</v>
      </c>
      <c r="D21" s="314" t="s">
        <v>187</v>
      </c>
      <c r="E21" s="208">
        <f>+G21+I21+K21+O21+Q21+S21</f>
        <v>0</v>
      </c>
      <c r="F21" s="207">
        <f>+H21+J21+L21+P21+R21+T21</f>
        <v>0</v>
      </c>
      <c r="G21" s="208">
        <v>0</v>
      </c>
      <c r="H21" s="207">
        <v>0</v>
      </c>
      <c r="I21" s="208">
        <v>0</v>
      </c>
      <c r="J21" s="209">
        <v>0</v>
      </c>
      <c r="K21" s="208">
        <v>0</v>
      </c>
      <c r="L21" s="207">
        <v>0</v>
      </c>
      <c r="M21" s="208">
        <v>0</v>
      </c>
      <c r="N21" s="207">
        <v>0</v>
      </c>
      <c r="O21" s="208">
        <v>0</v>
      </c>
      <c r="P21" s="207">
        <v>0</v>
      </c>
      <c r="Q21" s="208">
        <v>0</v>
      </c>
      <c r="R21" s="207">
        <v>0</v>
      </c>
      <c r="S21" s="208">
        <v>0</v>
      </c>
      <c r="T21" s="207">
        <v>0</v>
      </c>
    </row>
    <row r="22" spans="2:23" ht="12.95" hidden="1" customHeight="1" x14ac:dyDescent="0.15">
      <c r="B22" s="315"/>
      <c r="C22" s="312" t="s">
        <v>157</v>
      </c>
      <c r="D22" s="314" t="s">
        <v>186</v>
      </c>
      <c r="E22" s="208">
        <f>+G22+I22+K22+O22+Q22+S22</f>
        <v>1</v>
      </c>
      <c r="F22" s="207">
        <f>+H22+J22+L22+P22+R22+T22</f>
        <v>2</v>
      </c>
      <c r="G22" s="208">
        <v>0</v>
      </c>
      <c r="H22" s="207">
        <v>0</v>
      </c>
      <c r="I22" s="208">
        <v>0</v>
      </c>
      <c r="J22" s="209">
        <v>0</v>
      </c>
      <c r="K22" s="208">
        <v>0</v>
      </c>
      <c r="L22" s="207">
        <v>0</v>
      </c>
      <c r="M22" s="208">
        <v>0</v>
      </c>
      <c r="N22" s="207">
        <v>0</v>
      </c>
      <c r="O22" s="208">
        <v>0</v>
      </c>
      <c r="P22" s="207">
        <v>0</v>
      </c>
      <c r="Q22" s="208">
        <v>1</v>
      </c>
      <c r="R22" s="207">
        <v>2</v>
      </c>
      <c r="S22" s="208">
        <v>0</v>
      </c>
      <c r="T22" s="207">
        <v>0</v>
      </c>
    </row>
    <row r="23" spans="2:23" ht="12.95" hidden="1" customHeight="1" x14ac:dyDescent="0.15">
      <c r="B23" s="315"/>
      <c r="C23" s="312" t="s">
        <v>14</v>
      </c>
      <c r="D23" s="314" t="s">
        <v>185</v>
      </c>
      <c r="E23" s="208">
        <f>+G23+I23+K23+O23+Q23+S23</f>
        <v>2</v>
      </c>
      <c r="F23" s="207">
        <f>+H23+J23+L23+P23+R23+T23</f>
        <v>51</v>
      </c>
      <c r="G23" s="208">
        <v>0</v>
      </c>
      <c r="H23" s="207">
        <v>0</v>
      </c>
      <c r="I23" s="208">
        <v>1</v>
      </c>
      <c r="J23" s="209">
        <v>35</v>
      </c>
      <c r="K23" s="208">
        <v>0</v>
      </c>
      <c r="L23" s="207">
        <v>0</v>
      </c>
      <c r="M23" s="208">
        <v>0</v>
      </c>
      <c r="N23" s="207">
        <v>0</v>
      </c>
      <c r="O23" s="208">
        <v>0</v>
      </c>
      <c r="P23" s="207">
        <v>0</v>
      </c>
      <c r="Q23" s="208">
        <v>1</v>
      </c>
      <c r="R23" s="207">
        <v>16</v>
      </c>
      <c r="S23" s="208">
        <v>0</v>
      </c>
      <c r="T23" s="207">
        <v>0</v>
      </c>
    </row>
    <row r="24" spans="2:23" ht="12.95" hidden="1" customHeight="1" x14ac:dyDescent="0.15">
      <c r="B24" s="315"/>
      <c r="C24" s="317" t="s">
        <v>16</v>
      </c>
      <c r="D24" s="314" t="s">
        <v>184</v>
      </c>
      <c r="E24" s="208">
        <f>+G24+I24+K24+O24+Q24+S24</f>
        <v>545</v>
      </c>
      <c r="F24" s="207">
        <f>+H24+J24+L24+P24+R24+T24</f>
        <v>3079</v>
      </c>
      <c r="G24" s="208">
        <v>249</v>
      </c>
      <c r="H24" s="207">
        <v>593</v>
      </c>
      <c r="I24" s="208">
        <v>296</v>
      </c>
      <c r="J24" s="209">
        <v>2486</v>
      </c>
      <c r="K24" s="208">
        <v>0</v>
      </c>
      <c r="L24" s="207">
        <v>0</v>
      </c>
      <c r="M24" s="208">
        <v>0</v>
      </c>
      <c r="N24" s="207">
        <v>0</v>
      </c>
      <c r="O24" s="208">
        <v>0</v>
      </c>
      <c r="P24" s="207">
        <v>0</v>
      </c>
      <c r="Q24" s="208">
        <v>0</v>
      </c>
      <c r="R24" s="207">
        <v>0</v>
      </c>
      <c r="S24" s="208">
        <v>0</v>
      </c>
      <c r="T24" s="207">
        <v>0</v>
      </c>
    </row>
    <row r="25" spans="2:23" ht="12.95" hidden="1" customHeight="1" x14ac:dyDescent="0.15">
      <c r="B25" s="315"/>
      <c r="C25" s="312" t="s">
        <v>155</v>
      </c>
      <c r="D25" s="314" t="s">
        <v>183</v>
      </c>
      <c r="E25" s="208">
        <f>+G25+I25+K25+O25+Q25+S25</f>
        <v>824</v>
      </c>
      <c r="F25" s="207">
        <f>+H25+J25+L25+P25+R25+T25</f>
        <v>11454</v>
      </c>
      <c r="G25" s="208">
        <v>332</v>
      </c>
      <c r="H25" s="207">
        <v>883</v>
      </c>
      <c r="I25" s="208">
        <v>478</v>
      </c>
      <c r="J25" s="209">
        <v>10328</v>
      </c>
      <c r="K25" s="208">
        <v>4</v>
      </c>
      <c r="L25" s="207">
        <v>14</v>
      </c>
      <c r="M25" s="208">
        <v>0</v>
      </c>
      <c r="N25" s="207">
        <v>0</v>
      </c>
      <c r="O25" s="208">
        <v>0</v>
      </c>
      <c r="P25" s="207">
        <v>0</v>
      </c>
      <c r="Q25" s="208">
        <v>10</v>
      </c>
      <c r="R25" s="207">
        <v>229</v>
      </c>
      <c r="S25" s="208">
        <v>0</v>
      </c>
      <c r="T25" s="207">
        <v>0</v>
      </c>
      <c r="W25" s="300"/>
    </row>
    <row r="26" spans="2:23" ht="18" hidden="1" customHeight="1" x14ac:dyDescent="0.15">
      <c r="B26" s="315"/>
      <c r="C26" s="312" t="s">
        <v>20</v>
      </c>
      <c r="D26" s="316" t="s">
        <v>182</v>
      </c>
      <c r="E26" s="208">
        <f>+G26+I26+K26+O26+Q26+S26</f>
        <v>4</v>
      </c>
      <c r="F26" s="207">
        <f>+H26+J26+L26+P26+R26+T26</f>
        <v>109</v>
      </c>
      <c r="G26" s="208">
        <v>0</v>
      </c>
      <c r="H26" s="207">
        <v>0</v>
      </c>
      <c r="I26" s="208">
        <v>3</v>
      </c>
      <c r="J26" s="209">
        <v>96</v>
      </c>
      <c r="K26" s="208">
        <v>0</v>
      </c>
      <c r="L26" s="207">
        <v>0</v>
      </c>
      <c r="M26" s="208">
        <v>0</v>
      </c>
      <c r="N26" s="207">
        <v>0</v>
      </c>
      <c r="O26" s="208">
        <v>0</v>
      </c>
      <c r="P26" s="207">
        <v>0</v>
      </c>
      <c r="Q26" s="208">
        <v>1</v>
      </c>
      <c r="R26" s="207">
        <v>13</v>
      </c>
      <c r="S26" s="208">
        <v>0</v>
      </c>
      <c r="T26" s="207">
        <v>0</v>
      </c>
      <c r="W26" s="300"/>
    </row>
    <row r="27" spans="2:23" ht="12.95" hidden="1" customHeight="1" x14ac:dyDescent="0.15">
      <c r="B27" s="315"/>
      <c r="C27" s="312" t="s">
        <v>22</v>
      </c>
      <c r="D27" s="314" t="s">
        <v>181</v>
      </c>
      <c r="E27" s="208">
        <f>+G27+I27+K27+O27+Q27+S27</f>
        <v>30</v>
      </c>
      <c r="F27" s="207">
        <f>+H27+J27+L27+P27+R27+T27</f>
        <v>801</v>
      </c>
      <c r="G27" s="208">
        <v>3</v>
      </c>
      <c r="H27" s="207">
        <v>8</v>
      </c>
      <c r="I27" s="208">
        <v>27</v>
      </c>
      <c r="J27" s="209">
        <v>793</v>
      </c>
      <c r="K27" s="208">
        <v>0</v>
      </c>
      <c r="L27" s="207">
        <v>0</v>
      </c>
      <c r="M27" s="208">
        <v>0</v>
      </c>
      <c r="N27" s="207">
        <v>0</v>
      </c>
      <c r="O27" s="208">
        <v>0</v>
      </c>
      <c r="P27" s="207">
        <v>0</v>
      </c>
      <c r="Q27" s="208">
        <v>0</v>
      </c>
      <c r="R27" s="207">
        <v>0</v>
      </c>
      <c r="S27" s="208">
        <v>0</v>
      </c>
      <c r="T27" s="207">
        <v>0</v>
      </c>
      <c r="W27" s="300"/>
    </row>
    <row r="28" spans="2:23" ht="12.95" hidden="1" customHeight="1" x14ac:dyDescent="0.15">
      <c r="B28" s="315"/>
      <c r="C28" s="312" t="s">
        <v>24</v>
      </c>
      <c r="D28" s="314" t="s">
        <v>180</v>
      </c>
      <c r="E28" s="208">
        <f>+G28+I28+K28+O28+Q28+S28</f>
        <v>102</v>
      </c>
      <c r="F28" s="207">
        <f>+H28+J28+L28+P28+R28+T28</f>
        <v>2283</v>
      </c>
      <c r="G28" s="208">
        <v>13</v>
      </c>
      <c r="H28" s="207">
        <v>17</v>
      </c>
      <c r="I28" s="208">
        <v>87</v>
      </c>
      <c r="J28" s="209">
        <v>2256</v>
      </c>
      <c r="K28" s="208">
        <v>1</v>
      </c>
      <c r="L28" s="207">
        <v>8</v>
      </c>
      <c r="M28" s="208">
        <v>0</v>
      </c>
      <c r="N28" s="207">
        <v>0</v>
      </c>
      <c r="O28" s="208">
        <v>0</v>
      </c>
      <c r="P28" s="207">
        <v>0</v>
      </c>
      <c r="Q28" s="208">
        <v>0</v>
      </c>
      <c r="R28" s="207">
        <v>0</v>
      </c>
      <c r="S28" s="208">
        <v>1</v>
      </c>
      <c r="T28" s="207">
        <v>2</v>
      </c>
      <c r="W28" s="300"/>
    </row>
    <row r="29" spans="2:23" ht="12.95" hidden="1" customHeight="1" x14ac:dyDescent="0.15">
      <c r="B29" s="315"/>
      <c r="C29" s="312" t="s">
        <v>151</v>
      </c>
      <c r="D29" s="314" t="s">
        <v>179</v>
      </c>
      <c r="E29" s="208">
        <f>+G29+I29+K29+O29+Q29+S29</f>
        <v>1096</v>
      </c>
      <c r="F29" s="207">
        <f>+H29+J29+L29+P29+R29+T29</f>
        <v>6655</v>
      </c>
      <c r="G29" s="208">
        <v>604</v>
      </c>
      <c r="H29" s="207">
        <v>1744</v>
      </c>
      <c r="I29" s="208">
        <v>457</v>
      </c>
      <c r="J29" s="209">
        <v>4617</v>
      </c>
      <c r="K29" s="208">
        <v>10</v>
      </c>
      <c r="L29" s="207">
        <v>46</v>
      </c>
      <c r="M29" s="208">
        <v>0</v>
      </c>
      <c r="N29" s="207">
        <v>0</v>
      </c>
      <c r="O29" s="208">
        <v>0</v>
      </c>
      <c r="P29" s="207">
        <v>0</v>
      </c>
      <c r="Q29" s="208">
        <v>25</v>
      </c>
      <c r="R29" s="207">
        <v>248</v>
      </c>
      <c r="S29" s="208">
        <v>0</v>
      </c>
      <c r="T29" s="207">
        <v>0</v>
      </c>
      <c r="W29" s="300"/>
    </row>
    <row r="30" spans="2:23" ht="12.95" hidden="1" customHeight="1" x14ac:dyDescent="0.15">
      <c r="B30" s="315"/>
      <c r="C30" s="312" t="s">
        <v>28</v>
      </c>
      <c r="D30" s="314" t="s">
        <v>178</v>
      </c>
      <c r="E30" s="208">
        <f>+G30+I30+K30+O30+Q30+S30</f>
        <v>47</v>
      </c>
      <c r="F30" s="207">
        <f>+H30+J30+L30+P30+R30+T30</f>
        <v>563</v>
      </c>
      <c r="G30" s="208">
        <v>13</v>
      </c>
      <c r="H30" s="207">
        <v>25</v>
      </c>
      <c r="I30" s="208">
        <v>18</v>
      </c>
      <c r="J30" s="209">
        <v>340</v>
      </c>
      <c r="K30" s="208">
        <v>0</v>
      </c>
      <c r="L30" s="207">
        <v>0</v>
      </c>
      <c r="M30" s="208">
        <v>0</v>
      </c>
      <c r="N30" s="207">
        <v>0</v>
      </c>
      <c r="O30" s="208">
        <v>7</v>
      </c>
      <c r="P30" s="207">
        <v>98</v>
      </c>
      <c r="Q30" s="208">
        <v>9</v>
      </c>
      <c r="R30" s="207">
        <v>100</v>
      </c>
      <c r="S30" s="208">
        <v>0</v>
      </c>
      <c r="T30" s="207">
        <v>0</v>
      </c>
      <c r="W30" s="300"/>
    </row>
    <row r="31" spans="2:23" ht="12.95" hidden="1" customHeight="1" x14ac:dyDescent="0.15">
      <c r="B31" s="315"/>
      <c r="C31" s="312" t="s">
        <v>30</v>
      </c>
      <c r="D31" s="314" t="s">
        <v>177</v>
      </c>
      <c r="E31" s="208">
        <f>+G31+I31+K31+O31+Q31+S31</f>
        <v>62</v>
      </c>
      <c r="F31" s="207">
        <f>+H31+J31+L31+P31+R31+T31</f>
        <v>127</v>
      </c>
      <c r="G31" s="208">
        <v>37</v>
      </c>
      <c r="H31" s="207">
        <v>47</v>
      </c>
      <c r="I31" s="208">
        <v>24</v>
      </c>
      <c r="J31" s="209">
        <v>79</v>
      </c>
      <c r="K31" s="208">
        <v>0</v>
      </c>
      <c r="L31" s="207">
        <v>0</v>
      </c>
      <c r="M31" s="208">
        <v>0</v>
      </c>
      <c r="N31" s="207">
        <v>0</v>
      </c>
      <c r="O31" s="208">
        <v>0</v>
      </c>
      <c r="P31" s="207">
        <v>0</v>
      </c>
      <c r="Q31" s="208">
        <v>1</v>
      </c>
      <c r="R31" s="207">
        <v>1</v>
      </c>
      <c r="S31" s="208">
        <v>0</v>
      </c>
      <c r="T31" s="207">
        <v>0</v>
      </c>
      <c r="W31" s="299"/>
    </row>
    <row r="32" spans="2:23" ht="12.95" hidden="1" customHeight="1" x14ac:dyDescent="0.15">
      <c r="B32" s="313"/>
      <c r="C32" s="312" t="s">
        <v>32</v>
      </c>
      <c r="D32" s="311" t="s">
        <v>176</v>
      </c>
      <c r="E32" s="208">
        <f>+G32+I32+K32+O32+Q32+S32</f>
        <v>374</v>
      </c>
      <c r="F32" s="207">
        <f>+H32+J32+L32+P32+R32+T32</f>
        <v>2433</v>
      </c>
      <c r="G32" s="208">
        <v>269</v>
      </c>
      <c r="H32" s="207">
        <v>1018</v>
      </c>
      <c r="I32" s="208">
        <v>101</v>
      </c>
      <c r="J32" s="209">
        <v>1325</v>
      </c>
      <c r="K32" s="208">
        <v>0</v>
      </c>
      <c r="L32" s="207">
        <v>0</v>
      </c>
      <c r="M32" s="208">
        <v>0</v>
      </c>
      <c r="N32" s="207">
        <v>0</v>
      </c>
      <c r="O32" s="208">
        <v>0</v>
      </c>
      <c r="P32" s="207">
        <v>0</v>
      </c>
      <c r="Q32" s="208">
        <v>4</v>
      </c>
      <c r="R32" s="207">
        <v>90</v>
      </c>
      <c r="S32" s="208">
        <v>0</v>
      </c>
      <c r="T32" s="207">
        <v>0</v>
      </c>
    </row>
    <row r="33" spans="2:22" ht="12.95" hidden="1" customHeight="1" x14ac:dyDescent="0.15">
      <c r="B33" s="313"/>
      <c r="C33" s="312" t="s">
        <v>147</v>
      </c>
      <c r="D33" s="314" t="s">
        <v>175</v>
      </c>
      <c r="E33" s="208">
        <f>+G33+I33+K33+O33+Q33+S33</f>
        <v>130</v>
      </c>
      <c r="F33" s="207">
        <f>+H33+J33+L33+P33+R33+T33</f>
        <v>2146</v>
      </c>
      <c r="G33" s="208">
        <v>74</v>
      </c>
      <c r="H33" s="207">
        <v>404</v>
      </c>
      <c r="I33" s="208">
        <v>2</v>
      </c>
      <c r="J33" s="209">
        <v>9</v>
      </c>
      <c r="K33" s="208">
        <v>0</v>
      </c>
      <c r="L33" s="207">
        <v>0</v>
      </c>
      <c r="M33" s="208">
        <v>0</v>
      </c>
      <c r="N33" s="207">
        <v>0</v>
      </c>
      <c r="O33" s="208">
        <v>0</v>
      </c>
      <c r="P33" s="207">
        <v>0</v>
      </c>
      <c r="Q33" s="208">
        <v>54</v>
      </c>
      <c r="R33" s="207">
        <v>1733</v>
      </c>
      <c r="S33" s="208">
        <v>0</v>
      </c>
      <c r="T33" s="207">
        <v>0</v>
      </c>
    </row>
    <row r="34" spans="2:22" ht="12.95" hidden="1" customHeight="1" x14ac:dyDescent="0.15">
      <c r="B34" s="313"/>
      <c r="C34" s="312" t="s">
        <v>145</v>
      </c>
      <c r="D34" s="311" t="s">
        <v>144</v>
      </c>
      <c r="E34" s="208">
        <f>+G34+I34+K34+O34+Q34+S34</f>
        <v>66</v>
      </c>
      <c r="F34" s="207">
        <f>+H34+J34+L34+P34+R34+T34</f>
        <v>219</v>
      </c>
      <c r="G34" s="208">
        <v>52</v>
      </c>
      <c r="H34" s="207">
        <v>103</v>
      </c>
      <c r="I34" s="208">
        <v>8</v>
      </c>
      <c r="J34" s="209">
        <v>53</v>
      </c>
      <c r="K34" s="208">
        <v>0</v>
      </c>
      <c r="L34" s="207">
        <v>0</v>
      </c>
      <c r="M34" s="208">
        <v>0</v>
      </c>
      <c r="N34" s="207">
        <v>0</v>
      </c>
      <c r="O34" s="208">
        <v>0</v>
      </c>
      <c r="P34" s="207">
        <v>0</v>
      </c>
      <c r="Q34" s="208">
        <v>6</v>
      </c>
      <c r="R34" s="207">
        <v>63</v>
      </c>
      <c r="S34" s="208">
        <v>0</v>
      </c>
      <c r="T34" s="207">
        <v>0</v>
      </c>
    </row>
    <row r="35" spans="2:22" ht="12.95" hidden="1" customHeight="1" x14ac:dyDescent="0.15">
      <c r="B35" s="313"/>
      <c r="C35" s="312" t="s">
        <v>174</v>
      </c>
      <c r="D35" s="311" t="s">
        <v>142</v>
      </c>
      <c r="E35" s="208">
        <f>+G35+I35+K35+O35+Q35+S35</f>
        <v>56</v>
      </c>
      <c r="F35" s="207">
        <f>+H35+J35+L35+P35+R35+T35</f>
        <v>609</v>
      </c>
      <c r="G35" s="208">
        <v>6</v>
      </c>
      <c r="H35" s="207">
        <v>12</v>
      </c>
      <c r="I35" s="208">
        <v>0</v>
      </c>
      <c r="J35" s="209">
        <v>0</v>
      </c>
      <c r="K35" s="208">
        <v>0</v>
      </c>
      <c r="L35" s="207">
        <v>0</v>
      </c>
      <c r="M35" s="208">
        <v>0</v>
      </c>
      <c r="N35" s="207">
        <v>0</v>
      </c>
      <c r="O35" s="208">
        <v>0</v>
      </c>
      <c r="P35" s="207">
        <v>0</v>
      </c>
      <c r="Q35" s="208">
        <v>50</v>
      </c>
      <c r="R35" s="207">
        <v>597</v>
      </c>
      <c r="S35" s="208">
        <v>0</v>
      </c>
      <c r="T35" s="207">
        <v>0</v>
      </c>
    </row>
    <row r="36" spans="2:22" ht="24.75" hidden="1" customHeight="1" x14ac:dyDescent="0.15">
      <c r="B36" s="310"/>
      <c r="C36" s="309" t="s">
        <v>173</v>
      </c>
      <c r="D36" s="308" t="s">
        <v>140</v>
      </c>
      <c r="E36" s="202">
        <f>+G36+I36+K36+O36+Q36+S36</f>
        <v>728</v>
      </c>
      <c r="F36" s="201">
        <f>+H36+J36+L36+P36+R36+T36</f>
        <v>3257</v>
      </c>
      <c r="G36" s="202">
        <v>409</v>
      </c>
      <c r="H36" s="201">
        <v>832</v>
      </c>
      <c r="I36" s="202">
        <v>162</v>
      </c>
      <c r="J36" s="203">
        <v>1940</v>
      </c>
      <c r="K36" s="202">
        <v>0</v>
      </c>
      <c r="L36" s="201">
        <v>0</v>
      </c>
      <c r="M36" s="202">
        <v>0</v>
      </c>
      <c r="N36" s="201">
        <v>0</v>
      </c>
      <c r="O36" s="202">
        <v>0</v>
      </c>
      <c r="P36" s="201">
        <v>0</v>
      </c>
      <c r="Q36" s="202">
        <v>149</v>
      </c>
      <c r="R36" s="201">
        <v>469</v>
      </c>
      <c r="S36" s="202">
        <v>8</v>
      </c>
      <c r="T36" s="201">
        <v>16</v>
      </c>
      <c r="V36" s="300"/>
    </row>
    <row r="37" spans="2:22" ht="16.5" customHeight="1" x14ac:dyDescent="0.15">
      <c r="B37" s="287" t="s">
        <v>50</v>
      </c>
      <c r="C37" s="286"/>
      <c r="D37" s="285"/>
      <c r="E37" s="307">
        <f>SUM(E38:E55)</f>
        <v>4059</v>
      </c>
      <c r="F37" s="306">
        <f>SUM(F38:F55)</f>
        <v>35969</v>
      </c>
      <c r="G37" s="305">
        <f>SUM(G38:G55)</f>
        <v>1852</v>
      </c>
      <c r="H37" s="306">
        <f>SUM(H38:H55)</f>
        <v>5316</v>
      </c>
      <c r="I37" s="305">
        <f>SUM(I38:I55)</f>
        <v>1820</v>
      </c>
      <c r="J37" s="304">
        <f>SUM(J38:J55)</f>
        <v>26225</v>
      </c>
      <c r="K37" s="305">
        <f>SUM(K38:K55)</f>
        <v>13</v>
      </c>
      <c r="L37" s="304">
        <f>SUM(L38:L55)</f>
        <v>75</v>
      </c>
      <c r="M37" s="305">
        <f>SUM(M38:M55)</f>
        <v>5</v>
      </c>
      <c r="N37" s="304">
        <f>SUM(N38:N55)</f>
        <v>11</v>
      </c>
      <c r="O37" s="305">
        <f>SUM(O38:O55)</f>
        <v>9</v>
      </c>
      <c r="P37" s="304">
        <f>SUM(P38:P55)</f>
        <v>256</v>
      </c>
      <c r="Q37" s="305">
        <f>SUM(Q38:Q55)</f>
        <v>341</v>
      </c>
      <c r="R37" s="304">
        <f>SUM(R38:R55)</f>
        <v>4044</v>
      </c>
      <c r="S37" s="305">
        <f>SUM(S38:S55)</f>
        <v>19</v>
      </c>
      <c r="T37" s="304">
        <f>SUM(T38:T55)</f>
        <v>42</v>
      </c>
    </row>
    <row r="38" spans="2:22" ht="12.95" hidden="1" customHeight="1" x14ac:dyDescent="0.15">
      <c r="B38" s="176"/>
      <c r="C38" s="303" t="s">
        <v>8</v>
      </c>
      <c r="D38" s="302" t="s">
        <v>165</v>
      </c>
      <c r="E38" s="220">
        <v>23</v>
      </c>
      <c r="F38" s="222">
        <v>255</v>
      </c>
      <c r="G38" s="220">
        <v>0</v>
      </c>
      <c r="H38" s="222">
        <v>0</v>
      </c>
      <c r="I38" s="220">
        <v>11</v>
      </c>
      <c r="J38" s="221">
        <v>123</v>
      </c>
      <c r="K38" s="220">
        <v>0</v>
      </c>
      <c r="L38" s="219">
        <v>0</v>
      </c>
      <c r="M38" s="301">
        <v>0</v>
      </c>
      <c r="N38" s="222">
        <v>0</v>
      </c>
      <c r="O38" s="220">
        <v>0</v>
      </c>
      <c r="P38" s="222">
        <v>0</v>
      </c>
      <c r="Q38" s="220">
        <v>11</v>
      </c>
      <c r="R38" s="219">
        <v>125</v>
      </c>
      <c r="S38" s="220">
        <v>1</v>
      </c>
      <c r="T38" s="219">
        <v>7</v>
      </c>
      <c r="V38" s="300"/>
    </row>
    <row r="39" spans="2:22" ht="14.25" hidden="1" customHeight="1" x14ac:dyDescent="0.15">
      <c r="B39" s="176"/>
      <c r="C39" s="212" t="s">
        <v>10</v>
      </c>
      <c r="D39" s="213" t="s">
        <v>92</v>
      </c>
      <c r="E39" s="208">
        <v>9</v>
      </c>
      <c r="F39" s="210">
        <v>71</v>
      </c>
      <c r="G39" s="208">
        <v>0</v>
      </c>
      <c r="H39" s="210">
        <v>0</v>
      </c>
      <c r="I39" s="208">
        <v>7</v>
      </c>
      <c r="J39" s="209">
        <v>59</v>
      </c>
      <c r="K39" s="208">
        <v>0</v>
      </c>
      <c r="L39" s="207">
        <v>0</v>
      </c>
      <c r="M39" s="298">
        <v>0</v>
      </c>
      <c r="N39" s="210">
        <v>0</v>
      </c>
      <c r="O39" s="208">
        <v>0</v>
      </c>
      <c r="P39" s="210">
        <v>0</v>
      </c>
      <c r="Q39" s="208">
        <v>1</v>
      </c>
      <c r="R39" s="207">
        <v>10</v>
      </c>
      <c r="S39" s="208">
        <v>1</v>
      </c>
      <c r="T39" s="207">
        <v>2</v>
      </c>
      <c r="V39" s="300"/>
    </row>
    <row r="40" spans="2:22" ht="12.95" hidden="1" customHeight="1" x14ac:dyDescent="0.15">
      <c r="B40" s="176"/>
      <c r="C40" s="212" t="s">
        <v>157</v>
      </c>
      <c r="D40" s="218" t="s">
        <v>156</v>
      </c>
      <c r="E40" s="208">
        <v>2</v>
      </c>
      <c r="F40" s="210">
        <v>9</v>
      </c>
      <c r="G40" s="208">
        <v>0</v>
      </c>
      <c r="H40" s="210">
        <v>0</v>
      </c>
      <c r="I40" s="208">
        <v>1</v>
      </c>
      <c r="J40" s="209">
        <v>4</v>
      </c>
      <c r="K40" s="208">
        <v>0</v>
      </c>
      <c r="L40" s="207">
        <v>0</v>
      </c>
      <c r="M40" s="298">
        <v>0</v>
      </c>
      <c r="N40" s="210">
        <v>0</v>
      </c>
      <c r="O40" s="208">
        <v>0</v>
      </c>
      <c r="P40" s="210">
        <v>0</v>
      </c>
      <c r="Q40" s="208">
        <v>1</v>
      </c>
      <c r="R40" s="207">
        <v>5</v>
      </c>
      <c r="S40" s="208">
        <v>0</v>
      </c>
      <c r="T40" s="207">
        <v>0</v>
      </c>
      <c r="V40" s="300"/>
    </row>
    <row r="41" spans="2:22" ht="12.95" hidden="1" customHeight="1" x14ac:dyDescent="0.15">
      <c r="B41" s="176"/>
      <c r="C41" s="212" t="s">
        <v>14</v>
      </c>
      <c r="D41" s="213" t="s">
        <v>96</v>
      </c>
      <c r="E41" s="208">
        <v>526</v>
      </c>
      <c r="F41" s="210">
        <v>2935</v>
      </c>
      <c r="G41" s="208">
        <v>215</v>
      </c>
      <c r="H41" s="210">
        <v>542</v>
      </c>
      <c r="I41" s="208">
        <v>310</v>
      </c>
      <c r="J41" s="209">
        <v>2390</v>
      </c>
      <c r="K41" s="208">
        <v>0</v>
      </c>
      <c r="L41" s="207">
        <v>0</v>
      </c>
      <c r="M41" s="298">
        <v>1</v>
      </c>
      <c r="N41" s="210">
        <v>3</v>
      </c>
      <c r="O41" s="208">
        <v>0</v>
      </c>
      <c r="P41" s="210">
        <v>0</v>
      </c>
      <c r="Q41" s="208">
        <v>0</v>
      </c>
      <c r="R41" s="207">
        <v>0</v>
      </c>
      <c r="S41" s="208">
        <v>0</v>
      </c>
      <c r="T41" s="207">
        <v>0</v>
      </c>
      <c r="V41" s="300"/>
    </row>
    <row r="42" spans="2:22" ht="12.95" hidden="1" customHeight="1" x14ac:dyDescent="0.15">
      <c r="B42" s="176"/>
      <c r="C42" s="217" t="s">
        <v>16</v>
      </c>
      <c r="D42" s="213" t="s">
        <v>56</v>
      </c>
      <c r="E42" s="208">
        <v>751</v>
      </c>
      <c r="F42" s="210">
        <v>12213</v>
      </c>
      <c r="G42" s="208">
        <v>283</v>
      </c>
      <c r="H42" s="210">
        <v>774</v>
      </c>
      <c r="I42" s="208">
        <v>452</v>
      </c>
      <c r="J42" s="209">
        <v>11182</v>
      </c>
      <c r="K42" s="208">
        <v>3</v>
      </c>
      <c r="L42" s="207">
        <v>12</v>
      </c>
      <c r="M42" s="298">
        <v>0</v>
      </c>
      <c r="N42" s="210">
        <v>0</v>
      </c>
      <c r="O42" s="208">
        <v>0</v>
      </c>
      <c r="P42" s="210">
        <v>0</v>
      </c>
      <c r="Q42" s="208">
        <v>11</v>
      </c>
      <c r="R42" s="207">
        <v>237</v>
      </c>
      <c r="S42" s="208">
        <v>2</v>
      </c>
      <c r="T42" s="207">
        <v>8</v>
      </c>
      <c r="V42" s="299"/>
    </row>
    <row r="43" spans="2:22" ht="12.95" hidden="1" customHeight="1" x14ac:dyDescent="0.15">
      <c r="B43" s="176"/>
      <c r="C43" s="212" t="s">
        <v>155</v>
      </c>
      <c r="D43" s="214" t="s">
        <v>154</v>
      </c>
      <c r="E43" s="208">
        <v>4</v>
      </c>
      <c r="F43" s="210">
        <v>106</v>
      </c>
      <c r="G43" s="208">
        <v>0</v>
      </c>
      <c r="H43" s="210">
        <v>0</v>
      </c>
      <c r="I43" s="208">
        <v>3</v>
      </c>
      <c r="J43" s="209">
        <v>93</v>
      </c>
      <c r="K43" s="208">
        <v>0</v>
      </c>
      <c r="L43" s="207">
        <v>0</v>
      </c>
      <c r="M43" s="298">
        <v>0</v>
      </c>
      <c r="N43" s="210">
        <v>0</v>
      </c>
      <c r="O43" s="208">
        <v>0</v>
      </c>
      <c r="P43" s="210">
        <v>0</v>
      </c>
      <c r="Q43" s="208">
        <v>1</v>
      </c>
      <c r="R43" s="207">
        <v>13</v>
      </c>
      <c r="S43" s="208">
        <v>0</v>
      </c>
      <c r="T43" s="207">
        <v>0</v>
      </c>
    </row>
    <row r="44" spans="2:22" ht="12.95" hidden="1" customHeight="1" x14ac:dyDescent="0.15">
      <c r="B44" s="176"/>
      <c r="C44" s="212" t="s">
        <v>20</v>
      </c>
      <c r="D44" s="213" t="s">
        <v>36</v>
      </c>
      <c r="E44" s="208">
        <v>38</v>
      </c>
      <c r="F44" s="210">
        <v>874</v>
      </c>
      <c r="G44" s="208">
        <v>3</v>
      </c>
      <c r="H44" s="210">
        <v>10</v>
      </c>
      <c r="I44" s="208">
        <v>34</v>
      </c>
      <c r="J44" s="209">
        <v>863</v>
      </c>
      <c r="K44" s="208">
        <v>0</v>
      </c>
      <c r="L44" s="207">
        <v>0</v>
      </c>
      <c r="M44" s="298">
        <v>1</v>
      </c>
      <c r="N44" s="210">
        <v>1</v>
      </c>
      <c r="O44" s="208">
        <v>0</v>
      </c>
      <c r="P44" s="210">
        <v>0</v>
      </c>
      <c r="Q44" s="208">
        <v>0</v>
      </c>
      <c r="R44" s="207">
        <v>0</v>
      </c>
      <c r="S44" s="208">
        <v>0</v>
      </c>
      <c r="T44" s="207">
        <v>0</v>
      </c>
    </row>
    <row r="45" spans="2:22" ht="12.95" hidden="1" customHeight="1" x14ac:dyDescent="0.15">
      <c r="B45" s="176"/>
      <c r="C45" s="212" t="s">
        <v>22</v>
      </c>
      <c r="D45" s="215" t="s">
        <v>153</v>
      </c>
      <c r="E45" s="208">
        <v>120</v>
      </c>
      <c r="F45" s="210">
        <v>1882</v>
      </c>
      <c r="G45" s="208">
        <v>17</v>
      </c>
      <c r="H45" s="210">
        <v>26</v>
      </c>
      <c r="I45" s="208">
        <v>101</v>
      </c>
      <c r="J45" s="209">
        <v>1846</v>
      </c>
      <c r="K45" s="208">
        <v>1</v>
      </c>
      <c r="L45" s="207">
        <v>8</v>
      </c>
      <c r="M45" s="298">
        <v>0</v>
      </c>
      <c r="N45" s="210">
        <v>0</v>
      </c>
      <c r="O45" s="208">
        <v>0</v>
      </c>
      <c r="P45" s="210">
        <v>0</v>
      </c>
      <c r="Q45" s="208">
        <v>0</v>
      </c>
      <c r="R45" s="207">
        <v>0</v>
      </c>
      <c r="S45" s="208">
        <v>1</v>
      </c>
      <c r="T45" s="207">
        <v>2</v>
      </c>
    </row>
    <row r="46" spans="2:22" ht="12.95" hidden="1" customHeight="1" x14ac:dyDescent="0.15">
      <c r="B46" s="176"/>
      <c r="C46" s="212" t="s">
        <v>24</v>
      </c>
      <c r="D46" s="216" t="s">
        <v>152</v>
      </c>
      <c r="E46" s="208">
        <v>1059</v>
      </c>
      <c r="F46" s="210">
        <v>7184</v>
      </c>
      <c r="G46" s="208">
        <v>532</v>
      </c>
      <c r="H46" s="210">
        <v>1709</v>
      </c>
      <c r="I46" s="208">
        <v>488</v>
      </c>
      <c r="J46" s="209">
        <v>5132</v>
      </c>
      <c r="K46" s="208">
        <v>7</v>
      </c>
      <c r="L46" s="207">
        <v>53</v>
      </c>
      <c r="M46" s="298">
        <v>1</v>
      </c>
      <c r="N46" s="210">
        <v>2</v>
      </c>
      <c r="O46" s="208">
        <v>0</v>
      </c>
      <c r="P46" s="210">
        <v>0</v>
      </c>
      <c r="Q46" s="208">
        <v>29</v>
      </c>
      <c r="R46" s="207">
        <v>286</v>
      </c>
      <c r="S46" s="208">
        <v>2</v>
      </c>
      <c r="T46" s="207">
        <v>2</v>
      </c>
    </row>
    <row r="47" spans="2:22" ht="12.95" hidden="1" customHeight="1" x14ac:dyDescent="0.15">
      <c r="B47" s="176"/>
      <c r="C47" s="212" t="s">
        <v>151</v>
      </c>
      <c r="D47" s="215" t="s">
        <v>130</v>
      </c>
      <c r="E47" s="208">
        <v>51</v>
      </c>
      <c r="F47" s="210">
        <v>753</v>
      </c>
      <c r="G47" s="208">
        <v>11</v>
      </c>
      <c r="H47" s="210">
        <v>20</v>
      </c>
      <c r="I47" s="208">
        <v>20</v>
      </c>
      <c r="J47" s="209">
        <v>354</v>
      </c>
      <c r="K47" s="208">
        <v>0</v>
      </c>
      <c r="L47" s="207">
        <v>0</v>
      </c>
      <c r="M47" s="298">
        <v>0</v>
      </c>
      <c r="N47" s="210">
        <v>0</v>
      </c>
      <c r="O47" s="208">
        <v>9</v>
      </c>
      <c r="P47" s="210">
        <v>256</v>
      </c>
      <c r="Q47" s="208">
        <v>11</v>
      </c>
      <c r="R47" s="207">
        <v>123</v>
      </c>
      <c r="S47" s="208">
        <v>0</v>
      </c>
      <c r="T47" s="207">
        <v>0</v>
      </c>
    </row>
    <row r="48" spans="2:22" ht="12.95" hidden="1" customHeight="1" x14ac:dyDescent="0.15">
      <c r="B48" s="176"/>
      <c r="C48" s="212" t="s">
        <v>28</v>
      </c>
      <c r="D48" s="214" t="s">
        <v>150</v>
      </c>
      <c r="E48" s="208">
        <v>81</v>
      </c>
      <c r="F48" s="210">
        <v>297</v>
      </c>
      <c r="G48" s="208">
        <v>34</v>
      </c>
      <c r="H48" s="210">
        <v>55</v>
      </c>
      <c r="I48" s="208">
        <v>42</v>
      </c>
      <c r="J48" s="209">
        <v>232</v>
      </c>
      <c r="K48" s="208">
        <v>2</v>
      </c>
      <c r="L48" s="207">
        <v>2</v>
      </c>
      <c r="M48" s="298">
        <v>0</v>
      </c>
      <c r="N48" s="210">
        <v>0</v>
      </c>
      <c r="O48" s="208">
        <v>0</v>
      </c>
      <c r="P48" s="210">
        <v>0</v>
      </c>
      <c r="Q48" s="208">
        <v>3</v>
      </c>
      <c r="R48" s="207">
        <v>8</v>
      </c>
      <c r="S48" s="208">
        <v>0</v>
      </c>
      <c r="T48" s="207">
        <v>0</v>
      </c>
    </row>
    <row r="49" spans="1:22" ht="12.95" hidden="1" customHeight="1" x14ac:dyDescent="0.15">
      <c r="B49" s="176"/>
      <c r="C49" s="212" t="s">
        <v>30</v>
      </c>
      <c r="D49" s="214" t="s">
        <v>149</v>
      </c>
      <c r="E49" s="208">
        <v>107</v>
      </c>
      <c r="F49" s="210">
        <v>583</v>
      </c>
      <c r="G49" s="208">
        <v>56</v>
      </c>
      <c r="H49" s="210">
        <v>125</v>
      </c>
      <c r="I49" s="208">
        <v>47</v>
      </c>
      <c r="J49" s="209">
        <v>408</v>
      </c>
      <c r="K49" s="208">
        <v>0</v>
      </c>
      <c r="L49" s="207">
        <v>0</v>
      </c>
      <c r="M49" s="298">
        <v>2</v>
      </c>
      <c r="N49" s="210">
        <v>5</v>
      </c>
      <c r="O49" s="208">
        <v>0</v>
      </c>
      <c r="P49" s="210">
        <v>0</v>
      </c>
      <c r="Q49" s="208">
        <v>2</v>
      </c>
      <c r="R49" s="207">
        <v>45</v>
      </c>
      <c r="S49" s="208">
        <v>0</v>
      </c>
      <c r="T49" s="207">
        <v>0</v>
      </c>
    </row>
    <row r="50" spans="1:22" ht="12.95" hidden="1" customHeight="1" x14ac:dyDescent="0.15">
      <c r="B50" s="179"/>
      <c r="C50" s="212" t="s">
        <v>32</v>
      </c>
      <c r="D50" s="214" t="s">
        <v>148</v>
      </c>
      <c r="E50" s="208">
        <v>381</v>
      </c>
      <c r="F50" s="210">
        <v>2651</v>
      </c>
      <c r="G50" s="208">
        <v>246</v>
      </c>
      <c r="H50" s="210">
        <v>936</v>
      </c>
      <c r="I50" s="208">
        <v>130</v>
      </c>
      <c r="J50" s="209">
        <v>1576</v>
      </c>
      <c r="K50" s="208">
        <v>0</v>
      </c>
      <c r="L50" s="207">
        <v>0</v>
      </c>
      <c r="M50" s="298">
        <v>0</v>
      </c>
      <c r="N50" s="210">
        <v>0</v>
      </c>
      <c r="O50" s="208">
        <v>0</v>
      </c>
      <c r="P50" s="210">
        <v>0</v>
      </c>
      <c r="Q50" s="208">
        <v>5</v>
      </c>
      <c r="R50" s="207">
        <v>139</v>
      </c>
      <c r="S50" s="208">
        <v>0</v>
      </c>
      <c r="T50" s="207">
        <v>0</v>
      </c>
    </row>
    <row r="51" spans="1:22" ht="12.95" hidden="1" customHeight="1" x14ac:dyDescent="0.15">
      <c r="B51" s="179"/>
      <c r="C51" s="212" t="s">
        <v>147</v>
      </c>
      <c r="D51" s="214" t="s">
        <v>146</v>
      </c>
      <c r="E51" s="208">
        <v>360</v>
      </c>
      <c r="F51" s="210">
        <v>1370</v>
      </c>
      <c r="G51" s="208">
        <v>278</v>
      </c>
      <c r="H51" s="210">
        <v>529</v>
      </c>
      <c r="I51" s="208">
        <v>77</v>
      </c>
      <c r="J51" s="209">
        <v>803</v>
      </c>
      <c r="K51" s="208">
        <v>0</v>
      </c>
      <c r="L51" s="207">
        <v>0</v>
      </c>
      <c r="M51" s="298">
        <v>0</v>
      </c>
      <c r="N51" s="210">
        <v>0</v>
      </c>
      <c r="O51" s="208">
        <v>0</v>
      </c>
      <c r="P51" s="210">
        <v>0</v>
      </c>
      <c r="Q51" s="208">
        <v>4</v>
      </c>
      <c r="R51" s="207">
        <v>33</v>
      </c>
      <c r="S51" s="208">
        <v>1</v>
      </c>
      <c r="T51" s="207">
        <v>5</v>
      </c>
    </row>
    <row r="52" spans="1:22" ht="12.95" hidden="1" customHeight="1" x14ac:dyDescent="0.15">
      <c r="B52" s="179"/>
      <c r="C52" s="212" t="s">
        <v>145</v>
      </c>
      <c r="D52" s="211" t="s">
        <v>144</v>
      </c>
      <c r="E52" s="208">
        <v>67</v>
      </c>
      <c r="F52" s="210">
        <v>235</v>
      </c>
      <c r="G52" s="208">
        <v>52</v>
      </c>
      <c r="H52" s="210">
        <v>125</v>
      </c>
      <c r="I52" s="208">
        <v>7</v>
      </c>
      <c r="J52" s="209">
        <v>36</v>
      </c>
      <c r="K52" s="208">
        <v>0</v>
      </c>
      <c r="L52" s="207">
        <v>0</v>
      </c>
      <c r="M52" s="298">
        <v>0</v>
      </c>
      <c r="N52" s="210">
        <v>0</v>
      </c>
      <c r="O52" s="208">
        <v>0</v>
      </c>
      <c r="P52" s="210">
        <v>0</v>
      </c>
      <c r="Q52" s="208">
        <v>8</v>
      </c>
      <c r="R52" s="207">
        <v>74</v>
      </c>
      <c r="S52" s="208">
        <v>0</v>
      </c>
      <c r="T52" s="207">
        <v>0</v>
      </c>
    </row>
    <row r="53" spans="1:22" ht="12.95" hidden="1" customHeight="1" x14ac:dyDescent="0.15">
      <c r="B53" s="179"/>
      <c r="C53" s="212" t="s">
        <v>44</v>
      </c>
      <c r="D53" s="213" t="s">
        <v>143</v>
      </c>
      <c r="E53" s="208">
        <v>149</v>
      </c>
      <c r="F53" s="210">
        <v>2574</v>
      </c>
      <c r="G53" s="208">
        <v>75</v>
      </c>
      <c r="H53" s="210">
        <v>361</v>
      </c>
      <c r="I53" s="208">
        <v>6</v>
      </c>
      <c r="J53" s="209">
        <v>76</v>
      </c>
      <c r="K53" s="208">
        <v>0</v>
      </c>
      <c r="L53" s="207">
        <v>0</v>
      </c>
      <c r="M53" s="298">
        <v>0</v>
      </c>
      <c r="N53" s="210">
        <v>0</v>
      </c>
      <c r="O53" s="208">
        <v>0</v>
      </c>
      <c r="P53" s="210">
        <v>0</v>
      </c>
      <c r="Q53" s="208">
        <v>68</v>
      </c>
      <c r="R53" s="207">
        <v>2137</v>
      </c>
      <c r="S53" s="208">
        <v>0</v>
      </c>
      <c r="T53" s="207">
        <v>0</v>
      </c>
    </row>
    <row r="54" spans="1:22" ht="12.95" hidden="1" customHeight="1" x14ac:dyDescent="0.15">
      <c r="B54" s="179"/>
      <c r="C54" s="212" t="s">
        <v>46</v>
      </c>
      <c r="D54" s="211" t="s">
        <v>142</v>
      </c>
      <c r="E54" s="208">
        <v>45</v>
      </c>
      <c r="F54" s="210">
        <v>471</v>
      </c>
      <c r="G54" s="208">
        <v>6</v>
      </c>
      <c r="H54" s="210">
        <v>16</v>
      </c>
      <c r="I54" s="208">
        <v>17</v>
      </c>
      <c r="J54" s="209">
        <v>116</v>
      </c>
      <c r="K54" s="208">
        <v>0</v>
      </c>
      <c r="L54" s="207">
        <v>0</v>
      </c>
      <c r="M54" s="298">
        <v>0</v>
      </c>
      <c r="N54" s="210">
        <v>0</v>
      </c>
      <c r="O54" s="208">
        <v>0</v>
      </c>
      <c r="P54" s="210">
        <v>0</v>
      </c>
      <c r="Q54" s="208">
        <v>22</v>
      </c>
      <c r="R54" s="207">
        <v>339</v>
      </c>
      <c r="S54" s="208">
        <v>0</v>
      </c>
      <c r="T54" s="207">
        <v>0</v>
      </c>
    </row>
    <row r="55" spans="1:22" ht="16.5" hidden="1" x14ac:dyDescent="0.15">
      <c r="B55" s="181"/>
      <c r="C55" s="206" t="s">
        <v>141</v>
      </c>
      <c r="D55" s="205" t="s">
        <v>140</v>
      </c>
      <c r="E55" s="202">
        <v>286</v>
      </c>
      <c r="F55" s="204">
        <v>1506</v>
      </c>
      <c r="G55" s="202">
        <v>44</v>
      </c>
      <c r="H55" s="204">
        <v>88</v>
      </c>
      <c r="I55" s="202">
        <v>67</v>
      </c>
      <c r="J55" s="203">
        <v>932</v>
      </c>
      <c r="K55" s="202">
        <v>0</v>
      </c>
      <c r="L55" s="201">
        <v>0</v>
      </c>
      <c r="M55" s="297">
        <v>0</v>
      </c>
      <c r="N55" s="204">
        <v>0</v>
      </c>
      <c r="O55" s="202">
        <v>0</v>
      </c>
      <c r="P55" s="204">
        <v>0</v>
      </c>
      <c r="Q55" s="202">
        <v>164</v>
      </c>
      <c r="R55" s="201">
        <v>470</v>
      </c>
      <c r="S55" s="202">
        <v>11</v>
      </c>
      <c r="T55" s="201">
        <v>16</v>
      </c>
    </row>
    <row r="56" spans="1:22" ht="7.5" customHeight="1" x14ac:dyDescent="0.15">
      <c r="B56" s="67"/>
      <c r="C56" s="199"/>
      <c r="D56" s="296"/>
      <c r="E56" s="265"/>
      <c r="F56" s="264"/>
      <c r="G56" s="265"/>
      <c r="H56" s="264"/>
      <c r="I56" s="265"/>
      <c r="J56" s="265"/>
      <c r="K56" s="264"/>
      <c r="L56" s="264"/>
      <c r="M56" s="265"/>
      <c r="N56" s="264"/>
      <c r="O56" s="197"/>
      <c r="P56" s="197"/>
      <c r="Q56" s="197"/>
      <c r="R56" s="197"/>
      <c r="S56" s="197"/>
      <c r="T56" s="197"/>
    </row>
    <row r="57" spans="1:22" ht="13.5" customHeight="1" x14ac:dyDescent="0.15">
      <c r="A57" s="67"/>
      <c r="B57" s="263" t="s">
        <v>172</v>
      </c>
      <c r="C57" s="262"/>
      <c r="D57" s="261"/>
      <c r="E57" s="295" t="s">
        <v>4</v>
      </c>
      <c r="F57" s="294"/>
      <c r="G57" s="293" t="s">
        <v>171</v>
      </c>
      <c r="H57" s="292"/>
      <c r="I57" s="291" t="s">
        <v>170</v>
      </c>
      <c r="J57" s="290"/>
      <c r="K57" s="289" t="s">
        <v>169</v>
      </c>
      <c r="L57" s="288"/>
      <c r="M57" s="289" t="s">
        <v>162</v>
      </c>
      <c r="N57" s="288"/>
      <c r="O57" s="239"/>
      <c r="P57" s="239"/>
      <c r="Q57" s="238"/>
      <c r="R57" s="238"/>
      <c r="S57" s="238"/>
      <c r="T57" s="238"/>
      <c r="U57" s="67"/>
      <c r="V57" s="67"/>
    </row>
    <row r="58" spans="1:22" ht="13.5" customHeight="1" x14ac:dyDescent="0.15">
      <c r="A58" s="67"/>
      <c r="B58" s="237"/>
      <c r="C58" s="236"/>
      <c r="D58" s="235"/>
      <c r="E58" s="112" t="s">
        <v>2</v>
      </c>
      <c r="F58" s="106" t="s">
        <v>83</v>
      </c>
      <c r="G58" s="112" t="s">
        <v>2</v>
      </c>
      <c r="H58" s="106" t="s">
        <v>83</v>
      </c>
      <c r="I58" s="107" t="s">
        <v>84</v>
      </c>
      <c r="J58" s="234" t="s">
        <v>85</v>
      </c>
      <c r="K58" s="110" t="s">
        <v>2</v>
      </c>
      <c r="L58" s="111" t="s">
        <v>83</v>
      </c>
      <c r="M58" s="110" t="s">
        <v>2</v>
      </c>
      <c r="N58" s="111" t="s">
        <v>83</v>
      </c>
      <c r="O58" s="233"/>
      <c r="P58" s="232"/>
      <c r="Q58" s="233"/>
      <c r="R58" s="232"/>
      <c r="S58" s="233"/>
      <c r="T58" s="232"/>
      <c r="U58" s="67"/>
      <c r="V58" s="67"/>
    </row>
    <row r="59" spans="1:22" ht="16.5" customHeight="1" x14ac:dyDescent="0.15">
      <c r="A59" s="67"/>
      <c r="B59" s="287" t="s">
        <v>66</v>
      </c>
      <c r="C59" s="286"/>
      <c r="D59" s="285"/>
      <c r="E59" s="284">
        <f>SUM(E83:E100)</f>
        <v>6904</v>
      </c>
      <c r="F59" s="283">
        <f>SUM(F83:F100)</f>
        <v>63076</v>
      </c>
      <c r="G59" s="282">
        <f>SUM(G83:G100)</f>
        <v>2973</v>
      </c>
      <c r="H59" s="283">
        <f>SUM(H83:H100)</f>
        <v>8176</v>
      </c>
      <c r="I59" s="282">
        <f>SUM(I83:I105)</f>
        <v>4328</v>
      </c>
      <c r="J59" s="281">
        <f>SUM(J83:J105)</f>
        <v>60524</v>
      </c>
      <c r="K59" s="282">
        <f>SUM(K83:K105)</f>
        <v>3600</v>
      </c>
      <c r="L59" s="281">
        <f>SUM(L83:L105)</f>
        <v>51504</v>
      </c>
      <c r="M59" s="282">
        <f>SUM(M83:M100)</f>
        <v>14</v>
      </c>
      <c r="N59" s="281">
        <f>SUM(N83:N100)</f>
        <v>80</v>
      </c>
      <c r="O59" s="225"/>
      <c r="P59" s="225"/>
      <c r="Q59" s="225"/>
      <c r="R59" s="225"/>
      <c r="S59" s="225"/>
      <c r="T59" s="225"/>
      <c r="U59" s="67"/>
      <c r="V59" s="67"/>
    </row>
    <row r="60" spans="1:22" ht="7.5" customHeight="1" x14ac:dyDescent="0.15">
      <c r="A60" s="67"/>
      <c r="B60" s="280"/>
      <c r="C60" s="279"/>
      <c r="D60" s="279"/>
      <c r="E60" s="278"/>
      <c r="F60" s="277"/>
      <c r="G60" s="278"/>
      <c r="H60" s="277"/>
      <c r="I60" s="278"/>
      <c r="J60" s="277"/>
      <c r="K60" s="277"/>
      <c r="L60" s="278"/>
      <c r="M60" s="277"/>
      <c r="N60" s="225"/>
      <c r="O60" s="225"/>
      <c r="P60" s="225"/>
      <c r="Q60" s="225"/>
      <c r="R60" s="225"/>
      <c r="S60" s="225"/>
      <c r="T60" s="225"/>
      <c r="U60" s="67"/>
      <c r="V60" s="67"/>
    </row>
    <row r="61" spans="1:22" ht="12" customHeight="1" x14ac:dyDescent="0.15">
      <c r="A61" s="67"/>
      <c r="B61" s="276" t="s">
        <v>76</v>
      </c>
      <c r="C61" s="275"/>
      <c r="D61" s="274"/>
      <c r="E61" s="257" t="s">
        <v>168</v>
      </c>
      <c r="F61" s="273"/>
      <c r="G61" s="257" t="s">
        <v>167</v>
      </c>
      <c r="H61" s="273"/>
      <c r="I61" s="257" t="s">
        <v>163</v>
      </c>
      <c r="J61" s="256"/>
      <c r="K61" s="255"/>
      <c r="L61" s="254"/>
      <c r="M61" s="197"/>
      <c r="N61" s="197"/>
      <c r="O61" s="197"/>
      <c r="P61" s="197"/>
      <c r="Q61" s="197"/>
      <c r="R61" s="197"/>
      <c r="S61" s="197"/>
      <c r="T61" s="197"/>
      <c r="U61" s="67"/>
      <c r="V61" s="67"/>
    </row>
    <row r="62" spans="1:22" ht="12" customHeight="1" x14ac:dyDescent="0.15">
      <c r="A62" s="67"/>
      <c r="B62" s="272"/>
      <c r="C62" s="271"/>
      <c r="D62" s="270"/>
      <c r="E62" s="245"/>
      <c r="F62" s="269"/>
      <c r="G62" s="245"/>
      <c r="H62" s="269"/>
      <c r="I62" s="245"/>
      <c r="J62" s="244"/>
      <c r="K62" s="243" t="s">
        <v>161</v>
      </c>
      <c r="L62" s="242"/>
      <c r="M62" s="197"/>
      <c r="N62" s="197"/>
      <c r="O62" s="197"/>
      <c r="P62" s="197"/>
      <c r="Q62" s="197"/>
      <c r="R62" s="197"/>
      <c r="S62" s="197"/>
      <c r="T62" s="197"/>
      <c r="U62" s="67"/>
      <c r="V62" s="67"/>
    </row>
    <row r="63" spans="1:22" ht="13.5" customHeight="1" x14ac:dyDescent="0.15">
      <c r="B63" s="268"/>
      <c r="C63" s="267"/>
      <c r="D63" s="266"/>
      <c r="E63" s="112" t="s">
        <v>2</v>
      </c>
      <c r="F63" s="106" t="s">
        <v>83</v>
      </c>
      <c r="G63" s="112" t="s">
        <v>2</v>
      </c>
      <c r="H63" s="106" t="s">
        <v>83</v>
      </c>
      <c r="I63" s="107" t="s">
        <v>84</v>
      </c>
      <c r="J63" s="234" t="s">
        <v>85</v>
      </c>
      <c r="K63" s="110" t="s">
        <v>2</v>
      </c>
      <c r="L63" s="111" t="s">
        <v>83</v>
      </c>
      <c r="M63" s="197"/>
      <c r="N63" s="197"/>
      <c r="O63" s="197"/>
      <c r="P63" s="197"/>
      <c r="Q63" s="197"/>
      <c r="R63" s="197"/>
      <c r="S63" s="197"/>
      <c r="T63" s="197"/>
    </row>
    <row r="64" spans="1:22" ht="16.5" customHeight="1" x14ac:dyDescent="0.15">
      <c r="B64" s="231" t="s">
        <v>166</v>
      </c>
      <c r="C64" s="230"/>
      <c r="D64" s="229"/>
      <c r="E64" s="228">
        <f>SUM(E65:E82)</f>
        <v>4068</v>
      </c>
      <c r="F64" s="228">
        <f>SUM(F65:F82)</f>
        <v>36965</v>
      </c>
      <c r="G64" s="227">
        <f>SUM(G65:G82)</f>
        <v>1681</v>
      </c>
      <c r="H64" s="228">
        <f>SUM(H65:H82)</f>
        <v>4686</v>
      </c>
      <c r="I64" s="227">
        <f>SUM(I65:I82)</f>
        <v>2219</v>
      </c>
      <c r="J64" s="226">
        <f>SUM(J65:J82)</f>
        <v>29933</v>
      </c>
      <c r="K64" s="227">
        <f>SUM(K65:K82)</f>
        <v>1850</v>
      </c>
      <c r="L64" s="226">
        <f>SUM(L65:L82)</f>
        <v>25642</v>
      </c>
      <c r="M64" s="225"/>
      <c r="N64" s="225"/>
      <c r="O64" s="225"/>
      <c r="P64" s="225"/>
      <c r="Q64" s="225"/>
      <c r="R64" s="225"/>
      <c r="S64" s="225"/>
      <c r="T64" s="225"/>
    </row>
    <row r="65" spans="2:20" ht="15" customHeight="1" x14ac:dyDescent="0.15">
      <c r="B65" s="176"/>
      <c r="C65" s="224" t="s">
        <v>8</v>
      </c>
      <c r="D65" s="223" t="s">
        <v>165</v>
      </c>
      <c r="E65" s="220">
        <v>28</v>
      </c>
      <c r="F65" s="222">
        <v>186</v>
      </c>
      <c r="G65" s="220">
        <v>0</v>
      </c>
      <c r="H65" s="222">
        <v>0</v>
      </c>
      <c r="I65" s="220">
        <v>28</v>
      </c>
      <c r="J65" s="221">
        <v>186</v>
      </c>
      <c r="K65" s="220">
        <v>14</v>
      </c>
      <c r="L65" s="219">
        <v>104</v>
      </c>
      <c r="M65" s="197"/>
      <c r="N65" s="197"/>
      <c r="O65" s="197"/>
      <c r="P65" s="197"/>
      <c r="Q65" s="197"/>
      <c r="R65" s="197"/>
      <c r="S65" s="197"/>
      <c r="T65" s="197"/>
    </row>
    <row r="66" spans="2:20" ht="15" customHeight="1" x14ac:dyDescent="0.15">
      <c r="B66" s="176"/>
      <c r="C66" s="212" t="s">
        <v>10</v>
      </c>
      <c r="D66" s="213" t="s">
        <v>92</v>
      </c>
      <c r="E66" s="208">
        <v>8</v>
      </c>
      <c r="F66" s="210">
        <v>56</v>
      </c>
      <c r="G66" s="208">
        <v>0</v>
      </c>
      <c r="H66" s="210">
        <v>0</v>
      </c>
      <c r="I66" s="208">
        <v>8</v>
      </c>
      <c r="J66" s="209">
        <v>56</v>
      </c>
      <c r="K66" s="208">
        <v>7</v>
      </c>
      <c r="L66" s="207">
        <v>55</v>
      </c>
      <c r="M66" s="197"/>
      <c r="N66" s="197"/>
      <c r="O66" s="197"/>
      <c r="P66" s="197"/>
      <c r="Q66" s="197"/>
      <c r="R66" s="197"/>
      <c r="S66" s="197"/>
      <c r="T66" s="197"/>
    </row>
    <row r="67" spans="2:20" ht="15" customHeight="1" x14ac:dyDescent="0.15">
      <c r="B67" s="176"/>
      <c r="C67" s="212" t="s">
        <v>157</v>
      </c>
      <c r="D67" s="218" t="s">
        <v>156</v>
      </c>
      <c r="E67" s="208">
        <v>0</v>
      </c>
      <c r="F67" s="210">
        <v>0</v>
      </c>
      <c r="G67" s="208">
        <v>0</v>
      </c>
      <c r="H67" s="210">
        <v>0</v>
      </c>
      <c r="I67" s="208">
        <v>0</v>
      </c>
      <c r="J67" s="209">
        <v>0</v>
      </c>
      <c r="K67" s="208">
        <v>0</v>
      </c>
      <c r="L67" s="207">
        <v>0</v>
      </c>
      <c r="M67" s="197"/>
      <c r="N67" s="197"/>
      <c r="O67" s="197"/>
      <c r="P67" s="197"/>
      <c r="Q67" s="197"/>
      <c r="R67" s="197"/>
      <c r="S67" s="197"/>
      <c r="T67" s="197"/>
    </row>
    <row r="68" spans="2:20" ht="15" customHeight="1" x14ac:dyDescent="0.15">
      <c r="B68" s="176"/>
      <c r="C68" s="212" t="s">
        <v>14</v>
      </c>
      <c r="D68" s="213" t="s">
        <v>96</v>
      </c>
      <c r="E68" s="208">
        <v>478</v>
      </c>
      <c r="F68" s="210">
        <v>2655</v>
      </c>
      <c r="G68" s="208">
        <v>203</v>
      </c>
      <c r="H68" s="210">
        <v>479</v>
      </c>
      <c r="I68" s="208">
        <v>275</v>
      </c>
      <c r="J68" s="209">
        <v>2176</v>
      </c>
      <c r="K68" s="208">
        <v>275</v>
      </c>
      <c r="L68" s="207">
        <v>2176</v>
      </c>
      <c r="M68" s="197"/>
      <c r="N68" s="197"/>
      <c r="O68" s="197"/>
      <c r="P68" s="197"/>
      <c r="Q68" s="197"/>
      <c r="R68" s="197"/>
      <c r="S68" s="197"/>
      <c r="T68" s="197"/>
    </row>
    <row r="69" spans="2:20" ht="15" customHeight="1" x14ac:dyDescent="0.15">
      <c r="B69" s="176"/>
      <c r="C69" s="217" t="s">
        <v>16</v>
      </c>
      <c r="D69" s="213" t="s">
        <v>56</v>
      </c>
      <c r="E69" s="208">
        <v>693</v>
      </c>
      <c r="F69" s="210">
        <v>10816</v>
      </c>
      <c r="G69" s="208">
        <v>215</v>
      </c>
      <c r="H69" s="210">
        <v>568</v>
      </c>
      <c r="I69" s="208">
        <v>478</v>
      </c>
      <c r="J69" s="209">
        <v>10248</v>
      </c>
      <c r="K69" s="208">
        <v>467</v>
      </c>
      <c r="L69" s="207">
        <v>10067</v>
      </c>
      <c r="M69" s="197"/>
      <c r="N69" s="197"/>
      <c r="O69" s="197"/>
      <c r="P69" s="197"/>
      <c r="Q69" s="197"/>
      <c r="R69" s="197"/>
      <c r="S69" s="197"/>
      <c r="T69" s="197"/>
    </row>
    <row r="70" spans="2:20" ht="15" customHeight="1" x14ac:dyDescent="0.15">
      <c r="B70" s="176"/>
      <c r="C70" s="212" t="s">
        <v>155</v>
      </c>
      <c r="D70" s="214" t="s">
        <v>154</v>
      </c>
      <c r="E70" s="208">
        <v>13</v>
      </c>
      <c r="F70" s="210">
        <v>188</v>
      </c>
      <c r="G70" s="208">
        <v>0</v>
      </c>
      <c r="H70" s="210">
        <v>0</v>
      </c>
      <c r="I70" s="208">
        <v>9</v>
      </c>
      <c r="J70" s="209">
        <v>166</v>
      </c>
      <c r="K70" s="208">
        <v>7</v>
      </c>
      <c r="L70" s="207">
        <v>144</v>
      </c>
      <c r="M70" s="197"/>
      <c r="N70" s="197"/>
      <c r="O70" s="197"/>
      <c r="P70" s="197"/>
      <c r="Q70" s="197"/>
      <c r="R70" s="197"/>
      <c r="S70" s="197"/>
      <c r="T70" s="197"/>
    </row>
    <row r="71" spans="2:20" ht="15" customHeight="1" x14ac:dyDescent="0.15">
      <c r="B71" s="176"/>
      <c r="C71" s="212" t="s">
        <v>20</v>
      </c>
      <c r="D71" s="213" t="s">
        <v>36</v>
      </c>
      <c r="E71" s="208">
        <v>32</v>
      </c>
      <c r="F71" s="210">
        <v>829</v>
      </c>
      <c r="G71" s="208">
        <v>4</v>
      </c>
      <c r="H71" s="210">
        <v>12</v>
      </c>
      <c r="I71" s="208">
        <v>28</v>
      </c>
      <c r="J71" s="209">
        <v>817</v>
      </c>
      <c r="K71" s="208">
        <v>28</v>
      </c>
      <c r="L71" s="207">
        <v>817</v>
      </c>
      <c r="M71" s="197"/>
      <c r="N71" s="197"/>
      <c r="O71" s="197"/>
      <c r="P71" s="197"/>
      <c r="Q71" s="197"/>
      <c r="R71" s="197"/>
      <c r="S71" s="197"/>
      <c r="T71" s="197"/>
    </row>
    <row r="72" spans="2:20" ht="15" customHeight="1" x14ac:dyDescent="0.15">
      <c r="B72" s="176"/>
      <c r="C72" s="212" t="s">
        <v>22</v>
      </c>
      <c r="D72" s="215" t="s">
        <v>153</v>
      </c>
      <c r="E72" s="208">
        <v>119</v>
      </c>
      <c r="F72" s="210">
        <v>1953</v>
      </c>
      <c r="G72" s="208">
        <v>12</v>
      </c>
      <c r="H72" s="210">
        <v>18</v>
      </c>
      <c r="I72" s="208">
        <v>102</v>
      </c>
      <c r="J72" s="209">
        <v>1907</v>
      </c>
      <c r="K72" s="208">
        <v>102</v>
      </c>
      <c r="L72" s="207">
        <v>1907</v>
      </c>
      <c r="M72" s="197"/>
      <c r="N72" s="197"/>
      <c r="O72" s="197"/>
      <c r="P72" s="197"/>
      <c r="Q72" s="197"/>
      <c r="R72" s="197"/>
      <c r="S72" s="197"/>
      <c r="T72" s="197"/>
    </row>
    <row r="73" spans="2:20" ht="15" customHeight="1" x14ac:dyDescent="0.15">
      <c r="B73" s="176"/>
      <c r="C73" s="212" t="s">
        <v>24</v>
      </c>
      <c r="D73" s="216" t="s">
        <v>152</v>
      </c>
      <c r="E73" s="208">
        <v>984</v>
      </c>
      <c r="F73" s="210">
        <v>6991</v>
      </c>
      <c r="G73" s="208">
        <v>443</v>
      </c>
      <c r="H73" s="210">
        <v>1470</v>
      </c>
      <c r="I73" s="208">
        <v>538</v>
      </c>
      <c r="J73" s="209">
        <v>5495</v>
      </c>
      <c r="K73" s="208">
        <v>515</v>
      </c>
      <c r="L73" s="207">
        <v>5280</v>
      </c>
      <c r="M73" s="197"/>
      <c r="N73" s="197"/>
      <c r="O73" s="197"/>
      <c r="P73" s="197"/>
      <c r="Q73" s="197"/>
      <c r="R73" s="197"/>
      <c r="S73" s="197"/>
      <c r="T73" s="197"/>
    </row>
    <row r="74" spans="2:20" ht="15" customHeight="1" x14ac:dyDescent="0.15">
      <c r="B74" s="176"/>
      <c r="C74" s="212" t="s">
        <v>151</v>
      </c>
      <c r="D74" s="215" t="s">
        <v>130</v>
      </c>
      <c r="E74" s="208">
        <v>41</v>
      </c>
      <c r="F74" s="210">
        <v>474</v>
      </c>
      <c r="G74" s="208">
        <v>10</v>
      </c>
      <c r="H74" s="210">
        <v>19</v>
      </c>
      <c r="I74" s="208">
        <v>31</v>
      </c>
      <c r="J74" s="209">
        <v>455</v>
      </c>
      <c r="K74" s="208">
        <v>24</v>
      </c>
      <c r="L74" s="207">
        <v>369</v>
      </c>
      <c r="M74" s="197"/>
      <c r="N74" s="197"/>
      <c r="O74" s="197"/>
      <c r="P74" s="197"/>
      <c r="Q74" s="197"/>
      <c r="R74" s="197"/>
      <c r="S74" s="197"/>
      <c r="T74" s="197"/>
    </row>
    <row r="75" spans="2:20" ht="15" customHeight="1" x14ac:dyDescent="0.15">
      <c r="B75" s="176"/>
      <c r="C75" s="212" t="s">
        <v>28</v>
      </c>
      <c r="D75" s="214" t="s">
        <v>150</v>
      </c>
      <c r="E75" s="208">
        <v>72</v>
      </c>
      <c r="F75" s="210">
        <v>279</v>
      </c>
      <c r="G75" s="208">
        <v>29</v>
      </c>
      <c r="H75" s="210">
        <v>45</v>
      </c>
      <c r="I75" s="208">
        <v>43</v>
      </c>
      <c r="J75" s="209">
        <v>234</v>
      </c>
      <c r="K75" s="208">
        <v>40</v>
      </c>
      <c r="L75" s="207">
        <v>218</v>
      </c>
      <c r="M75" s="197"/>
      <c r="N75" s="197"/>
      <c r="O75" s="197"/>
      <c r="P75" s="197"/>
      <c r="Q75" s="197"/>
      <c r="R75" s="197"/>
      <c r="S75" s="197"/>
      <c r="T75" s="197"/>
    </row>
    <row r="76" spans="2:20" ht="15" customHeight="1" x14ac:dyDescent="0.15">
      <c r="B76" s="176"/>
      <c r="C76" s="212" t="s">
        <v>30</v>
      </c>
      <c r="D76" s="214" t="s">
        <v>149</v>
      </c>
      <c r="E76" s="208">
        <v>115</v>
      </c>
      <c r="F76" s="210">
        <v>815</v>
      </c>
      <c r="G76" s="208">
        <v>62</v>
      </c>
      <c r="H76" s="210">
        <v>151</v>
      </c>
      <c r="I76" s="208">
        <v>46</v>
      </c>
      <c r="J76" s="209">
        <v>459</v>
      </c>
      <c r="K76" s="208">
        <v>41</v>
      </c>
      <c r="L76" s="207">
        <v>386</v>
      </c>
      <c r="M76" s="197"/>
      <c r="N76" s="197"/>
      <c r="O76" s="197"/>
      <c r="P76" s="197"/>
      <c r="Q76" s="197"/>
      <c r="R76" s="197"/>
      <c r="S76" s="197"/>
      <c r="T76" s="197"/>
    </row>
    <row r="77" spans="2:20" ht="15" customHeight="1" x14ac:dyDescent="0.15">
      <c r="B77" s="179"/>
      <c r="C77" s="212" t="s">
        <v>32</v>
      </c>
      <c r="D77" s="214" t="s">
        <v>148</v>
      </c>
      <c r="E77" s="208">
        <v>391</v>
      </c>
      <c r="F77" s="210">
        <v>2709</v>
      </c>
      <c r="G77" s="208">
        <v>246</v>
      </c>
      <c r="H77" s="210">
        <v>838</v>
      </c>
      <c r="I77" s="208">
        <v>142</v>
      </c>
      <c r="J77" s="209">
        <v>1791</v>
      </c>
      <c r="K77" s="208">
        <v>139</v>
      </c>
      <c r="L77" s="207">
        <v>1710</v>
      </c>
      <c r="M77" s="197"/>
      <c r="N77" s="197"/>
      <c r="O77" s="197"/>
      <c r="P77" s="197"/>
      <c r="Q77" s="197"/>
      <c r="R77" s="197"/>
      <c r="S77" s="197"/>
      <c r="T77" s="197"/>
    </row>
    <row r="78" spans="2:20" ht="15" customHeight="1" x14ac:dyDescent="0.15">
      <c r="B78" s="179"/>
      <c r="C78" s="212" t="s">
        <v>147</v>
      </c>
      <c r="D78" s="214" t="s">
        <v>146</v>
      </c>
      <c r="E78" s="208">
        <v>349</v>
      </c>
      <c r="F78" s="210">
        <v>1438</v>
      </c>
      <c r="G78" s="208">
        <v>259</v>
      </c>
      <c r="H78" s="210">
        <v>476</v>
      </c>
      <c r="I78" s="208">
        <v>84</v>
      </c>
      <c r="J78" s="209">
        <v>809</v>
      </c>
      <c r="K78" s="208">
        <v>79</v>
      </c>
      <c r="L78" s="207">
        <v>749</v>
      </c>
      <c r="M78" s="197"/>
      <c r="N78" s="197"/>
      <c r="O78" s="197"/>
      <c r="P78" s="197"/>
      <c r="Q78" s="197"/>
      <c r="R78" s="197"/>
      <c r="S78" s="197"/>
      <c r="T78" s="197"/>
    </row>
    <row r="79" spans="2:20" ht="15" customHeight="1" x14ac:dyDescent="0.15">
      <c r="B79" s="179"/>
      <c r="C79" s="212" t="s">
        <v>145</v>
      </c>
      <c r="D79" s="211" t="s">
        <v>144</v>
      </c>
      <c r="E79" s="208">
        <v>163</v>
      </c>
      <c r="F79" s="210">
        <v>1504</v>
      </c>
      <c r="G79" s="208">
        <v>66</v>
      </c>
      <c r="H79" s="210">
        <v>142</v>
      </c>
      <c r="I79" s="208">
        <v>26</v>
      </c>
      <c r="J79" s="209">
        <v>157</v>
      </c>
      <c r="K79" s="208">
        <v>19</v>
      </c>
      <c r="L79" s="207">
        <v>125</v>
      </c>
      <c r="M79" s="197"/>
      <c r="N79" s="197"/>
      <c r="O79" s="197"/>
      <c r="P79" s="197"/>
      <c r="Q79" s="197"/>
      <c r="R79" s="197"/>
      <c r="S79" s="197"/>
      <c r="T79" s="197"/>
    </row>
    <row r="80" spans="2:20" ht="15" customHeight="1" x14ac:dyDescent="0.15">
      <c r="B80" s="179"/>
      <c r="C80" s="212" t="s">
        <v>44</v>
      </c>
      <c r="D80" s="213" t="s">
        <v>143</v>
      </c>
      <c r="E80" s="208">
        <v>268</v>
      </c>
      <c r="F80" s="210">
        <v>3883</v>
      </c>
      <c r="G80" s="208">
        <v>83</v>
      </c>
      <c r="H80" s="210">
        <v>368</v>
      </c>
      <c r="I80" s="208">
        <v>122</v>
      </c>
      <c r="J80" s="209">
        <v>2896</v>
      </c>
      <c r="K80" s="208">
        <v>14</v>
      </c>
      <c r="L80" s="207">
        <v>205</v>
      </c>
      <c r="M80" s="197"/>
      <c r="N80" s="197"/>
      <c r="O80" s="197"/>
      <c r="P80" s="197"/>
      <c r="Q80" s="197"/>
      <c r="R80" s="197"/>
      <c r="S80" s="197"/>
      <c r="T80" s="197"/>
    </row>
    <row r="81" spans="1:22" ht="15" customHeight="1" x14ac:dyDescent="0.15">
      <c r="B81" s="179"/>
      <c r="C81" s="212" t="s">
        <v>46</v>
      </c>
      <c r="D81" s="211" t="s">
        <v>142</v>
      </c>
      <c r="E81" s="208">
        <v>40</v>
      </c>
      <c r="F81" s="210">
        <v>649</v>
      </c>
      <c r="G81" s="208">
        <v>6</v>
      </c>
      <c r="H81" s="210">
        <v>17</v>
      </c>
      <c r="I81" s="208">
        <v>34</v>
      </c>
      <c r="J81" s="209">
        <v>632</v>
      </c>
      <c r="K81" s="208">
        <v>17</v>
      </c>
      <c r="L81" s="207">
        <v>299</v>
      </c>
      <c r="M81" s="197"/>
      <c r="N81" s="197"/>
      <c r="O81" s="197"/>
      <c r="P81" s="197"/>
      <c r="Q81" s="197"/>
      <c r="R81" s="197"/>
      <c r="S81" s="197"/>
      <c r="T81" s="197"/>
    </row>
    <row r="82" spans="1:22" ht="15" customHeight="1" x14ac:dyDescent="0.15">
      <c r="B82" s="181"/>
      <c r="C82" s="206" t="s">
        <v>141</v>
      </c>
      <c r="D82" s="205" t="s">
        <v>140</v>
      </c>
      <c r="E82" s="202">
        <v>274</v>
      </c>
      <c r="F82" s="204">
        <v>1540</v>
      </c>
      <c r="G82" s="202">
        <v>43</v>
      </c>
      <c r="H82" s="204">
        <v>83</v>
      </c>
      <c r="I82" s="202">
        <v>225</v>
      </c>
      <c r="J82" s="203">
        <v>1449</v>
      </c>
      <c r="K82" s="202">
        <v>62</v>
      </c>
      <c r="L82" s="201">
        <v>1031</v>
      </c>
      <c r="M82" s="197"/>
      <c r="N82" s="197"/>
      <c r="O82" s="197"/>
      <c r="P82" s="197"/>
      <c r="Q82" s="197"/>
      <c r="R82" s="197"/>
      <c r="S82" s="197"/>
      <c r="T82" s="197"/>
    </row>
    <row r="83" spans="1:22" ht="8.25" customHeight="1" x14ac:dyDescent="0.15">
      <c r="A83" s="67"/>
      <c r="B83" s="67"/>
      <c r="C83" s="199"/>
      <c r="D83" s="198"/>
      <c r="E83" s="265"/>
      <c r="F83" s="265"/>
      <c r="G83" s="265"/>
      <c r="H83" s="265"/>
      <c r="I83" s="197"/>
      <c r="J83" s="197"/>
      <c r="K83" s="197"/>
      <c r="L83" s="197"/>
      <c r="M83" s="264"/>
      <c r="N83" s="264"/>
      <c r="O83" s="197"/>
      <c r="P83" s="197"/>
      <c r="Q83" s="197"/>
      <c r="R83" s="197"/>
      <c r="S83" s="197"/>
      <c r="U83" s="67"/>
      <c r="V83" s="67"/>
    </row>
    <row r="84" spans="1:22" ht="12" customHeight="1" x14ac:dyDescent="0.15">
      <c r="A84" s="67"/>
      <c r="B84" s="263" t="s">
        <v>76</v>
      </c>
      <c r="C84" s="262"/>
      <c r="D84" s="261"/>
      <c r="E84" s="260" t="s">
        <v>4</v>
      </c>
      <c r="F84" s="259"/>
      <c r="G84" s="258" t="s">
        <v>164</v>
      </c>
      <c r="H84" s="258"/>
      <c r="I84" s="257" t="s">
        <v>163</v>
      </c>
      <c r="J84" s="256"/>
      <c r="K84" s="255"/>
      <c r="L84" s="254"/>
      <c r="M84" s="253" t="s">
        <v>162</v>
      </c>
      <c r="N84" s="252"/>
      <c r="O84" s="197"/>
      <c r="P84" s="197"/>
      <c r="Q84" s="197"/>
      <c r="R84" s="197"/>
      <c r="S84" s="197"/>
      <c r="U84" s="67"/>
      <c r="V84" s="67"/>
    </row>
    <row r="85" spans="1:22" ht="12" customHeight="1" x14ac:dyDescent="0.15">
      <c r="A85" s="67"/>
      <c r="B85" s="251"/>
      <c r="C85" s="250"/>
      <c r="D85" s="249"/>
      <c r="E85" s="248"/>
      <c r="F85" s="247"/>
      <c r="G85" s="246"/>
      <c r="H85" s="246"/>
      <c r="I85" s="245"/>
      <c r="J85" s="244"/>
      <c r="K85" s="243" t="s">
        <v>161</v>
      </c>
      <c r="L85" s="242"/>
      <c r="M85" s="241"/>
      <c r="N85" s="240"/>
      <c r="O85" s="239"/>
      <c r="P85" s="239"/>
      <c r="Q85" s="238"/>
      <c r="R85" s="238"/>
      <c r="S85" s="238"/>
      <c r="T85" s="238"/>
      <c r="U85" s="67"/>
      <c r="V85" s="67"/>
    </row>
    <row r="86" spans="1:22" ht="13.5" customHeight="1" x14ac:dyDescent="0.15">
      <c r="A86" s="67"/>
      <c r="B86" s="237"/>
      <c r="C86" s="236"/>
      <c r="D86" s="235"/>
      <c r="E86" s="105" t="s">
        <v>2</v>
      </c>
      <c r="F86" s="106" t="s">
        <v>83</v>
      </c>
      <c r="G86" s="112" t="s">
        <v>2</v>
      </c>
      <c r="H86" s="106" t="s">
        <v>83</v>
      </c>
      <c r="I86" s="107" t="s">
        <v>84</v>
      </c>
      <c r="J86" s="234" t="s">
        <v>85</v>
      </c>
      <c r="K86" s="110" t="s">
        <v>2</v>
      </c>
      <c r="L86" s="111" t="s">
        <v>83</v>
      </c>
      <c r="M86" s="110" t="s">
        <v>2</v>
      </c>
      <c r="N86" s="111" t="s">
        <v>83</v>
      </c>
      <c r="O86" s="233"/>
      <c r="P86" s="232"/>
      <c r="Q86" s="233"/>
      <c r="R86" s="232"/>
      <c r="S86" s="233"/>
      <c r="T86" s="232"/>
      <c r="U86" s="67"/>
      <c r="V86" s="67"/>
    </row>
    <row r="87" spans="1:22" ht="16.5" customHeight="1" x14ac:dyDescent="0.15">
      <c r="A87" s="67"/>
      <c r="B87" s="231" t="s">
        <v>160</v>
      </c>
      <c r="C87" s="230"/>
      <c r="D87" s="229"/>
      <c r="E87" s="228">
        <f>SUM(E88:E104)</f>
        <v>3754</v>
      </c>
      <c r="F87" s="228">
        <f>SUM(F88:F104)</f>
        <v>34682</v>
      </c>
      <c r="G87" s="227">
        <f>SUM(G88:G104)</f>
        <v>1580</v>
      </c>
      <c r="H87" s="228">
        <f>SUM(H88:H104)</f>
        <v>4372</v>
      </c>
      <c r="I87" s="227">
        <f>SUM(I88:I104)</f>
        <v>2164</v>
      </c>
      <c r="J87" s="226">
        <f>SUM(J88:J104)</f>
        <v>30262</v>
      </c>
      <c r="K87" s="227">
        <f>SUM(K88:K104)</f>
        <v>1800</v>
      </c>
      <c r="L87" s="226">
        <f>SUM(L88:L104)</f>
        <v>25752</v>
      </c>
      <c r="M87" s="227">
        <f>SUM(M88:M104)</f>
        <v>10</v>
      </c>
      <c r="N87" s="226">
        <f>SUM(N88:N104)</f>
        <v>48</v>
      </c>
      <c r="O87" s="225"/>
      <c r="P87" s="225"/>
      <c r="Q87" s="225"/>
      <c r="R87" s="225"/>
      <c r="S87" s="225"/>
      <c r="T87" s="225"/>
      <c r="U87" s="67"/>
      <c r="V87" s="67"/>
    </row>
    <row r="88" spans="1:22" ht="15" customHeight="1" x14ac:dyDescent="0.15">
      <c r="A88" s="67"/>
      <c r="B88" s="176"/>
      <c r="C88" s="224" t="s">
        <v>159</v>
      </c>
      <c r="D88" s="223" t="s">
        <v>158</v>
      </c>
      <c r="E88" s="220">
        <f>SUM(G88,I88,M88)</f>
        <v>37</v>
      </c>
      <c r="F88" s="222">
        <f>SUM(H88,J88,N88)</f>
        <v>330</v>
      </c>
      <c r="G88" s="220" t="s">
        <v>54</v>
      </c>
      <c r="H88" s="222" t="s">
        <v>54</v>
      </c>
      <c r="I88" s="220">
        <v>37</v>
      </c>
      <c r="J88" s="221">
        <v>330</v>
      </c>
      <c r="K88" s="220">
        <v>22</v>
      </c>
      <c r="L88" s="219">
        <v>172</v>
      </c>
      <c r="M88" s="220" t="s">
        <v>54</v>
      </c>
      <c r="N88" s="219" t="s">
        <v>54</v>
      </c>
      <c r="O88" s="197"/>
      <c r="P88" s="197"/>
      <c r="Q88" s="197"/>
      <c r="R88" s="197"/>
      <c r="S88" s="197"/>
      <c r="T88" s="197"/>
      <c r="U88" s="67"/>
      <c r="V88" s="67"/>
    </row>
    <row r="89" spans="1:22" ht="15" customHeight="1" x14ac:dyDescent="0.15">
      <c r="A89" s="67"/>
      <c r="B89" s="176"/>
      <c r="C89" s="212" t="s">
        <v>157</v>
      </c>
      <c r="D89" s="218" t="s">
        <v>156</v>
      </c>
      <c r="E89" s="208" t="s">
        <v>54</v>
      </c>
      <c r="F89" s="210" t="s">
        <v>54</v>
      </c>
      <c r="G89" s="208" t="s">
        <v>54</v>
      </c>
      <c r="H89" s="210" t="s">
        <v>54</v>
      </c>
      <c r="I89" s="208" t="s">
        <v>54</v>
      </c>
      <c r="J89" s="209" t="s">
        <v>54</v>
      </c>
      <c r="K89" s="208" t="s">
        <v>54</v>
      </c>
      <c r="L89" s="207" t="s">
        <v>54</v>
      </c>
      <c r="M89" s="208" t="s">
        <v>54</v>
      </c>
      <c r="N89" s="207" t="s">
        <v>54</v>
      </c>
      <c r="O89" s="197"/>
      <c r="P89" s="197"/>
      <c r="Q89" s="197"/>
      <c r="R89" s="197"/>
      <c r="S89" s="197"/>
      <c r="T89" s="197"/>
      <c r="U89" s="67"/>
      <c r="V89" s="67"/>
    </row>
    <row r="90" spans="1:22" ht="15" customHeight="1" x14ac:dyDescent="0.15">
      <c r="A90" s="67"/>
      <c r="B90" s="176"/>
      <c r="C90" s="212" t="s">
        <v>14</v>
      </c>
      <c r="D90" s="213" t="s">
        <v>96</v>
      </c>
      <c r="E90" s="208">
        <f>SUM(G90,I90,M90)</f>
        <v>448</v>
      </c>
      <c r="F90" s="210">
        <f>SUM(H90,J90,N90)</f>
        <v>2674</v>
      </c>
      <c r="G90" s="208">
        <v>184</v>
      </c>
      <c r="H90" s="210">
        <v>420</v>
      </c>
      <c r="I90" s="208">
        <v>264</v>
      </c>
      <c r="J90" s="209">
        <v>2254</v>
      </c>
      <c r="K90" s="208">
        <v>264</v>
      </c>
      <c r="L90" s="207">
        <v>2254</v>
      </c>
      <c r="M90" s="208" t="s">
        <v>54</v>
      </c>
      <c r="N90" s="207" t="s">
        <v>54</v>
      </c>
      <c r="O90" s="197"/>
      <c r="P90" s="197"/>
      <c r="Q90" s="197"/>
      <c r="R90" s="197"/>
      <c r="S90" s="197"/>
      <c r="T90" s="197"/>
      <c r="U90" s="67"/>
      <c r="V90" s="67"/>
    </row>
    <row r="91" spans="1:22" ht="15" customHeight="1" x14ac:dyDescent="0.15">
      <c r="A91" s="67"/>
      <c r="B91" s="176"/>
      <c r="C91" s="217" t="s">
        <v>16</v>
      </c>
      <c r="D91" s="213" t="s">
        <v>56</v>
      </c>
      <c r="E91" s="208">
        <f>SUM(G91,I91,M91)</f>
        <v>651</v>
      </c>
      <c r="F91" s="210">
        <f>SUM(H91,J91,N91)</f>
        <v>10661</v>
      </c>
      <c r="G91" s="208">
        <v>188</v>
      </c>
      <c r="H91" s="210">
        <v>493</v>
      </c>
      <c r="I91" s="208">
        <v>463</v>
      </c>
      <c r="J91" s="209">
        <v>10168</v>
      </c>
      <c r="K91" s="208">
        <v>452</v>
      </c>
      <c r="L91" s="207">
        <v>9975</v>
      </c>
      <c r="M91" s="208" t="s">
        <v>54</v>
      </c>
      <c r="N91" s="207" t="s">
        <v>54</v>
      </c>
      <c r="O91" s="197"/>
      <c r="P91" s="197"/>
      <c r="Q91" s="197"/>
      <c r="R91" s="197"/>
      <c r="S91" s="197"/>
      <c r="T91" s="197"/>
      <c r="U91" s="67"/>
      <c r="V91" s="67"/>
    </row>
    <row r="92" spans="1:22" ht="15" customHeight="1" x14ac:dyDescent="0.15">
      <c r="A92" s="67"/>
      <c r="B92" s="176"/>
      <c r="C92" s="212" t="s">
        <v>155</v>
      </c>
      <c r="D92" s="214" t="s">
        <v>154</v>
      </c>
      <c r="E92" s="208">
        <f>SUM(G92,I92,M92)</f>
        <v>7</v>
      </c>
      <c r="F92" s="210">
        <f>SUM(H92,J92,N92)</f>
        <v>162</v>
      </c>
      <c r="G92" s="208" t="s">
        <v>54</v>
      </c>
      <c r="H92" s="210" t="s">
        <v>54</v>
      </c>
      <c r="I92" s="208">
        <v>7</v>
      </c>
      <c r="J92" s="209">
        <v>162</v>
      </c>
      <c r="K92" s="208">
        <v>6</v>
      </c>
      <c r="L92" s="207">
        <v>149</v>
      </c>
      <c r="M92" s="208" t="s">
        <v>54</v>
      </c>
      <c r="N92" s="207" t="s">
        <v>54</v>
      </c>
      <c r="O92" s="197"/>
      <c r="P92" s="197"/>
      <c r="Q92" s="197"/>
      <c r="R92" s="197"/>
      <c r="S92" s="197"/>
      <c r="T92" s="197"/>
      <c r="U92" s="67"/>
      <c r="V92" s="67"/>
    </row>
    <row r="93" spans="1:22" ht="15" customHeight="1" x14ac:dyDescent="0.15">
      <c r="A93" s="67"/>
      <c r="B93" s="176"/>
      <c r="C93" s="212" t="s">
        <v>20</v>
      </c>
      <c r="D93" s="213" t="s">
        <v>36</v>
      </c>
      <c r="E93" s="208">
        <f>SUM(G93,I93,M93)</f>
        <v>37</v>
      </c>
      <c r="F93" s="210">
        <f>SUM(H93,J93,N93)</f>
        <v>825</v>
      </c>
      <c r="G93" s="208">
        <v>5</v>
      </c>
      <c r="H93" s="210">
        <v>12</v>
      </c>
      <c r="I93" s="208">
        <v>32</v>
      </c>
      <c r="J93" s="209">
        <v>813</v>
      </c>
      <c r="K93" s="208">
        <v>32</v>
      </c>
      <c r="L93" s="207">
        <v>813</v>
      </c>
      <c r="M93" s="208" t="s">
        <v>54</v>
      </c>
      <c r="N93" s="207" t="s">
        <v>54</v>
      </c>
      <c r="O93" s="197"/>
      <c r="P93" s="197"/>
      <c r="Q93" s="197"/>
      <c r="R93" s="197"/>
      <c r="S93" s="197"/>
      <c r="T93" s="197"/>
      <c r="U93" s="67"/>
      <c r="V93" s="67"/>
    </row>
    <row r="94" spans="1:22" ht="15" customHeight="1" x14ac:dyDescent="0.15">
      <c r="A94" s="67"/>
      <c r="B94" s="176"/>
      <c r="C94" s="212" t="s">
        <v>22</v>
      </c>
      <c r="D94" s="215" t="s">
        <v>153</v>
      </c>
      <c r="E94" s="208">
        <f>SUM(G94,I94,M94)</f>
        <v>106</v>
      </c>
      <c r="F94" s="210">
        <f>SUM(H94,J94,N94)</f>
        <v>1677</v>
      </c>
      <c r="G94" s="208">
        <v>11</v>
      </c>
      <c r="H94" s="210">
        <v>16</v>
      </c>
      <c r="I94" s="208">
        <v>94</v>
      </c>
      <c r="J94" s="209">
        <v>1658</v>
      </c>
      <c r="K94" s="208">
        <v>93</v>
      </c>
      <c r="L94" s="207">
        <v>1654</v>
      </c>
      <c r="M94" s="208">
        <v>1</v>
      </c>
      <c r="N94" s="207">
        <v>3</v>
      </c>
      <c r="O94" s="197"/>
      <c r="P94" s="197"/>
      <c r="Q94" s="197"/>
      <c r="R94" s="197"/>
      <c r="S94" s="197"/>
      <c r="T94" s="197"/>
      <c r="U94" s="67"/>
      <c r="V94" s="67"/>
    </row>
    <row r="95" spans="1:22" ht="15" customHeight="1" x14ac:dyDescent="0.15">
      <c r="A95" s="67"/>
      <c r="B95" s="176"/>
      <c r="C95" s="212" t="s">
        <v>24</v>
      </c>
      <c r="D95" s="216" t="s">
        <v>152</v>
      </c>
      <c r="E95" s="208">
        <f>SUM(G95,I95,M95)</f>
        <v>930</v>
      </c>
      <c r="F95" s="210">
        <f>SUM(H95,J95,N95)</f>
        <v>6702</v>
      </c>
      <c r="G95" s="208">
        <v>416</v>
      </c>
      <c r="H95" s="210">
        <v>1362</v>
      </c>
      <c r="I95" s="208">
        <v>513</v>
      </c>
      <c r="J95" s="209">
        <v>5323</v>
      </c>
      <c r="K95" s="208">
        <v>490</v>
      </c>
      <c r="L95" s="207">
        <v>5107</v>
      </c>
      <c r="M95" s="208">
        <v>1</v>
      </c>
      <c r="N95" s="207">
        <v>17</v>
      </c>
      <c r="O95" s="197"/>
      <c r="P95" s="197"/>
      <c r="Q95" s="197"/>
      <c r="R95" s="197"/>
      <c r="S95" s="197"/>
      <c r="T95" s="197"/>
      <c r="U95" s="67"/>
      <c r="V95" s="67"/>
    </row>
    <row r="96" spans="1:22" ht="15" customHeight="1" x14ac:dyDescent="0.15">
      <c r="A96" s="67"/>
      <c r="B96" s="176"/>
      <c r="C96" s="212" t="s">
        <v>151</v>
      </c>
      <c r="D96" s="215" t="s">
        <v>130</v>
      </c>
      <c r="E96" s="208">
        <f>SUM(G96,I96,M96)</f>
        <v>41</v>
      </c>
      <c r="F96" s="210">
        <f>SUM(H96,J96,N96)</f>
        <v>481</v>
      </c>
      <c r="G96" s="208">
        <v>7</v>
      </c>
      <c r="H96" s="210">
        <v>11</v>
      </c>
      <c r="I96" s="208">
        <v>34</v>
      </c>
      <c r="J96" s="209">
        <v>470</v>
      </c>
      <c r="K96" s="208">
        <v>26</v>
      </c>
      <c r="L96" s="207">
        <v>371</v>
      </c>
      <c r="M96" s="208" t="s">
        <v>54</v>
      </c>
      <c r="N96" s="207" t="s">
        <v>54</v>
      </c>
      <c r="O96" s="197"/>
      <c r="P96" s="197"/>
      <c r="Q96" s="197"/>
      <c r="R96" s="197"/>
      <c r="S96" s="197"/>
      <c r="T96" s="197"/>
      <c r="U96" s="67"/>
      <c r="V96" s="67"/>
    </row>
    <row r="97" spans="1:22" ht="15" customHeight="1" x14ac:dyDescent="0.15">
      <c r="A97" s="67"/>
      <c r="B97" s="176"/>
      <c r="C97" s="212" t="s">
        <v>28</v>
      </c>
      <c r="D97" s="214" t="s">
        <v>150</v>
      </c>
      <c r="E97" s="208">
        <f>SUM(G97,I97,M97)</f>
        <v>72</v>
      </c>
      <c r="F97" s="210">
        <f>SUM(H97,J97,N97)</f>
        <v>445</v>
      </c>
      <c r="G97" s="208">
        <v>31</v>
      </c>
      <c r="H97" s="210">
        <v>51</v>
      </c>
      <c r="I97" s="208">
        <v>41</v>
      </c>
      <c r="J97" s="209">
        <v>394</v>
      </c>
      <c r="K97" s="208">
        <v>38</v>
      </c>
      <c r="L97" s="207">
        <v>380</v>
      </c>
      <c r="M97" s="208" t="s">
        <v>54</v>
      </c>
      <c r="N97" s="207" t="s">
        <v>54</v>
      </c>
      <c r="O97" s="197"/>
      <c r="P97" s="197"/>
      <c r="Q97" s="197"/>
      <c r="R97" s="197"/>
      <c r="S97" s="197"/>
      <c r="T97" s="197"/>
      <c r="U97" s="67"/>
      <c r="V97" s="67"/>
    </row>
    <row r="98" spans="1:22" ht="15" customHeight="1" x14ac:dyDescent="0.15">
      <c r="A98" s="67"/>
      <c r="B98" s="176"/>
      <c r="C98" s="212" t="s">
        <v>30</v>
      </c>
      <c r="D98" s="214" t="s">
        <v>149</v>
      </c>
      <c r="E98" s="208">
        <f>SUM(G98,I98,M98)</f>
        <v>115</v>
      </c>
      <c r="F98" s="210">
        <f>SUM(H98,J98,N98)</f>
        <v>668</v>
      </c>
      <c r="G98" s="208">
        <v>64</v>
      </c>
      <c r="H98" s="210">
        <v>149</v>
      </c>
      <c r="I98" s="208">
        <v>51</v>
      </c>
      <c r="J98" s="209">
        <v>519</v>
      </c>
      <c r="K98" s="208">
        <v>47</v>
      </c>
      <c r="L98" s="207">
        <v>448</v>
      </c>
      <c r="M98" s="208" t="s">
        <v>54</v>
      </c>
      <c r="N98" s="207" t="s">
        <v>54</v>
      </c>
      <c r="O98" s="197"/>
      <c r="P98" s="197"/>
      <c r="Q98" s="197"/>
      <c r="R98" s="197"/>
      <c r="S98" s="197"/>
      <c r="T98" s="197"/>
      <c r="U98" s="67"/>
      <c r="V98" s="67"/>
    </row>
    <row r="99" spans="1:22" ht="15" customHeight="1" x14ac:dyDescent="0.15">
      <c r="A99" s="67"/>
      <c r="B99" s="179"/>
      <c r="C99" s="212" t="s">
        <v>32</v>
      </c>
      <c r="D99" s="214" t="s">
        <v>148</v>
      </c>
      <c r="E99" s="208">
        <f>SUM(G99,I99,M99)</f>
        <v>376</v>
      </c>
      <c r="F99" s="210">
        <f>SUM(H99,J99,N99)</f>
        <v>2523</v>
      </c>
      <c r="G99" s="208">
        <v>239</v>
      </c>
      <c r="H99" s="210">
        <v>832</v>
      </c>
      <c r="I99" s="208">
        <v>136</v>
      </c>
      <c r="J99" s="209">
        <v>1680</v>
      </c>
      <c r="K99" s="208">
        <v>135</v>
      </c>
      <c r="L99" s="207">
        <v>1641</v>
      </c>
      <c r="M99" s="208">
        <v>1</v>
      </c>
      <c r="N99" s="207">
        <v>11</v>
      </c>
      <c r="O99" s="197"/>
      <c r="P99" s="197"/>
      <c r="Q99" s="197"/>
      <c r="R99" s="197"/>
      <c r="S99" s="197"/>
      <c r="T99" s="197"/>
      <c r="U99" s="67"/>
      <c r="V99" s="67"/>
    </row>
    <row r="100" spans="1:22" ht="15" customHeight="1" x14ac:dyDescent="0.15">
      <c r="A100" s="67"/>
      <c r="B100" s="179"/>
      <c r="C100" s="212" t="s">
        <v>147</v>
      </c>
      <c r="D100" s="214" t="s">
        <v>146</v>
      </c>
      <c r="E100" s="208">
        <f>SUM(G100,I100,M100)</f>
        <v>330</v>
      </c>
      <c r="F100" s="210">
        <f>SUM(H100,J100,N100)</f>
        <v>1246</v>
      </c>
      <c r="G100" s="208">
        <v>248</v>
      </c>
      <c r="H100" s="210">
        <v>458</v>
      </c>
      <c r="I100" s="208">
        <v>81</v>
      </c>
      <c r="J100" s="209">
        <v>787</v>
      </c>
      <c r="K100" s="208">
        <v>76</v>
      </c>
      <c r="L100" s="207">
        <v>724</v>
      </c>
      <c r="M100" s="208">
        <v>1</v>
      </c>
      <c r="N100" s="207">
        <v>1</v>
      </c>
      <c r="O100" s="197"/>
      <c r="P100" s="197"/>
      <c r="Q100" s="197"/>
      <c r="R100" s="197"/>
      <c r="S100" s="197"/>
      <c r="T100" s="197"/>
      <c r="U100" s="67"/>
      <c r="V100" s="67"/>
    </row>
    <row r="101" spans="1:22" ht="15" customHeight="1" x14ac:dyDescent="0.15">
      <c r="A101" s="67"/>
      <c r="B101" s="179"/>
      <c r="C101" s="212" t="s">
        <v>145</v>
      </c>
      <c r="D101" s="211" t="s">
        <v>144</v>
      </c>
      <c r="E101" s="208">
        <f>SUM(G101,I101,M101)</f>
        <v>95</v>
      </c>
      <c r="F101" s="210">
        <f>SUM(H101,J101,N101)</f>
        <v>253</v>
      </c>
      <c r="G101" s="208">
        <v>68</v>
      </c>
      <c r="H101" s="210">
        <v>141</v>
      </c>
      <c r="I101" s="208">
        <v>26</v>
      </c>
      <c r="J101" s="209">
        <v>111</v>
      </c>
      <c r="K101" s="208">
        <v>20</v>
      </c>
      <c r="L101" s="207">
        <v>86</v>
      </c>
      <c r="M101" s="208">
        <v>1</v>
      </c>
      <c r="N101" s="207">
        <v>1</v>
      </c>
      <c r="O101" s="197"/>
      <c r="P101" s="197"/>
      <c r="Q101" s="197"/>
      <c r="R101" s="197"/>
      <c r="S101" s="197"/>
      <c r="T101" s="197"/>
      <c r="U101" s="67"/>
      <c r="V101" s="67"/>
    </row>
    <row r="102" spans="1:22" ht="15" customHeight="1" x14ac:dyDescent="0.15">
      <c r="A102" s="67"/>
      <c r="B102" s="179"/>
      <c r="C102" s="212" t="s">
        <v>44</v>
      </c>
      <c r="D102" s="213" t="s">
        <v>143</v>
      </c>
      <c r="E102" s="208">
        <f>SUM(G102,I102,M102)</f>
        <v>200</v>
      </c>
      <c r="F102" s="210">
        <f>SUM(H102,J102,N102)</f>
        <v>3530</v>
      </c>
      <c r="G102" s="208">
        <v>72</v>
      </c>
      <c r="H102" s="210">
        <v>327</v>
      </c>
      <c r="I102" s="208">
        <v>127</v>
      </c>
      <c r="J102" s="209">
        <v>3197</v>
      </c>
      <c r="K102" s="208">
        <v>15</v>
      </c>
      <c r="L102" s="207">
        <v>304</v>
      </c>
      <c r="M102" s="208">
        <v>1</v>
      </c>
      <c r="N102" s="207">
        <v>6</v>
      </c>
      <c r="O102" s="197"/>
      <c r="P102" s="197"/>
      <c r="Q102" s="197"/>
      <c r="R102" s="197"/>
      <c r="S102" s="197"/>
      <c r="T102" s="197"/>
      <c r="U102" s="67"/>
      <c r="V102" s="67"/>
    </row>
    <row r="103" spans="1:22" ht="15" customHeight="1" x14ac:dyDescent="0.15">
      <c r="A103" s="67"/>
      <c r="B103" s="179"/>
      <c r="C103" s="212" t="s">
        <v>46</v>
      </c>
      <c r="D103" s="211" t="s">
        <v>142</v>
      </c>
      <c r="E103" s="208">
        <f>SUM(G103,I103,M103)</f>
        <v>36</v>
      </c>
      <c r="F103" s="210">
        <f>SUM(H103,J103,N103)</f>
        <v>624</v>
      </c>
      <c r="G103" s="208">
        <v>5</v>
      </c>
      <c r="H103" s="210">
        <v>15</v>
      </c>
      <c r="I103" s="208">
        <v>31</v>
      </c>
      <c r="J103" s="209">
        <v>609</v>
      </c>
      <c r="K103" s="208">
        <v>17</v>
      </c>
      <c r="L103" s="207">
        <v>328</v>
      </c>
      <c r="M103" s="208" t="s">
        <v>54</v>
      </c>
      <c r="N103" s="207" t="s">
        <v>54</v>
      </c>
      <c r="O103" s="197"/>
      <c r="P103" s="197"/>
      <c r="Q103" s="197"/>
      <c r="R103" s="197"/>
      <c r="S103" s="197"/>
      <c r="T103" s="197"/>
      <c r="U103" s="67"/>
      <c r="V103" s="67"/>
    </row>
    <row r="104" spans="1:22" ht="15" customHeight="1" x14ac:dyDescent="0.15">
      <c r="A104" s="67"/>
      <c r="B104" s="181"/>
      <c r="C104" s="206" t="s">
        <v>141</v>
      </c>
      <c r="D104" s="205" t="s">
        <v>140</v>
      </c>
      <c r="E104" s="202">
        <f>SUM(G104,I104,M104)</f>
        <v>273</v>
      </c>
      <c r="F104" s="204">
        <f>SUM(H104,J104,N104)</f>
        <v>1881</v>
      </c>
      <c r="G104" s="202">
        <v>42</v>
      </c>
      <c r="H104" s="204">
        <v>85</v>
      </c>
      <c r="I104" s="202">
        <v>227</v>
      </c>
      <c r="J104" s="203">
        <v>1787</v>
      </c>
      <c r="K104" s="202">
        <v>67</v>
      </c>
      <c r="L104" s="201">
        <v>1346</v>
      </c>
      <c r="M104" s="202">
        <v>4</v>
      </c>
      <c r="N104" s="201">
        <v>9</v>
      </c>
      <c r="O104" s="197"/>
      <c r="P104" s="197"/>
      <c r="Q104" s="197"/>
      <c r="R104" s="197"/>
      <c r="S104" s="197"/>
      <c r="T104" s="197"/>
      <c r="U104" s="67"/>
      <c r="V104" s="67"/>
    </row>
    <row r="105" spans="1:22" ht="15" customHeight="1" x14ac:dyDescent="0.15">
      <c r="A105" s="67"/>
      <c r="B105" s="200" t="s">
        <v>139</v>
      </c>
      <c r="C105" s="199"/>
      <c r="D105" s="198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67"/>
      <c r="V105" s="67"/>
    </row>
    <row r="106" spans="1:22" ht="15" customHeight="1" x14ac:dyDescent="0.15">
      <c r="B106" s="2" t="s">
        <v>74</v>
      </c>
    </row>
  </sheetData>
  <mergeCells count="38">
    <mergeCell ref="M84:N85"/>
    <mergeCell ref="B87:D87"/>
    <mergeCell ref="B64:D64"/>
    <mergeCell ref="B59:D59"/>
    <mergeCell ref="B37:D37"/>
    <mergeCell ref="B19:D19"/>
    <mergeCell ref="M57:N57"/>
    <mergeCell ref="G84:H85"/>
    <mergeCell ref="B6:D6"/>
    <mergeCell ref="B84:D86"/>
    <mergeCell ref="E57:F57"/>
    <mergeCell ref="G57:H57"/>
    <mergeCell ref="I57:J57"/>
    <mergeCell ref="K57:L57"/>
    <mergeCell ref="K62:L62"/>
    <mergeCell ref="I84:J85"/>
    <mergeCell ref="K85:L85"/>
    <mergeCell ref="E84:F85"/>
    <mergeCell ref="O57:P57"/>
    <mergeCell ref="B61:D63"/>
    <mergeCell ref="B4:D5"/>
    <mergeCell ref="E4:F4"/>
    <mergeCell ref="G4:H4"/>
    <mergeCell ref="I4:J4"/>
    <mergeCell ref="B57:D58"/>
    <mergeCell ref="E61:F62"/>
    <mergeCell ref="G61:H62"/>
    <mergeCell ref="I61:J62"/>
    <mergeCell ref="O85:P85"/>
    <mergeCell ref="Q85:R85"/>
    <mergeCell ref="S85:T85"/>
    <mergeCell ref="Q4:R4"/>
    <mergeCell ref="S4:T4"/>
    <mergeCell ref="K4:L4"/>
    <mergeCell ref="O4:P4"/>
    <mergeCell ref="M4:N4"/>
    <mergeCell ref="Q57:R57"/>
    <mergeCell ref="S57:T57"/>
  </mergeCells>
  <phoneticPr fontId="2"/>
  <pageMargins left="0.59055118110236227" right="0.31496062992125984" top="0.78740157480314965" bottom="0.78740157480314965" header="0.39370078740157483" footer="0.39370078740157483"/>
  <pageSetup paperSize="9" scale="85" fitToWidth="0" orientation="portrait" r:id="rId1"/>
  <headerFooter alignWithMargins="0">
    <oddHeader>&amp;R&amp;"ＭＳ Ｐゴシック,標準"&amp;11 3.事  業  所</oddHeader>
    <oddFooter>&amp;C&amp;"ＭＳ Ｐゴシック,標準"&amp;11-29-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9"/>
  <sheetViews>
    <sheetView showGridLines="0" tabSelected="1" topLeftCell="A5" zoomScaleNormal="100" workbookViewId="0">
      <selection activeCell="O33" sqref="O33"/>
    </sheetView>
  </sheetViews>
  <sheetFormatPr defaultRowHeight="12" x14ac:dyDescent="0.15"/>
  <cols>
    <col min="1" max="1" width="1.5" style="346" customWidth="1"/>
    <col min="2" max="3" width="1.625" style="346" customWidth="1"/>
    <col min="4" max="4" width="5" style="346" customWidth="1"/>
    <col min="5" max="5" width="4.125" style="346" customWidth="1"/>
    <col min="6" max="6" width="5" style="346" customWidth="1"/>
    <col min="7" max="21" width="4.125" style="346" customWidth="1"/>
    <col min="22" max="22" width="4.375" style="346" customWidth="1"/>
    <col min="23" max="23" width="5.75" style="346" customWidth="1"/>
    <col min="24" max="256" width="9" style="346"/>
    <col min="257" max="257" width="1.5" style="346" customWidth="1"/>
    <col min="258" max="259" width="1.625" style="346" customWidth="1"/>
    <col min="260" max="260" width="5" style="346" customWidth="1"/>
    <col min="261" max="261" width="4.125" style="346" customWidth="1"/>
    <col min="262" max="262" width="5" style="346" customWidth="1"/>
    <col min="263" max="277" width="4.125" style="346" customWidth="1"/>
    <col min="278" max="278" width="4.375" style="346" customWidth="1"/>
    <col min="279" max="279" width="5.75" style="346" customWidth="1"/>
    <col min="280" max="512" width="9" style="346"/>
    <col min="513" max="513" width="1.5" style="346" customWidth="1"/>
    <col min="514" max="515" width="1.625" style="346" customWidth="1"/>
    <col min="516" max="516" width="5" style="346" customWidth="1"/>
    <col min="517" max="517" width="4.125" style="346" customWidth="1"/>
    <col min="518" max="518" width="5" style="346" customWidth="1"/>
    <col min="519" max="533" width="4.125" style="346" customWidth="1"/>
    <col min="534" max="534" width="4.375" style="346" customWidth="1"/>
    <col min="535" max="535" width="5.75" style="346" customWidth="1"/>
    <col min="536" max="768" width="9" style="346"/>
    <col min="769" max="769" width="1.5" style="346" customWidth="1"/>
    <col min="770" max="771" width="1.625" style="346" customWidth="1"/>
    <col min="772" max="772" width="5" style="346" customWidth="1"/>
    <col min="773" max="773" width="4.125" style="346" customWidth="1"/>
    <col min="774" max="774" width="5" style="346" customWidth="1"/>
    <col min="775" max="789" width="4.125" style="346" customWidth="1"/>
    <col min="790" max="790" width="4.375" style="346" customWidth="1"/>
    <col min="791" max="791" width="5.75" style="346" customWidth="1"/>
    <col min="792" max="1024" width="9" style="346"/>
    <col min="1025" max="1025" width="1.5" style="346" customWidth="1"/>
    <col min="1026" max="1027" width="1.625" style="346" customWidth="1"/>
    <col min="1028" max="1028" width="5" style="346" customWidth="1"/>
    <col min="1029" max="1029" width="4.125" style="346" customWidth="1"/>
    <col min="1030" max="1030" width="5" style="346" customWidth="1"/>
    <col min="1031" max="1045" width="4.125" style="346" customWidth="1"/>
    <col min="1046" max="1046" width="4.375" style="346" customWidth="1"/>
    <col min="1047" max="1047" width="5.75" style="346" customWidth="1"/>
    <col min="1048" max="1280" width="9" style="346"/>
    <col min="1281" max="1281" width="1.5" style="346" customWidth="1"/>
    <col min="1282" max="1283" width="1.625" style="346" customWidth="1"/>
    <col min="1284" max="1284" width="5" style="346" customWidth="1"/>
    <col min="1285" max="1285" width="4.125" style="346" customWidth="1"/>
    <col min="1286" max="1286" width="5" style="346" customWidth="1"/>
    <col min="1287" max="1301" width="4.125" style="346" customWidth="1"/>
    <col min="1302" max="1302" width="4.375" style="346" customWidth="1"/>
    <col min="1303" max="1303" width="5.75" style="346" customWidth="1"/>
    <col min="1304" max="1536" width="9" style="346"/>
    <col min="1537" max="1537" width="1.5" style="346" customWidth="1"/>
    <col min="1538" max="1539" width="1.625" style="346" customWidth="1"/>
    <col min="1540" max="1540" width="5" style="346" customWidth="1"/>
    <col min="1541" max="1541" width="4.125" style="346" customWidth="1"/>
    <col min="1542" max="1542" width="5" style="346" customWidth="1"/>
    <col min="1543" max="1557" width="4.125" style="346" customWidth="1"/>
    <col min="1558" max="1558" width="4.375" style="346" customWidth="1"/>
    <col min="1559" max="1559" width="5.75" style="346" customWidth="1"/>
    <col min="1560" max="1792" width="9" style="346"/>
    <col min="1793" max="1793" width="1.5" style="346" customWidth="1"/>
    <col min="1794" max="1795" width="1.625" style="346" customWidth="1"/>
    <col min="1796" max="1796" width="5" style="346" customWidth="1"/>
    <col min="1797" max="1797" width="4.125" style="346" customWidth="1"/>
    <col min="1798" max="1798" width="5" style="346" customWidth="1"/>
    <col min="1799" max="1813" width="4.125" style="346" customWidth="1"/>
    <col min="1814" max="1814" width="4.375" style="346" customWidth="1"/>
    <col min="1815" max="1815" width="5.75" style="346" customWidth="1"/>
    <col min="1816" max="2048" width="9" style="346"/>
    <col min="2049" max="2049" width="1.5" style="346" customWidth="1"/>
    <col min="2050" max="2051" width="1.625" style="346" customWidth="1"/>
    <col min="2052" max="2052" width="5" style="346" customWidth="1"/>
    <col min="2053" max="2053" width="4.125" style="346" customWidth="1"/>
    <col min="2054" max="2054" width="5" style="346" customWidth="1"/>
    <col min="2055" max="2069" width="4.125" style="346" customWidth="1"/>
    <col min="2070" max="2070" width="4.375" style="346" customWidth="1"/>
    <col min="2071" max="2071" width="5.75" style="346" customWidth="1"/>
    <col min="2072" max="2304" width="9" style="346"/>
    <col min="2305" max="2305" width="1.5" style="346" customWidth="1"/>
    <col min="2306" max="2307" width="1.625" style="346" customWidth="1"/>
    <col min="2308" max="2308" width="5" style="346" customWidth="1"/>
    <col min="2309" max="2309" width="4.125" style="346" customWidth="1"/>
    <col min="2310" max="2310" width="5" style="346" customWidth="1"/>
    <col min="2311" max="2325" width="4.125" style="346" customWidth="1"/>
    <col min="2326" max="2326" width="4.375" style="346" customWidth="1"/>
    <col min="2327" max="2327" width="5.75" style="346" customWidth="1"/>
    <col min="2328" max="2560" width="9" style="346"/>
    <col min="2561" max="2561" width="1.5" style="346" customWidth="1"/>
    <col min="2562" max="2563" width="1.625" style="346" customWidth="1"/>
    <col min="2564" max="2564" width="5" style="346" customWidth="1"/>
    <col min="2565" max="2565" width="4.125" style="346" customWidth="1"/>
    <col min="2566" max="2566" width="5" style="346" customWidth="1"/>
    <col min="2567" max="2581" width="4.125" style="346" customWidth="1"/>
    <col min="2582" max="2582" width="4.375" style="346" customWidth="1"/>
    <col min="2583" max="2583" width="5.75" style="346" customWidth="1"/>
    <col min="2584" max="2816" width="9" style="346"/>
    <col min="2817" max="2817" width="1.5" style="346" customWidth="1"/>
    <col min="2818" max="2819" width="1.625" style="346" customWidth="1"/>
    <col min="2820" max="2820" width="5" style="346" customWidth="1"/>
    <col min="2821" max="2821" width="4.125" style="346" customWidth="1"/>
    <col min="2822" max="2822" width="5" style="346" customWidth="1"/>
    <col min="2823" max="2837" width="4.125" style="346" customWidth="1"/>
    <col min="2838" max="2838" width="4.375" style="346" customWidth="1"/>
    <col min="2839" max="2839" width="5.75" style="346" customWidth="1"/>
    <col min="2840" max="3072" width="9" style="346"/>
    <col min="3073" max="3073" width="1.5" style="346" customWidth="1"/>
    <col min="3074" max="3075" width="1.625" style="346" customWidth="1"/>
    <col min="3076" max="3076" width="5" style="346" customWidth="1"/>
    <col min="3077" max="3077" width="4.125" style="346" customWidth="1"/>
    <col min="3078" max="3078" width="5" style="346" customWidth="1"/>
    <col min="3079" max="3093" width="4.125" style="346" customWidth="1"/>
    <col min="3094" max="3094" width="4.375" style="346" customWidth="1"/>
    <col min="3095" max="3095" width="5.75" style="346" customWidth="1"/>
    <col min="3096" max="3328" width="9" style="346"/>
    <col min="3329" max="3329" width="1.5" style="346" customWidth="1"/>
    <col min="3330" max="3331" width="1.625" style="346" customWidth="1"/>
    <col min="3332" max="3332" width="5" style="346" customWidth="1"/>
    <col min="3333" max="3333" width="4.125" style="346" customWidth="1"/>
    <col min="3334" max="3334" width="5" style="346" customWidth="1"/>
    <col min="3335" max="3349" width="4.125" style="346" customWidth="1"/>
    <col min="3350" max="3350" width="4.375" style="346" customWidth="1"/>
    <col min="3351" max="3351" width="5.75" style="346" customWidth="1"/>
    <col min="3352" max="3584" width="9" style="346"/>
    <col min="3585" max="3585" width="1.5" style="346" customWidth="1"/>
    <col min="3586" max="3587" width="1.625" style="346" customWidth="1"/>
    <col min="3588" max="3588" width="5" style="346" customWidth="1"/>
    <col min="3589" max="3589" width="4.125" style="346" customWidth="1"/>
    <col min="3590" max="3590" width="5" style="346" customWidth="1"/>
    <col min="3591" max="3605" width="4.125" style="346" customWidth="1"/>
    <col min="3606" max="3606" width="4.375" style="346" customWidth="1"/>
    <col min="3607" max="3607" width="5.75" style="346" customWidth="1"/>
    <col min="3608" max="3840" width="9" style="346"/>
    <col min="3841" max="3841" width="1.5" style="346" customWidth="1"/>
    <col min="3842" max="3843" width="1.625" style="346" customWidth="1"/>
    <col min="3844" max="3844" width="5" style="346" customWidth="1"/>
    <col min="3845" max="3845" width="4.125" style="346" customWidth="1"/>
    <col min="3846" max="3846" width="5" style="346" customWidth="1"/>
    <col min="3847" max="3861" width="4.125" style="346" customWidth="1"/>
    <col min="3862" max="3862" width="4.375" style="346" customWidth="1"/>
    <col min="3863" max="3863" width="5.75" style="346" customWidth="1"/>
    <col min="3864" max="4096" width="9" style="346"/>
    <col min="4097" max="4097" width="1.5" style="346" customWidth="1"/>
    <col min="4098" max="4099" width="1.625" style="346" customWidth="1"/>
    <col min="4100" max="4100" width="5" style="346" customWidth="1"/>
    <col min="4101" max="4101" width="4.125" style="346" customWidth="1"/>
    <col min="4102" max="4102" width="5" style="346" customWidth="1"/>
    <col min="4103" max="4117" width="4.125" style="346" customWidth="1"/>
    <col min="4118" max="4118" width="4.375" style="346" customWidth="1"/>
    <col min="4119" max="4119" width="5.75" style="346" customWidth="1"/>
    <col min="4120" max="4352" width="9" style="346"/>
    <col min="4353" max="4353" width="1.5" style="346" customWidth="1"/>
    <col min="4354" max="4355" width="1.625" style="346" customWidth="1"/>
    <col min="4356" max="4356" width="5" style="346" customWidth="1"/>
    <col min="4357" max="4357" width="4.125" style="346" customWidth="1"/>
    <col min="4358" max="4358" width="5" style="346" customWidth="1"/>
    <col min="4359" max="4373" width="4.125" style="346" customWidth="1"/>
    <col min="4374" max="4374" width="4.375" style="346" customWidth="1"/>
    <col min="4375" max="4375" width="5.75" style="346" customWidth="1"/>
    <col min="4376" max="4608" width="9" style="346"/>
    <col min="4609" max="4609" width="1.5" style="346" customWidth="1"/>
    <col min="4610" max="4611" width="1.625" style="346" customWidth="1"/>
    <col min="4612" max="4612" width="5" style="346" customWidth="1"/>
    <col min="4613" max="4613" width="4.125" style="346" customWidth="1"/>
    <col min="4614" max="4614" width="5" style="346" customWidth="1"/>
    <col min="4615" max="4629" width="4.125" style="346" customWidth="1"/>
    <col min="4630" max="4630" width="4.375" style="346" customWidth="1"/>
    <col min="4631" max="4631" width="5.75" style="346" customWidth="1"/>
    <col min="4632" max="4864" width="9" style="346"/>
    <col min="4865" max="4865" width="1.5" style="346" customWidth="1"/>
    <col min="4866" max="4867" width="1.625" style="346" customWidth="1"/>
    <col min="4868" max="4868" width="5" style="346" customWidth="1"/>
    <col min="4869" max="4869" width="4.125" style="346" customWidth="1"/>
    <col min="4870" max="4870" width="5" style="346" customWidth="1"/>
    <col min="4871" max="4885" width="4.125" style="346" customWidth="1"/>
    <col min="4886" max="4886" width="4.375" style="346" customWidth="1"/>
    <col min="4887" max="4887" width="5.75" style="346" customWidth="1"/>
    <col min="4888" max="5120" width="9" style="346"/>
    <col min="5121" max="5121" width="1.5" style="346" customWidth="1"/>
    <col min="5122" max="5123" width="1.625" style="346" customWidth="1"/>
    <col min="5124" max="5124" width="5" style="346" customWidth="1"/>
    <col min="5125" max="5125" width="4.125" style="346" customWidth="1"/>
    <col min="5126" max="5126" width="5" style="346" customWidth="1"/>
    <col min="5127" max="5141" width="4.125" style="346" customWidth="1"/>
    <col min="5142" max="5142" width="4.375" style="346" customWidth="1"/>
    <col min="5143" max="5143" width="5.75" style="346" customWidth="1"/>
    <col min="5144" max="5376" width="9" style="346"/>
    <col min="5377" max="5377" width="1.5" style="346" customWidth="1"/>
    <col min="5378" max="5379" width="1.625" style="346" customWidth="1"/>
    <col min="5380" max="5380" width="5" style="346" customWidth="1"/>
    <col min="5381" max="5381" width="4.125" style="346" customWidth="1"/>
    <col min="5382" max="5382" width="5" style="346" customWidth="1"/>
    <col min="5383" max="5397" width="4.125" style="346" customWidth="1"/>
    <col min="5398" max="5398" width="4.375" style="346" customWidth="1"/>
    <col min="5399" max="5399" width="5.75" style="346" customWidth="1"/>
    <col min="5400" max="5632" width="9" style="346"/>
    <col min="5633" max="5633" width="1.5" style="346" customWidth="1"/>
    <col min="5634" max="5635" width="1.625" style="346" customWidth="1"/>
    <col min="5636" max="5636" width="5" style="346" customWidth="1"/>
    <col min="5637" max="5637" width="4.125" style="346" customWidth="1"/>
    <col min="5638" max="5638" width="5" style="346" customWidth="1"/>
    <col min="5639" max="5653" width="4.125" style="346" customWidth="1"/>
    <col min="5654" max="5654" width="4.375" style="346" customWidth="1"/>
    <col min="5655" max="5655" width="5.75" style="346" customWidth="1"/>
    <col min="5656" max="5888" width="9" style="346"/>
    <col min="5889" max="5889" width="1.5" style="346" customWidth="1"/>
    <col min="5890" max="5891" width="1.625" style="346" customWidth="1"/>
    <col min="5892" max="5892" width="5" style="346" customWidth="1"/>
    <col min="5893" max="5893" width="4.125" style="346" customWidth="1"/>
    <col min="5894" max="5894" width="5" style="346" customWidth="1"/>
    <col min="5895" max="5909" width="4.125" style="346" customWidth="1"/>
    <col min="5910" max="5910" width="4.375" style="346" customWidth="1"/>
    <col min="5911" max="5911" width="5.75" style="346" customWidth="1"/>
    <col min="5912" max="6144" width="9" style="346"/>
    <col min="6145" max="6145" width="1.5" style="346" customWidth="1"/>
    <col min="6146" max="6147" width="1.625" style="346" customWidth="1"/>
    <col min="6148" max="6148" width="5" style="346" customWidth="1"/>
    <col min="6149" max="6149" width="4.125" style="346" customWidth="1"/>
    <col min="6150" max="6150" width="5" style="346" customWidth="1"/>
    <col min="6151" max="6165" width="4.125" style="346" customWidth="1"/>
    <col min="6166" max="6166" width="4.375" style="346" customWidth="1"/>
    <col min="6167" max="6167" width="5.75" style="346" customWidth="1"/>
    <col min="6168" max="6400" width="9" style="346"/>
    <col min="6401" max="6401" width="1.5" style="346" customWidth="1"/>
    <col min="6402" max="6403" width="1.625" style="346" customWidth="1"/>
    <col min="6404" max="6404" width="5" style="346" customWidth="1"/>
    <col min="6405" max="6405" width="4.125" style="346" customWidth="1"/>
    <col min="6406" max="6406" width="5" style="346" customWidth="1"/>
    <col min="6407" max="6421" width="4.125" style="346" customWidth="1"/>
    <col min="6422" max="6422" width="4.375" style="346" customWidth="1"/>
    <col min="6423" max="6423" width="5.75" style="346" customWidth="1"/>
    <col min="6424" max="6656" width="9" style="346"/>
    <col min="6657" max="6657" width="1.5" style="346" customWidth="1"/>
    <col min="6658" max="6659" width="1.625" style="346" customWidth="1"/>
    <col min="6660" max="6660" width="5" style="346" customWidth="1"/>
    <col min="6661" max="6661" width="4.125" style="346" customWidth="1"/>
    <col min="6662" max="6662" width="5" style="346" customWidth="1"/>
    <col min="6663" max="6677" width="4.125" style="346" customWidth="1"/>
    <col min="6678" max="6678" width="4.375" style="346" customWidth="1"/>
    <col min="6679" max="6679" width="5.75" style="346" customWidth="1"/>
    <col min="6680" max="6912" width="9" style="346"/>
    <col min="6913" max="6913" width="1.5" style="346" customWidth="1"/>
    <col min="6914" max="6915" width="1.625" style="346" customWidth="1"/>
    <col min="6916" max="6916" width="5" style="346" customWidth="1"/>
    <col min="6917" max="6917" width="4.125" style="346" customWidth="1"/>
    <col min="6918" max="6918" width="5" style="346" customWidth="1"/>
    <col min="6919" max="6933" width="4.125" style="346" customWidth="1"/>
    <col min="6934" max="6934" width="4.375" style="346" customWidth="1"/>
    <col min="6935" max="6935" width="5.75" style="346" customWidth="1"/>
    <col min="6936" max="7168" width="9" style="346"/>
    <col min="7169" max="7169" width="1.5" style="346" customWidth="1"/>
    <col min="7170" max="7171" width="1.625" style="346" customWidth="1"/>
    <col min="7172" max="7172" width="5" style="346" customWidth="1"/>
    <col min="7173" max="7173" width="4.125" style="346" customWidth="1"/>
    <col min="7174" max="7174" width="5" style="346" customWidth="1"/>
    <col min="7175" max="7189" width="4.125" style="346" customWidth="1"/>
    <col min="7190" max="7190" width="4.375" style="346" customWidth="1"/>
    <col min="7191" max="7191" width="5.75" style="346" customWidth="1"/>
    <col min="7192" max="7424" width="9" style="346"/>
    <col min="7425" max="7425" width="1.5" style="346" customWidth="1"/>
    <col min="7426" max="7427" width="1.625" style="346" customWidth="1"/>
    <col min="7428" max="7428" width="5" style="346" customWidth="1"/>
    <col min="7429" max="7429" width="4.125" style="346" customWidth="1"/>
    <col min="7430" max="7430" width="5" style="346" customWidth="1"/>
    <col min="7431" max="7445" width="4.125" style="346" customWidth="1"/>
    <col min="7446" max="7446" width="4.375" style="346" customWidth="1"/>
    <col min="7447" max="7447" width="5.75" style="346" customWidth="1"/>
    <col min="7448" max="7680" width="9" style="346"/>
    <col min="7681" max="7681" width="1.5" style="346" customWidth="1"/>
    <col min="7682" max="7683" width="1.625" style="346" customWidth="1"/>
    <col min="7684" max="7684" width="5" style="346" customWidth="1"/>
    <col min="7685" max="7685" width="4.125" style="346" customWidth="1"/>
    <col min="7686" max="7686" width="5" style="346" customWidth="1"/>
    <col min="7687" max="7701" width="4.125" style="346" customWidth="1"/>
    <col min="7702" max="7702" width="4.375" style="346" customWidth="1"/>
    <col min="7703" max="7703" width="5.75" style="346" customWidth="1"/>
    <col min="7704" max="7936" width="9" style="346"/>
    <col min="7937" max="7937" width="1.5" style="346" customWidth="1"/>
    <col min="7938" max="7939" width="1.625" style="346" customWidth="1"/>
    <col min="7940" max="7940" width="5" style="346" customWidth="1"/>
    <col min="7941" max="7941" width="4.125" style="346" customWidth="1"/>
    <col min="7942" max="7942" width="5" style="346" customWidth="1"/>
    <col min="7943" max="7957" width="4.125" style="346" customWidth="1"/>
    <col min="7958" max="7958" width="4.375" style="346" customWidth="1"/>
    <col min="7959" max="7959" width="5.75" style="346" customWidth="1"/>
    <col min="7960" max="8192" width="9" style="346"/>
    <col min="8193" max="8193" width="1.5" style="346" customWidth="1"/>
    <col min="8194" max="8195" width="1.625" style="346" customWidth="1"/>
    <col min="8196" max="8196" width="5" style="346" customWidth="1"/>
    <col min="8197" max="8197" width="4.125" style="346" customWidth="1"/>
    <col min="8198" max="8198" width="5" style="346" customWidth="1"/>
    <col min="8199" max="8213" width="4.125" style="346" customWidth="1"/>
    <col min="8214" max="8214" width="4.375" style="346" customWidth="1"/>
    <col min="8215" max="8215" width="5.75" style="346" customWidth="1"/>
    <col min="8216" max="8448" width="9" style="346"/>
    <col min="8449" max="8449" width="1.5" style="346" customWidth="1"/>
    <col min="8450" max="8451" width="1.625" style="346" customWidth="1"/>
    <col min="8452" max="8452" width="5" style="346" customWidth="1"/>
    <col min="8453" max="8453" width="4.125" style="346" customWidth="1"/>
    <col min="8454" max="8454" width="5" style="346" customWidth="1"/>
    <col min="8455" max="8469" width="4.125" style="346" customWidth="1"/>
    <col min="8470" max="8470" width="4.375" style="346" customWidth="1"/>
    <col min="8471" max="8471" width="5.75" style="346" customWidth="1"/>
    <col min="8472" max="8704" width="9" style="346"/>
    <col min="8705" max="8705" width="1.5" style="346" customWidth="1"/>
    <col min="8706" max="8707" width="1.625" style="346" customWidth="1"/>
    <col min="8708" max="8708" width="5" style="346" customWidth="1"/>
    <col min="8709" max="8709" width="4.125" style="346" customWidth="1"/>
    <col min="8710" max="8710" width="5" style="346" customWidth="1"/>
    <col min="8711" max="8725" width="4.125" style="346" customWidth="1"/>
    <col min="8726" max="8726" width="4.375" style="346" customWidth="1"/>
    <col min="8727" max="8727" width="5.75" style="346" customWidth="1"/>
    <col min="8728" max="8960" width="9" style="346"/>
    <col min="8961" max="8961" width="1.5" style="346" customWidth="1"/>
    <col min="8962" max="8963" width="1.625" style="346" customWidth="1"/>
    <col min="8964" max="8964" width="5" style="346" customWidth="1"/>
    <col min="8965" max="8965" width="4.125" style="346" customWidth="1"/>
    <col min="8966" max="8966" width="5" style="346" customWidth="1"/>
    <col min="8967" max="8981" width="4.125" style="346" customWidth="1"/>
    <col min="8982" max="8982" width="4.375" style="346" customWidth="1"/>
    <col min="8983" max="8983" width="5.75" style="346" customWidth="1"/>
    <col min="8984" max="9216" width="9" style="346"/>
    <col min="9217" max="9217" width="1.5" style="346" customWidth="1"/>
    <col min="9218" max="9219" width="1.625" style="346" customWidth="1"/>
    <col min="9220" max="9220" width="5" style="346" customWidth="1"/>
    <col min="9221" max="9221" width="4.125" style="346" customWidth="1"/>
    <col min="9222" max="9222" width="5" style="346" customWidth="1"/>
    <col min="9223" max="9237" width="4.125" style="346" customWidth="1"/>
    <col min="9238" max="9238" width="4.375" style="346" customWidth="1"/>
    <col min="9239" max="9239" width="5.75" style="346" customWidth="1"/>
    <col min="9240" max="9472" width="9" style="346"/>
    <col min="9473" max="9473" width="1.5" style="346" customWidth="1"/>
    <col min="9474" max="9475" width="1.625" style="346" customWidth="1"/>
    <col min="9476" max="9476" width="5" style="346" customWidth="1"/>
    <col min="9477" max="9477" width="4.125" style="346" customWidth="1"/>
    <col min="9478" max="9478" width="5" style="346" customWidth="1"/>
    <col min="9479" max="9493" width="4.125" style="346" customWidth="1"/>
    <col min="9494" max="9494" width="4.375" style="346" customWidth="1"/>
    <col min="9495" max="9495" width="5.75" style="346" customWidth="1"/>
    <col min="9496" max="9728" width="9" style="346"/>
    <col min="9729" max="9729" width="1.5" style="346" customWidth="1"/>
    <col min="9730" max="9731" width="1.625" style="346" customWidth="1"/>
    <col min="9732" max="9732" width="5" style="346" customWidth="1"/>
    <col min="9733" max="9733" width="4.125" style="346" customWidth="1"/>
    <col min="9734" max="9734" width="5" style="346" customWidth="1"/>
    <col min="9735" max="9749" width="4.125" style="346" customWidth="1"/>
    <col min="9750" max="9750" width="4.375" style="346" customWidth="1"/>
    <col min="9751" max="9751" width="5.75" style="346" customWidth="1"/>
    <col min="9752" max="9984" width="9" style="346"/>
    <col min="9985" max="9985" width="1.5" style="346" customWidth="1"/>
    <col min="9986" max="9987" width="1.625" style="346" customWidth="1"/>
    <col min="9988" max="9988" width="5" style="346" customWidth="1"/>
    <col min="9989" max="9989" width="4.125" style="346" customWidth="1"/>
    <col min="9990" max="9990" width="5" style="346" customWidth="1"/>
    <col min="9991" max="10005" width="4.125" style="346" customWidth="1"/>
    <col min="10006" max="10006" width="4.375" style="346" customWidth="1"/>
    <col min="10007" max="10007" width="5.75" style="346" customWidth="1"/>
    <col min="10008" max="10240" width="9" style="346"/>
    <col min="10241" max="10241" width="1.5" style="346" customWidth="1"/>
    <col min="10242" max="10243" width="1.625" style="346" customWidth="1"/>
    <col min="10244" max="10244" width="5" style="346" customWidth="1"/>
    <col min="10245" max="10245" width="4.125" style="346" customWidth="1"/>
    <col min="10246" max="10246" width="5" style="346" customWidth="1"/>
    <col min="10247" max="10261" width="4.125" style="346" customWidth="1"/>
    <col min="10262" max="10262" width="4.375" style="346" customWidth="1"/>
    <col min="10263" max="10263" width="5.75" style="346" customWidth="1"/>
    <col min="10264" max="10496" width="9" style="346"/>
    <col min="10497" max="10497" width="1.5" style="346" customWidth="1"/>
    <col min="10498" max="10499" width="1.625" style="346" customWidth="1"/>
    <col min="10500" max="10500" width="5" style="346" customWidth="1"/>
    <col min="10501" max="10501" width="4.125" style="346" customWidth="1"/>
    <col min="10502" max="10502" width="5" style="346" customWidth="1"/>
    <col min="10503" max="10517" width="4.125" style="346" customWidth="1"/>
    <col min="10518" max="10518" width="4.375" style="346" customWidth="1"/>
    <col min="10519" max="10519" width="5.75" style="346" customWidth="1"/>
    <col min="10520" max="10752" width="9" style="346"/>
    <col min="10753" max="10753" width="1.5" style="346" customWidth="1"/>
    <col min="10754" max="10755" width="1.625" style="346" customWidth="1"/>
    <col min="10756" max="10756" width="5" style="346" customWidth="1"/>
    <col min="10757" max="10757" width="4.125" style="346" customWidth="1"/>
    <col min="10758" max="10758" width="5" style="346" customWidth="1"/>
    <col min="10759" max="10773" width="4.125" style="346" customWidth="1"/>
    <col min="10774" max="10774" width="4.375" style="346" customWidth="1"/>
    <col min="10775" max="10775" width="5.75" style="346" customWidth="1"/>
    <col min="10776" max="11008" width="9" style="346"/>
    <col min="11009" max="11009" width="1.5" style="346" customWidth="1"/>
    <col min="11010" max="11011" width="1.625" style="346" customWidth="1"/>
    <col min="11012" max="11012" width="5" style="346" customWidth="1"/>
    <col min="11013" max="11013" width="4.125" style="346" customWidth="1"/>
    <col min="11014" max="11014" width="5" style="346" customWidth="1"/>
    <col min="11015" max="11029" width="4.125" style="346" customWidth="1"/>
    <col min="11030" max="11030" width="4.375" style="346" customWidth="1"/>
    <col min="11031" max="11031" width="5.75" style="346" customWidth="1"/>
    <col min="11032" max="11264" width="9" style="346"/>
    <col min="11265" max="11265" width="1.5" style="346" customWidth="1"/>
    <col min="11266" max="11267" width="1.625" style="346" customWidth="1"/>
    <col min="11268" max="11268" width="5" style="346" customWidth="1"/>
    <col min="11269" max="11269" width="4.125" style="346" customWidth="1"/>
    <col min="11270" max="11270" width="5" style="346" customWidth="1"/>
    <col min="11271" max="11285" width="4.125" style="346" customWidth="1"/>
    <col min="11286" max="11286" width="4.375" style="346" customWidth="1"/>
    <col min="11287" max="11287" width="5.75" style="346" customWidth="1"/>
    <col min="11288" max="11520" width="9" style="346"/>
    <col min="11521" max="11521" width="1.5" style="346" customWidth="1"/>
    <col min="11522" max="11523" width="1.625" style="346" customWidth="1"/>
    <col min="11524" max="11524" width="5" style="346" customWidth="1"/>
    <col min="11525" max="11525" width="4.125" style="346" customWidth="1"/>
    <col min="11526" max="11526" width="5" style="346" customWidth="1"/>
    <col min="11527" max="11541" width="4.125" style="346" customWidth="1"/>
    <col min="11542" max="11542" width="4.375" style="346" customWidth="1"/>
    <col min="11543" max="11543" width="5.75" style="346" customWidth="1"/>
    <col min="11544" max="11776" width="9" style="346"/>
    <col min="11777" max="11777" width="1.5" style="346" customWidth="1"/>
    <col min="11778" max="11779" width="1.625" style="346" customWidth="1"/>
    <col min="11780" max="11780" width="5" style="346" customWidth="1"/>
    <col min="11781" max="11781" width="4.125" style="346" customWidth="1"/>
    <col min="11782" max="11782" width="5" style="346" customWidth="1"/>
    <col min="11783" max="11797" width="4.125" style="346" customWidth="1"/>
    <col min="11798" max="11798" width="4.375" style="346" customWidth="1"/>
    <col min="11799" max="11799" width="5.75" style="346" customWidth="1"/>
    <col min="11800" max="12032" width="9" style="346"/>
    <col min="12033" max="12033" width="1.5" style="346" customWidth="1"/>
    <col min="12034" max="12035" width="1.625" style="346" customWidth="1"/>
    <col min="12036" max="12036" width="5" style="346" customWidth="1"/>
    <col min="12037" max="12037" width="4.125" style="346" customWidth="1"/>
    <col min="12038" max="12038" width="5" style="346" customWidth="1"/>
    <col min="12039" max="12053" width="4.125" style="346" customWidth="1"/>
    <col min="12054" max="12054" width="4.375" style="346" customWidth="1"/>
    <col min="12055" max="12055" width="5.75" style="346" customWidth="1"/>
    <col min="12056" max="12288" width="9" style="346"/>
    <col min="12289" max="12289" width="1.5" style="346" customWidth="1"/>
    <col min="12290" max="12291" width="1.625" style="346" customWidth="1"/>
    <col min="12292" max="12292" width="5" style="346" customWidth="1"/>
    <col min="12293" max="12293" width="4.125" style="346" customWidth="1"/>
    <col min="12294" max="12294" width="5" style="346" customWidth="1"/>
    <col min="12295" max="12309" width="4.125" style="346" customWidth="1"/>
    <col min="12310" max="12310" width="4.375" style="346" customWidth="1"/>
    <col min="12311" max="12311" width="5.75" style="346" customWidth="1"/>
    <col min="12312" max="12544" width="9" style="346"/>
    <col min="12545" max="12545" width="1.5" style="346" customWidth="1"/>
    <col min="12546" max="12547" width="1.625" style="346" customWidth="1"/>
    <col min="12548" max="12548" width="5" style="346" customWidth="1"/>
    <col min="12549" max="12549" width="4.125" style="346" customWidth="1"/>
    <col min="12550" max="12550" width="5" style="346" customWidth="1"/>
    <col min="12551" max="12565" width="4.125" style="346" customWidth="1"/>
    <col min="12566" max="12566" width="4.375" style="346" customWidth="1"/>
    <col min="12567" max="12567" width="5.75" style="346" customWidth="1"/>
    <col min="12568" max="12800" width="9" style="346"/>
    <col min="12801" max="12801" width="1.5" style="346" customWidth="1"/>
    <col min="12802" max="12803" width="1.625" style="346" customWidth="1"/>
    <col min="12804" max="12804" width="5" style="346" customWidth="1"/>
    <col min="12805" max="12805" width="4.125" style="346" customWidth="1"/>
    <col min="12806" max="12806" width="5" style="346" customWidth="1"/>
    <col min="12807" max="12821" width="4.125" style="346" customWidth="1"/>
    <col min="12822" max="12822" width="4.375" style="346" customWidth="1"/>
    <col min="12823" max="12823" width="5.75" style="346" customWidth="1"/>
    <col min="12824" max="13056" width="9" style="346"/>
    <col min="13057" max="13057" width="1.5" style="346" customWidth="1"/>
    <col min="13058" max="13059" width="1.625" style="346" customWidth="1"/>
    <col min="13060" max="13060" width="5" style="346" customWidth="1"/>
    <col min="13061" max="13061" width="4.125" style="346" customWidth="1"/>
    <col min="13062" max="13062" width="5" style="346" customWidth="1"/>
    <col min="13063" max="13077" width="4.125" style="346" customWidth="1"/>
    <col min="13078" max="13078" width="4.375" style="346" customWidth="1"/>
    <col min="13079" max="13079" width="5.75" style="346" customWidth="1"/>
    <col min="13080" max="13312" width="9" style="346"/>
    <col min="13313" max="13313" width="1.5" style="346" customWidth="1"/>
    <col min="13314" max="13315" width="1.625" style="346" customWidth="1"/>
    <col min="13316" max="13316" width="5" style="346" customWidth="1"/>
    <col min="13317" max="13317" width="4.125" style="346" customWidth="1"/>
    <col min="13318" max="13318" width="5" style="346" customWidth="1"/>
    <col min="13319" max="13333" width="4.125" style="346" customWidth="1"/>
    <col min="13334" max="13334" width="4.375" style="346" customWidth="1"/>
    <col min="13335" max="13335" width="5.75" style="346" customWidth="1"/>
    <col min="13336" max="13568" width="9" style="346"/>
    <col min="13569" max="13569" width="1.5" style="346" customWidth="1"/>
    <col min="13570" max="13571" width="1.625" style="346" customWidth="1"/>
    <col min="13572" max="13572" width="5" style="346" customWidth="1"/>
    <col min="13573" max="13573" width="4.125" style="346" customWidth="1"/>
    <col min="13574" max="13574" width="5" style="346" customWidth="1"/>
    <col min="13575" max="13589" width="4.125" style="346" customWidth="1"/>
    <col min="13590" max="13590" width="4.375" style="346" customWidth="1"/>
    <col min="13591" max="13591" width="5.75" style="346" customWidth="1"/>
    <col min="13592" max="13824" width="9" style="346"/>
    <col min="13825" max="13825" width="1.5" style="346" customWidth="1"/>
    <col min="13826" max="13827" width="1.625" style="346" customWidth="1"/>
    <col min="13828" max="13828" width="5" style="346" customWidth="1"/>
    <col min="13829" max="13829" width="4.125" style="346" customWidth="1"/>
    <col min="13830" max="13830" width="5" style="346" customWidth="1"/>
    <col min="13831" max="13845" width="4.125" style="346" customWidth="1"/>
    <col min="13846" max="13846" width="4.375" style="346" customWidth="1"/>
    <col min="13847" max="13847" width="5.75" style="346" customWidth="1"/>
    <col min="13848" max="14080" width="9" style="346"/>
    <col min="14081" max="14081" width="1.5" style="346" customWidth="1"/>
    <col min="14082" max="14083" width="1.625" style="346" customWidth="1"/>
    <col min="14084" max="14084" width="5" style="346" customWidth="1"/>
    <col min="14085" max="14085" width="4.125" style="346" customWidth="1"/>
    <col min="14086" max="14086" width="5" style="346" customWidth="1"/>
    <col min="14087" max="14101" width="4.125" style="346" customWidth="1"/>
    <col min="14102" max="14102" width="4.375" style="346" customWidth="1"/>
    <col min="14103" max="14103" width="5.75" style="346" customWidth="1"/>
    <col min="14104" max="14336" width="9" style="346"/>
    <col min="14337" max="14337" width="1.5" style="346" customWidth="1"/>
    <col min="14338" max="14339" width="1.625" style="346" customWidth="1"/>
    <col min="14340" max="14340" width="5" style="346" customWidth="1"/>
    <col min="14341" max="14341" width="4.125" style="346" customWidth="1"/>
    <col min="14342" max="14342" width="5" style="346" customWidth="1"/>
    <col min="14343" max="14357" width="4.125" style="346" customWidth="1"/>
    <col min="14358" max="14358" width="4.375" style="346" customWidth="1"/>
    <col min="14359" max="14359" width="5.75" style="346" customWidth="1"/>
    <col min="14360" max="14592" width="9" style="346"/>
    <col min="14593" max="14593" width="1.5" style="346" customWidth="1"/>
    <col min="14594" max="14595" width="1.625" style="346" customWidth="1"/>
    <col min="14596" max="14596" width="5" style="346" customWidth="1"/>
    <col min="14597" max="14597" width="4.125" style="346" customWidth="1"/>
    <col min="14598" max="14598" width="5" style="346" customWidth="1"/>
    <col min="14599" max="14613" width="4.125" style="346" customWidth="1"/>
    <col min="14614" max="14614" width="4.375" style="346" customWidth="1"/>
    <col min="14615" max="14615" width="5.75" style="346" customWidth="1"/>
    <col min="14616" max="14848" width="9" style="346"/>
    <col min="14849" max="14849" width="1.5" style="346" customWidth="1"/>
    <col min="14850" max="14851" width="1.625" style="346" customWidth="1"/>
    <col min="14852" max="14852" width="5" style="346" customWidth="1"/>
    <col min="14853" max="14853" width="4.125" style="346" customWidth="1"/>
    <col min="14854" max="14854" width="5" style="346" customWidth="1"/>
    <col min="14855" max="14869" width="4.125" style="346" customWidth="1"/>
    <col min="14870" max="14870" width="4.375" style="346" customWidth="1"/>
    <col min="14871" max="14871" width="5.75" style="346" customWidth="1"/>
    <col min="14872" max="15104" width="9" style="346"/>
    <col min="15105" max="15105" width="1.5" style="346" customWidth="1"/>
    <col min="15106" max="15107" width="1.625" style="346" customWidth="1"/>
    <col min="15108" max="15108" width="5" style="346" customWidth="1"/>
    <col min="15109" max="15109" width="4.125" style="346" customWidth="1"/>
    <col min="15110" max="15110" width="5" style="346" customWidth="1"/>
    <col min="15111" max="15125" width="4.125" style="346" customWidth="1"/>
    <col min="15126" max="15126" width="4.375" style="346" customWidth="1"/>
    <col min="15127" max="15127" width="5.75" style="346" customWidth="1"/>
    <col min="15128" max="15360" width="9" style="346"/>
    <col min="15361" max="15361" width="1.5" style="346" customWidth="1"/>
    <col min="15362" max="15363" width="1.625" style="346" customWidth="1"/>
    <col min="15364" max="15364" width="5" style="346" customWidth="1"/>
    <col min="15365" max="15365" width="4.125" style="346" customWidth="1"/>
    <col min="15366" max="15366" width="5" style="346" customWidth="1"/>
    <col min="15367" max="15381" width="4.125" style="346" customWidth="1"/>
    <col min="15382" max="15382" width="4.375" style="346" customWidth="1"/>
    <col min="15383" max="15383" width="5.75" style="346" customWidth="1"/>
    <col min="15384" max="15616" width="9" style="346"/>
    <col min="15617" max="15617" width="1.5" style="346" customWidth="1"/>
    <col min="15618" max="15619" width="1.625" style="346" customWidth="1"/>
    <col min="15620" max="15620" width="5" style="346" customWidth="1"/>
    <col min="15621" max="15621" width="4.125" style="346" customWidth="1"/>
    <col min="15622" max="15622" width="5" style="346" customWidth="1"/>
    <col min="15623" max="15637" width="4.125" style="346" customWidth="1"/>
    <col min="15638" max="15638" width="4.375" style="346" customWidth="1"/>
    <col min="15639" max="15639" width="5.75" style="346" customWidth="1"/>
    <col min="15640" max="15872" width="9" style="346"/>
    <col min="15873" max="15873" width="1.5" style="346" customWidth="1"/>
    <col min="15874" max="15875" width="1.625" style="346" customWidth="1"/>
    <col min="15876" max="15876" width="5" style="346" customWidth="1"/>
    <col min="15877" max="15877" width="4.125" style="346" customWidth="1"/>
    <col min="15878" max="15878" width="5" style="346" customWidth="1"/>
    <col min="15879" max="15893" width="4.125" style="346" customWidth="1"/>
    <col min="15894" max="15894" width="4.375" style="346" customWidth="1"/>
    <col min="15895" max="15895" width="5.75" style="346" customWidth="1"/>
    <col min="15896" max="16128" width="9" style="346"/>
    <col min="16129" max="16129" width="1.5" style="346" customWidth="1"/>
    <col min="16130" max="16131" width="1.625" style="346" customWidth="1"/>
    <col min="16132" max="16132" width="5" style="346" customWidth="1"/>
    <col min="16133" max="16133" width="4.125" style="346" customWidth="1"/>
    <col min="16134" max="16134" width="5" style="346" customWidth="1"/>
    <col min="16135" max="16149" width="4.125" style="346" customWidth="1"/>
    <col min="16150" max="16150" width="4.375" style="346" customWidth="1"/>
    <col min="16151" max="16151" width="5.75" style="346" customWidth="1"/>
    <col min="16152" max="16384" width="9" style="346"/>
  </cols>
  <sheetData>
    <row r="1" spans="1:23" ht="30" customHeight="1" x14ac:dyDescent="0.15">
      <c r="A1" s="1" t="s">
        <v>197</v>
      </c>
    </row>
    <row r="2" spans="1:23" ht="7.5" customHeight="1" x14ac:dyDescent="0.15">
      <c r="B2" s="5"/>
    </row>
    <row r="3" spans="1:23" ht="22.5" customHeight="1" x14ac:dyDescent="0.15">
      <c r="B3" s="5"/>
    </row>
    <row r="4" spans="1:23" x14ac:dyDescent="0.15">
      <c r="B4" s="347" t="s">
        <v>198</v>
      </c>
      <c r="C4" s="347"/>
      <c r="D4" s="347"/>
      <c r="E4" s="93" t="s">
        <v>4</v>
      </c>
      <c r="F4" s="94"/>
      <c r="G4" s="348" t="s">
        <v>199</v>
      </c>
      <c r="H4" s="349" t="s">
        <v>77</v>
      </c>
      <c r="I4" s="350"/>
      <c r="J4" s="351" t="s">
        <v>78</v>
      </c>
      <c r="K4" s="352"/>
      <c r="L4" s="353" t="s">
        <v>79</v>
      </c>
      <c r="M4" s="354"/>
      <c r="N4" s="355" t="s">
        <v>80</v>
      </c>
      <c r="O4" s="356"/>
      <c r="P4" s="357" t="s">
        <v>200</v>
      </c>
      <c r="Q4" s="357"/>
      <c r="R4" s="358" t="s">
        <v>201</v>
      </c>
      <c r="S4" s="359"/>
      <c r="T4" s="95" t="s">
        <v>202</v>
      </c>
      <c r="U4" s="95"/>
      <c r="V4" s="360" t="s">
        <v>203</v>
      </c>
      <c r="W4" s="361"/>
    </row>
    <row r="5" spans="1:23" ht="15" customHeight="1" x14ac:dyDescent="0.15">
      <c r="B5" s="347"/>
      <c r="C5" s="347"/>
      <c r="D5" s="347"/>
      <c r="E5" s="112" t="s">
        <v>2</v>
      </c>
      <c r="F5" s="106" t="s">
        <v>83</v>
      </c>
      <c r="G5" s="112" t="s">
        <v>2</v>
      </c>
      <c r="H5" s="107" t="s">
        <v>84</v>
      </c>
      <c r="I5" s="108" t="s">
        <v>85</v>
      </c>
      <c r="J5" s="112" t="s">
        <v>2</v>
      </c>
      <c r="K5" s="109" t="s">
        <v>83</v>
      </c>
      <c r="L5" s="110" t="s">
        <v>2</v>
      </c>
      <c r="M5" s="111" t="s">
        <v>83</v>
      </c>
      <c r="N5" s="112" t="s">
        <v>2</v>
      </c>
      <c r="O5" s="109" t="s">
        <v>83</v>
      </c>
      <c r="P5" s="362" t="s">
        <v>2</v>
      </c>
      <c r="Q5" s="363" t="s">
        <v>83</v>
      </c>
      <c r="R5" s="364" t="s">
        <v>2</v>
      </c>
      <c r="S5" s="365" t="s">
        <v>83</v>
      </c>
      <c r="T5" s="362" t="s">
        <v>2</v>
      </c>
      <c r="U5" s="363" t="s">
        <v>83</v>
      </c>
      <c r="V5" s="113" t="s">
        <v>2</v>
      </c>
    </row>
    <row r="6" spans="1:23" s="366" customFormat="1" ht="13.5" hidden="1" customHeight="1" x14ac:dyDescent="0.4">
      <c r="B6" s="19" t="s">
        <v>7</v>
      </c>
      <c r="C6" s="367"/>
      <c r="D6" s="368"/>
      <c r="E6" s="369">
        <f>+E11+E16+E21+E26</f>
        <v>244</v>
      </c>
      <c r="F6" s="370">
        <f t="shared" ref="F6:U10" si="0">+F11+F16+F21+F26</f>
        <v>3898</v>
      </c>
      <c r="G6" s="369">
        <f t="shared" si="0"/>
        <v>0</v>
      </c>
      <c r="H6" s="369">
        <f t="shared" si="0"/>
        <v>109</v>
      </c>
      <c r="I6" s="371">
        <f t="shared" si="0"/>
        <v>258</v>
      </c>
      <c r="J6" s="369">
        <f t="shared" si="0"/>
        <v>47</v>
      </c>
      <c r="K6" s="371">
        <f t="shared" si="0"/>
        <v>325</v>
      </c>
      <c r="L6" s="369">
        <f t="shared" si="0"/>
        <v>36</v>
      </c>
      <c r="M6" s="371">
        <f t="shared" si="0"/>
        <v>475</v>
      </c>
      <c r="N6" s="369">
        <f t="shared" si="0"/>
        <v>16</v>
      </c>
      <c r="O6" s="371">
        <f t="shared" si="0"/>
        <v>365</v>
      </c>
      <c r="P6" s="369">
        <f t="shared" si="0"/>
        <v>19</v>
      </c>
      <c r="Q6" s="371">
        <f t="shared" si="0"/>
        <v>713</v>
      </c>
      <c r="R6" s="369">
        <f t="shared" si="0"/>
        <v>11</v>
      </c>
      <c r="S6" s="371">
        <f t="shared" si="0"/>
        <v>690</v>
      </c>
      <c r="T6" s="369">
        <f t="shared" si="0"/>
        <v>6</v>
      </c>
      <c r="U6" s="371">
        <f t="shared" si="0"/>
        <v>1072</v>
      </c>
      <c r="V6" s="371">
        <v>0</v>
      </c>
    </row>
    <row r="7" spans="1:23" s="366" customFormat="1" ht="12" hidden="1" customHeight="1" x14ac:dyDescent="0.4">
      <c r="B7" s="32"/>
      <c r="C7" s="372"/>
      <c r="D7" s="373" t="s">
        <v>204</v>
      </c>
      <c r="E7" s="374">
        <f t="shared" ref="E7:Q10" si="1">+E12+E17+E22+E27</f>
        <v>28</v>
      </c>
      <c r="F7" s="37">
        <f t="shared" si="1"/>
        <v>367</v>
      </c>
      <c r="G7" s="374">
        <f t="shared" si="1"/>
        <v>0</v>
      </c>
      <c r="H7" s="374">
        <f t="shared" si="1"/>
        <v>14</v>
      </c>
      <c r="I7" s="38">
        <f t="shared" si="1"/>
        <v>42</v>
      </c>
      <c r="J7" s="374">
        <f t="shared" si="1"/>
        <v>5</v>
      </c>
      <c r="K7" s="38">
        <f t="shared" si="1"/>
        <v>35</v>
      </c>
      <c r="L7" s="374">
        <f t="shared" si="1"/>
        <v>2</v>
      </c>
      <c r="M7" s="38">
        <f t="shared" si="1"/>
        <v>25</v>
      </c>
      <c r="N7" s="374">
        <f t="shared" si="1"/>
        <v>2</v>
      </c>
      <c r="O7" s="38">
        <f t="shared" si="1"/>
        <v>48</v>
      </c>
      <c r="P7" s="374">
        <f t="shared" si="1"/>
        <v>3</v>
      </c>
      <c r="Q7" s="38">
        <f t="shared" si="1"/>
        <v>106</v>
      </c>
      <c r="R7" s="374">
        <f t="shared" si="0"/>
        <v>2</v>
      </c>
      <c r="S7" s="38">
        <f t="shared" si="0"/>
        <v>111</v>
      </c>
      <c r="T7" s="374">
        <f t="shared" si="0"/>
        <v>0</v>
      </c>
      <c r="U7" s="38">
        <f t="shared" si="0"/>
        <v>0</v>
      </c>
      <c r="V7" s="38">
        <v>0</v>
      </c>
    </row>
    <row r="8" spans="1:23" s="366" customFormat="1" ht="12" hidden="1" customHeight="1" x14ac:dyDescent="0.4">
      <c r="B8" s="32"/>
      <c r="C8" s="372"/>
      <c r="D8" s="375" t="s">
        <v>205</v>
      </c>
      <c r="E8" s="374">
        <f t="shared" si="1"/>
        <v>35</v>
      </c>
      <c r="F8" s="37">
        <f t="shared" si="1"/>
        <v>917</v>
      </c>
      <c r="G8" s="374">
        <f t="shared" si="1"/>
        <v>0</v>
      </c>
      <c r="H8" s="374">
        <f t="shared" si="1"/>
        <v>10</v>
      </c>
      <c r="I8" s="38">
        <f t="shared" si="1"/>
        <v>12</v>
      </c>
      <c r="J8" s="374">
        <f t="shared" si="1"/>
        <v>5</v>
      </c>
      <c r="K8" s="38">
        <f t="shared" si="1"/>
        <v>35</v>
      </c>
      <c r="L8" s="374">
        <f t="shared" si="1"/>
        <v>4</v>
      </c>
      <c r="M8" s="38">
        <f t="shared" si="1"/>
        <v>67</v>
      </c>
      <c r="N8" s="374">
        <f t="shared" si="1"/>
        <v>2</v>
      </c>
      <c r="O8" s="38">
        <f t="shared" si="1"/>
        <v>47</v>
      </c>
      <c r="P8" s="374">
        <f t="shared" si="1"/>
        <v>8</v>
      </c>
      <c r="Q8" s="38">
        <f t="shared" si="1"/>
        <v>300</v>
      </c>
      <c r="R8" s="374">
        <f t="shared" si="0"/>
        <v>5</v>
      </c>
      <c r="S8" s="38">
        <f t="shared" si="0"/>
        <v>333</v>
      </c>
      <c r="T8" s="374">
        <f t="shared" si="0"/>
        <v>1</v>
      </c>
      <c r="U8" s="38">
        <f t="shared" si="0"/>
        <v>123</v>
      </c>
      <c r="V8" s="38">
        <v>0</v>
      </c>
    </row>
    <row r="9" spans="1:23" s="366" customFormat="1" ht="12" hidden="1" customHeight="1" x14ac:dyDescent="0.4">
      <c r="B9" s="32"/>
      <c r="C9" s="372"/>
      <c r="D9" s="375" t="s">
        <v>206</v>
      </c>
      <c r="E9" s="374">
        <f t="shared" si="1"/>
        <v>173</v>
      </c>
      <c r="F9" s="37">
        <f t="shared" si="1"/>
        <v>2039</v>
      </c>
      <c r="G9" s="374">
        <f t="shared" si="1"/>
        <v>0</v>
      </c>
      <c r="H9" s="374">
        <f t="shared" si="1"/>
        <v>83</v>
      </c>
      <c r="I9" s="38">
        <f t="shared" si="1"/>
        <v>199</v>
      </c>
      <c r="J9" s="374">
        <f t="shared" si="1"/>
        <v>36</v>
      </c>
      <c r="K9" s="38">
        <f t="shared" si="1"/>
        <v>248</v>
      </c>
      <c r="L9" s="374">
        <f t="shared" si="1"/>
        <v>28</v>
      </c>
      <c r="M9" s="38">
        <f t="shared" si="1"/>
        <v>358</v>
      </c>
      <c r="N9" s="374">
        <f t="shared" si="1"/>
        <v>11</v>
      </c>
      <c r="O9" s="38">
        <f t="shared" si="1"/>
        <v>244</v>
      </c>
      <c r="P9" s="374">
        <f t="shared" si="1"/>
        <v>8</v>
      </c>
      <c r="Q9" s="38">
        <f t="shared" si="1"/>
        <v>307</v>
      </c>
      <c r="R9" s="374">
        <f t="shared" si="0"/>
        <v>3</v>
      </c>
      <c r="S9" s="38">
        <f t="shared" si="0"/>
        <v>194</v>
      </c>
      <c r="T9" s="374">
        <f t="shared" si="0"/>
        <v>4</v>
      </c>
      <c r="U9" s="38">
        <f t="shared" si="0"/>
        <v>489</v>
      </c>
      <c r="V9" s="38">
        <v>0</v>
      </c>
    </row>
    <row r="10" spans="1:23" s="366" customFormat="1" ht="12" hidden="1" customHeight="1" x14ac:dyDescent="0.4">
      <c r="B10" s="32"/>
      <c r="C10" s="372"/>
      <c r="D10" s="376" t="s">
        <v>207</v>
      </c>
      <c r="E10" s="377">
        <f t="shared" si="1"/>
        <v>8</v>
      </c>
      <c r="F10" s="53">
        <f t="shared" si="1"/>
        <v>575</v>
      </c>
      <c r="G10" s="377">
        <f t="shared" si="1"/>
        <v>0</v>
      </c>
      <c r="H10" s="377">
        <f t="shared" si="1"/>
        <v>2</v>
      </c>
      <c r="I10" s="54">
        <f t="shared" si="1"/>
        <v>5</v>
      </c>
      <c r="J10" s="377">
        <f t="shared" si="1"/>
        <v>1</v>
      </c>
      <c r="K10" s="54">
        <f t="shared" si="1"/>
        <v>7</v>
      </c>
      <c r="L10" s="377">
        <f t="shared" si="1"/>
        <v>2</v>
      </c>
      <c r="M10" s="54">
        <f t="shared" si="1"/>
        <v>25</v>
      </c>
      <c r="N10" s="377">
        <f t="shared" si="1"/>
        <v>1</v>
      </c>
      <c r="O10" s="54">
        <f t="shared" si="1"/>
        <v>26</v>
      </c>
      <c r="P10" s="377">
        <f t="shared" si="1"/>
        <v>0</v>
      </c>
      <c r="Q10" s="54">
        <f t="shared" si="1"/>
        <v>0</v>
      </c>
      <c r="R10" s="377">
        <f t="shared" si="0"/>
        <v>1</v>
      </c>
      <c r="S10" s="54">
        <f t="shared" si="0"/>
        <v>52</v>
      </c>
      <c r="T10" s="377">
        <f t="shared" si="0"/>
        <v>1</v>
      </c>
      <c r="U10" s="54">
        <f t="shared" si="0"/>
        <v>460</v>
      </c>
      <c r="V10" s="54">
        <v>0</v>
      </c>
    </row>
    <row r="11" spans="1:23" s="366" customFormat="1" ht="13.5" hidden="1" customHeight="1" x14ac:dyDescent="0.4">
      <c r="B11" s="378"/>
      <c r="C11" s="379" t="s">
        <v>208</v>
      </c>
      <c r="D11" s="380"/>
      <c r="E11" s="381">
        <f t="shared" ref="E11:U11" si="2">SUM(E12:E15)</f>
        <v>79</v>
      </c>
      <c r="F11" s="382">
        <f t="shared" si="2"/>
        <v>1713</v>
      </c>
      <c r="G11" s="381">
        <f t="shared" si="2"/>
        <v>0</v>
      </c>
      <c r="H11" s="381">
        <f t="shared" si="2"/>
        <v>30</v>
      </c>
      <c r="I11" s="383">
        <f t="shared" si="2"/>
        <v>83</v>
      </c>
      <c r="J11" s="381">
        <f t="shared" si="2"/>
        <v>17</v>
      </c>
      <c r="K11" s="383">
        <f t="shared" si="2"/>
        <v>116</v>
      </c>
      <c r="L11" s="381">
        <f t="shared" si="2"/>
        <v>11</v>
      </c>
      <c r="M11" s="383">
        <f t="shared" si="2"/>
        <v>143</v>
      </c>
      <c r="N11" s="381">
        <f t="shared" si="2"/>
        <v>6</v>
      </c>
      <c r="O11" s="383">
        <f t="shared" si="2"/>
        <v>124</v>
      </c>
      <c r="P11" s="381">
        <f t="shared" si="2"/>
        <v>8</v>
      </c>
      <c r="Q11" s="383">
        <f t="shared" si="2"/>
        <v>278</v>
      </c>
      <c r="R11" s="381">
        <f t="shared" si="2"/>
        <v>4</v>
      </c>
      <c r="S11" s="383">
        <f t="shared" si="2"/>
        <v>259</v>
      </c>
      <c r="T11" s="381">
        <f t="shared" si="2"/>
        <v>3</v>
      </c>
      <c r="U11" s="383">
        <f t="shared" si="2"/>
        <v>710</v>
      </c>
      <c r="V11" s="383">
        <v>0</v>
      </c>
    </row>
    <row r="12" spans="1:23" s="366" customFormat="1" ht="12" hidden="1" customHeight="1" x14ac:dyDescent="0.4">
      <c r="B12" s="378"/>
      <c r="C12" s="384"/>
      <c r="D12" s="385" t="s">
        <v>204</v>
      </c>
      <c r="E12" s="386">
        <f t="shared" ref="E12:E30" si="3">+G12+H12+J12+L12+N12+P12+R12+T12</f>
        <v>12</v>
      </c>
      <c r="F12" s="387">
        <f t="shared" ref="F12:F30" si="4">+I12+K12+M12+O12+Q12+S12+U12</f>
        <v>174</v>
      </c>
      <c r="G12" s="388">
        <v>0</v>
      </c>
      <c r="H12" s="386">
        <v>6</v>
      </c>
      <c r="I12" s="389">
        <v>20</v>
      </c>
      <c r="J12" s="386">
        <v>1</v>
      </c>
      <c r="K12" s="389">
        <v>6</v>
      </c>
      <c r="L12" s="386">
        <v>2</v>
      </c>
      <c r="M12" s="389">
        <v>25</v>
      </c>
      <c r="N12" s="386">
        <v>0</v>
      </c>
      <c r="O12" s="389">
        <v>0</v>
      </c>
      <c r="P12" s="388">
        <v>2</v>
      </c>
      <c r="Q12" s="390">
        <v>66</v>
      </c>
      <c r="R12" s="386">
        <v>1</v>
      </c>
      <c r="S12" s="389">
        <v>57</v>
      </c>
      <c r="T12" s="388">
        <v>0</v>
      </c>
      <c r="U12" s="390">
        <v>0</v>
      </c>
      <c r="V12" s="390">
        <v>0</v>
      </c>
    </row>
    <row r="13" spans="1:23" s="366" customFormat="1" ht="12" hidden="1" customHeight="1" x14ac:dyDescent="0.4">
      <c r="B13" s="378"/>
      <c r="C13" s="384"/>
      <c r="D13" s="391" t="s">
        <v>205</v>
      </c>
      <c r="E13" s="386">
        <f t="shared" si="3"/>
        <v>14</v>
      </c>
      <c r="F13" s="387">
        <f t="shared" si="4"/>
        <v>346</v>
      </c>
      <c r="G13" s="388">
        <v>0</v>
      </c>
      <c r="H13" s="386">
        <v>4</v>
      </c>
      <c r="I13" s="389">
        <v>4</v>
      </c>
      <c r="J13" s="386">
        <v>1</v>
      </c>
      <c r="K13" s="389">
        <v>7</v>
      </c>
      <c r="L13" s="386">
        <v>2</v>
      </c>
      <c r="M13" s="389">
        <v>32</v>
      </c>
      <c r="N13" s="386">
        <v>1</v>
      </c>
      <c r="O13" s="389">
        <v>22</v>
      </c>
      <c r="P13" s="388">
        <v>4</v>
      </c>
      <c r="Q13" s="390">
        <v>133</v>
      </c>
      <c r="R13" s="386">
        <v>2</v>
      </c>
      <c r="S13" s="389">
        <v>148</v>
      </c>
      <c r="T13" s="388">
        <v>0</v>
      </c>
      <c r="U13" s="390">
        <v>0</v>
      </c>
      <c r="V13" s="390">
        <v>0</v>
      </c>
    </row>
    <row r="14" spans="1:23" s="366" customFormat="1" ht="12" hidden="1" customHeight="1" x14ac:dyDescent="0.4">
      <c r="B14" s="378"/>
      <c r="C14" s="384"/>
      <c r="D14" s="391" t="s">
        <v>206</v>
      </c>
      <c r="E14" s="386">
        <f t="shared" si="3"/>
        <v>50</v>
      </c>
      <c r="F14" s="387">
        <f t="shared" si="4"/>
        <v>717</v>
      </c>
      <c r="G14" s="388">
        <v>0</v>
      </c>
      <c r="H14" s="386">
        <v>19</v>
      </c>
      <c r="I14" s="389">
        <v>55</v>
      </c>
      <c r="J14" s="386">
        <v>15</v>
      </c>
      <c r="K14" s="389">
        <v>103</v>
      </c>
      <c r="L14" s="386">
        <v>6</v>
      </c>
      <c r="M14" s="389">
        <v>74</v>
      </c>
      <c r="N14" s="386">
        <v>5</v>
      </c>
      <c r="O14" s="389">
        <v>102</v>
      </c>
      <c r="P14" s="388">
        <v>2</v>
      </c>
      <c r="Q14" s="390">
        <v>79</v>
      </c>
      <c r="R14" s="386">
        <v>1</v>
      </c>
      <c r="S14" s="389">
        <v>54</v>
      </c>
      <c r="T14" s="388">
        <v>2</v>
      </c>
      <c r="U14" s="390">
        <v>250</v>
      </c>
      <c r="V14" s="390">
        <v>0</v>
      </c>
    </row>
    <row r="15" spans="1:23" s="366" customFormat="1" ht="12" hidden="1" customHeight="1" x14ac:dyDescent="0.4">
      <c r="B15" s="378"/>
      <c r="C15" s="392"/>
      <c r="D15" s="393" t="s">
        <v>207</v>
      </c>
      <c r="E15" s="394">
        <f t="shared" si="3"/>
        <v>3</v>
      </c>
      <c r="F15" s="395">
        <f t="shared" si="4"/>
        <v>476</v>
      </c>
      <c r="G15" s="396">
        <v>0</v>
      </c>
      <c r="H15" s="396">
        <v>1</v>
      </c>
      <c r="I15" s="397">
        <v>4</v>
      </c>
      <c r="J15" s="396">
        <v>0</v>
      </c>
      <c r="K15" s="397">
        <v>0</v>
      </c>
      <c r="L15" s="396">
        <v>1</v>
      </c>
      <c r="M15" s="397">
        <v>12</v>
      </c>
      <c r="N15" s="396">
        <v>0</v>
      </c>
      <c r="O15" s="397">
        <v>0</v>
      </c>
      <c r="P15" s="396">
        <v>0</v>
      </c>
      <c r="Q15" s="397">
        <v>0</v>
      </c>
      <c r="R15" s="396">
        <v>0</v>
      </c>
      <c r="S15" s="397">
        <v>0</v>
      </c>
      <c r="T15" s="396">
        <v>1</v>
      </c>
      <c r="U15" s="397">
        <v>460</v>
      </c>
      <c r="V15" s="397">
        <v>0</v>
      </c>
    </row>
    <row r="16" spans="1:23" s="366" customFormat="1" ht="13.5" hidden="1" customHeight="1" x14ac:dyDescent="0.4">
      <c r="B16" s="378"/>
      <c r="C16" s="398" t="s">
        <v>209</v>
      </c>
      <c r="D16" s="399"/>
      <c r="E16" s="400">
        <f t="shared" si="3"/>
        <v>75</v>
      </c>
      <c r="F16" s="401">
        <f t="shared" si="4"/>
        <v>1035</v>
      </c>
      <c r="G16" s="400">
        <f t="shared" ref="G16:U16" si="5">SUM(G17:G20)</f>
        <v>0</v>
      </c>
      <c r="H16" s="400">
        <f t="shared" si="5"/>
        <v>36</v>
      </c>
      <c r="I16" s="402">
        <f t="shared" si="5"/>
        <v>82</v>
      </c>
      <c r="J16" s="400">
        <f t="shared" si="5"/>
        <v>13</v>
      </c>
      <c r="K16" s="402">
        <f t="shared" si="5"/>
        <v>92</v>
      </c>
      <c r="L16" s="400">
        <f t="shared" si="5"/>
        <v>13</v>
      </c>
      <c r="M16" s="402">
        <f t="shared" si="5"/>
        <v>181</v>
      </c>
      <c r="N16" s="400">
        <f t="shared" si="5"/>
        <v>3</v>
      </c>
      <c r="O16" s="402">
        <f t="shared" si="5"/>
        <v>76</v>
      </c>
      <c r="P16" s="400">
        <f t="shared" si="5"/>
        <v>5</v>
      </c>
      <c r="Q16" s="402">
        <f t="shared" si="5"/>
        <v>193</v>
      </c>
      <c r="R16" s="400">
        <f t="shared" si="5"/>
        <v>3</v>
      </c>
      <c r="S16" s="402">
        <f t="shared" si="5"/>
        <v>176</v>
      </c>
      <c r="T16" s="400">
        <f t="shared" si="5"/>
        <v>2</v>
      </c>
      <c r="U16" s="402">
        <f t="shared" si="5"/>
        <v>235</v>
      </c>
      <c r="V16" s="402">
        <v>0</v>
      </c>
    </row>
    <row r="17" spans="2:22" s="366" customFormat="1" ht="12" hidden="1" customHeight="1" x14ac:dyDescent="0.4">
      <c r="B17" s="378"/>
      <c r="C17" s="398"/>
      <c r="D17" s="385" t="s">
        <v>204</v>
      </c>
      <c r="E17" s="386">
        <f t="shared" si="3"/>
        <v>6</v>
      </c>
      <c r="F17" s="387">
        <f t="shared" si="4"/>
        <v>78</v>
      </c>
      <c r="G17" s="388">
        <v>0</v>
      </c>
      <c r="H17" s="386">
        <v>3</v>
      </c>
      <c r="I17" s="389">
        <v>9</v>
      </c>
      <c r="J17" s="388">
        <v>2</v>
      </c>
      <c r="K17" s="390">
        <v>15</v>
      </c>
      <c r="L17" s="388">
        <v>0</v>
      </c>
      <c r="M17" s="390">
        <v>0</v>
      </c>
      <c r="N17" s="388">
        <v>0</v>
      </c>
      <c r="O17" s="390">
        <v>0</v>
      </c>
      <c r="P17" s="388">
        <v>0</v>
      </c>
      <c r="Q17" s="390">
        <v>0</v>
      </c>
      <c r="R17" s="388">
        <v>1</v>
      </c>
      <c r="S17" s="390">
        <v>54</v>
      </c>
      <c r="T17" s="388">
        <v>0</v>
      </c>
      <c r="U17" s="390">
        <v>0</v>
      </c>
      <c r="V17" s="390">
        <v>0</v>
      </c>
    </row>
    <row r="18" spans="2:22" s="366" customFormat="1" ht="12" hidden="1" customHeight="1" x14ac:dyDescent="0.4">
      <c r="B18" s="378"/>
      <c r="C18" s="398"/>
      <c r="D18" s="391" t="s">
        <v>205</v>
      </c>
      <c r="E18" s="386">
        <f t="shared" si="3"/>
        <v>10</v>
      </c>
      <c r="F18" s="387">
        <f t="shared" si="4"/>
        <v>324</v>
      </c>
      <c r="G18" s="388">
        <v>0</v>
      </c>
      <c r="H18" s="386">
        <v>2</v>
      </c>
      <c r="I18" s="389">
        <v>3</v>
      </c>
      <c r="J18" s="388">
        <v>2</v>
      </c>
      <c r="K18" s="390">
        <v>15</v>
      </c>
      <c r="L18" s="388">
        <v>2</v>
      </c>
      <c r="M18" s="390">
        <v>35</v>
      </c>
      <c r="N18" s="388">
        <v>0</v>
      </c>
      <c r="O18" s="390">
        <v>0</v>
      </c>
      <c r="P18" s="388">
        <v>2</v>
      </c>
      <c r="Q18" s="390">
        <v>87</v>
      </c>
      <c r="R18" s="388">
        <v>1</v>
      </c>
      <c r="S18" s="390">
        <v>61</v>
      </c>
      <c r="T18" s="388">
        <v>1</v>
      </c>
      <c r="U18" s="390">
        <v>123</v>
      </c>
      <c r="V18" s="390">
        <v>0</v>
      </c>
    </row>
    <row r="19" spans="2:22" s="366" customFormat="1" ht="12" hidden="1" customHeight="1" x14ac:dyDescent="0.4">
      <c r="B19" s="378"/>
      <c r="C19" s="398"/>
      <c r="D19" s="391" t="s">
        <v>206</v>
      </c>
      <c r="E19" s="386">
        <f t="shared" si="3"/>
        <v>57</v>
      </c>
      <c r="F19" s="387">
        <f t="shared" si="4"/>
        <v>625</v>
      </c>
      <c r="G19" s="388">
        <v>0</v>
      </c>
      <c r="H19" s="386">
        <v>30</v>
      </c>
      <c r="I19" s="389">
        <v>69</v>
      </c>
      <c r="J19" s="388">
        <v>8</v>
      </c>
      <c r="K19" s="390">
        <v>55</v>
      </c>
      <c r="L19" s="388">
        <v>11</v>
      </c>
      <c r="M19" s="390">
        <v>146</v>
      </c>
      <c r="N19" s="388">
        <v>3</v>
      </c>
      <c r="O19" s="390">
        <v>76</v>
      </c>
      <c r="P19" s="388">
        <v>3</v>
      </c>
      <c r="Q19" s="390">
        <v>106</v>
      </c>
      <c r="R19" s="388">
        <v>1</v>
      </c>
      <c r="S19" s="390">
        <v>61</v>
      </c>
      <c r="T19" s="388">
        <v>1</v>
      </c>
      <c r="U19" s="390">
        <v>112</v>
      </c>
      <c r="V19" s="390">
        <v>0</v>
      </c>
    </row>
    <row r="20" spans="2:22" s="366" customFormat="1" ht="12" hidden="1" customHeight="1" x14ac:dyDescent="0.4">
      <c r="B20" s="378"/>
      <c r="C20" s="392"/>
      <c r="D20" s="393" t="s">
        <v>207</v>
      </c>
      <c r="E20" s="394">
        <f t="shared" si="3"/>
        <v>2</v>
      </c>
      <c r="F20" s="395">
        <f t="shared" si="4"/>
        <v>8</v>
      </c>
      <c r="G20" s="396">
        <v>0</v>
      </c>
      <c r="H20" s="396">
        <v>1</v>
      </c>
      <c r="I20" s="397">
        <v>1</v>
      </c>
      <c r="J20" s="396">
        <v>1</v>
      </c>
      <c r="K20" s="397">
        <v>7</v>
      </c>
      <c r="L20" s="396">
        <v>0</v>
      </c>
      <c r="M20" s="397">
        <v>0</v>
      </c>
      <c r="N20" s="396">
        <v>0</v>
      </c>
      <c r="O20" s="397">
        <v>0</v>
      </c>
      <c r="P20" s="396">
        <v>0</v>
      </c>
      <c r="Q20" s="397">
        <v>0</v>
      </c>
      <c r="R20" s="396">
        <v>0</v>
      </c>
      <c r="S20" s="397">
        <v>0</v>
      </c>
      <c r="T20" s="396">
        <v>0</v>
      </c>
      <c r="U20" s="397">
        <v>0</v>
      </c>
      <c r="V20" s="397">
        <v>0</v>
      </c>
    </row>
    <row r="21" spans="2:22" s="366" customFormat="1" ht="13.5" hidden="1" customHeight="1" x14ac:dyDescent="0.4">
      <c r="B21" s="378"/>
      <c r="C21" s="398" t="s">
        <v>210</v>
      </c>
      <c r="D21" s="399"/>
      <c r="E21" s="400">
        <f t="shared" si="3"/>
        <v>44</v>
      </c>
      <c r="F21" s="401">
        <f t="shared" si="4"/>
        <v>671</v>
      </c>
      <c r="G21" s="400">
        <f t="shared" ref="G21:U21" si="6">SUM(G22:G25)</f>
        <v>0</v>
      </c>
      <c r="H21" s="400">
        <f t="shared" si="6"/>
        <v>18</v>
      </c>
      <c r="I21" s="402">
        <f t="shared" si="6"/>
        <v>42</v>
      </c>
      <c r="J21" s="400">
        <f t="shared" si="6"/>
        <v>8</v>
      </c>
      <c r="K21" s="402">
        <f t="shared" si="6"/>
        <v>52</v>
      </c>
      <c r="L21" s="400">
        <f t="shared" si="6"/>
        <v>8</v>
      </c>
      <c r="M21" s="402">
        <f t="shared" si="6"/>
        <v>96</v>
      </c>
      <c r="N21" s="400">
        <f t="shared" si="6"/>
        <v>3</v>
      </c>
      <c r="O21" s="402">
        <f t="shared" si="6"/>
        <v>72</v>
      </c>
      <c r="P21" s="400">
        <f t="shared" si="6"/>
        <v>4</v>
      </c>
      <c r="Q21" s="402">
        <f t="shared" si="6"/>
        <v>173</v>
      </c>
      <c r="R21" s="400">
        <f t="shared" si="6"/>
        <v>2</v>
      </c>
      <c r="S21" s="402">
        <f t="shared" si="6"/>
        <v>109</v>
      </c>
      <c r="T21" s="400">
        <f t="shared" si="6"/>
        <v>1</v>
      </c>
      <c r="U21" s="402">
        <f t="shared" si="6"/>
        <v>127</v>
      </c>
      <c r="V21" s="402">
        <v>0</v>
      </c>
    </row>
    <row r="22" spans="2:22" s="366" customFormat="1" ht="11.25" hidden="1" customHeight="1" x14ac:dyDescent="0.4">
      <c r="B22" s="378"/>
      <c r="C22" s="398"/>
      <c r="D22" s="385" t="s">
        <v>204</v>
      </c>
      <c r="E22" s="386">
        <f t="shared" si="3"/>
        <v>4</v>
      </c>
      <c r="F22" s="387">
        <f t="shared" si="4"/>
        <v>52</v>
      </c>
      <c r="G22" s="388">
        <v>0</v>
      </c>
      <c r="H22" s="386">
        <v>2</v>
      </c>
      <c r="I22" s="389">
        <v>6</v>
      </c>
      <c r="J22" s="386">
        <v>1</v>
      </c>
      <c r="K22" s="389">
        <v>6</v>
      </c>
      <c r="L22" s="388">
        <v>0</v>
      </c>
      <c r="M22" s="390">
        <v>0</v>
      </c>
      <c r="N22" s="388">
        <v>0</v>
      </c>
      <c r="O22" s="390">
        <v>0</v>
      </c>
      <c r="P22" s="388">
        <v>1</v>
      </c>
      <c r="Q22" s="390">
        <v>40</v>
      </c>
      <c r="R22" s="388">
        <v>0</v>
      </c>
      <c r="S22" s="390">
        <v>0</v>
      </c>
      <c r="T22" s="388">
        <v>0</v>
      </c>
      <c r="U22" s="390">
        <v>0</v>
      </c>
      <c r="V22" s="390">
        <v>0</v>
      </c>
    </row>
    <row r="23" spans="2:22" s="366" customFormat="1" ht="11.25" hidden="1" customHeight="1" x14ac:dyDescent="0.4">
      <c r="B23" s="378"/>
      <c r="C23" s="398"/>
      <c r="D23" s="391" t="s">
        <v>205</v>
      </c>
      <c r="E23" s="386">
        <f t="shared" si="3"/>
        <v>7</v>
      </c>
      <c r="F23" s="387">
        <f t="shared" si="4"/>
        <v>146</v>
      </c>
      <c r="G23" s="388">
        <v>0</v>
      </c>
      <c r="H23" s="386">
        <v>2</v>
      </c>
      <c r="I23" s="389">
        <v>2</v>
      </c>
      <c r="J23" s="386">
        <v>2</v>
      </c>
      <c r="K23" s="389">
        <v>13</v>
      </c>
      <c r="L23" s="388">
        <v>0</v>
      </c>
      <c r="M23" s="390">
        <v>0</v>
      </c>
      <c r="N23" s="388">
        <v>1</v>
      </c>
      <c r="O23" s="390">
        <v>25</v>
      </c>
      <c r="P23" s="388">
        <v>1</v>
      </c>
      <c r="Q23" s="390">
        <v>49</v>
      </c>
      <c r="R23" s="388">
        <v>1</v>
      </c>
      <c r="S23" s="390">
        <v>57</v>
      </c>
      <c r="T23" s="388">
        <v>0</v>
      </c>
      <c r="U23" s="390">
        <v>0</v>
      </c>
      <c r="V23" s="390">
        <v>0</v>
      </c>
    </row>
    <row r="24" spans="2:22" s="366" customFormat="1" ht="11.25" hidden="1" customHeight="1" x14ac:dyDescent="0.4">
      <c r="B24" s="378"/>
      <c r="C24" s="398"/>
      <c r="D24" s="391" t="s">
        <v>206</v>
      </c>
      <c r="E24" s="386">
        <f t="shared" si="3"/>
        <v>31</v>
      </c>
      <c r="F24" s="387">
        <f t="shared" si="4"/>
        <v>395</v>
      </c>
      <c r="G24" s="388">
        <v>0</v>
      </c>
      <c r="H24" s="386">
        <v>14</v>
      </c>
      <c r="I24" s="389">
        <v>34</v>
      </c>
      <c r="J24" s="386">
        <v>5</v>
      </c>
      <c r="K24" s="389">
        <v>33</v>
      </c>
      <c r="L24" s="388">
        <v>8</v>
      </c>
      <c r="M24" s="390">
        <v>96</v>
      </c>
      <c r="N24" s="388">
        <v>1</v>
      </c>
      <c r="O24" s="390">
        <v>21</v>
      </c>
      <c r="P24" s="388">
        <v>2</v>
      </c>
      <c r="Q24" s="390">
        <v>84</v>
      </c>
      <c r="R24" s="388">
        <v>0</v>
      </c>
      <c r="S24" s="390">
        <v>0</v>
      </c>
      <c r="T24" s="388">
        <v>1</v>
      </c>
      <c r="U24" s="390">
        <v>127</v>
      </c>
      <c r="V24" s="390">
        <v>0</v>
      </c>
    </row>
    <row r="25" spans="2:22" s="366" customFormat="1" ht="11.25" hidden="1" customHeight="1" x14ac:dyDescent="0.4">
      <c r="B25" s="378"/>
      <c r="C25" s="392"/>
      <c r="D25" s="393" t="s">
        <v>207</v>
      </c>
      <c r="E25" s="394">
        <f t="shared" si="3"/>
        <v>2</v>
      </c>
      <c r="F25" s="395">
        <f t="shared" si="4"/>
        <v>78</v>
      </c>
      <c r="G25" s="396">
        <v>0</v>
      </c>
      <c r="H25" s="396">
        <v>0</v>
      </c>
      <c r="I25" s="397">
        <v>0</v>
      </c>
      <c r="J25" s="396">
        <v>0</v>
      </c>
      <c r="K25" s="397">
        <v>0</v>
      </c>
      <c r="L25" s="396">
        <v>0</v>
      </c>
      <c r="M25" s="397">
        <v>0</v>
      </c>
      <c r="N25" s="396">
        <v>1</v>
      </c>
      <c r="O25" s="397">
        <v>26</v>
      </c>
      <c r="P25" s="396">
        <v>0</v>
      </c>
      <c r="Q25" s="397">
        <v>0</v>
      </c>
      <c r="R25" s="396">
        <v>1</v>
      </c>
      <c r="S25" s="397">
        <v>52</v>
      </c>
      <c r="T25" s="396">
        <v>0</v>
      </c>
      <c r="U25" s="397">
        <v>0</v>
      </c>
      <c r="V25" s="397">
        <v>0</v>
      </c>
    </row>
    <row r="26" spans="2:22" s="366" customFormat="1" ht="13.5" hidden="1" customHeight="1" x14ac:dyDescent="0.4">
      <c r="B26" s="378"/>
      <c r="C26" s="398" t="s">
        <v>211</v>
      </c>
      <c r="D26" s="399"/>
      <c r="E26" s="400">
        <f t="shared" si="3"/>
        <v>46</v>
      </c>
      <c r="F26" s="401">
        <f t="shared" si="4"/>
        <v>479</v>
      </c>
      <c r="G26" s="400">
        <f t="shared" ref="G26:U26" si="7">SUM(G27:G30)</f>
        <v>0</v>
      </c>
      <c r="H26" s="400">
        <f t="shared" si="7"/>
        <v>25</v>
      </c>
      <c r="I26" s="402">
        <f t="shared" si="7"/>
        <v>51</v>
      </c>
      <c r="J26" s="400">
        <f t="shared" si="7"/>
        <v>9</v>
      </c>
      <c r="K26" s="402">
        <f t="shared" si="7"/>
        <v>65</v>
      </c>
      <c r="L26" s="400">
        <f t="shared" si="7"/>
        <v>4</v>
      </c>
      <c r="M26" s="402">
        <f t="shared" si="7"/>
        <v>55</v>
      </c>
      <c r="N26" s="400">
        <f t="shared" si="7"/>
        <v>4</v>
      </c>
      <c r="O26" s="402">
        <f t="shared" si="7"/>
        <v>93</v>
      </c>
      <c r="P26" s="400">
        <f t="shared" si="7"/>
        <v>2</v>
      </c>
      <c r="Q26" s="402">
        <f t="shared" si="7"/>
        <v>69</v>
      </c>
      <c r="R26" s="400">
        <f t="shared" si="7"/>
        <v>2</v>
      </c>
      <c r="S26" s="402">
        <f t="shared" si="7"/>
        <v>146</v>
      </c>
      <c r="T26" s="400">
        <f t="shared" si="7"/>
        <v>0</v>
      </c>
      <c r="U26" s="402">
        <f t="shared" si="7"/>
        <v>0</v>
      </c>
      <c r="V26" s="402">
        <v>0</v>
      </c>
    </row>
    <row r="27" spans="2:22" s="366" customFormat="1" ht="12" hidden="1" customHeight="1" x14ac:dyDescent="0.4">
      <c r="B27" s="25"/>
      <c r="C27" s="398"/>
      <c r="D27" s="385" t="s">
        <v>204</v>
      </c>
      <c r="E27" s="386">
        <f t="shared" si="3"/>
        <v>6</v>
      </c>
      <c r="F27" s="387">
        <f t="shared" si="4"/>
        <v>63</v>
      </c>
      <c r="G27" s="388">
        <v>0</v>
      </c>
      <c r="H27" s="386">
        <v>3</v>
      </c>
      <c r="I27" s="389">
        <v>7</v>
      </c>
      <c r="J27" s="386">
        <v>1</v>
      </c>
      <c r="K27" s="389">
        <v>8</v>
      </c>
      <c r="L27" s="386">
        <v>0</v>
      </c>
      <c r="M27" s="389">
        <v>0</v>
      </c>
      <c r="N27" s="388">
        <v>2</v>
      </c>
      <c r="O27" s="390">
        <v>48</v>
      </c>
      <c r="P27" s="386">
        <v>0</v>
      </c>
      <c r="Q27" s="389">
        <v>0</v>
      </c>
      <c r="R27" s="388">
        <v>0</v>
      </c>
      <c r="S27" s="390">
        <v>0</v>
      </c>
      <c r="T27" s="386">
        <v>0</v>
      </c>
      <c r="U27" s="389">
        <v>0</v>
      </c>
      <c r="V27" s="389">
        <v>0</v>
      </c>
    </row>
    <row r="28" spans="2:22" s="366" customFormat="1" ht="12" hidden="1" customHeight="1" x14ac:dyDescent="0.4">
      <c r="B28" s="25"/>
      <c r="C28" s="398"/>
      <c r="D28" s="391" t="s">
        <v>205</v>
      </c>
      <c r="E28" s="386">
        <f t="shared" si="3"/>
        <v>4</v>
      </c>
      <c r="F28" s="387">
        <f t="shared" si="4"/>
        <v>101</v>
      </c>
      <c r="G28" s="388">
        <v>0</v>
      </c>
      <c r="H28" s="386">
        <v>2</v>
      </c>
      <c r="I28" s="389">
        <v>3</v>
      </c>
      <c r="J28" s="386">
        <v>0</v>
      </c>
      <c r="K28" s="389">
        <v>0</v>
      </c>
      <c r="L28" s="386">
        <v>0</v>
      </c>
      <c r="M28" s="389">
        <v>0</v>
      </c>
      <c r="N28" s="388">
        <v>0</v>
      </c>
      <c r="O28" s="390">
        <v>0</v>
      </c>
      <c r="P28" s="386">
        <v>1</v>
      </c>
      <c r="Q28" s="389">
        <v>31</v>
      </c>
      <c r="R28" s="388">
        <v>1</v>
      </c>
      <c r="S28" s="390">
        <v>67</v>
      </c>
      <c r="T28" s="386">
        <v>0</v>
      </c>
      <c r="U28" s="389">
        <v>0</v>
      </c>
      <c r="V28" s="389">
        <v>0</v>
      </c>
    </row>
    <row r="29" spans="2:22" s="366" customFormat="1" ht="12" hidden="1" customHeight="1" x14ac:dyDescent="0.4">
      <c r="B29" s="25"/>
      <c r="C29" s="398"/>
      <c r="D29" s="391" t="s">
        <v>206</v>
      </c>
      <c r="E29" s="386">
        <f t="shared" si="3"/>
        <v>35</v>
      </c>
      <c r="F29" s="387">
        <f t="shared" si="4"/>
        <v>302</v>
      </c>
      <c r="G29" s="388">
        <v>0</v>
      </c>
      <c r="H29" s="386">
        <v>20</v>
      </c>
      <c r="I29" s="389">
        <v>41</v>
      </c>
      <c r="J29" s="386">
        <v>8</v>
      </c>
      <c r="K29" s="389">
        <v>57</v>
      </c>
      <c r="L29" s="386">
        <v>3</v>
      </c>
      <c r="M29" s="389">
        <v>42</v>
      </c>
      <c r="N29" s="388">
        <v>2</v>
      </c>
      <c r="O29" s="390">
        <v>45</v>
      </c>
      <c r="P29" s="386">
        <v>1</v>
      </c>
      <c r="Q29" s="389">
        <v>38</v>
      </c>
      <c r="R29" s="388">
        <v>1</v>
      </c>
      <c r="S29" s="390">
        <v>79</v>
      </c>
      <c r="T29" s="386">
        <v>0</v>
      </c>
      <c r="U29" s="389">
        <v>0</v>
      </c>
      <c r="V29" s="389">
        <v>0</v>
      </c>
    </row>
    <row r="30" spans="2:22" s="366" customFormat="1" ht="12" hidden="1" customHeight="1" x14ac:dyDescent="0.4">
      <c r="B30" s="46"/>
      <c r="C30" s="392"/>
      <c r="D30" s="393" t="s">
        <v>207</v>
      </c>
      <c r="E30" s="394">
        <f t="shared" si="3"/>
        <v>1</v>
      </c>
      <c r="F30" s="395">
        <f t="shared" si="4"/>
        <v>13</v>
      </c>
      <c r="G30" s="396">
        <v>0</v>
      </c>
      <c r="H30" s="396">
        <v>0</v>
      </c>
      <c r="I30" s="397">
        <v>0</v>
      </c>
      <c r="J30" s="396">
        <v>0</v>
      </c>
      <c r="K30" s="397">
        <v>0</v>
      </c>
      <c r="L30" s="396">
        <v>1</v>
      </c>
      <c r="M30" s="397">
        <v>13</v>
      </c>
      <c r="N30" s="396">
        <v>0</v>
      </c>
      <c r="O30" s="397">
        <v>0</v>
      </c>
      <c r="P30" s="396">
        <v>0</v>
      </c>
      <c r="Q30" s="397">
        <v>0</v>
      </c>
      <c r="R30" s="396">
        <v>0</v>
      </c>
      <c r="S30" s="397">
        <v>0</v>
      </c>
      <c r="T30" s="396">
        <v>0</v>
      </c>
      <c r="U30" s="397">
        <v>0</v>
      </c>
      <c r="V30" s="397">
        <v>0</v>
      </c>
    </row>
    <row r="31" spans="2:22" s="366" customFormat="1" ht="23.25" customHeight="1" x14ac:dyDescent="0.4">
      <c r="B31" s="403" t="s">
        <v>212</v>
      </c>
      <c r="C31" s="367"/>
      <c r="D31" s="368"/>
      <c r="E31" s="369">
        <f t="shared" ref="E31:U35" si="8">+E36+E41+E46+E51</f>
        <v>246</v>
      </c>
      <c r="F31" s="370">
        <f t="shared" si="8"/>
        <v>3926</v>
      </c>
      <c r="G31" s="369">
        <f t="shared" si="8"/>
        <v>20</v>
      </c>
      <c r="H31" s="369">
        <f t="shared" si="8"/>
        <v>98</v>
      </c>
      <c r="I31" s="371">
        <f t="shared" si="8"/>
        <v>240</v>
      </c>
      <c r="J31" s="369">
        <f t="shared" si="8"/>
        <v>34</v>
      </c>
      <c r="K31" s="371">
        <f t="shared" si="8"/>
        <v>244</v>
      </c>
      <c r="L31" s="369">
        <f t="shared" si="8"/>
        <v>42</v>
      </c>
      <c r="M31" s="371">
        <f t="shared" si="8"/>
        <v>586</v>
      </c>
      <c r="N31" s="369">
        <f t="shared" si="8"/>
        <v>19</v>
      </c>
      <c r="O31" s="371">
        <f t="shared" si="8"/>
        <v>453</v>
      </c>
      <c r="P31" s="369">
        <f t="shared" si="8"/>
        <v>16</v>
      </c>
      <c r="Q31" s="371">
        <f t="shared" si="8"/>
        <v>636</v>
      </c>
      <c r="R31" s="369">
        <f t="shared" si="8"/>
        <v>11</v>
      </c>
      <c r="S31" s="371">
        <f t="shared" si="8"/>
        <v>694</v>
      </c>
      <c r="T31" s="369">
        <f t="shared" si="8"/>
        <v>6</v>
      </c>
      <c r="U31" s="371">
        <f t="shared" si="8"/>
        <v>1073</v>
      </c>
      <c r="V31" s="371">
        <v>0</v>
      </c>
    </row>
    <row r="32" spans="2:22" s="366" customFormat="1" ht="15" customHeight="1" x14ac:dyDescent="0.4">
      <c r="B32" s="32"/>
      <c r="C32" s="372"/>
      <c r="D32" s="373" t="s">
        <v>204</v>
      </c>
      <c r="E32" s="374">
        <f t="shared" si="8"/>
        <v>27</v>
      </c>
      <c r="F32" s="37">
        <f t="shared" si="8"/>
        <v>397</v>
      </c>
      <c r="G32" s="374">
        <f t="shared" si="8"/>
        <v>0</v>
      </c>
      <c r="H32" s="374">
        <f t="shared" si="8"/>
        <v>13</v>
      </c>
      <c r="I32" s="38">
        <f t="shared" si="8"/>
        <v>44</v>
      </c>
      <c r="J32" s="374">
        <f t="shared" si="8"/>
        <v>4</v>
      </c>
      <c r="K32" s="38">
        <f t="shared" si="8"/>
        <v>26</v>
      </c>
      <c r="L32" s="374">
        <f t="shared" si="8"/>
        <v>3</v>
      </c>
      <c r="M32" s="38">
        <f t="shared" si="8"/>
        <v>53</v>
      </c>
      <c r="N32" s="374">
        <f t="shared" si="8"/>
        <v>3</v>
      </c>
      <c r="O32" s="38">
        <f t="shared" si="8"/>
        <v>78</v>
      </c>
      <c r="P32" s="374">
        <f t="shared" si="8"/>
        <v>2</v>
      </c>
      <c r="Q32" s="38">
        <f t="shared" si="8"/>
        <v>76</v>
      </c>
      <c r="R32" s="374">
        <f t="shared" si="8"/>
        <v>2</v>
      </c>
      <c r="S32" s="38">
        <f t="shared" si="8"/>
        <v>120</v>
      </c>
      <c r="T32" s="374">
        <f t="shared" si="8"/>
        <v>0</v>
      </c>
      <c r="U32" s="38">
        <f t="shared" si="8"/>
        <v>0</v>
      </c>
      <c r="V32" s="38">
        <v>0</v>
      </c>
    </row>
    <row r="33" spans="2:23" s="366" customFormat="1" ht="15" customHeight="1" x14ac:dyDescent="0.4">
      <c r="B33" s="32"/>
      <c r="C33" s="372"/>
      <c r="D33" s="375" t="s">
        <v>205</v>
      </c>
      <c r="E33" s="374">
        <f t="shared" si="8"/>
        <v>41</v>
      </c>
      <c r="F33" s="37">
        <f t="shared" si="8"/>
        <v>928</v>
      </c>
      <c r="G33" s="374">
        <f t="shared" si="8"/>
        <v>5</v>
      </c>
      <c r="H33" s="374">
        <f t="shared" si="8"/>
        <v>11</v>
      </c>
      <c r="I33" s="38">
        <f t="shared" si="8"/>
        <v>15</v>
      </c>
      <c r="J33" s="374">
        <f t="shared" si="8"/>
        <v>6</v>
      </c>
      <c r="K33" s="38">
        <f t="shared" si="8"/>
        <v>41</v>
      </c>
      <c r="L33" s="374">
        <f t="shared" si="8"/>
        <v>3</v>
      </c>
      <c r="M33" s="38">
        <f t="shared" si="8"/>
        <v>41</v>
      </c>
      <c r="N33" s="374">
        <f t="shared" si="8"/>
        <v>4</v>
      </c>
      <c r="O33" s="38">
        <f t="shared" si="8"/>
        <v>107</v>
      </c>
      <c r="P33" s="374">
        <f t="shared" si="8"/>
        <v>6</v>
      </c>
      <c r="Q33" s="38">
        <f t="shared" si="8"/>
        <v>240</v>
      </c>
      <c r="R33" s="374">
        <f t="shared" si="8"/>
        <v>5</v>
      </c>
      <c r="S33" s="38">
        <f t="shared" si="8"/>
        <v>327</v>
      </c>
      <c r="T33" s="374">
        <f t="shared" si="8"/>
        <v>1</v>
      </c>
      <c r="U33" s="38">
        <f t="shared" si="8"/>
        <v>157</v>
      </c>
      <c r="V33" s="38">
        <v>0</v>
      </c>
    </row>
    <row r="34" spans="2:23" s="366" customFormat="1" ht="15" customHeight="1" x14ac:dyDescent="0.4">
      <c r="B34" s="32"/>
      <c r="C34" s="372"/>
      <c r="D34" s="375" t="s">
        <v>206</v>
      </c>
      <c r="E34" s="374">
        <f t="shared" si="8"/>
        <v>170</v>
      </c>
      <c r="F34" s="37">
        <f t="shared" si="8"/>
        <v>2089</v>
      </c>
      <c r="G34" s="374">
        <f t="shared" si="8"/>
        <v>14</v>
      </c>
      <c r="H34" s="374">
        <f t="shared" si="8"/>
        <v>73</v>
      </c>
      <c r="I34" s="38">
        <f t="shared" si="8"/>
        <v>177</v>
      </c>
      <c r="J34" s="374">
        <f t="shared" si="8"/>
        <v>22</v>
      </c>
      <c r="K34" s="38">
        <f t="shared" si="8"/>
        <v>143</v>
      </c>
      <c r="L34" s="374">
        <f t="shared" si="8"/>
        <v>34</v>
      </c>
      <c r="M34" s="38">
        <f t="shared" si="8"/>
        <v>466</v>
      </c>
      <c r="N34" s="374">
        <f t="shared" si="8"/>
        <v>12</v>
      </c>
      <c r="O34" s="38">
        <f t="shared" si="8"/>
        <v>268</v>
      </c>
      <c r="P34" s="374">
        <f t="shared" si="8"/>
        <v>8</v>
      </c>
      <c r="Q34" s="38">
        <f t="shared" si="8"/>
        <v>320</v>
      </c>
      <c r="R34" s="374">
        <f t="shared" si="8"/>
        <v>3</v>
      </c>
      <c r="S34" s="38">
        <f t="shared" si="8"/>
        <v>194</v>
      </c>
      <c r="T34" s="374">
        <f t="shared" si="8"/>
        <v>4</v>
      </c>
      <c r="U34" s="38">
        <f t="shared" si="8"/>
        <v>521</v>
      </c>
      <c r="V34" s="38">
        <v>0</v>
      </c>
    </row>
    <row r="35" spans="2:23" s="366" customFormat="1" ht="15" customHeight="1" x14ac:dyDescent="0.4">
      <c r="B35" s="32"/>
      <c r="C35" s="372"/>
      <c r="D35" s="376" t="s">
        <v>207</v>
      </c>
      <c r="E35" s="377">
        <f t="shared" si="8"/>
        <v>8</v>
      </c>
      <c r="F35" s="53">
        <f t="shared" si="8"/>
        <v>512</v>
      </c>
      <c r="G35" s="377">
        <f t="shared" si="8"/>
        <v>1</v>
      </c>
      <c r="H35" s="377">
        <f t="shared" si="8"/>
        <v>1</v>
      </c>
      <c r="I35" s="54">
        <f t="shared" si="8"/>
        <v>4</v>
      </c>
      <c r="J35" s="377">
        <f t="shared" si="8"/>
        <v>2</v>
      </c>
      <c r="K35" s="54">
        <f t="shared" si="8"/>
        <v>34</v>
      </c>
      <c r="L35" s="377">
        <f t="shared" si="8"/>
        <v>2</v>
      </c>
      <c r="M35" s="54">
        <f t="shared" si="8"/>
        <v>26</v>
      </c>
      <c r="N35" s="377">
        <f t="shared" si="8"/>
        <v>0</v>
      </c>
      <c r="O35" s="54">
        <f t="shared" si="8"/>
        <v>0</v>
      </c>
      <c r="P35" s="377">
        <f t="shared" si="8"/>
        <v>0</v>
      </c>
      <c r="Q35" s="54">
        <f t="shared" si="8"/>
        <v>0</v>
      </c>
      <c r="R35" s="377">
        <f t="shared" si="8"/>
        <v>1</v>
      </c>
      <c r="S35" s="54">
        <f t="shared" si="8"/>
        <v>53</v>
      </c>
      <c r="T35" s="377">
        <f t="shared" si="8"/>
        <v>1</v>
      </c>
      <c r="U35" s="54">
        <f t="shared" si="8"/>
        <v>395</v>
      </c>
      <c r="V35" s="54">
        <v>0</v>
      </c>
    </row>
    <row r="36" spans="2:23" s="366" customFormat="1" ht="14.1" hidden="1" customHeight="1" x14ac:dyDescent="0.4">
      <c r="B36" s="378"/>
      <c r="C36" s="379" t="s">
        <v>208</v>
      </c>
      <c r="D36" s="380"/>
      <c r="E36" s="381">
        <f t="shared" ref="E36:Q36" si="9">SUM(E37:E40)</f>
        <v>81</v>
      </c>
      <c r="F36" s="382">
        <f t="shared" si="9"/>
        <v>1628</v>
      </c>
      <c r="G36" s="381">
        <f t="shared" si="9"/>
        <v>5</v>
      </c>
      <c r="H36" s="381">
        <f t="shared" si="9"/>
        <v>30</v>
      </c>
      <c r="I36" s="383">
        <f t="shared" si="9"/>
        <v>79</v>
      </c>
      <c r="J36" s="381">
        <f t="shared" si="9"/>
        <v>14</v>
      </c>
      <c r="K36" s="383">
        <f t="shared" si="9"/>
        <v>89</v>
      </c>
      <c r="L36" s="381">
        <f t="shared" si="9"/>
        <v>14</v>
      </c>
      <c r="M36" s="383">
        <f t="shared" si="9"/>
        <v>205</v>
      </c>
      <c r="N36" s="381">
        <f t="shared" si="9"/>
        <v>5</v>
      </c>
      <c r="O36" s="383">
        <f t="shared" si="9"/>
        <v>115</v>
      </c>
      <c r="P36" s="381">
        <f t="shared" si="9"/>
        <v>6</v>
      </c>
      <c r="Q36" s="383">
        <f t="shared" si="9"/>
        <v>224</v>
      </c>
      <c r="R36" s="381">
        <f>SUM(R37:R40)</f>
        <v>4</v>
      </c>
      <c r="S36" s="383">
        <f>SUM(S37:S40)</f>
        <v>252</v>
      </c>
      <c r="T36" s="381">
        <f>SUM(T37:T40)</f>
        <v>3</v>
      </c>
      <c r="U36" s="383">
        <f>SUM(U37:U40)</f>
        <v>664</v>
      </c>
      <c r="V36" s="383">
        <v>0</v>
      </c>
    </row>
    <row r="37" spans="2:23" s="366" customFormat="1" ht="14.1" hidden="1" customHeight="1" x14ac:dyDescent="0.4">
      <c r="B37" s="378"/>
      <c r="C37" s="384"/>
      <c r="D37" s="385" t="s">
        <v>204</v>
      </c>
      <c r="E37" s="386">
        <f t="shared" ref="E37:E55" si="10">+G37+H37+J37+L37+N37+P37+R37+T37</f>
        <v>11</v>
      </c>
      <c r="F37" s="387">
        <f t="shared" ref="F37:F55" si="11">+I37+K37+M37+O37+Q37+S37+U37</f>
        <v>181</v>
      </c>
      <c r="G37" s="388">
        <v>0</v>
      </c>
      <c r="H37" s="386">
        <v>5</v>
      </c>
      <c r="I37" s="389">
        <v>18</v>
      </c>
      <c r="J37" s="386">
        <v>1</v>
      </c>
      <c r="K37" s="389">
        <v>5</v>
      </c>
      <c r="L37" s="386">
        <v>2</v>
      </c>
      <c r="M37" s="389">
        <v>34</v>
      </c>
      <c r="N37" s="386">
        <v>1</v>
      </c>
      <c r="O37" s="389">
        <v>25</v>
      </c>
      <c r="P37" s="388">
        <v>1</v>
      </c>
      <c r="Q37" s="390">
        <v>39</v>
      </c>
      <c r="R37" s="388">
        <v>1</v>
      </c>
      <c r="S37" s="390">
        <v>60</v>
      </c>
      <c r="T37" s="388">
        <v>0</v>
      </c>
      <c r="U37" s="390">
        <v>0</v>
      </c>
      <c r="V37" s="390">
        <v>0</v>
      </c>
    </row>
    <row r="38" spans="2:23" s="366" customFormat="1" ht="14.1" hidden="1" customHeight="1" x14ac:dyDescent="0.4">
      <c r="B38" s="378"/>
      <c r="C38" s="384"/>
      <c r="D38" s="391" t="s">
        <v>205</v>
      </c>
      <c r="E38" s="386">
        <f t="shared" si="10"/>
        <v>17</v>
      </c>
      <c r="F38" s="387">
        <f t="shared" si="11"/>
        <v>321</v>
      </c>
      <c r="G38" s="388">
        <v>3</v>
      </c>
      <c r="H38" s="386">
        <v>4</v>
      </c>
      <c r="I38" s="389">
        <v>4</v>
      </c>
      <c r="J38" s="386">
        <v>2</v>
      </c>
      <c r="K38" s="389">
        <v>13</v>
      </c>
      <c r="L38" s="386">
        <v>2</v>
      </c>
      <c r="M38" s="389">
        <v>28</v>
      </c>
      <c r="N38" s="386">
        <v>1</v>
      </c>
      <c r="O38" s="389">
        <v>27</v>
      </c>
      <c r="P38" s="388">
        <v>3</v>
      </c>
      <c r="Q38" s="390">
        <v>108</v>
      </c>
      <c r="R38" s="388">
        <v>2</v>
      </c>
      <c r="S38" s="390">
        <v>141</v>
      </c>
      <c r="T38" s="388">
        <v>0</v>
      </c>
      <c r="U38" s="390">
        <v>0</v>
      </c>
      <c r="V38" s="390">
        <v>0</v>
      </c>
    </row>
    <row r="39" spans="2:23" s="366" customFormat="1" ht="14.1" hidden="1" customHeight="1" x14ac:dyDescent="0.4">
      <c r="B39" s="378"/>
      <c r="C39" s="384"/>
      <c r="D39" s="391" t="s">
        <v>206</v>
      </c>
      <c r="E39" s="386">
        <f t="shared" si="10"/>
        <v>51</v>
      </c>
      <c r="F39" s="387">
        <f t="shared" si="11"/>
        <v>727</v>
      </c>
      <c r="G39" s="388">
        <v>2</v>
      </c>
      <c r="H39" s="386">
        <v>20</v>
      </c>
      <c r="I39" s="389">
        <v>53</v>
      </c>
      <c r="J39" s="386">
        <v>11</v>
      </c>
      <c r="K39" s="389">
        <v>71</v>
      </c>
      <c r="L39" s="386">
        <v>10</v>
      </c>
      <c r="M39" s="389">
        <v>143</v>
      </c>
      <c r="N39" s="386">
        <v>3</v>
      </c>
      <c r="O39" s="389">
        <v>63</v>
      </c>
      <c r="P39" s="388">
        <v>2</v>
      </c>
      <c r="Q39" s="390">
        <v>77</v>
      </c>
      <c r="R39" s="388">
        <v>1</v>
      </c>
      <c r="S39" s="390">
        <v>51</v>
      </c>
      <c r="T39" s="388">
        <v>2</v>
      </c>
      <c r="U39" s="390">
        <v>269</v>
      </c>
      <c r="V39" s="390">
        <v>0</v>
      </c>
      <c r="W39" s="404"/>
    </row>
    <row r="40" spans="2:23" s="366" customFormat="1" ht="14.1" hidden="1" customHeight="1" x14ac:dyDescent="0.4">
      <c r="B40" s="378"/>
      <c r="C40" s="392"/>
      <c r="D40" s="393" t="s">
        <v>207</v>
      </c>
      <c r="E40" s="394">
        <f t="shared" si="10"/>
        <v>2</v>
      </c>
      <c r="F40" s="395">
        <f t="shared" si="11"/>
        <v>399</v>
      </c>
      <c r="G40" s="396">
        <v>0</v>
      </c>
      <c r="H40" s="396">
        <v>1</v>
      </c>
      <c r="I40" s="397">
        <v>4</v>
      </c>
      <c r="J40" s="396">
        <v>0</v>
      </c>
      <c r="K40" s="397">
        <v>0</v>
      </c>
      <c r="L40" s="396">
        <v>0</v>
      </c>
      <c r="M40" s="397">
        <v>0</v>
      </c>
      <c r="N40" s="396">
        <v>0</v>
      </c>
      <c r="O40" s="397">
        <v>0</v>
      </c>
      <c r="P40" s="396">
        <v>0</v>
      </c>
      <c r="Q40" s="397">
        <v>0</v>
      </c>
      <c r="R40" s="396">
        <v>0</v>
      </c>
      <c r="S40" s="397">
        <v>0</v>
      </c>
      <c r="T40" s="396">
        <v>1</v>
      </c>
      <c r="U40" s="397">
        <v>395</v>
      </c>
      <c r="V40" s="397">
        <v>0</v>
      </c>
    </row>
    <row r="41" spans="2:23" s="366" customFormat="1" ht="14.1" hidden="1" customHeight="1" x14ac:dyDescent="0.4">
      <c r="B41" s="378"/>
      <c r="C41" s="398" t="s">
        <v>209</v>
      </c>
      <c r="D41" s="399"/>
      <c r="E41" s="400">
        <f t="shared" si="10"/>
        <v>74</v>
      </c>
      <c r="F41" s="401">
        <f t="shared" si="11"/>
        <v>1116</v>
      </c>
      <c r="G41" s="400">
        <f t="shared" ref="G41:Q41" si="12">SUM(G42:G45)</f>
        <v>6</v>
      </c>
      <c r="H41" s="400">
        <f t="shared" si="12"/>
        <v>30</v>
      </c>
      <c r="I41" s="402">
        <f t="shared" si="12"/>
        <v>65</v>
      </c>
      <c r="J41" s="400">
        <f t="shared" si="12"/>
        <v>10</v>
      </c>
      <c r="K41" s="402">
        <f t="shared" si="12"/>
        <v>72</v>
      </c>
      <c r="L41" s="400">
        <f t="shared" si="12"/>
        <v>11</v>
      </c>
      <c r="M41" s="402">
        <f t="shared" si="12"/>
        <v>145</v>
      </c>
      <c r="N41" s="400">
        <f t="shared" si="12"/>
        <v>7</v>
      </c>
      <c r="O41" s="402">
        <f t="shared" si="12"/>
        <v>171</v>
      </c>
      <c r="P41" s="400">
        <f t="shared" si="12"/>
        <v>5</v>
      </c>
      <c r="Q41" s="402">
        <f t="shared" si="12"/>
        <v>202</v>
      </c>
      <c r="R41" s="400">
        <f>SUM(R42:R45)</f>
        <v>3</v>
      </c>
      <c r="S41" s="402">
        <f>SUM(S42:S45)</f>
        <v>190</v>
      </c>
      <c r="T41" s="400">
        <f>SUM(T42:T45)</f>
        <v>2</v>
      </c>
      <c r="U41" s="402">
        <f>SUM(U42:U45)</f>
        <v>271</v>
      </c>
      <c r="V41" s="402">
        <v>0</v>
      </c>
    </row>
    <row r="42" spans="2:23" s="366" customFormat="1" ht="14.1" hidden="1" customHeight="1" x14ac:dyDescent="0.4">
      <c r="B42" s="378"/>
      <c r="C42" s="398"/>
      <c r="D42" s="385" t="s">
        <v>204</v>
      </c>
      <c r="E42" s="386">
        <f t="shared" si="10"/>
        <v>5</v>
      </c>
      <c r="F42" s="387">
        <f t="shared" si="11"/>
        <v>101</v>
      </c>
      <c r="G42" s="388">
        <v>0</v>
      </c>
      <c r="H42" s="386">
        <v>2</v>
      </c>
      <c r="I42" s="389">
        <v>6</v>
      </c>
      <c r="J42" s="388">
        <v>1</v>
      </c>
      <c r="K42" s="390">
        <v>7</v>
      </c>
      <c r="L42" s="388">
        <v>0</v>
      </c>
      <c r="M42" s="390">
        <v>0</v>
      </c>
      <c r="N42" s="388">
        <v>1</v>
      </c>
      <c r="O42" s="390">
        <v>28</v>
      </c>
      <c r="P42" s="388">
        <v>0</v>
      </c>
      <c r="Q42" s="390">
        <v>0</v>
      </c>
      <c r="R42" s="388">
        <v>1</v>
      </c>
      <c r="S42" s="390">
        <v>60</v>
      </c>
      <c r="T42" s="388">
        <v>0</v>
      </c>
      <c r="U42" s="390">
        <v>0</v>
      </c>
      <c r="V42" s="390">
        <v>0</v>
      </c>
    </row>
    <row r="43" spans="2:23" s="366" customFormat="1" ht="14.1" hidden="1" customHeight="1" x14ac:dyDescent="0.4">
      <c r="B43" s="378"/>
      <c r="C43" s="398"/>
      <c r="D43" s="391" t="s">
        <v>205</v>
      </c>
      <c r="E43" s="386">
        <f t="shared" si="10"/>
        <v>11</v>
      </c>
      <c r="F43" s="387">
        <f t="shared" si="11"/>
        <v>365</v>
      </c>
      <c r="G43" s="388">
        <v>1</v>
      </c>
      <c r="H43" s="386">
        <v>2</v>
      </c>
      <c r="I43" s="389">
        <v>3</v>
      </c>
      <c r="J43" s="388">
        <v>2</v>
      </c>
      <c r="K43" s="390">
        <v>16</v>
      </c>
      <c r="L43" s="388">
        <v>1</v>
      </c>
      <c r="M43" s="390">
        <v>13</v>
      </c>
      <c r="N43" s="388">
        <v>1</v>
      </c>
      <c r="O43" s="390">
        <v>23</v>
      </c>
      <c r="P43" s="388">
        <v>2</v>
      </c>
      <c r="Q43" s="390">
        <v>87</v>
      </c>
      <c r="R43" s="388">
        <v>1</v>
      </c>
      <c r="S43" s="390">
        <v>66</v>
      </c>
      <c r="T43" s="388">
        <v>1</v>
      </c>
      <c r="U43" s="390">
        <v>157</v>
      </c>
      <c r="V43" s="390">
        <v>0</v>
      </c>
    </row>
    <row r="44" spans="2:23" s="366" customFormat="1" ht="14.1" hidden="1" customHeight="1" x14ac:dyDescent="0.4">
      <c r="B44" s="378"/>
      <c r="C44" s="398"/>
      <c r="D44" s="391" t="s">
        <v>206</v>
      </c>
      <c r="E44" s="386">
        <f t="shared" si="10"/>
        <v>56</v>
      </c>
      <c r="F44" s="387">
        <f t="shared" si="11"/>
        <v>643</v>
      </c>
      <c r="G44" s="388">
        <v>4</v>
      </c>
      <c r="H44" s="386">
        <v>26</v>
      </c>
      <c r="I44" s="389">
        <v>56</v>
      </c>
      <c r="J44" s="388">
        <v>6</v>
      </c>
      <c r="K44" s="390">
        <v>42</v>
      </c>
      <c r="L44" s="388">
        <v>10</v>
      </c>
      <c r="M44" s="390">
        <v>132</v>
      </c>
      <c r="N44" s="388">
        <v>5</v>
      </c>
      <c r="O44" s="390">
        <v>120</v>
      </c>
      <c r="P44" s="388">
        <v>3</v>
      </c>
      <c r="Q44" s="390">
        <v>115</v>
      </c>
      <c r="R44" s="388">
        <v>1</v>
      </c>
      <c r="S44" s="390">
        <v>64</v>
      </c>
      <c r="T44" s="388">
        <v>1</v>
      </c>
      <c r="U44" s="390">
        <v>114</v>
      </c>
      <c r="V44" s="390">
        <v>0</v>
      </c>
    </row>
    <row r="45" spans="2:23" s="366" customFormat="1" ht="14.1" hidden="1" customHeight="1" x14ac:dyDescent="0.4">
      <c r="B45" s="378"/>
      <c r="C45" s="392"/>
      <c r="D45" s="393" t="s">
        <v>207</v>
      </c>
      <c r="E45" s="394">
        <f t="shared" si="10"/>
        <v>2</v>
      </c>
      <c r="F45" s="395">
        <f t="shared" si="11"/>
        <v>7</v>
      </c>
      <c r="G45" s="396">
        <v>1</v>
      </c>
      <c r="H45" s="396">
        <v>0</v>
      </c>
      <c r="I45" s="397">
        <v>0</v>
      </c>
      <c r="J45" s="396">
        <v>1</v>
      </c>
      <c r="K45" s="397">
        <v>7</v>
      </c>
      <c r="L45" s="396">
        <v>0</v>
      </c>
      <c r="M45" s="397">
        <v>0</v>
      </c>
      <c r="N45" s="396">
        <v>0</v>
      </c>
      <c r="O45" s="397">
        <v>0</v>
      </c>
      <c r="P45" s="396">
        <v>0</v>
      </c>
      <c r="Q45" s="397">
        <v>0</v>
      </c>
      <c r="R45" s="396">
        <v>0</v>
      </c>
      <c r="S45" s="397">
        <v>0</v>
      </c>
      <c r="T45" s="396">
        <v>0</v>
      </c>
      <c r="U45" s="397">
        <v>0</v>
      </c>
      <c r="V45" s="397">
        <v>0</v>
      </c>
    </row>
    <row r="46" spans="2:23" s="366" customFormat="1" ht="14.1" hidden="1" customHeight="1" x14ac:dyDescent="0.4">
      <c r="B46" s="378"/>
      <c r="C46" s="398" t="s">
        <v>210</v>
      </c>
      <c r="D46" s="399"/>
      <c r="E46" s="400">
        <f t="shared" si="10"/>
        <v>49</v>
      </c>
      <c r="F46" s="401">
        <f t="shared" si="11"/>
        <v>734</v>
      </c>
      <c r="G46" s="400">
        <f t="shared" ref="G46:Q46" si="13">SUM(G47:G50)</f>
        <v>1</v>
      </c>
      <c r="H46" s="400">
        <f t="shared" si="13"/>
        <v>22</v>
      </c>
      <c r="I46" s="402">
        <f t="shared" si="13"/>
        <v>59</v>
      </c>
      <c r="J46" s="400">
        <f t="shared" si="13"/>
        <v>8</v>
      </c>
      <c r="K46" s="402">
        <f t="shared" si="13"/>
        <v>68</v>
      </c>
      <c r="L46" s="400">
        <f t="shared" si="13"/>
        <v>8</v>
      </c>
      <c r="M46" s="402">
        <f t="shared" si="13"/>
        <v>109</v>
      </c>
      <c r="N46" s="400">
        <f t="shared" si="13"/>
        <v>3</v>
      </c>
      <c r="O46" s="402">
        <f t="shared" si="13"/>
        <v>71</v>
      </c>
      <c r="P46" s="400">
        <f t="shared" si="13"/>
        <v>4</v>
      </c>
      <c r="Q46" s="402">
        <f t="shared" si="13"/>
        <v>176</v>
      </c>
      <c r="R46" s="400">
        <f>SUM(R47:R50)</f>
        <v>2</v>
      </c>
      <c r="S46" s="402">
        <f>SUM(S47:S50)</f>
        <v>113</v>
      </c>
      <c r="T46" s="400">
        <f>SUM(T47:T50)</f>
        <v>1</v>
      </c>
      <c r="U46" s="402">
        <f>SUM(U47:U50)</f>
        <v>138</v>
      </c>
      <c r="V46" s="402">
        <v>0</v>
      </c>
    </row>
    <row r="47" spans="2:23" s="366" customFormat="1" ht="14.1" hidden="1" customHeight="1" x14ac:dyDescent="0.4">
      <c r="B47" s="378"/>
      <c r="C47" s="398"/>
      <c r="D47" s="385" t="s">
        <v>204</v>
      </c>
      <c r="E47" s="386">
        <f t="shared" si="10"/>
        <v>5</v>
      </c>
      <c r="F47" s="387">
        <f t="shared" si="11"/>
        <v>53</v>
      </c>
      <c r="G47" s="388">
        <v>0</v>
      </c>
      <c r="H47" s="386">
        <v>3</v>
      </c>
      <c r="I47" s="389">
        <v>10</v>
      </c>
      <c r="J47" s="386">
        <v>1</v>
      </c>
      <c r="K47" s="389">
        <v>6</v>
      </c>
      <c r="L47" s="388">
        <v>0</v>
      </c>
      <c r="M47" s="390">
        <v>0</v>
      </c>
      <c r="N47" s="388">
        <v>0</v>
      </c>
      <c r="O47" s="390">
        <v>0</v>
      </c>
      <c r="P47" s="388">
        <v>1</v>
      </c>
      <c r="Q47" s="390">
        <v>37</v>
      </c>
      <c r="R47" s="388">
        <v>0</v>
      </c>
      <c r="S47" s="390">
        <v>0</v>
      </c>
      <c r="T47" s="388">
        <v>0</v>
      </c>
      <c r="U47" s="390">
        <v>0</v>
      </c>
      <c r="V47" s="390">
        <v>0</v>
      </c>
    </row>
    <row r="48" spans="2:23" s="366" customFormat="1" ht="14.1" hidden="1" customHeight="1" x14ac:dyDescent="0.4">
      <c r="B48" s="378"/>
      <c r="C48" s="398"/>
      <c r="D48" s="391" t="s">
        <v>205</v>
      </c>
      <c r="E48" s="386">
        <f t="shared" si="10"/>
        <v>9</v>
      </c>
      <c r="F48" s="387">
        <f t="shared" si="11"/>
        <v>151</v>
      </c>
      <c r="G48" s="388">
        <v>1</v>
      </c>
      <c r="H48" s="386">
        <v>3</v>
      </c>
      <c r="I48" s="389">
        <v>5</v>
      </c>
      <c r="J48" s="386">
        <v>2</v>
      </c>
      <c r="K48" s="389">
        <v>12</v>
      </c>
      <c r="L48" s="388">
        <v>0</v>
      </c>
      <c r="M48" s="390">
        <v>0</v>
      </c>
      <c r="N48" s="388">
        <v>1</v>
      </c>
      <c r="O48" s="390">
        <v>29</v>
      </c>
      <c r="P48" s="388">
        <v>1</v>
      </c>
      <c r="Q48" s="390">
        <v>45</v>
      </c>
      <c r="R48" s="388">
        <v>1</v>
      </c>
      <c r="S48" s="390">
        <v>60</v>
      </c>
      <c r="T48" s="388">
        <v>0</v>
      </c>
      <c r="U48" s="390">
        <v>0</v>
      </c>
      <c r="V48" s="390">
        <v>0</v>
      </c>
    </row>
    <row r="49" spans="2:22" s="366" customFormat="1" ht="14.1" hidden="1" customHeight="1" x14ac:dyDescent="0.4">
      <c r="B49" s="378"/>
      <c r="C49" s="398"/>
      <c r="D49" s="391" t="s">
        <v>206</v>
      </c>
      <c r="E49" s="386">
        <f t="shared" si="10"/>
        <v>33</v>
      </c>
      <c r="F49" s="387">
        <f t="shared" si="11"/>
        <v>450</v>
      </c>
      <c r="G49" s="388">
        <v>0</v>
      </c>
      <c r="H49" s="386">
        <v>16</v>
      </c>
      <c r="I49" s="389">
        <v>44</v>
      </c>
      <c r="J49" s="386">
        <v>4</v>
      </c>
      <c r="K49" s="389">
        <v>23</v>
      </c>
      <c r="L49" s="388">
        <v>8</v>
      </c>
      <c r="M49" s="390">
        <v>109</v>
      </c>
      <c r="N49" s="388">
        <v>2</v>
      </c>
      <c r="O49" s="390">
        <v>42</v>
      </c>
      <c r="P49" s="388">
        <v>2</v>
      </c>
      <c r="Q49" s="390">
        <v>94</v>
      </c>
      <c r="R49" s="388">
        <v>0</v>
      </c>
      <c r="S49" s="390">
        <v>0</v>
      </c>
      <c r="T49" s="388">
        <v>1</v>
      </c>
      <c r="U49" s="390">
        <v>138</v>
      </c>
      <c r="V49" s="390">
        <v>0</v>
      </c>
    </row>
    <row r="50" spans="2:22" s="366" customFormat="1" ht="14.1" hidden="1" customHeight="1" x14ac:dyDescent="0.4">
      <c r="B50" s="378"/>
      <c r="C50" s="392"/>
      <c r="D50" s="393" t="s">
        <v>207</v>
      </c>
      <c r="E50" s="394">
        <f t="shared" si="10"/>
        <v>2</v>
      </c>
      <c r="F50" s="395">
        <f t="shared" si="11"/>
        <v>80</v>
      </c>
      <c r="G50" s="396">
        <v>0</v>
      </c>
      <c r="H50" s="396">
        <v>0</v>
      </c>
      <c r="I50" s="397">
        <v>0</v>
      </c>
      <c r="J50" s="396">
        <v>1</v>
      </c>
      <c r="K50" s="397">
        <v>27</v>
      </c>
      <c r="L50" s="396">
        <v>0</v>
      </c>
      <c r="M50" s="397">
        <v>0</v>
      </c>
      <c r="N50" s="396">
        <v>0</v>
      </c>
      <c r="O50" s="397">
        <v>0</v>
      </c>
      <c r="P50" s="396">
        <v>0</v>
      </c>
      <c r="Q50" s="397">
        <v>0</v>
      </c>
      <c r="R50" s="396">
        <v>1</v>
      </c>
      <c r="S50" s="397">
        <v>53</v>
      </c>
      <c r="T50" s="396">
        <v>0</v>
      </c>
      <c r="U50" s="397">
        <v>0</v>
      </c>
      <c r="V50" s="397">
        <v>0</v>
      </c>
    </row>
    <row r="51" spans="2:22" s="366" customFormat="1" ht="14.1" hidden="1" customHeight="1" x14ac:dyDescent="0.4">
      <c r="B51" s="378"/>
      <c r="C51" s="398" t="s">
        <v>211</v>
      </c>
      <c r="D51" s="399"/>
      <c r="E51" s="400">
        <f t="shared" si="10"/>
        <v>42</v>
      </c>
      <c r="F51" s="401">
        <f t="shared" si="11"/>
        <v>448</v>
      </c>
      <c r="G51" s="400">
        <f t="shared" ref="G51:Q51" si="14">SUM(G52:G55)</f>
        <v>8</v>
      </c>
      <c r="H51" s="400">
        <f t="shared" si="14"/>
        <v>16</v>
      </c>
      <c r="I51" s="402">
        <f t="shared" si="14"/>
        <v>37</v>
      </c>
      <c r="J51" s="400">
        <f t="shared" si="14"/>
        <v>2</v>
      </c>
      <c r="K51" s="402">
        <f t="shared" si="14"/>
        <v>15</v>
      </c>
      <c r="L51" s="400">
        <f t="shared" si="14"/>
        <v>9</v>
      </c>
      <c r="M51" s="402">
        <f t="shared" si="14"/>
        <v>127</v>
      </c>
      <c r="N51" s="400">
        <f t="shared" si="14"/>
        <v>4</v>
      </c>
      <c r="O51" s="402">
        <f t="shared" si="14"/>
        <v>96</v>
      </c>
      <c r="P51" s="400">
        <f t="shared" si="14"/>
        <v>1</v>
      </c>
      <c r="Q51" s="402">
        <f t="shared" si="14"/>
        <v>34</v>
      </c>
      <c r="R51" s="400">
        <f>SUM(R52:R55)</f>
        <v>2</v>
      </c>
      <c r="S51" s="402">
        <f>SUM(S52:S55)</f>
        <v>139</v>
      </c>
      <c r="T51" s="400">
        <f>SUM(T52:T55)</f>
        <v>0</v>
      </c>
      <c r="U51" s="402">
        <f>SUM(U52:U55)</f>
        <v>0</v>
      </c>
      <c r="V51" s="402">
        <v>0</v>
      </c>
    </row>
    <row r="52" spans="2:22" s="366" customFormat="1" ht="14.1" hidden="1" customHeight="1" x14ac:dyDescent="0.4">
      <c r="B52" s="25"/>
      <c r="C52" s="398"/>
      <c r="D52" s="385" t="s">
        <v>204</v>
      </c>
      <c r="E52" s="386">
        <f t="shared" si="10"/>
        <v>6</v>
      </c>
      <c r="F52" s="387">
        <f t="shared" si="11"/>
        <v>62</v>
      </c>
      <c r="G52" s="388">
        <v>0</v>
      </c>
      <c r="H52" s="386">
        <v>3</v>
      </c>
      <c r="I52" s="389">
        <v>10</v>
      </c>
      <c r="J52" s="386">
        <v>1</v>
      </c>
      <c r="K52" s="389">
        <v>8</v>
      </c>
      <c r="L52" s="386">
        <v>1</v>
      </c>
      <c r="M52" s="389">
        <v>19</v>
      </c>
      <c r="N52" s="388">
        <v>1</v>
      </c>
      <c r="O52" s="390">
        <v>25</v>
      </c>
      <c r="P52" s="386">
        <v>0</v>
      </c>
      <c r="Q52" s="389">
        <v>0</v>
      </c>
      <c r="R52" s="386">
        <v>0</v>
      </c>
      <c r="S52" s="389">
        <v>0</v>
      </c>
      <c r="T52" s="386">
        <v>0</v>
      </c>
      <c r="U52" s="389">
        <v>0</v>
      </c>
      <c r="V52" s="389">
        <v>0</v>
      </c>
    </row>
    <row r="53" spans="2:22" s="366" customFormat="1" ht="14.1" hidden="1" customHeight="1" x14ac:dyDescent="0.4">
      <c r="B53" s="25"/>
      <c r="C53" s="398"/>
      <c r="D53" s="391" t="s">
        <v>205</v>
      </c>
      <c r="E53" s="386">
        <f t="shared" si="10"/>
        <v>4</v>
      </c>
      <c r="F53" s="387">
        <f t="shared" si="11"/>
        <v>91</v>
      </c>
      <c r="G53" s="388">
        <v>0</v>
      </c>
      <c r="H53" s="386">
        <v>2</v>
      </c>
      <c r="I53" s="389">
        <v>3</v>
      </c>
      <c r="J53" s="386">
        <v>0</v>
      </c>
      <c r="K53" s="389">
        <v>0</v>
      </c>
      <c r="L53" s="386">
        <v>0</v>
      </c>
      <c r="M53" s="389">
        <v>0</v>
      </c>
      <c r="N53" s="388">
        <v>1</v>
      </c>
      <c r="O53" s="390">
        <v>28</v>
      </c>
      <c r="P53" s="386">
        <v>0</v>
      </c>
      <c r="Q53" s="389">
        <v>0</v>
      </c>
      <c r="R53" s="386">
        <v>1</v>
      </c>
      <c r="S53" s="389">
        <v>60</v>
      </c>
      <c r="T53" s="386">
        <v>0</v>
      </c>
      <c r="U53" s="389">
        <v>0</v>
      </c>
      <c r="V53" s="389">
        <v>0</v>
      </c>
    </row>
    <row r="54" spans="2:22" s="366" customFormat="1" ht="14.1" hidden="1" customHeight="1" x14ac:dyDescent="0.4">
      <c r="B54" s="25"/>
      <c r="C54" s="398"/>
      <c r="D54" s="391" t="s">
        <v>206</v>
      </c>
      <c r="E54" s="386">
        <f t="shared" si="10"/>
        <v>30</v>
      </c>
      <c r="F54" s="387">
        <f t="shared" si="11"/>
        <v>269</v>
      </c>
      <c r="G54" s="388">
        <v>8</v>
      </c>
      <c r="H54" s="386">
        <v>11</v>
      </c>
      <c r="I54" s="389">
        <v>24</v>
      </c>
      <c r="J54" s="386">
        <v>1</v>
      </c>
      <c r="K54" s="389">
        <v>7</v>
      </c>
      <c r="L54" s="386">
        <v>6</v>
      </c>
      <c r="M54" s="389">
        <v>82</v>
      </c>
      <c r="N54" s="388">
        <v>2</v>
      </c>
      <c r="O54" s="390">
        <v>43</v>
      </c>
      <c r="P54" s="386">
        <v>1</v>
      </c>
      <c r="Q54" s="389">
        <v>34</v>
      </c>
      <c r="R54" s="386">
        <v>1</v>
      </c>
      <c r="S54" s="389">
        <v>79</v>
      </c>
      <c r="T54" s="386">
        <v>0</v>
      </c>
      <c r="U54" s="389">
        <v>0</v>
      </c>
      <c r="V54" s="389">
        <v>0</v>
      </c>
    </row>
    <row r="55" spans="2:22" s="366" customFormat="1" ht="14.1" hidden="1" customHeight="1" x14ac:dyDescent="0.4">
      <c r="B55" s="46"/>
      <c r="C55" s="392"/>
      <c r="D55" s="393" t="s">
        <v>207</v>
      </c>
      <c r="E55" s="394">
        <f t="shared" si="10"/>
        <v>2</v>
      </c>
      <c r="F55" s="395">
        <f t="shared" si="11"/>
        <v>26</v>
      </c>
      <c r="G55" s="396">
        <v>0</v>
      </c>
      <c r="H55" s="396">
        <v>0</v>
      </c>
      <c r="I55" s="397">
        <v>0</v>
      </c>
      <c r="J55" s="396">
        <v>0</v>
      </c>
      <c r="K55" s="397">
        <v>0</v>
      </c>
      <c r="L55" s="396">
        <v>2</v>
      </c>
      <c r="M55" s="397">
        <v>26</v>
      </c>
      <c r="N55" s="396">
        <v>0</v>
      </c>
      <c r="O55" s="397">
        <v>0</v>
      </c>
      <c r="P55" s="396">
        <v>0</v>
      </c>
      <c r="Q55" s="397">
        <v>0</v>
      </c>
      <c r="R55" s="396">
        <v>0</v>
      </c>
      <c r="S55" s="397">
        <v>0</v>
      </c>
      <c r="T55" s="396">
        <v>0</v>
      </c>
      <c r="U55" s="397">
        <v>0</v>
      </c>
      <c r="V55" s="397">
        <v>0</v>
      </c>
    </row>
    <row r="56" spans="2:22" s="366" customFormat="1" ht="23.25" customHeight="1" x14ac:dyDescent="0.4">
      <c r="B56" s="403" t="s">
        <v>213</v>
      </c>
      <c r="C56" s="367"/>
      <c r="D56" s="368"/>
      <c r="E56" s="369">
        <f>SUM(E57:E60)</f>
        <v>200</v>
      </c>
      <c r="F56" s="370">
        <f>SUM(F57:F60)</f>
        <v>3491</v>
      </c>
      <c r="G56" s="369">
        <f t="shared" ref="G56:V56" si="15">SUM(G57:G60)</f>
        <v>0</v>
      </c>
      <c r="H56" s="369">
        <f t="shared" si="15"/>
        <v>81</v>
      </c>
      <c r="I56" s="371">
        <f t="shared" si="15"/>
        <v>178</v>
      </c>
      <c r="J56" s="369">
        <f t="shared" si="15"/>
        <v>36</v>
      </c>
      <c r="K56" s="371">
        <f t="shared" si="15"/>
        <v>243</v>
      </c>
      <c r="L56" s="369">
        <f t="shared" si="15"/>
        <v>30</v>
      </c>
      <c r="M56" s="371">
        <f t="shared" si="15"/>
        <v>431</v>
      </c>
      <c r="N56" s="369">
        <f t="shared" si="15"/>
        <v>23</v>
      </c>
      <c r="O56" s="371">
        <f t="shared" si="15"/>
        <v>535</v>
      </c>
      <c r="P56" s="369">
        <f t="shared" si="15"/>
        <v>13</v>
      </c>
      <c r="Q56" s="371">
        <f t="shared" si="15"/>
        <v>494</v>
      </c>
      <c r="R56" s="369">
        <f t="shared" si="15"/>
        <v>13</v>
      </c>
      <c r="S56" s="371">
        <f t="shared" si="15"/>
        <v>813</v>
      </c>
      <c r="T56" s="369">
        <f t="shared" si="15"/>
        <v>4</v>
      </c>
      <c r="U56" s="371">
        <f t="shared" si="15"/>
        <v>716</v>
      </c>
      <c r="V56" s="371">
        <f t="shared" si="15"/>
        <v>12</v>
      </c>
    </row>
    <row r="57" spans="2:22" s="366" customFormat="1" ht="15" customHeight="1" x14ac:dyDescent="0.4">
      <c r="B57" s="32"/>
      <c r="C57" s="372"/>
      <c r="D57" s="373" t="s">
        <v>204</v>
      </c>
      <c r="E57" s="374">
        <f>+G57+H57+J57+L57+N57+P57+R57+T57</f>
        <v>7</v>
      </c>
      <c r="F57" s="37">
        <f>+H57+I57+K57+M57+O57+Q57+S57+U57</f>
        <v>163</v>
      </c>
      <c r="G57" s="374">
        <v>0</v>
      </c>
      <c r="H57" s="374">
        <v>2</v>
      </c>
      <c r="I57" s="38">
        <v>4</v>
      </c>
      <c r="J57" s="374">
        <v>0</v>
      </c>
      <c r="K57" s="38">
        <v>0</v>
      </c>
      <c r="L57" s="374">
        <v>1</v>
      </c>
      <c r="M57" s="38">
        <v>15</v>
      </c>
      <c r="N57" s="374">
        <v>2</v>
      </c>
      <c r="O57" s="38">
        <v>43</v>
      </c>
      <c r="P57" s="374">
        <v>1</v>
      </c>
      <c r="Q57" s="38">
        <v>33</v>
      </c>
      <c r="R57" s="374">
        <v>1</v>
      </c>
      <c r="S57" s="38">
        <v>66</v>
      </c>
      <c r="T57" s="374">
        <v>0</v>
      </c>
      <c r="U57" s="38">
        <v>0</v>
      </c>
      <c r="V57" s="38">
        <v>0</v>
      </c>
    </row>
    <row r="58" spans="2:22" s="366" customFormat="1" ht="15" customHeight="1" x14ac:dyDescent="0.4">
      <c r="B58" s="32"/>
      <c r="C58" s="372"/>
      <c r="D58" s="375" t="s">
        <v>205</v>
      </c>
      <c r="E58" s="374">
        <f t="shared" ref="E58:F60" si="16">+G58+H58+J58+L58+N58+P58+R58+T58</f>
        <v>34</v>
      </c>
      <c r="F58" s="37">
        <f t="shared" si="16"/>
        <v>886</v>
      </c>
      <c r="G58" s="374">
        <v>0</v>
      </c>
      <c r="H58" s="374">
        <v>10</v>
      </c>
      <c r="I58" s="38">
        <v>12</v>
      </c>
      <c r="J58" s="374">
        <v>6</v>
      </c>
      <c r="K58" s="38">
        <v>41</v>
      </c>
      <c r="L58" s="374">
        <v>3</v>
      </c>
      <c r="M58" s="38">
        <v>44</v>
      </c>
      <c r="N58" s="374">
        <v>4</v>
      </c>
      <c r="O58" s="38">
        <v>92</v>
      </c>
      <c r="P58" s="374">
        <v>4</v>
      </c>
      <c r="Q58" s="38">
        <v>148</v>
      </c>
      <c r="R58" s="374">
        <v>6</v>
      </c>
      <c r="S58" s="38">
        <v>369</v>
      </c>
      <c r="T58" s="374">
        <v>1</v>
      </c>
      <c r="U58" s="38">
        <v>170</v>
      </c>
      <c r="V58" s="38">
        <v>5</v>
      </c>
    </row>
    <row r="59" spans="2:22" s="366" customFormat="1" ht="15" customHeight="1" x14ac:dyDescent="0.4">
      <c r="B59" s="32"/>
      <c r="C59" s="372"/>
      <c r="D59" s="375" t="s">
        <v>206</v>
      </c>
      <c r="E59" s="374">
        <f t="shared" si="16"/>
        <v>152</v>
      </c>
      <c r="F59" s="37">
        <f t="shared" si="16"/>
        <v>2082</v>
      </c>
      <c r="G59" s="374">
        <v>0</v>
      </c>
      <c r="H59" s="374">
        <v>69</v>
      </c>
      <c r="I59" s="38">
        <v>162</v>
      </c>
      <c r="J59" s="374">
        <v>28</v>
      </c>
      <c r="K59" s="38">
        <v>188</v>
      </c>
      <c r="L59" s="374">
        <v>26</v>
      </c>
      <c r="M59" s="38">
        <v>372</v>
      </c>
      <c r="N59" s="374">
        <v>16</v>
      </c>
      <c r="O59" s="38">
        <v>377</v>
      </c>
      <c r="P59" s="374">
        <v>6</v>
      </c>
      <c r="Q59" s="38">
        <v>243</v>
      </c>
      <c r="R59" s="374">
        <v>5</v>
      </c>
      <c r="S59" s="38">
        <v>313</v>
      </c>
      <c r="T59" s="374">
        <v>2</v>
      </c>
      <c r="U59" s="38">
        <v>358</v>
      </c>
      <c r="V59" s="38">
        <v>7</v>
      </c>
    </row>
    <row r="60" spans="2:22" s="366" customFormat="1" ht="15" customHeight="1" x14ac:dyDescent="0.4">
      <c r="B60" s="39"/>
      <c r="C60" s="405"/>
      <c r="D60" s="406" t="s">
        <v>207</v>
      </c>
      <c r="E60" s="407">
        <f t="shared" si="16"/>
        <v>7</v>
      </c>
      <c r="F60" s="44">
        <f t="shared" si="16"/>
        <v>360</v>
      </c>
      <c r="G60" s="407">
        <v>0</v>
      </c>
      <c r="H60" s="407">
        <v>0</v>
      </c>
      <c r="I60" s="45">
        <v>0</v>
      </c>
      <c r="J60" s="407">
        <v>2</v>
      </c>
      <c r="K60" s="45">
        <v>14</v>
      </c>
      <c r="L60" s="407">
        <v>0</v>
      </c>
      <c r="M60" s="45">
        <v>0</v>
      </c>
      <c r="N60" s="407">
        <v>1</v>
      </c>
      <c r="O60" s="45">
        <v>23</v>
      </c>
      <c r="P60" s="407">
        <v>2</v>
      </c>
      <c r="Q60" s="45">
        <v>70</v>
      </c>
      <c r="R60" s="407">
        <v>1</v>
      </c>
      <c r="S60" s="45">
        <v>65</v>
      </c>
      <c r="T60" s="407">
        <v>1</v>
      </c>
      <c r="U60" s="45">
        <v>188</v>
      </c>
      <c r="V60" s="45">
        <v>0</v>
      </c>
    </row>
    <row r="61" spans="2:22" s="366" customFormat="1" ht="23.25" customHeight="1" x14ac:dyDescent="0.4">
      <c r="B61" s="403" t="s">
        <v>214</v>
      </c>
      <c r="C61" s="367"/>
      <c r="D61" s="368"/>
      <c r="E61" s="369">
        <f>SUM(E62:E65)</f>
        <v>172</v>
      </c>
      <c r="F61" s="370">
        <f>SUM(F62:F65)</f>
        <v>3153</v>
      </c>
      <c r="G61" s="369">
        <f t="shared" ref="G61:V61" si="17">SUM(G62:G65)</f>
        <v>0</v>
      </c>
      <c r="H61" s="369">
        <f t="shared" si="17"/>
        <v>69</v>
      </c>
      <c r="I61" s="371">
        <f t="shared" si="17"/>
        <v>136</v>
      </c>
      <c r="J61" s="369">
        <f t="shared" si="17"/>
        <v>19</v>
      </c>
      <c r="K61" s="371">
        <f t="shared" si="17"/>
        <v>123</v>
      </c>
      <c r="L61" s="369">
        <f t="shared" si="17"/>
        <v>32</v>
      </c>
      <c r="M61" s="371">
        <f t="shared" si="17"/>
        <v>460</v>
      </c>
      <c r="N61" s="369">
        <f t="shared" si="17"/>
        <v>23</v>
      </c>
      <c r="O61" s="371">
        <f t="shared" si="17"/>
        <v>549</v>
      </c>
      <c r="P61" s="369">
        <f t="shared" si="17"/>
        <v>13</v>
      </c>
      <c r="Q61" s="371">
        <f t="shared" si="17"/>
        <v>469</v>
      </c>
      <c r="R61" s="369">
        <f t="shared" si="17"/>
        <v>13</v>
      </c>
      <c r="S61" s="371">
        <f t="shared" si="17"/>
        <v>801</v>
      </c>
      <c r="T61" s="369">
        <f t="shared" si="17"/>
        <v>3</v>
      </c>
      <c r="U61" s="371">
        <f t="shared" si="17"/>
        <v>615</v>
      </c>
      <c r="V61" s="371">
        <f t="shared" si="17"/>
        <v>0</v>
      </c>
    </row>
    <row r="62" spans="2:22" s="366" customFormat="1" ht="15" customHeight="1" x14ac:dyDescent="0.4">
      <c r="B62" s="32"/>
      <c r="C62" s="372"/>
      <c r="D62" s="373" t="s">
        <v>204</v>
      </c>
      <c r="E62" s="374">
        <f>SUM(G62,H62,J62,L62,N62,P62,R62,T62,V62)</f>
        <v>5</v>
      </c>
      <c r="F62" s="37">
        <f>SUM(I62,K62,M62,O62,Q62,,S62,U62,)</f>
        <v>171</v>
      </c>
      <c r="G62" s="374">
        <v>0</v>
      </c>
      <c r="H62" s="374">
        <v>0</v>
      </c>
      <c r="I62" s="38">
        <v>0</v>
      </c>
      <c r="J62" s="374">
        <v>0</v>
      </c>
      <c r="K62" s="38">
        <v>0</v>
      </c>
      <c r="L62" s="374">
        <v>1</v>
      </c>
      <c r="M62" s="38">
        <v>14</v>
      </c>
      <c r="N62" s="374">
        <v>2</v>
      </c>
      <c r="O62" s="38">
        <v>50</v>
      </c>
      <c r="P62" s="374">
        <v>1</v>
      </c>
      <c r="Q62" s="38">
        <v>36</v>
      </c>
      <c r="R62" s="374">
        <v>1</v>
      </c>
      <c r="S62" s="38">
        <v>71</v>
      </c>
      <c r="T62" s="374">
        <v>0</v>
      </c>
      <c r="U62" s="38">
        <v>0</v>
      </c>
      <c r="V62" s="38">
        <v>0</v>
      </c>
    </row>
    <row r="63" spans="2:22" s="366" customFormat="1" ht="15" customHeight="1" x14ac:dyDescent="0.4">
      <c r="B63" s="32"/>
      <c r="C63" s="372"/>
      <c r="D63" s="375" t="s">
        <v>205</v>
      </c>
      <c r="E63" s="374">
        <f>SUM(G63,H63,J63,L63,N63,P63,R63,T63,V63)</f>
        <v>33</v>
      </c>
      <c r="F63" s="37">
        <f>SUM(I63,K63,M63,O63,Q63,,S63,U63,)</f>
        <v>869</v>
      </c>
      <c r="G63" s="374">
        <v>0</v>
      </c>
      <c r="H63" s="374">
        <v>9</v>
      </c>
      <c r="I63" s="38">
        <v>9</v>
      </c>
      <c r="J63" s="374">
        <v>4</v>
      </c>
      <c r="K63" s="38">
        <v>25</v>
      </c>
      <c r="L63" s="374">
        <v>7</v>
      </c>
      <c r="M63" s="38">
        <v>86</v>
      </c>
      <c r="N63" s="374">
        <v>3</v>
      </c>
      <c r="O63" s="38">
        <v>75</v>
      </c>
      <c r="P63" s="374">
        <v>2</v>
      </c>
      <c r="Q63" s="38">
        <v>71</v>
      </c>
      <c r="R63" s="374">
        <v>7</v>
      </c>
      <c r="S63" s="38">
        <v>424</v>
      </c>
      <c r="T63" s="374">
        <v>1</v>
      </c>
      <c r="U63" s="38">
        <v>179</v>
      </c>
      <c r="V63" s="38">
        <v>0</v>
      </c>
    </row>
    <row r="64" spans="2:22" s="366" customFormat="1" ht="15" customHeight="1" x14ac:dyDescent="0.4">
      <c r="B64" s="32"/>
      <c r="C64" s="372"/>
      <c r="D64" s="375" t="s">
        <v>206</v>
      </c>
      <c r="E64" s="374">
        <f>SUM(G64,H64,J64,L64,N64,P64,R64,T64,V64)</f>
        <v>127</v>
      </c>
      <c r="F64" s="37">
        <f>SUM(I64,K64,M64,O64,Q64,,S64,U64,)</f>
        <v>1916</v>
      </c>
      <c r="G64" s="374">
        <v>0</v>
      </c>
      <c r="H64" s="374">
        <v>60</v>
      </c>
      <c r="I64" s="38">
        <v>127</v>
      </c>
      <c r="J64" s="374">
        <v>13</v>
      </c>
      <c r="K64" s="38">
        <v>86</v>
      </c>
      <c r="L64" s="374">
        <v>24</v>
      </c>
      <c r="M64" s="38">
        <v>360</v>
      </c>
      <c r="N64" s="374">
        <v>16</v>
      </c>
      <c r="O64" s="38">
        <v>378</v>
      </c>
      <c r="P64" s="374">
        <v>8</v>
      </c>
      <c r="Q64" s="38">
        <v>297</v>
      </c>
      <c r="R64" s="374">
        <v>4</v>
      </c>
      <c r="S64" s="38">
        <v>232</v>
      </c>
      <c r="T64" s="374">
        <v>2</v>
      </c>
      <c r="U64" s="38">
        <v>436</v>
      </c>
      <c r="V64" s="38">
        <v>0</v>
      </c>
    </row>
    <row r="65" spans="2:23" s="366" customFormat="1" ht="15" customHeight="1" x14ac:dyDescent="0.4">
      <c r="B65" s="39"/>
      <c r="C65" s="405"/>
      <c r="D65" s="406" t="s">
        <v>207</v>
      </c>
      <c r="E65" s="407">
        <f>SUM(G65,H65,J65,L65,N65,P65,R65,T65,V65)</f>
        <v>7</v>
      </c>
      <c r="F65" s="45">
        <f>SUM(I65,K65,M65,O65,Q65,,S65,U65,)</f>
        <v>197</v>
      </c>
      <c r="G65" s="407">
        <v>0</v>
      </c>
      <c r="H65" s="407">
        <v>0</v>
      </c>
      <c r="I65" s="45">
        <v>0</v>
      </c>
      <c r="J65" s="407">
        <v>2</v>
      </c>
      <c r="K65" s="45">
        <v>12</v>
      </c>
      <c r="L65" s="407">
        <v>0</v>
      </c>
      <c r="M65" s="45">
        <v>0</v>
      </c>
      <c r="N65" s="407">
        <v>2</v>
      </c>
      <c r="O65" s="45">
        <v>46</v>
      </c>
      <c r="P65" s="407">
        <v>2</v>
      </c>
      <c r="Q65" s="45">
        <v>65</v>
      </c>
      <c r="R65" s="407">
        <v>1</v>
      </c>
      <c r="S65" s="45">
        <v>74</v>
      </c>
      <c r="T65" s="407">
        <v>0</v>
      </c>
      <c r="U65" s="45">
        <v>0</v>
      </c>
      <c r="V65" s="45">
        <v>0</v>
      </c>
    </row>
    <row r="66" spans="2:23" s="366" customFormat="1" ht="7.5" customHeight="1" x14ac:dyDescent="0.4">
      <c r="B66" s="408"/>
      <c r="C66" s="408"/>
      <c r="D66" s="408"/>
      <c r="E66" s="409"/>
      <c r="F66" s="409"/>
      <c r="G66" s="409"/>
      <c r="H66" s="409"/>
      <c r="I66" s="409"/>
      <c r="J66" s="409"/>
      <c r="K66" s="409"/>
      <c r="L66" s="409"/>
      <c r="M66" s="409"/>
      <c r="N66" s="409"/>
      <c r="O66" s="409"/>
      <c r="P66" s="409"/>
      <c r="Q66" s="409"/>
      <c r="R66" s="409"/>
      <c r="S66" s="409"/>
      <c r="T66" s="409"/>
      <c r="U66" s="409"/>
      <c r="V66" s="409"/>
      <c r="W66" s="410"/>
    </row>
    <row r="67" spans="2:23" s="366" customFormat="1" ht="18" x14ac:dyDescent="0.4">
      <c r="B67" s="411" t="s">
        <v>198</v>
      </c>
      <c r="C67" s="412"/>
      <c r="D67" s="412"/>
      <c r="E67" s="412"/>
      <c r="F67" s="413"/>
      <c r="G67" s="414" t="s">
        <v>4</v>
      </c>
      <c r="H67" s="415"/>
      <c r="I67" s="416" t="s">
        <v>77</v>
      </c>
      <c r="J67" s="417"/>
      <c r="K67" s="359" t="s">
        <v>78</v>
      </c>
      <c r="L67" s="358"/>
      <c r="M67" s="418" t="s">
        <v>215</v>
      </c>
      <c r="N67" s="419"/>
      <c r="O67" s="359" t="s">
        <v>200</v>
      </c>
      <c r="P67" s="358"/>
      <c r="Q67" s="359" t="s">
        <v>201</v>
      </c>
      <c r="R67" s="358"/>
      <c r="S67" s="416" t="s">
        <v>216</v>
      </c>
      <c r="T67" s="417"/>
      <c r="U67" s="420" t="s">
        <v>217</v>
      </c>
      <c r="V67" s="421"/>
      <c r="W67" s="422" t="s">
        <v>218</v>
      </c>
    </row>
    <row r="68" spans="2:23" s="366" customFormat="1" ht="14.1" customHeight="1" x14ac:dyDescent="0.4">
      <c r="B68" s="423"/>
      <c r="C68" s="424"/>
      <c r="D68" s="424"/>
      <c r="E68" s="424"/>
      <c r="F68" s="425"/>
      <c r="G68" s="112" t="s">
        <v>2</v>
      </c>
      <c r="H68" s="106" t="s">
        <v>83</v>
      </c>
      <c r="I68" s="107" t="s">
        <v>84</v>
      </c>
      <c r="J68" s="108" t="s">
        <v>85</v>
      </c>
      <c r="K68" s="112" t="s">
        <v>2</v>
      </c>
      <c r="L68" s="109" t="s">
        <v>83</v>
      </c>
      <c r="M68" s="110" t="s">
        <v>2</v>
      </c>
      <c r="N68" s="111" t="s">
        <v>83</v>
      </c>
      <c r="O68" s="112" t="s">
        <v>2</v>
      </c>
      <c r="P68" s="109" t="s">
        <v>83</v>
      </c>
      <c r="Q68" s="105" t="s">
        <v>2</v>
      </c>
      <c r="R68" s="106" t="s">
        <v>83</v>
      </c>
      <c r="S68" s="112" t="s">
        <v>2</v>
      </c>
      <c r="T68" s="109" t="s">
        <v>83</v>
      </c>
      <c r="U68" s="112" t="s">
        <v>2</v>
      </c>
      <c r="V68" s="109" t="s">
        <v>83</v>
      </c>
      <c r="W68" s="113" t="s">
        <v>2</v>
      </c>
    </row>
    <row r="69" spans="2:23" s="366" customFormat="1" ht="23.25" customHeight="1" x14ac:dyDescent="0.4">
      <c r="B69" s="19" t="s">
        <v>166</v>
      </c>
      <c r="C69" s="367"/>
      <c r="D69" s="367"/>
      <c r="E69" s="426"/>
      <c r="F69" s="427"/>
      <c r="G69" s="369">
        <f t="shared" ref="G69:W69" si="18">SUM(G70:G88)</f>
        <v>191</v>
      </c>
      <c r="H69" s="370">
        <f t="shared" si="18"/>
        <v>3069</v>
      </c>
      <c r="I69" s="369">
        <f t="shared" si="18"/>
        <v>86</v>
      </c>
      <c r="J69" s="428">
        <f t="shared" si="18"/>
        <v>173</v>
      </c>
      <c r="K69" s="369">
        <f t="shared" si="18"/>
        <v>28</v>
      </c>
      <c r="L69" s="428">
        <f t="shared" si="18"/>
        <v>184</v>
      </c>
      <c r="M69" s="369">
        <f t="shared" si="18"/>
        <v>45</v>
      </c>
      <c r="N69" s="428">
        <f t="shared" si="18"/>
        <v>898</v>
      </c>
      <c r="O69" s="369">
        <f t="shared" si="18"/>
        <v>23</v>
      </c>
      <c r="P69" s="428">
        <f t="shared" si="18"/>
        <v>861</v>
      </c>
      <c r="Q69" s="369">
        <f t="shared" si="18"/>
        <v>6</v>
      </c>
      <c r="R69" s="428">
        <f t="shared" si="18"/>
        <v>336</v>
      </c>
      <c r="S69" s="369">
        <f t="shared" si="18"/>
        <v>3</v>
      </c>
      <c r="T69" s="428">
        <f t="shared" si="18"/>
        <v>450</v>
      </c>
      <c r="U69" s="369">
        <f t="shared" si="18"/>
        <v>1</v>
      </c>
      <c r="V69" s="428">
        <f t="shared" si="18"/>
        <v>312</v>
      </c>
      <c r="W69" s="428">
        <f t="shared" si="18"/>
        <v>0</v>
      </c>
    </row>
    <row r="70" spans="2:23" s="366" customFormat="1" ht="15" customHeight="1" x14ac:dyDescent="0.4">
      <c r="B70" s="32"/>
      <c r="C70" s="372"/>
      <c r="D70" s="429" t="s">
        <v>219</v>
      </c>
      <c r="E70" s="430"/>
      <c r="F70" s="431"/>
      <c r="G70" s="432" t="s">
        <v>54</v>
      </c>
      <c r="H70" s="62" t="s">
        <v>54</v>
      </c>
      <c r="I70" s="432" t="s">
        <v>54</v>
      </c>
      <c r="J70" s="433" t="s">
        <v>54</v>
      </c>
      <c r="K70" s="432" t="s">
        <v>54</v>
      </c>
      <c r="L70" s="433" t="s">
        <v>54</v>
      </c>
      <c r="M70" s="432" t="s">
        <v>54</v>
      </c>
      <c r="N70" s="433" t="s">
        <v>54</v>
      </c>
      <c r="O70" s="432" t="s">
        <v>54</v>
      </c>
      <c r="P70" s="433" t="s">
        <v>54</v>
      </c>
      <c r="Q70" s="432" t="s">
        <v>54</v>
      </c>
      <c r="R70" s="433" t="s">
        <v>54</v>
      </c>
      <c r="S70" s="432" t="s">
        <v>54</v>
      </c>
      <c r="T70" s="433" t="s">
        <v>54</v>
      </c>
      <c r="U70" s="432" t="s">
        <v>54</v>
      </c>
      <c r="V70" s="433" t="s">
        <v>54</v>
      </c>
      <c r="W70" s="433" t="s">
        <v>54</v>
      </c>
    </row>
    <row r="71" spans="2:23" s="366" customFormat="1" ht="15" customHeight="1" x14ac:dyDescent="0.4">
      <c r="B71" s="32"/>
      <c r="C71" s="372"/>
      <c r="D71" s="429" t="s">
        <v>52</v>
      </c>
      <c r="E71" s="430"/>
      <c r="F71" s="431"/>
      <c r="G71" s="432" t="s">
        <v>54</v>
      </c>
      <c r="H71" s="62" t="s">
        <v>54</v>
      </c>
      <c r="I71" s="432" t="s">
        <v>54</v>
      </c>
      <c r="J71" s="433" t="s">
        <v>54</v>
      </c>
      <c r="K71" s="432" t="s">
        <v>54</v>
      </c>
      <c r="L71" s="433" t="s">
        <v>54</v>
      </c>
      <c r="M71" s="432" t="s">
        <v>54</v>
      </c>
      <c r="N71" s="433" t="s">
        <v>54</v>
      </c>
      <c r="O71" s="432" t="s">
        <v>54</v>
      </c>
      <c r="P71" s="433" t="s">
        <v>54</v>
      </c>
      <c r="Q71" s="432" t="s">
        <v>54</v>
      </c>
      <c r="R71" s="433" t="s">
        <v>54</v>
      </c>
      <c r="S71" s="432" t="s">
        <v>54</v>
      </c>
      <c r="T71" s="433" t="s">
        <v>54</v>
      </c>
      <c r="U71" s="432" t="s">
        <v>54</v>
      </c>
      <c r="V71" s="433" t="s">
        <v>54</v>
      </c>
      <c r="W71" s="433" t="s">
        <v>54</v>
      </c>
    </row>
    <row r="72" spans="2:23" ht="15" customHeight="1" x14ac:dyDescent="0.15">
      <c r="B72" s="32"/>
      <c r="C72" s="372"/>
      <c r="D72" s="429" t="s">
        <v>220</v>
      </c>
      <c r="E72" s="430"/>
      <c r="F72" s="431"/>
      <c r="G72" s="432" t="s">
        <v>54</v>
      </c>
      <c r="H72" s="62" t="s">
        <v>54</v>
      </c>
      <c r="I72" s="432" t="s">
        <v>54</v>
      </c>
      <c r="J72" s="433" t="s">
        <v>54</v>
      </c>
      <c r="K72" s="432" t="s">
        <v>54</v>
      </c>
      <c r="L72" s="433" t="s">
        <v>54</v>
      </c>
      <c r="M72" s="432" t="s">
        <v>54</v>
      </c>
      <c r="N72" s="433" t="s">
        <v>54</v>
      </c>
      <c r="O72" s="432" t="s">
        <v>54</v>
      </c>
      <c r="P72" s="433" t="s">
        <v>54</v>
      </c>
      <c r="Q72" s="432" t="s">
        <v>54</v>
      </c>
      <c r="R72" s="433" t="s">
        <v>54</v>
      </c>
      <c r="S72" s="432" t="s">
        <v>54</v>
      </c>
      <c r="T72" s="433" t="s">
        <v>54</v>
      </c>
      <c r="U72" s="432" t="s">
        <v>54</v>
      </c>
      <c r="V72" s="433" t="s">
        <v>54</v>
      </c>
      <c r="W72" s="433" t="s">
        <v>54</v>
      </c>
    </row>
    <row r="73" spans="2:23" ht="15" customHeight="1" x14ac:dyDescent="0.15">
      <c r="B73" s="32"/>
      <c r="C73" s="372"/>
      <c r="D73" s="429" t="s">
        <v>221</v>
      </c>
      <c r="E73" s="430"/>
      <c r="F73" s="431"/>
      <c r="G73" s="434" t="s">
        <v>54</v>
      </c>
      <c r="H73" s="435" t="s">
        <v>54</v>
      </c>
      <c r="I73" s="434" t="s">
        <v>54</v>
      </c>
      <c r="J73" s="436" t="s">
        <v>54</v>
      </c>
      <c r="K73" s="434" t="s">
        <v>54</v>
      </c>
      <c r="L73" s="436" t="s">
        <v>54</v>
      </c>
      <c r="M73" s="434" t="s">
        <v>54</v>
      </c>
      <c r="N73" s="436" t="s">
        <v>54</v>
      </c>
      <c r="O73" s="434" t="s">
        <v>54</v>
      </c>
      <c r="P73" s="436" t="s">
        <v>54</v>
      </c>
      <c r="Q73" s="434" t="s">
        <v>54</v>
      </c>
      <c r="R73" s="436" t="s">
        <v>54</v>
      </c>
      <c r="S73" s="434" t="s">
        <v>54</v>
      </c>
      <c r="T73" s="436" t="s">
        <v>54</v>
      </c>
      <c r="U73" s="434" t="s">
        <v>54</v>
      </c>
      <c r="V73" s="436" t="s">
        <v>54</v>
      </c>
      <c r="W73" s="436" t="s">
        <v>54</v>
      </c>
    </row>
    <row r="74" spans="2:23" ht="15" customHeight="1" x14ac:dyDescent="0.15">
      <c r="B74" s="32"/>
      <c r="C74" s="372"/>
      <c r="D74" s="429" t="s">
        <v>56</v>
      </c>
      <c r="E74" s="430"/>
      <c r="F74" s="431"/>
      <c r="G74" s="434" t="s">
        <v>54</v>
      </c>
      <c r="H74" s="435" t="s">
        <v>54</v>
      </c>
      <c r="I74" s="434" t="s">
        <v>54</v>
      </c>
      <c r="J74" s="436" t="s">
        <v>54</v>
      </c>
      <c r="K74" s="434" t="s">
        <v>54</v>
      </c>
      <c r="L74" s="436" t="s">
        <v>54</v>
      </c>
      <c r="M74" s="434" t="s">
        <v>54</v>
      </c>
      <c r="N74" s="436" t="s">
        <v>54</v>
      </c>
      <c r="O74" s="434" t="s">
        <v>54</v>
      </c>
      <c r="P74" s="436" t="s">
        <v>54</v>
      </c>
      <c r="Q74" s="434" t="s">
        <v>54</v>
      </c>
      <c r="R74" s="436" t="s">
        <v>54</v>
      </c>
      <c r="S74" s="434" t="s">
        <v>54</v>
      </c>
      <c r="T74" s="436" t="s">
        <v>54</v>
      </c>
      <c r="U74" s="434" t="s">
        <v>54</v>
      </c>
      <c r="V74" s="436" t="s">
        <v>54</v>
      </c>
      <c r="W74" s="436" t="s">
        <v>54</v>
      </c>
    </row>
    <row r="75" spans="2:23" ht="15" customHeight="1" x14ac:dyDescent="0.15">
      <c r="B75" s="32"/>
      <c r="C75" s="372"/>
      <c r="D75" s="429" t="s">
        <v>222</v>
      </c>
      <c r="E75" s="430"/>
      <c r="F75" s="431"/>
      <c r="G75" s="377">
        <f>K75</f>
        <v>4</v>
      </c>
      <c r="H75" s="53">
        <f>L75</f>
        <v>22</v>
      </c>
      <c r="I75" s="434" t="s">
        <v>54</v>
      </c>
      <c r="J75" s="436" t="s">
        <v>54</v>
      </c>
      <c r="K75" s="377">
        <v>4</v>
      </c>
      <c r="L75" s="437">
        <v>22</v>
      </c>
      <c r="M75" s="434" t="s">
        <v>54</v>
      </c>
      <c r="N75" s="436" t="s">
        <v>54</v>
      </c>
      <c r="O75" s="434" t="s">
        <v>54</v>
      </c>
      <c r="P75" s="436" t="s">
        <v>54</v>
      </c>
      <c r="Q75" s="434" t="s">
        <v>54</v>
      </c>
      <c r="R75" s="436" t="s">
        <v>54</v>
      </c>
      <c r="S75" s="434" t="s">
        <v>54</v>
      </c>
      <c r="T75" s="436" t="s">
        <v>54</v>
      </c>
      <c r="U75" s="434" t="s">
        <v>54</v>
      </c>
      <c r="V75" s="436" t="s">
        <v>54</v>
      </c>
      <c r="W75" s="436" t="s">
        <v>54</v>
      </c>
    </row>
    <row r="76" spans="2:23" ht="15" customHeight="1" x14ac:dyDescent="0.15">
      <c r="B76" s="32"/>
      <c r="C76" s="372"/>
      <c r="D76" s="429" t="s">
        <v>181</v>
      </c>
      <c r="E76" s="430"/>
      <c r="F76" s="431"/>
      <c r="G76" s="434" t="s">
        <v>54</v>
      </c>
      <c r="H76" s="435" t="s">
        <v>54</v>
      </c>
      <c r="I76" s="434" t="s">
        <v>54</v>
      </c>
      <c r="J76" s="436" t="s">
        <v>54</v>
      </c>
      <c r="K76" s="434" t="s">
        <v>54</v>
      </c>
      <c r="L76" s="436" t="s">
        <v>54</v>
      </c>
      <c r="M76" s="434" t="s">
        <v>54</v>
      </c>
      <c r="N76" s="436" t="s">
        <v>54</v>
      </c>
      <c r="O76" s="434" t="s">
        <v>54</v>
      </c>
      <c r="P76" s="436" t="s">
        <v>54</v>
      </c>
      <c r="Q76" s="434" t="s">
        <v>54</v>
      </c>
      <c r="R76" s="436" t="s">
        <v>54</v>
      </c>
      <c r="S76" s="434" t="s">
        <v>54</v>
      </c>
      <c r="T76" s="436" t="s">
        <v>54</v>
      </c>
      <c r="U76" s="434" t="s">
        <v>54</v>
      </c>
      <c r="V76" s="436" t="s">
        <v>54</v>
      </c>
      <c r="W76" s="436" t="s">
        <v>54</v>
      </c>
    </row>
    <row r="77" spans="2:23" ht="15" customHeight="1" x14ac:dyDescent="0.15">
      <c r="B77" s="32"/>
      <c r="C77" s="372"/>
      <c r="D77" s="429" t="s">
        <v>223</v>
      </c>
      <c r="E77" s="430"/>
      <c r="F77" s="431"/>
      <c r="G77" s="377">
        <f>I77+K77</f>
        <v>3</v>
      </c>
      <c r="H77" s="53">
        <f>J77+L77</f>
        <v>21</v>
      </c>
      <c r="I77" s="377">
        <v>1</v>
      </c>
      <c r="J77" s="437">
        <v>3</v>
      </c>
      <c r="K77" s="377">
        <v>2</v>
      </c>
      <c r="L77" s="437">
        <v>18</v>
      </c>
      <c r="M77" s="434" t="s">
        <v>54</v>
      </c>
      <c r="N77" s="436" t="s">
        <v>54</v>
      </c>
      <c r="O77" s="434" t="s">
        <v>54</v>
      </c>
      <c r="P77" s="436" t="s">
        <v>54</v>
      </c>
      <c r="Q77" s="434" t="s">
        <v>54</v>
      </c>
      <c r="R77" s="436" t="s">
        <v>54</v>
      </c>
      <c r="S77" s="434" t="s">
        <v>54</v>
      </c>
      <c r="T77" s="436" t="s">
        <v>54</v>
      </c>
      <c r="U77" s="434" t="s">
        <v>54</v>
      </c>
      <c r="V77" s="436" t="s">
        <v>54</v>
      </c>
      <c r="W77" s="436" t="s">
        <v>54</v>
      </c>
    </row>
    <row r="78" spans="2:23" ht="15" customHeight="1" x14ac:dyDescent="0.15">
      <c r="B78" s="32"/>
      <c r="C78" s="372"/>
      <c r="D78" s="429" t="s">
        <v>224</v>
      </c>
      <c r="E78" s="430"/>
      <c r="F78" s="431"/>
      <c r="G78" s="434" t="s">
        <v>54</v>
      </c>
      <c r="H78" s="435" t="s">
        <v>54</v>
      </c>
      <c r="I78" s="434" t="s">
        <v>54</v>
      </c>
      <c r="J78" s="436" t="s">
        <v>54</v>
      </c>
      <c r="K78" s="434" t="s">
        <v>54</v>
      </c>
      <c r="L78" s="436" t="s">
        <v>54</v>
      </c>
      <c r="M78" s="434" t="s">
        <v>54</v>
      </c>
      <c r="N78" s="436" t="s">
        <v>54</v>
      </c>
      <c r="O78" s="434" t="s">
        <v>54</v>
      </c>
      <c r="P78" s="436" t="s">
        <v>54</v>
      </c>
      <c r="Q78" s="434" t="s">
        <v>54</v>
      </c>
      <c r="R78" s="436" t="s">
        <v>54</v>
      </c>
      <c r="S78" s="434" t="s">
        <v>54</v>
      </c>
      <c r="T78" s="436" t="s">
        <v>54</v>
      </c>
      <c r="U78" s="434" t="s">
        <v>54</v>
      </c>
      <c r="V78" s="436" t="s">
        <v>54</v>
      </c>
      <c r="W78" s="436" t="s">
        <v>54</v>
      </c>
    </row>
    <row r="79" spans="2:23" ht="15" customHeight="1" x14ac:dyDescent="0.15">
      <c r="B79" s="32"/>
      <c r="C79" s="372"/>
      <c r="D79" s="429" t="s">
        <v>225</v>
      </c>
      <c r="E79" s="430"/>
      <c r="F79" s="431"/>
      <c r="G79" s="434" t="s">
        <v>54</v>
      </c>
      <c r="H79" s="435" t="s">
        <v>54</v>
      </c>
      <c r="I79" s="434" t="s">
        <v>54</v>
      </c>
      <c r="J79" s="436" t="s">
        <v>54</v>
      </c>
      <c r="K79" s="434" t="s">
        <v>54</v>
      </c>
      <c r="L79" s="436" t="s">
        <v>54</v>
      </c>
      <c r="M79" s="434" t="s">
        <v>54</v>
      </c>
      <c r="N79" s="436" t="s">
        <v>54</v>
      </c>
      <c r="O79" s="434" t="s">
        <v>54</v>
      </c>
      <c r="P79" s="436" t="s">
        <v>54</v>
      </c>
      <c r="Q79" s="434" t="s">
        <v>54</v>
      </c>
      <c r="R79" s="436" t="s">
        <v>54</v>
      </c>
      <c r="S79" s="434" t="s">
        <v>54</v>
      </c>
      <c r="T79" s="436" t="s">
        <v>54</v>
      </c>
      <c r="U79" s="434" t="s">
        <v>54</v>
      </c>
      <c r="V79" s="436" t="s">
        <v>54</v>
      </c>
      <c r="W79" s="436" t="s">
        <v>54</v>
      </c>
    </row>
    <row r="80" spans="2:23" ht="15" customHeight="1" x14ac:dyDescent="0.15">
      <c r="B80" s="32"/>
      <c r="C80" s="372"/>
      <c r="D80" s="429" t="s">
        <v>226</v>
      </c>
      <c r="E80" s="430"/>
      <c r="F80" s="431"/>
      <c r="G80" s="434" t="s">
        <v>54</v>
      </c>
      <c r="H80" s="435" t="s">
        <v>54</v>
      </c>
      <c r="I80" s="434" t="s">
        <v>54</v>
      </c>
      <c r="J80" s="436" t="s">
        <v>54</v>
      </c>
      <c r="K80" s="434" t="s">
        <v>54</v>
      </c>
      <c r="L80" s="436" t="s">
        <v>54</v>
      </c>
      <c r="M80" s="434" t="s">
        <v>54</v>
      </c>
      <c r="N80" s="436" t="s">
        <v>54</v>
      </c>
      <c r="O80" s="434" t="s">
        <v>54</v>
      </c>
      <c r="P80" s="436" t="s">
        <v>54</v>
      </c>
      <c r="Q80" s="434" t="s">
        <v>54</v>
      </c>
      <c r="R80" s="436" t="s">
        <v>54</v>
      </c>
      <c r="S80" s="434" t="s">
        <v>54</v>
      </c>
      <c r="T80" s="436" t="s">
        <v>54</v>
      </c>
      <c r="U80" s="434" t="s">
        <v>54</v>
      </c>
      <c r="V80" s="436" t="s">
        <v>54</v>
      </c>
      <c r="W80" s="436" t="s">
        <v>54</v>
      </c>
    </row>
    <row r="81" spans="2:23" ht="15" customHeight="1" x14ac:dyDescent="0.15">
      <c r="B81" s="32"/>
      <c r="C81" s="372"/>
      <c r="D81" s="429" t="s">
        <v>227</v>
      </c>
      <c r="E81" s="430"/>
      <c r="F81" s="431"/>
      <c r="G81" s="377">
        <f>K81+M81+O81+Q81</f>
        <v>7</v>
      </c>
      <c r="H81" s="53">
        <f>L81+N81+P81+R81</f>
        <v>205</v>
      </c>
      <c r="I81" s="434" t="s">
        <v>54</v>
      </c>
      <c r="J81" s="436" t="s">
        <v>54</v>
      </c>
      <c r="K81" s="377">
        <v>1</v>
      </c>
      <c r="L81" s="437">
        <v>7</v>
      </c>
      <c r="M81" s="377">
        <v>3</v>
      </c>
      <c r="N81" s="437">
        <v>58</v>
      </c>
      <c r="O81" s="377">
        <v>1</v>
      </c>
      <c r="P81" s="437">
        <v>34</v>
      </c>
      <c r="Q81" s="377">
        <v>2</v>
      </c>
      <c r="R81" s="437">
        <v>106</v>
      </c>
      <c r="S81" s="434" t="s">
        <v>54</v>
      </c>
      <c r="T81" s="436" t="s">
        <v>54</v>
      </c>
      <c r="U81" s="434" t="s">
        <v>54</v>
      </c>
      <c r="V81" s="436" t="s">
        <v>54</v>
      </c>
      <c r="W81" s="436" t="s">
        <v>54</v>
      </c>
    </row>
    <row r="82" spans="2:23" ht="15" customHeight="1" x14ac:dyDescent="0.15">
      <c r="B82" s="32"/>
      <c r="C82" s="372"/>
      <c r="D82" s="429" t="s">
        <v>228</v>
      </c>
      <c r="E82" s="430"/>
      <c r="F82" s="431"/>
      <c r="G82" s="377">
        <f>M82+O82</f>
        <v>2</v>
      </c>
      <c r="H82" s="53">
        <f>N82+P82</f>
        <v>65</v>
      </c>
      <c r="I82" s="434" t="s">
        <v>54</v>
      </c>
      <c r="J82" s="436" t="s">
        <v>54</v>
      </c>
      <c r="K82" s="434" t="s">
        <v>54</v>
      </c>
      <c r="L82" s="436" t="s">
        <v>54</v>
      </c>
      <c r="M82" s="377">
        <v>1</v>
      </c>
      <c r="N82" s="437">
        <v>24</v>
      </c>
      <c r="O82" s="377">
        <v>1</v>
      </c>
      <c r="P82" s="437">
        <v>41</v>
      </c>
      <c r="Q82" s="434" t="s">
        <v>54</v>
      </c>
      <c r="R82" s="436" t="s">
        <v>54</v>
      </c>
      <c r="S82" s="434" t="s">
        <v>54</v>
      </c>
      <c r="T82" s="436" t="s">
        <v>54</v>
      </c>
      <c r="U82" s="434" t="s">
        <v>54</v>
      </c>
      <c r="V82" s="436" t="s">
        <v>54</v>
      </c>
      <c r="W82" s="436" t="s">
        <v>54</v>
      </c>
    </row>
    <row r="83" spans="2:23" ht="15" customHeight="1" x14ac:dyDescent="0.15">
      <c r="B83" s="32"/>
      <c r="C83" s="372"/>
      <c r="D83" s="429" t="s">
        <v>229</v>
      </c>
      <c r="E83" s="430"/>
      <c r="F83" s="431"/>
      <c r="G83" s="377">
        <f>I83+K83</f>
        <v>3</v>
      </c>
      <c r="H83" s="53">
        <f>J83+L83</f>
        <v>7</v>
      </c>
      <c r="I83" s="377">
        <v>2</v>
      </c>
      <c r="J83" s="437">
        <v>2</v>
      </c>
      <c r="K83" s="377">
        <v>1</v>
      </c>
      <c r="L83" s="437">
        <v>5</v>
      </c>
      <c r="M83" s="434" t="s">
        <v>54</v>
      </c>
      <c r="N83" s="436" t="s">
        <v>54</v>
      </c>
      <c r="O83" s="434" t="s">
        <v>54</v>
      </c>
      <c r="P83" s="436" t="s">
        <v>54</v>
      </c>
      <c r="Q83" s="434" t="s">
        <v>54</v>
      </c>
      <c r="R83" s="436" t="s">
        <v>54</v>
      </c>
      <c r="S83" s="377">
        <v>1</v>
      </c>
      <c r="T83" s="437">
        <v>145</v>
      </c>
      <c r="U83" s="434" t="s">
        <v>54</v>
      </c>
      <c r="V83" s="436" t="s">
        <v>54</v>
      </c>
      <c r="W83" s="436" t="s">
        <v>54</v>
      </c>
    </row>
    <row r="84" spans="2:23" ht="15" customHeight="1" x14ac:dyDescent="0.15">
      <c r="B84" s="32"/>
      <c r="C84" s="372"/>
      <c r="D84" s="429" t="s">
        <v>230</v>
      </c>
      <c r="E84" s="430"/>
      <c r="F84" s="431"/>
      <c r="G84" s="377">
        <f>I84+K84+M84+O84+Q84+S84</f>
        <v>71</v>
      </c>
      <c r="H84" s="53">
        <f>J84+L84+N84+P84+R84+T84</f>
        <v>1205</v>
      </c>
      <c r="I84" s="377">
        <v>28</v>
      </c>
      <c r="J84" s="437">
        <v>58</v>
      </c>
      <c r="K84" s="377">
        <v>10</v>
      </c>
      <c r="L84" s="437">
        <v>66</v>
      </c>
      <c r="M84" s="377">
        <v>18</v>
      </c>
      <c r="N84" s="437">
        <v>333</v>
      </c>
      <c r="O84" s="377">
        <v>11</v>
      </c>
      <c r="P84" s="437">
        <v>407</v>
      </c>
      <c r="Q84" s="377">
        <v>3</v>
      </c>
      <c r="R84" s="437">
        <v>172</v>
      </c>
      <c r="S84" s="377">
        <v>1</v>
      </c>
      <c r="T84" s="437">
        <v>169</v>
      </c>
      <c r="U84" s="434" t="s">
        <v>54</v>
      </c>
      <c r="V84" s="436" t="s">
        <v>54</v>
      </c>
      <c r="W84" s="436" t="s">
        <v>54</v>
      </c>
    </row>
    <row r="85" spans="2:23" ht="15" customHeight="1" x14ac:dyDescent="0.15">
      <c r="B85" s="32"/>
      <c r="C85" s="372"/>
      <c r="D85" s="429" t="s">
        <v>231</v>
      </c>
      <c r="E85" s="430"/>
      <c r="F85" s="431"/>
      <c r="G85" s="377">
        <f>I85+K85+M85+S85</f>
        <v>62</v>
      </c>
      <c r="H85" s="53">
        <f>J85+L85+N85+T85</f>
        <v>612</v>
      </c>
      <c r="I85" s="377">
        <v>41</v>
      </c>
      <c r="J85" s="437">
        <v>88</v>
      </c>
      <c r="K85" s="377">
        <v>2</v>
      </c>
      <c r="L85" s="437">
        <v>11</v>
      </c>
      <c r="M85" s="377">
        <v>18</v>
      </c>
      <c r="N85" s="437">
        <v>377</v>
      </c>
      <c r="O85" s="434" t="s">
        <v>54</v>
      </c>
      <c r="P85" s="436" t="s">
        <v>54</v>
      </c>
      <c r="Q85" s="434" t="s">
        <v>54</v>
      </c>
      <c r="R85" s="436" t="s">
        <v>54</v>
      </c>
      <c r="S85" s="377">
        <v>1</v>
      </c>
      <c r="T85" s="437">
        <v>136</v>
      </c>
      <c r="U85" s="434" t="s">
        <v>54</v>
      </c>
      <c r="V85" s="436" t="s">
        <v>54</v>
      </c>
      <c r="W85" s="436" t="s">
        <v>54</v>
      </c>
    </row>
    <row r="86" spans="2:23" ht="15" customHeight="1" x14ac:dyDescent="0.15">
      <c r="B86" s="32"/>
      <c r="C86" s="372"/>
      <c r="D86" s="429" t="s">
        <v>232</v>
      </c>
      <c r="E86" s="430"/>
      <c r="F86" s="431"/>
      <c r="G86" s="434" t="s">
        <v>54</v>
      </c>
      <c r="H86" s="435" t="s">
        <v>54</v>
      </c>
      <c r="I86" s="434" t="s">
        <v>54</v>
      </c>
      <c r="J86" s="436" t="s">
        <v>54</v>
      </c>
      <c r="K86" s="434" t="s">
        <v>54</v>
      </c>
      <c r="L86" s="436" t="s">
        <v>54</v>
      </c>
      <c r="M86" s="434" t="s">
        <v>54</v>
      </c>
      <c r="N86" s="436" t="s">
        <v>54</v>
      </c>
      <c r="O86" s="434" t="s">
        <v>54</v>
      </c>
      <c r="P86" s="436" t="s">
        <v>54</v>
      </c>
      <c r="Q86" s="434" t="s">
        <v>54</v>
      </c>
      <c r="R86" s="436" t="s">
        <v>54</v>
      </c>
      <c r="S86" s="434" t="s">
        <v>54</v>
      </c>
      <c r="T86" s="436" t="s">
        <v>54</v>
      </c>
      <c r="U86" s="434" t="s">
        <v>54</v>
      </c>
      <c r="V86" s="436" t="s">
        <v>54</v>
      </c>
      <c r="W86" s="436" t="s">
        <v>54</v>
      </c>
    </row>
    <row r="87" spans="2:23" ht="15" customHeight="1" x14ac:dyDescent="0.15">
      <c r="B87" s="32"/>
      <c r="C87" s="372"/>
      <c r="D87" s="429" t="s">
        <v>233</v>
      </c>
      <c r="E87" s="430"/>
      <c r="F87" s="431"/>
      <c r="G87" s="377">
        <f>I87</f>
        <v>1</v>
      </c>
      <c r="H87" s="53">
        <f>J87</f>
        <v>1</v>
      </c>
      <c r="I87" s="377">
        <v>1</v>
      </c>
      <c r="J87" s="437">
        <v>1</v>
      </c>
      <c r="K87" s="434" t="s">
        <v>54</v>
      </c>
      <c r="L87" s="436" t="s">
        <v>54</v>
      </c>
      <c r="M87" s="434" t="s">
        <v>54</v>
      </c>
      <c r="N87" s="436" t="s">
        <v>54</v>
      </c>
      <c r="O87" s="434" t="s">
        <v>54</v>
      </c>
      <c r="P87" s="436" t="s">
        <v>54</v>
      </c>
      <c r="Q87" s="434" t="s">
        <v>54</v>
      </c>
      <c r="R87" s="436" t="s">
        <v>54</v>
      </c>
      <c r="S87" s="434" t="s">
        <v>54</v>
      </c>
      <c r="T87" s="436" t="s">
        <v>54</v>
      </c>
      <c r="U87" s="434" t="s">
        <v>54</v>
      </c>
      <c r="V87" s="436" t="s">
        <v>54</v>
      </c>
      <c r="W87" s="436" t="s">
        <v>54</v>
      </c>
    </row>
    <row r="88" spans="2:23" ht="15" customHeight="1" x14ac:dyDescent="0.15">
      <c r="B88" s="39"/>
      <c r="C88" s="405"/>
      <c r="D88" s="438" t="s">
        <v>234</v>
      </c>
      <c r="E88" s="439"/>
      <c r="F88" s="440"/>
      <c r="G88" s="407">
        <f>I88+K88+M88+O88+Q88+U88</f>
        <v>38</v>
      </c>
      <c r="H88" s="44">
        <f>J88+L88+N88+P88+R88+V88</f>
        <v>931</v>
      </c>
      <c r="I88" s="407">
        <v>13</v>
      </c>
      <c r="J88" s="441">
        <v>21</v>
      </c>
      <c r="K88" s="407">
        <v>8</v>
      </c>
      <c r="L88" s="441">
        <v>55</v>
      </c>
      <c r="M88" s="407">
        <v>5</v>
      </c>
      <c r="N88" s="441">
        <v>106</v>
      </c>
      <c r="O88" s="407">
        <v>10</v>
      </c>
      <c r="P88" s="441">
        <v>379</v>
      </c>
      <c r="Q88" s="407">
        <v>1</v>
      </c>
      <c r="R88" s="441">
        <v>58</v>
      </c>
      <c r="S88" s="442" t="s">
        <v>54</v>
      </c>
      <c r="T88" s="443" t="s">
        <v>54</v>
      </c>
      <c r="U88" s="407">
        <v>1</v>
      </c>
      <c r="V88" s="441">
        <v>312</v>
      </c>
      <c r="W88" s="443" t="s">
        <v>54</v>
      </c>
    </row>
    <row r="89" spans="2:23" ht="15" customHeight="1" x14ac:dyDescent="0.15">
      <c r="B89" s="444" t="s">
        <v>235</v>
      </c>
      <c r="V89" s="445"/>
      <c r="W89" s="446"/>
    </row>
    <row r="90" spans="2:23" ht="15" customHeight="1" x14ac:dyDescent="0.15">
      <c r="B90" s="447" t="s">
        <v>74</v>
      </c>
    </row>
    <row r="189" spans="22:22" x14ac:dyDescent="0.15">
      <c r="V189" s="190"/>
    </row>
  </sheetData>
  <mergeCells count="37">
    <mergeCell ref="D86:F86"/>
    <mergeCell ref="D87:F87"/>
    <mergeCell ref="D88:F88"/>
    <mergeCell ref="D80:F80"/>
    <mergeCell ref="D81:F81"/>
    <mergeCell ref="D82:F82"/>
    <mergeCell ref="D83:F83"/>
    <mergeCell ref="D84:F84"/>
    <mergeCell ref="D85:F85"/>
    <mergeCell ref="D74:F74"/>
    <mergeCell ref="D75:F75"/>
    <mergeCell ref="D76:F76"/>
    <mergeCell ref="D77:F77"/>
    <mergeCell ref="D78:F78"/>
    <mergeCell ref="D79:F79"/>
    <mergeCell ref="S67:T67"/>
    <mergeCell ref="U67:V67"/>
    <mergeCell ref="D70:F70"/>
    <mergeCell ref="D71:F71"/>
    <mergeCell ref="D72:F72"/>
    <mergeCell ref="D73:F73"/>
    <mergeCell ref="P4:Q4"/>
    <mergeCell ref="R4:S4"/>
    <mergeCell ref="T4:U4"/>
    <mergeCell ref="B67:F68"/>
    <mergeCell ref="G67:H67"/>
    <mergeCell ref="I67:J67"/>
    <mergeCell ref="K67:L67"/>
    <mergeCell ref="M67:N67"/>
    <mergeCell ref="O67:P67"/>
    <mergeCell ref="Q67:R67"/>
    <mergeCell ref="B4:D5"/>
    <mergeCell ref="E4:F4"/>
    <mergeCell ref="H4:I4"/>
    <mergeCell ref="J4:K4"/>
    <mergeCell ref="L4:M4"/>
    <mergeCell ref="N4:O4"/>
  </mergeCells>
  <phoneticPr fontId="2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&amp;R&amp;"ＭＳ Ｐゴシック,標準"&amp;11 3.事  業  所</oddHeader>
    <oddFooter>&amp;C&amp;"ＭＳ Ｐゴシック,標準"&amp;11-30-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C-1</vt:lpstr>
      <vt:lpstr>C-2</vt:lpstr>
      <vt:lpstr>C-3</vt:lpstr>
      <vt:lpstr>C-4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2021-06-29T04:22:04Z</dcterms:modified>
</cp:coreProperties>
</file>