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0755" windowHeight="7605"/>
  </bookViews>
  <sheets>
    <sheet name="G-1" sheetId="1" r:id="rId1"/>
    <sheet name="G-2" sheetId="2" r:id="rId2"/>
    <sheet name="G-3" sheetId="3" r:id="rId3"/>
    <sheet name="G-4" sheetId="4" r:id="rId4"/>
    <sheet name="G-5" sheetId="5" r:id="rId5"/>
  </sheets>
  <externalReferences>
    <externalReference r:id="rId6"/>
  </externalReferences>
  <calcPr calcId="145621"/>
</workbook>
</file>

<file path=xl/calcChain.xml><?xml version="1.0" encoding="utf-8"?>
<calcChain xmlns="http://schemas.openxmlformats.org/spreadsheetml/2006/main">
  <c r="L55" i="5" l="1"/>
  <c r="J55" i="5"/>
  <c r="J54" i="5" s="1"/>
  <c r="H55" i="5"/>
  <c r="F55" i="5"/>
  <c r="L54" i="5"/>
  <c r="K54" i="5"/>
  <c r="I54" i="5"/>
  <c r="H54" i="5"/>
  <c r="G54" i="5"/>
  <c r="F54" i="5"/>
  <c r="E54" i="5"/>
  <c r="L53" i="5"/>
  <c r="J53" i="5"/>
  <c r="H53" i="5"/>
  <c r="F53" i="5"/>
  <c r="L52" i="5"/>
  <c r="J52" i="5"/>
  <c r="H52" i="5"/>
  <c r="F52" i="5"/>
  <c r="L51" i="5"/>
  <c r="J51" i="5"/>
  <c r="H51" i="5"/>
  <c r="F51" i="5"/>
  <c r="L50" i="5"/>
  <c r="J50" i="5"/>
  <c r="H50" i="5"/>
  <c r="F50" i="5"/>
  <c r="K49" i="5"/>
  <c r="I49" i="5"/>
  <c r="G49" i="5"/>
  <c r="F49" i="5"/>
  <c r="E49" i="5"/>
  <c r="L48" i="5"/>
  <c r="J48" i="5"/>
  <c r="H48" i="5"/>
  <c r="F48" i="5"/>
  <c r="L47" i="5"/>
  <c r="J47" i="5"/>
  <c r="H47" i="5"/>
  <c r="F47" i="5"/>
  <c r="L46" i="5"/>
  <c r="J46" i="5"/>
  <c r="H46" i="5"/>
  <c r="F46" i="5"/>
  <c r="L45" i="5"/>
  <c r="J45" i="5"/>
  <c r="H45" i="5"/>
  <c r="F45" i="5"/>
  <c r="K44" i="5"/>
  <c r="I44" i="5"/>
  <c r="G44" i="5"/>
  <c r="E44" i="5"/>
  <c r="L43" i="5"/>
  <c r="J43" i="5"/>
  <c r="H43" i="5"/>
  <c r="F43" i="5"/>
  <c r="L42" i="5"/>
  <c r="J42" i="5"/>
  <c r="H42" i="5"/>
  <c r="F42" i="5"/>
  <c r="L41" i="5"/>
  <c r="J41" i="5"/>
  <c r="H41" i="5"/>
  <c r="F41" i="5"/>
  <c r="K40" i="5"/>
  <c r="L40" i="5" s="1"/>
  <c r="I40" i="5"/>
  <c r="G40" i="5"/>
  <c r="H40" i="5" s="1"/>
  <c r="E40" i="5"/>
  <c r="K39" i="5"/>
  <c r="L39" i="5" s="1"/>
  <c r="I39" i="5"/>
  <c r="G39" i="5"/>
  <c r="H39" i="5" s="1"/>
  <c r="E39" i="5"/>
  <c r="L38" i="5"/>
  <c r="J38" i="5"/>
  <c r="J37" i="5" s="1"/>
  <c r="H38" i="5"/>
  <c r="H37" i="5" s="1"/>
  <c r="F38" i="5"/>
  <c r="L37" i="5"/>
  <c r="K37" i="5"/>
  <c r="I37" i="5"/>
  <c r="G37" i="5"/>
  <c r="F37" i="5"/>
  <c r="E37" i="5"/>
  <c r="L36" i="5"/>
  <c r="J36" i="5"/>
  <c r="H36" i="5"/>
  <c r="F36" i="5"/>
  <c r="L35" i="5"/>
  <c r="J35" i="5"/>
  <c r="H35" i="5"/>
  <c r="F35" i="5"/>
  <c r="L34" i="5"/>
  <c r="J34" i="5"/>
  <c r="H34" i="5"/>
  <c r="F34" i="5"/>
  <c r="L33" i="5"/>
  <c r="J33" i="5"/>
  <c r="H33" i="5"/>
  <c r="F33" i="5"/>
  <c r="K32" i="5"/>
  <c r="L49" i="5" s="1"/>
  <c r="I32" i="5"/>
  <c r="J49" i="5" s="1"/>
  <c r="G32" i="5"/>
  <c r="H49" i="5" s="1"/>
  <c r="F32" i="5"/>
  <c r="E32" i="5"/>
  <c r="L31" i="5"/>
  <c r="J31" i="5"/>
  <c r="H31" i="5"/>
  <c r="F31" i="5"/>
  <c r="L30" i="5"/>
  <c r="J30" i="5"/>
  <c r="H30" i="5"/>
  <c r="F30" i="5"/>
  <c r="L29" i="5"/>
  <c r="J29" i="5"/>
  <c r="H29" i="5"/>
  <c r="F29" i="5"/>
  <c r="L28" i="5"/>
  <c r="J28" i="5"/>
  <c r="H28" i="5"/>
  <c r="F28" i="5"/>
  <c r="K27" i="5"/>
  <c r="L44" i="5" s="1"/>
  <c r="I27" i="5"/>
  <c r="J44" i="5" s="1"/>
  <c r="G27" i="5"/>
  <c r="H44" i="5" s="1"/>
  <c r="F27" i="5"/>
  <c r="E27" i="5"/>
  <c r="F44" i="5" s="1"/>
  <c r="L26" i="5"/>
  <c r="J26" i="5"/>
  <c r="H26" i="5"/>
  <c r="F26" i="5"/>
  <c r="L25" i="5"/>
  <c r="J25" i="5"/>
  <c r="H25" i="5"/>
  <c r="F25" i="5"/>
  <c r="L24" i="5"/>
  <c r="J24" i="5"/>
  <c r="H24" i="5"/>
  <c r="F24" i="5"/>
  <c r="K23" i="5"/>
  <c r="L23" i="5" s="1"/>
  <c r="I23" i="5"/>
  <c r="J40" i="5" s="1"/>
  <c r="G23" i="5"/>
  <c r="H23" i="5" s="1"/>
  <c r="F23" i="5"/>
  <c r="E23" i="5"/>
  <c r="F40" i="5" s="1"/>
  <c r="K22" i="5"/>
  <c r="L22" i="5" s="1"/>
  <c r="I22" i="5"/>
  <c r="J39" i="5" s="1"/>
  <c r="G22" i="5"/>
  <c r="H22" i="5" s="1"/>
  <c r="F22" i="5"/>
  <c r="E22" i="5"/>
  <c r="F39" i="5" s="1"/>
  <c r="L20" i="5"/>
  <c r="K20" i="5"/>
  <c r="K5" i="5" s="1"/>
  <c r="J20" i="5"/>
  <c r="I20" i="5"/>
  <c r="H20" i="5"/>
  <c r="G20" i="5"/>
  <c r="F20" i="5"/>
  <c r="E20" i="5"/>
  <c r="K15" i="5"/>
  <c r="I15" i="5"/>
  <c r="J32" i="5" s="1"/>
  <c r="G15" i="5"/>
  <c r="E15" i="5"/>
  <c r="K10" i="5"/>
  <c r="I10" i="5"/>
  <c r="J27" i="5" s="1"/>
  <c r="G10" i="5"/>
  <c r="E10" i="5"/>
  <c r="K6" i="5"/>
  <c r="I6" i="5"/>
  <c r="J23" i="5" s="1"/>
  <c r="G6" i="5"/>
  <c r="E6" i="5"/>
  <c r="I5" i="5"/>
  <c r="J22" i="5" s="1"/>
  <c r="G5" i="5"/>
  <c r="E5" i="5"/>
  <c r="D31" i="4"/>
  <c r="C31" i="4"/>
  <c r="F26" i="4"/>
  <c r="E26" i="4"/>
  <c r="D26" i="4"/>
  <c r="C26" i="4"/>
  <c r="K21" i="4"/>
  <c r="J21" i="4"/>
  <c r="I21" i="4"/>
  <c r="G21" i="4"/>
  <c r="F21" i="4"/>
  <c r="E21" i="4"/>
  <c r="D21" i="4"/>
  <c r="C21" i="4"/>
  <c r="D16" i="4"/>
  <c r="C16" i="4"/>
  <c r="K11" i="4"/>
  <c r="J11" i="4"/>
  <c r="I11" i="4"/>
  <c r="G11" i="4"/>
  <c r="F11" i="4"/>
  <c r="E11" i="4"/>
  <c r="D11" i="4"/>
  <c r="C11" i="4"/>
  <c r="K6" i="4"/>
  <c r="J6" i="4"/>
  <c r="I6" i="4"/>
  <c r="G6" i="4"/>
  <c r="F6" i="4"/>
  <c r="E6" i="4"/>
  <c r="D6" i="4"/>
  <c r="C6" i="4"/>
  <c r="G26" i="3"/>
  <c r="F26" i="3"/>
  <c r="E26" i="3"/>
  <c r="D26" i="3"/>
  <c r="C26" i="3"/>
  <c r="E22" i="3"/>
  <c r="G21" i="3"/>
  <c r="F21" i="3"/>
  <c r="E21" i="3"/>
  <c r="D21" i="3"/>
  <c r="C21" i="3"/>
  <c r="E16" i="3"/>
  <c r="D16" i="3"/>
  <c r="C16" i="3"/>
  <c r="I11" i="3"/>
  <c r="D11" i="3"/>
  <c r="C11" i="3"/>
  <c r="D6" i="3"/>
  <c r="Q72" i="2"/>
  <c r="J72" i="2"/>
  <c r="K71" i="2"/>
  <c r="E71" i="2"/>
  <c r="K70" i="2"/>
  <c r="E70" i="2"/>
  <c r="Q69" i="2"/>
  <c r="E69" i="2"/>
  <c r="K68" i="2"/>
  <c r="E68" i="2"/>
  <c r="K67" i="2"/>
  <c r="E67" i="2"/>
  <c r="E56" i="2"/>
  <c r="E55" i="2"/>
  <c r="Q54" i="2"/>
  <c r="P54" i="2"/>
  <c r="O54" i="2"/>
  <c r="K54" i="2" s="1"/>
  <c r="J54" i="2"/>
  <c r="H54" i="2"/>
  <c r="E54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K42" i="2"/>
  <c r="Q39" i="2"/>
  <c r="P39" i="2"/>
  <c r="N39" i="2"/>
  <c r="K39" i="2"/>
  <c r="J39" i="2"/>
  <c r="H39" i="2"/>
  <c r="E39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E33" i="2"/>
  <c r="E24" i="2" s="1"/>
  <c r="K32" i="2"/>
  <c r="E32" i="2"/>
  <c r="K31" i="2"/>
  <c r="E31" i="2"/>
  <c r="K30" i="2"/>
  <c r="E30" i="2"/>
  <c r="K29" i="2"/>
  <c r="E29" i="2"/>
  <c r="E23" i="2" s="1"/>
  <c r="K28" i="2"/>
  <c r="K22" i="2" s="1"/>
  <c r="E28" i="2"/>
  <c r="Q24" i="2"/>
  <c r="O24" i="2"/>
  <c r="N24" i="2"/>
  <c r="M24" i="2"/>
  <c r="K24" i="2"/>
  <c r="J24" i="2"/>
  <c r="G24" i="2"/>
  <c r="Q23" i="2"/>
  <c r="P23" i="2"/>
  <c r="O23" i="2"/>
  <c r="N23" i="2"/>
  <c r="M23" i="2"/>
  <c r="L23" i="2"/>
  <c r="K23" i="2"/>
  <c r="J23" i="2"/>
  <c r="I23" i="2"/>
  <c r="H23" i="2"/>
  <c r="G23" i="2"/>
  <c r="F23" i="2"/>
  <c r="Q22" i="2"/>
  <c r="P22" i="2"/>
  <c r="O22" i="2"/>
  <c r="N22" i="2"/>
  <c r="M22" i="2"/>
  <c r="L22" i="2"/>
  <c r="J22" i="2"/>
  <c r="I22" i="2"/>
  <c r="H22" i="2"/>
  <c r="G22" i="2"/>
  <c r="F22" i="2"/>
  <c r="E22" i="2"/>
  <c r="E18" i="2"/>
  <c r="E17" i="2"/>
  <c r="E16" i="2"/>
  <c r="E7" i="2" s="1"/>
  <c r="Q9" i="2"/>
  <c r="P9" i="2"/>
  <c r="O9" i="2"/>
  <c r="N9" i="2"/>
  <c r="K9" i="2"/>
  <c r="I9" i="2"/>
  <c r="H9" i="2"/>
  <c r="G9" i="2"/>
  <c r="E9" i="2"/>
  <c r="Q8" i="2"/>
  <c r="P8" i="2"/>
  <c r="O8" i="2"/>
  <c r="N8" i="2"/>
  <c r="M8" i="2"/>
  <c r="L8" i="2"/>
  <c r="K8" i="2"/>
  <c r="J8" i="2"/>
  <c r="I8" i="2"/>
  <c r="H8" i="2"/>
  <c r="G8" i="2"/>
  <c r="F8" i="2"/>
  <c r="E8" i="2"/>
  <c r="Q7" i="2"/>
  <c r="P7" i="2"/>
  <c r="O7" i="2"/>
  <c r="N7" i="2"/>
  <c r="M7" i="2"/>
  <c r="L7" i="2"/>
  <c r="K7" i="2"/>
  <c r="J7" i="2"/>
  <c r="I7" i="2"/>
  <c r="H7" i="2"/>
  <c r="G7" i="2"/>
  <c r="F7" i="2"/>
  <c r="E38" i="1"/>
  <c r="E37" i="1" s="1"/>
  <c r="D38" i="1"/>
  <c r="C38" i="1"/>
  <c r="K37" i="1"/>
  <c r="J37" i="1"/>
  <c r="I37" i="1"/>
  <c r="H37" i="1"/>
  <c r="G37" i="1"/>
  <c r="F37" i="1"/>
  <c r="D37" i="1"/>
  <c r="C37" i="1"/>
  <c r="K35" i="1"/>
  <c r="J35" i="1"/>
  <c r="I35" i="1"/>
  <c r="H35" i="1"/>
  <c r="G35" i="1"/>
  <c r="F35" i="1"/>
  <c r="E35" i="1"/>
  <c r="D35" i="1"/>
  <c r="C35" i="1"/>
  <c r="K30" i="1"/>
  <c r="J30" i="1"/>
  <c r="I30" i="1"/>
  <c r="H30" i="1"/>
  <c r="G30" i="1"/>
  <c r="F30" i="1"/>
  <c r="E30" i="1"/>
  <c r="D30" i="1"/>
  <c r="C30" i="1"/>
  <c r="E29" i="1"/>
  <c r="D29" i="1"/>
  <c r="C29" i="1"/>
  <c r="E28" i="1"/>
  <c r="E25" i="1" s="1"/>
  <c r="D28" i="1"/>
  <c r="C28" i="1"/>
  <c r="E27" i="1"/>
  <c r="D27" i="1"/>
  <c r="C27" i="1"/>
  <c r="E26" i="1"/>
  <c r="D26" i="1"/>
  <c r="C26" i="1"/>
  <c r="C25" i="1" s="1"/>
  <c r="K25" i="1"/>
  <c r="J25" i="1"/>
  <c r="I25" i="1"/>
  <c r="H25" i="1"/>
  <c r="G25" i="1"/>
  <c r="F25" i="1"/>
  <c r="D25" i="1"/>
  <c r="E24" i="1"/>
  <c r="D24" i="1"/>
  <c r="C24" i="1"/>
  <c r="E23" i="1"/>
  <c r="D23" i="1"/>
  <c r="C23" i="1"/>
  <c r="E22" i="1"/>
  <c r="D22" i="1"/>
  <c r="C22" i="1"/>
  <c r="E21" i="1"/>
  <c r="D21" i="1"/>
  <c r="D20" i="1" s="1"/>
  <c r="C21" i="1"/>
  <c r="C20" i="1" s="1"/>
  <c r="K20" i="1"/>
  <c r="J20" i="1"/>
  <c r="I20" i="1"/>
  <c r="H20" i="1"/>
  <c r="G20" i="1"/>
  <c r="F20" i="1"/>
  <c r="E20" i="1"/>
  <c r="E19" i="1"/>
  <c r="D19" i="1"/>
  <c r="C19" i="1"/>
  <c r="E18" i="1"/>
  <c r="D18" i="1"/>
  <c r="C18" i="1"/>
  <c r="C15" i="1" s="1"/>
  <c r="E17" i="1"/>
  <c r="D17" i="1"/>
  <c r="C17" i="1"/>
  <c r="E16" i="1"/>
  <c r="E15" i="1" s="1"/>
  <c r="D16" i="1"/>
  <c r="D15" i="1" s="1"/>
  <c r="C16" i="1"/>
  <c r="K15" i="1"/>
  <c r="J15" i="1"/>
  <c r="I15" i="1"/>
  <c r="H15" i="1"/>
  <c r="G15" i="1"/>
  <c r="F15" i="1"/>
  <c r="E14" i="1"/>
  <c r="D14" i="1"/>
  <c r="C14" i="1"/>
  <c r="E13" i="1"/>
  <c r="D13" i="1"/>
  <c r="D10" i="1" s="1"/>
  <c r="C13" i="1"/>
  <c r="E12" i="1"/>
  <c r="D12" i="1"/>
  <c r="C12" i="1"/>
  <c r="E11" i="1"/>
  <c r="E10" i="1" s="1"/>
  <c r="D11" i="1"/>
  <c r="C11" i="1"/>
  <c r="K10" i="1"/>
  <c r="J10" i="1"/>
  <c r="I10" i="1"/>
  <c r="H10" i="1"/>
  <c r="G10" i="1"/>
  <c r="F10" i="1"/>
  <c r="C10" i="1"/>
  <c r="E9" i="1"/>
  <c r="D9" i="1"/>
  <c r="C9" i="1"/>
  <c r="E8" i="1"/>
  <c r="E5" i="1" s="1"/>
  <c r="D8" i="1"/>
  <c r="C8" i="1"/>
  <c r="E7" i="1"/>
  <c r="D7" i="1"/>
  <c r="D5" i="1" s="1"/>
  <c r="C7" i="1"/>
  <c r="E6" i="1"/>
  <c r="D6" i="1"/>
  <c r="C6" i="1"/>
  <c r="C5" i="1" s="1"/>
  <c r="K5" i="1"/>
  <c r="J5" i="1"/>
  <c r="I5" i="1"/>
  <c r="H5" i="1"/>
  <c r="G5" i="1"/>
  <c r="F5" i="1"/>
  <c r="H27" i="5" l="1"/>
  <c r="L27" i="5"/>
  <c r="H32" i="5"/>
  <c r="L32" i="5"/>
</calcChain>
</file>

<file path=xl/sharedStrings.xml><?xml version="1.0" encoding="utf-8"?>
<sst xmlns="http://schemas.openxmlformats.org/spreadsheetml/2006/main" count="481" uniqueCount="141">
  <si>
    <t>G-1．年次別卸売業、小売業の状況</t>
    <rPh sb="4" eb="6">
      <t>ネンジ</t>
    </rPh>
    <rPh sb="6" eb="7">
      <t>ベツ</t>
    </rPh>
    <rPh sb="7" eb="10">
      <t>オロシウリギョウ</t>
    </rPh>
    <rPh sb="11" eb="14">
      <t>コウリギョウ</t>
    </rPh>
    <rPh sb="15" eb="17">
      <t>ジョウキョウ</t>
    </rPh>
    <phoneticPr fontId="4"/>
  </si>
  <si>
    <t>各年6月1日現在(平成24年は2月1日現在）</t>
    <rPh sb="0" eb="1">
      <t>カク</t>
    </rPh>
    <rPh sb="1" eb="2">
      <t>ネン</t>
    </rPh>
    <rPh sb="3" eb="4">
      <t>ツキ</t>
    </rPh>
    <rPh sb="5" eb="6">
      <t>ニチ</t>
    </rPh>
    <rPh sb="9" eb="11">
      <t>ヘイセイ</t>
    </rPh>
    <rPh sb="13" eb="14">
      <t>ネン</t>
    </rPh>
    <rPh sb="16" eb="17">
      <t>ガツ</t>
    </rPh>
    <rPh sb="18" eb="19">
      <t>ニチ</t>
    </rPh>
    <rPh sb="19" eb="21">
      <t>ゲンザイ</t>
    </rPh>
    <phoneticPr fontId="4"/>
  </si>
  <si>
    <t>単位：人、万円</t>
    <phoneticPr fontId="4"/>
  </si>
  <si>
    <t>年次</t>
    <rPh sb="0" eb="2">
      <t>ネンジ</t>
    </rPh>
    <phoneticPr fontId="4"/>
  </si>
  <si>
    <t>総数</t>
  </si>
  <si>
    <t>卸売業</t>
  </si>
  <si>
    <t>小売業</t>
  </si>
  <si>
    <t>事業所数</t>
    <rPh sb="0" eb="2">
      <t>ジギョウ</t>
    </rPh>
    <rPh sb="2" eb="3">
      <t>ショ</t>
    </rPh>
    <phoneticPr fontId="4"/>
  </si>
  <si>
    <t>従業者数</t>
  </si>
  <si>
    <t>年間販売額</t>
  </si>
  <si>
    <t>平成 6年</t>
    <rPh sb="0" eb="2">
      <t>ヘイセイ</t>
    </rPh>
    <rPh sb="4" eb="5">
      <t>ネン</t>
    </rPh>
    <phoneticPr fontId="4"/>
  </si>
  <si>
    <t>三国町</t>
    <rPh sb="0" eb="3">
      <t>ミクニチョウ</t>
    </rPh>
    <phoneticPr fontId="4"/>
  </si>
  <si>
    <t>丸岡町</t>
    <rPh sb="0" eb="3">
      <t>マルオカチョウ</t>
    </rPh>
    <phoneticPr fontId="4"/>
  </si>
  <si>
    <t>春江町</t>
    <rPh sb="0" eb="3">
      <t>ハルエチョウ</t>
    </rPh>
    <phoneticPr fontId="4"/>
  </si>
  <si>
    <t>坂井町</t>
    <rPh sb="0" eb="2">
      <t>サカイ</t>
    </rPh>
    <rPh sb="2" eb="3">
      <t>チョウ</t>
    </rPh>
    <phoneticPr fontId="4"/>
  </si>
  <si>
    <t>平成 9年</t>
    <rPh sb="0" eb="2">
      <t>ヘイセイ</t>
    </rPh>
    <rPh sb="4" eb="5">
      <t>ネン</t>
    </rPh>
    <phoneticPr fontId="4"/>
  </si>
  <si>
    <t>平成11年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</si>
  <si>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</si>
  <si>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平成16年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</si>
  <si>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</si>
  <si>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</si>
  <si>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坂井市</t>
    <rPh sb="0" eb="3">
      <t>サカイシ</t>
    </rPh>
    <phoneticPr fontId="4"/>
  </si>
  <si>
    <t>平成26年</t>
    <rPh sb="0" eb="2">
      <t>ヘイセイ</t>
    </rPh>
    <rPh sb="4" eb="5">
      <t>ネン</t>
    </rPh>
    <phoneticPr fontId="4"/>
  </si>
  <si>
    <t>出典：福井県の商業</t>
    <rPh sb="0" eb="2">
      <t>シュッテン</t>
    </rPh>
    <rPh sb="3" eb="6">
      <t>フクイケン</t>
    </rPh>
    <rPh sb="7" eb="9">
      <t>ショウギョウ</t>
    </rPh>
    <phoneticPr fontId="4"/>
  </si>
  <si>
    <t>G-2．産業分類別商業の推移</t>
    <rPh sb="4" eb="6">
      <t>サンギョウ</t>
    </rPh>
    <rPh sb="6" eb="8">
      <t>ブンルイ</t>
    </rPh>
    <rPh sb="8" eb="9">
      <t>ベツ</t>
    </rPh>
    <rPh sb="9" eb="11">
      <t>ショウギョウ</t>
    </rPh>
    <rPh sb="12" eb="14">
      <t>スイイ</t>
    </rPh>
    <phoneticPr fontId="4"/>
  </si>
  <si>
    <t>各年6月1日現在(平成24年は2月1日現在）</t>
    <rPh sb="0" eb="2">
      <t>カクトシ</t>
    </rPh>
    <rPh sb="3" eb="4">
      <t>ガツ</t>
    </rPh>
    <rPh sb="5" eb="8">
      <t>ニチゲンザイ</t>
    </rPh>
    <rPh sb="9" eb="11">
      <t>ヘイセイ</t>
    </rPh>
    <rPh sb="13" eb="14">
      <t>ネン</t>
    </rPh>
    <rPh sb="16" eb="17">
      <t>ガツ</t>
    </rPh>
    <rPh sb="18" eb="21">
      <t>ニチゲンザイ</t>
    </rPh>
    <phoneticPr fontId="3"/>
  </si>
  <si>
    <t>単位：人、万円</t>
    <rPh sb="0" eb="2">
      <t>タンイ</t>
    </rPh>
    <rPh sb="3" eb="4">
      <t>ヒト</t>
    </rPh>
    <rPh sb="5" eb="7">
      <t>マンエン</t>
    </rPh>
    <phoneticPr fontId="3"/>
  </si>
  <si>
    <t>年次</t>
    <rPh sb="0" eb="2">
      <t>ネンジ</t>
    </rPh>
    <phoneticPr fontId="3"/>
  </si>
  <si>
    <t>区分</t>
    <rPh sb="0" eb="2">
      <t>クブン</t>
    </rPh>
    <phoneticPr fontId="3"/>
  </si>
  <si>
    <t>卸売業計</t>
    <rPh sb="3" eb="4">
      <t>ケイ</t>
    </rPh>
    <phoneticPr fontId="4"/>
  </si>
  <si>
    <t>繊維・
衣服等</t>
    <rPh sb="0" eb="2">
      <t>センイ</t>
    </rPh>
    <rPh sb="4" eb="6">
      <t>イフク</t>
    </rPh>
    <rPh sb="6" eb="7">
      <t>トウ</t>
    </rPh>
    <phoneticPr fontId="4"/>
  </si>
  <si>
    <t>飲食料品</t>
    <rPh sb="0" eb="2">
      <t>インショク</t>
    </rPh>
    <rPh sb="2" eb="3">
      <t>リョウ</t>
    </rPh>
    <rPh sb="3" eb="4">
      <t>ヒン</t>
    </rPh>
    <phoneticPr fontId="4"/>
  </si>
  <si>
    <t>建築材料・</t>
  </si>
  <si>
    <t>機械
器具</t>
    <rPh sb="0" eb="2">
      <t>キカイ</t>
    </rPh>
    <rPh sb="3" eb="5">
      <t>キグ</t>
    </rPh>
    <phoneticPr fontId="4"/>
  </si>
  <si>
    <t>その他</t>
    <rPh sb="2" eb="3">
      <t>タ</t>
    </rPh>
    <phoneticPr fontId="4"/>
  </si>
  <si>
    <t>小売業計</t>
    <rPh sb="3" eb="4">
      <t>ケイ</t>
    </rPh>
    <phoneticPr fontId="4"/>
  </si>
  <si>
    <t>各種商品</t>
    <rPh sb="0" eb="2">
      <t>カクシュ</t>
    </rPh>
    <rPh sb="2" eb="4">
      <t>ショウヒン</t>
    </rPh>
    <phoneticPr fontId="4"/>
  </si>
  <si>
    <t>織物・</t>
  </si>
  <si>
    <t>自動車・
自転車</t>
    <rPh sb="0" eb="3">
      <t>ジドウシャ</t>
    </rPh>
    <rPh sb="5" eb="8">
      <t>ジテンシャ</t>
    </rPh>
    <phoneticPr fontId="4"/>
  </si>
  <si>
    <t>家具・</t>
  </si>
  <si>
    <t>鉱物・</t>
  </si>
  <si>
    <t>衣服・</t>
  </si>
  <si>
    <t>じゅう器・</t>
  </si>
  <si>
    <t xml:space="preserve">
金属材料</t>
    <rPh sb="1" eb="3">
      <t>キンゾク</t>
    </rPh>
    <rPh sb="3" eb="5">
      <t>ザイリョウ</t>
    </rPh>
    <phoneticPr fontId="4"/>
  </si>
  <si>
    <t>身の回り品</t>
    <rPh sb="0" eb="1">
      <t>ミ</t>
    </rPh>
    <rPh sb="2" eb="3">
      <t>マワ</t>
    </rPh>
    <rPh sb="4" eb="5">
      <t>ヒン</t>
    </rPh>
    <phoneticPr fontId="4"/>
  </si>
  <si>
    <t>家庭用機械器具</t>
    <rPh sb="0" eb="3">
      <t>カテイヨウ</t>
    </rPh>
    <rPh sb="3" eb="5">
      <t>キカイ</t>
    </rPh>
    <rPh sb="5" eb="7">
      <t>キグ</t>
    </rPh>
    <phoneticPr fontId="4"/>
  </si>
  <si>
    <t>事業所数</t>
    <rPh sb="0" eb="3">
      <t>ジギョウショ</t>
    </rPh>
    <rPh sb="3" eb="4">
      <t>スウ</t>
    </rPh>
    <phoneticPr fontId="3"/>
  </si>
  <si>
    <t>従業者数</t>
    <rPh sb="0" eb="1">
      <t>ジュウ</t>
    </rPh>
    <rPh sb="1" eb="4">
      <t>ギョウシャスウ</t>
    </rPh>
    <phoneticPr fontId="3"/>
  </si>
  <si>
    <t>商品販売額</t>
    <rPh sb="0" eb="2">
      <t>ショウヒン</t>
    </rPh>
    <rPh sb="2" eb="4">
      <t>ハンバイ</t>
    </rPh>
    <rPh sb="4" eb="5">
      <t>ガク</t>
    </rPh>
    <phoneticPr fontId="3"/>
  </si>
  <si>
    <t>x</t>
    <phoneticPr fontId="3"/>
  </si>
  <si>
    <t>三国町</t>
    <rPh sb="0" eb="3">
      <t>ミクニチョウ</t>
    </rPh>
    <phoneticPr fontId="3"/>
  </si>
  <si>
    <t>丸岡町</t>
    <rPh sb="0" eb="3">
      <t>マルオカチョウ</t>
    </rPh>
    <phoneticPr fontId="3"/>
  </si>
  <si>
    <t>春江町</t>
    <rPh sb="0" eb="3">
      <t>ハルエチョウ</t>
    </rPh>
    <phoneticPr fontId="3"/>
  </si>
  <si>
    <t>坂井町</t>
    <rPh sb="0" eb="2">
      <t>サカイ</t>
    </rPh>
    <rPh sb="2" eb="3">
      <t>チョウ</t>
    </rPh>
    <phoneticPr fontId="3"/>
  </si>
  <si>
    <t>出典：福井県の商業</t>
    <rPh sb="0" eb="2">
      <t>シュッテン</t>
    </rPh>
    <rPh sb="3" eb="6">
      <t>フクイケン</t>
    </rPh>
    <rPh sb="7" eb="9">
      <t>ショウギョウ</t>
    </rPh>
    <phoneticPr fontId="3"/>
  </si>
  <si>
    <t>G-3．大規模小売店舗の状況</t>
    <rPh sb="4" eb="7">
      <t>ダイキボ</t>
    </rPh>
    <rPh sb="7" eb="9">
      <t>コウリ</t>
    </rPh>
    <rPh sb="9" eb="11">
      <t>テンポ</t>
    </rPh>
    <rPh sb="12" eb="14">
      <t>ジョウキョウ</t>
    </rPh>
    <phoneticPr fontId="4"/>
  </si>
  <si>
    <t>各年6月1日現在</t>
    <rPh sb="0" eb="2">
      <t>カクネン</t>
    </rPh>
    <rPh sb="3" eb="4">
      <t>ガツ</t>
    </rPh>
    <rPh sb="5" eb="6">
      <t>ニチ</t>
    </rPh>
    <phoneticPr fontId="15"/>
  </si>
  <si>
    <t>年次</t>
    <rPh sb="0" eb="2">
      <t>ネンジ</t>
    </rPh>
    <phoneticPr fontId="15"/>
  </si>
  <si>
    <t>大規模</t>
    <rPh sb="0" eb="3">
      <t>ダイキボ</t>
    </rPh>
    <phoneticPr fontId="15"/>
  </si>
  <si>
    <t>商店数</t>
  </si>
  <si>
    <t>年　間</t>
    <phoneticPr fontId="15"/>
  </si>
  <si>
    <t>その他の</t>
    <phoneticPr fontId="15"/>
  </si>
  <si>
    <t>商品</t>
    <rPh sb="0" eb="2">
      <t>ショウヒン</t>
    </rPh>
    <phoneticPr fontId="15"/>
  </si>
  <si>
    <t>売場</t>
    <phoneticPr fontId="15"/>
  </si>
  <si>
    <t>駐車</t>
    <phoneticPr fontId="15"/>
  </si>
  <si>
    <t>小売</t>
    <phoneticPr fontId="15"/>
  </si>
  <si>
    <t>計</t>
  </si>
  <si>
    <t>男</t>
  </si>
  <si>
    <t>女</t>
  </si>
  <si>
    <t>販売額</t>
    <rPh sb="0" eb="3">
      <t>ハンバイガク</t>
    </rPh>
    <phoneticPr fontId="15"/>
  </si>
  <si>
    <t>収入額</t>
    <phoneticPr fontId="15"/>
  </si>
  <si>
    <t>手持額</t>
    <rPh sb="0" eb="2">
      <t>テモチ</t>
    </rPh>
    <rPh sb="2" eb="3">
      <t>ガク</t>
    </rPh>
    <phoneticPr fontId="15"/>
  </si>
  <si>
    <t>面積</t>
    <rPh sb="0" eb="2">
      <t>メンセキ</t>
    </rPh>
    <phoneticPr fontId="15"/>
  </si>
  <si>
    <t>台数</t>
    <rPh sb="0" eb="2">
      <t>ダイスウ</t>
    </rPh>
    <phoneticPr fontId="15"/>
  </si>
  <si>
    <t>店舗数</t>
    <phoneticPr fontId="15"/>
  </si>
  <si>
    <t>（人）</t>
    <rPh sb="1" eb="2">
      <t>ヒト</t>
    </rPh>
    <phoneticPr fontId="15"/>
  </si>
  <si>
    <t>（万円）</t>
    <rPh sb="1" eb="3">
      <t>マンエン</t>
    </rPh>
    <phoneticPr fontId="15"/>
  </si>
  <si>
    <t>（万円）</t>
    <rPh sb="1" eb="2">
      <t>マン</t>
    </rPh>
    <rPh sb="2" eb="3">
      <t>エン</t>
    </rPh>
    <phoneticPr fontId="15"/>
  </si>
  <si>
    <t>（㎡）</t>
    <phoneticPr fontId="15"/>
  </si>
  <si>
    <t>（台）</t>
    <rPh sb="1" eb="2">
      <t>ダイ</t>
    </rPh>
    <phoneticPr fontId="15"/>
  </si>
  <si>
    <t>平成 6年</t>
    <phoneticPr fontId="15"/>
  </si>
  <si>
    <t>x</t>
    <phoneticPr fontId="15"/>
  </si>
  <si>
    <t>三国町</t>
    <rPh sb="0" eb="3">
      <t>ミクニチョウ</t>
    </rPh>
    <phoneticPr fontId="15"/>
  </si>
  <si>
    <t>丸岡町</t>
    <rPh sb="0" eb="3">
      <t>マルオカチョウ</t>
    </rPh>
    <phoneticPr fontId="15"/>
  </si>
  <si>
    <t>春江町</t>
    <rPh sb="0" eb="3">
      <t>ハルエチョウ</t>
    </rPh>
    <phoneticPr fontId="15"/>
  </si>
  <si>
    <t>坂井町</t>
    <rPh sb="0" eb="2">
      <t>サカイ</t>
    </rPh>
    <rPh sb="2" eb="3">
      <t>チョウ</t>
    </rPh>
    <phoneticPr fontId="15"/>
  </si>
  <si>
    <t>平成 9年</t>
    <phoneticPr fontId="15"/>
  </si>
  <si>
    <t>-</t>
    <phoneticPr fontId="15"/>
  </si>
  <si>
    <t>平成11年</t>
    <phoneticPr fontId="15"/>
  </si>
  <si>
    <t>平成14年</t>
    <phoneticPr fontId="15"/>
  </si>
  <si>
    <t>平成16年</t>
    <phoneticPr fontId="15"/>
  </si>
  <si>
    <t>G-4．コンビニエンス・ストアの状況</t>
    <rPh sb="16" eb="18">
      <t>ジョウキョウ</t>
    </rPh>
    <phoneticPr fontId="4"/>
  </si>
  <si>
    <t>商　品</t>
    <phoneticPr fontId="15"/>
  </si>
  <si>
    <t>収入額</t>
    <phoneticPr fontId="15"/>
  </si>
  <si>
    <t>手持額</t>
    <rPh sb="0" eb="2">
      <t>テモ</t>
    </rPh>
    <rPh sb="2" eb="3">
      <t>ガク</t>
    </rPh>
    <phoneticPr fontId="15"/>
  </si>
  <si>
    <t>（㎡）</t>
    <phoneticPr fontId="15"/>
  </si>
  <si>
    <t>平成 6年</t>
    <rPh sb="0" eb="2">
      <t>ヘイセイ</t>
    </rPh>
    <phoneticPr fontId="15"/>
  </si>
  <si>
    <t>平成 9年</t>
    <rPh sb="0" eb="2">
      <t>ヘイセイ</t>
    </rPh>
    <phoneticPr fontId="15"/>
  </si>
  <si>
    <t>平成11年</t>
    <rPh sb="0" eb="2">
      <t>ヘイセイ</t>
    </rPh>
    <phoneticPr fontId="15"/>
  </si>
  <si>
    <t>x</t>
    <phoneticPr fontId="15"/>
  </si>
  <si>
    <t>x</t>
    <phoneticPr fontId="15"/>
  </si>
  <si>
    <t>平成14年</t>
    <phoneticPr fontId="15"/>
  </si>
  <si>
    <t>平成16年</t>
    <phoneticPr fontId="15"/>
  </si>
  <si>
    <t>x</t>
    <phoneticPr fontId="15"/>
  </si>
  <si>
    <t>-</t>
    <phoneticPr fontId="15"/>
  </si>
  <si>
    <t>平成19年</t>
    <phoneticPr fontId="15"/>
  </si>
  <si>
    <t>出典：福井県の商業</t>
    <rPh sb="3" eb="6">
      <t>フクイケン</t>
    </rPh>
    <rPh sb="7" eb="9">
      <t>ショウギョウ</t>
    </rPh>
    <phoneticPr fontId="4"/>
  </si>
  <si>
    <t>G-5．商業集積地区別の状況</t>
    <rPh sb="4" eb="6">
      <t>ショウギョウ</t>
    </rPh>
    <rPh sb="6" eb="8">
      <t>シュウセキ</t>
    </rPh>
    <rPh sb="8" eb="9">
      <t>チ</t>
    </rPh>
    <rPh sb="9" eb="11">
      <t>クベツ</t>
    </rPh>
    <rPh sb="12" eb="14">
      <t>ジョウキョウ</t>
    </rPh>
    <phoneticPr fontId="4"/>
  </si>
  <si>
    <t>各年6月1日現在</t>
    <rPh sb="0" eb="2">
      <t>カクネン</t>
    </rPh>
    <rPh sb="3" eb="4">
      <t>ツキ</t>
    </rPh>
    <rPh sb="5" eb="6">
      <t>ニチ</t>
    </rPh>
    <rPh sb="6" eb="8">
      <t>ゲンザイ</t>
    </rPh>
    <phoneticPr fontId="15"/>
  </si>
  <si>
    <t>従業者数（人）</t>
    <rPh sb="5" eb="6">
      <t>ニン</t>
    </rPh>
    <phoneticPr fontId="15"/>
  </si>
  <si>
    <t>年間販売額(万円)</t>
  </si>
  <si>
    <t>売場面積(㎡)</t>
  </si>
  <si>
    <t>前回比(%)</t>
    <phoneticPr fontId="15"/>
  </si>
  <si>
    <t>平成 9年</t>
    <rPh sb="0" eb="2">
      <t>ヘイセイ</t>
    </rPh>
    <rPh sb="4" eb="5">
      <t>ネン</t>
    </rPh>
    <phoneticPr fontId="15"/>
  </si>
  <si>
    <t>-</t>
    <phoneticPr fontId="15"/>
  </si>
  <si>
    <t>三国町</t>
  </si>
  <si>
    <t>東尋坊商店街</t>
  </si>
  <si>
    <r>
      <t>三国</t>
    </r>
    <r>
      <rPr>
        <sz val="8"/>
        <rFont val="ＭＳ Ｐゴシック"/>
        <family val="3"/>
        <charset val="128"/>
      </rPr>
      <t>ｼｮｯ</t>
    </r>
    <r>
      <rPr>
        <sz val="8"/>
        <color indexed="64"/>
        <rFont val="ＭＳ Ｐゴシック"/>
        <family val="3"/>
        <charset val="128"/>
      </rPr>
      <t>ﾋﾟ</t>
    </r>
    <r>
      <rPr>
        <sz val="8"/>
        <rFont val="ＭＳ Ｐゴシック"/>
        <family val="3"/>
        <charset val="128"/>
      </rPr>
      <t>ﾝ</t>
    </r>
    <r>
      <rPr>
        <sz val="8"/>
        <color indexed="64"/>
        <rFont val="ＭＳ Ｐゴシック"/>
        <family val="3"/>
        <charset val="128"/>
      </rPr>
      <t>ｸﾞ</t>
    </r>
    <r>
      <rPr>
        <sz val="8"/>
        <rFont val="ＭＳ Ｐゴシック"/>
        <family val="3"/>
        <charset val="128"/>
      </rPr>
      <t>ﾜｰﾙ</t>
    </r>
    <r>
      <rPr>
        <sz val="8"/>
        <color indexed="64"/>
        <rFont val="ＭＳ Ｐゴシック"/>
        <family val="3"/>
        <charset val="128"/>
      </rPr>
      <t>ﾄﾞ
ｲｰｻﾞ商店街</t>
    </r>
    <rPh sb="20" eb="23">
      <t>ショウテンガイ</t>
    </rPh>
    <phoneticPr fontId="15"/>
  </si>
  <si>
    <t>本町商店街</t>
  </si>
  <si>
    <t>丸岡町</t>
  </si>
  <si>
    <t>-</t>
    <phoneticPr fontId="15"/>
  </si>
  <si>
    <t>室町･新町繁栄会</t>
    <rPh sb="3" eb="5">
      <t>シンマチ</t>
    </rPh>
    <phoneticPr fontId="15"/>
  </si>
  <si>
    <r>
      <t>上谷</t>
    </r>
    <r>
      <rPr>
        <sz val="9"/>
        <rFont val="ＭＳ Ｐゴシック"/>
        <family val="3"/>
        <charset val="128"/>
      </rPr>
      <t>,</t>
    </r>
    <r>
      <rPr>
        <sz val="9"/>
        <color indexed="64"/>
        <rFont val="ＭＳ Ｐゴシック"/>
        <family val="3"/>
        <charset val="128"/>
      </rPr>
      <t>中谷</t>
    </r>
    <r>
      <rPr>
        <sz val="9"/>
        <rFont val="ＭＳ Ｐゴシック"/>
        <family val="3"/>
        <charset val="128"/>
      </rPr>
      <t>,</t>
    </r>
    <r>
      <rPr>
        <sz val="9"/>
        <color indexed="64"/>
        <rFont val="ＭＳ Ｐゴシック"/>
        <family val="3"/>
        <charset val="128"/>
      </rPr>
      <t>下谷商店街</t>
    </r>
  </si>
  <si>
    <t>中央商店街</t>
  </si>
  <si>
    <r>
      <t>国道</t>
    </r>
    <r>
      <rPr>
        <sz val="9"/>
        <rFont val="ＭＳ Ｐゴシック"/>
        <family val="3"/>
        <charset val="128"/>
      </rPr>
      <t>8</t>
    </r>
    <r>
      <rPr>
        <sz val="9"/>
        <color indexed="64"/>
        <rFont val="ＭＳ Ｐゴシック"/>
        <family val="3"/>
        <charset val="128"/>
      </rPr>
      <t>号線沿商店街</t>
    </r>
  </si>
  <si>
    <t>春江町</t>
  </si>
  <si>
    <t>南大道り商店街</t>
  </si>
  <si>
    <r>
      <t>春江</t>
    </r>
    <r>
      <rPr>
        <sz val="9"/>
        <rFont val="ＭＳ Ｐゴシック"/>
        <family val="3"/>
        <charset val="128"/>
      </rPr>
      <t>ｼｮｯ</t>
    </r>
    <r>
      <rPr>
        <sz val="9"/>
        <color indexed="64"/>
        <rFont val="ＭＳ Ｐゴシック"/>
        <family val="3"/>
        <charset val="128"/>
      </rPr>
      <t>ﾋﾟ</t>
    </r>
    <r>
      <rPr>
        <sz val="9"/>
        <rFont val="ＭＳ Ｐゴシック"/>
        <family val="3"/>
        <charset val="128"/>
      </rPr>
      <t>ﾝ</t>
    </r>
    <r>
      <rPr>
        <sz val="9"/>
        <color indexed="64"/>
        <rFont val="ＭＳ Ｐゴシック"/>
        <family val="3"/>
        <charset val="128"/>
      </rPr>
      <t>ｸﾞ</t>
    </r>
    <r>
      <rPr>
        <sz val="9"/>
        <rFont val="ＭＳ Ｐゴシック"/>
        <family val="3"/>
        <charset val="128"/>
      </rPr>
      <t>ｾﾝﾀ-商店街</t>
    </r>
    <rPh sb="14" eb="17">
      <t>ショウテンガイ</t>
    </rPh>
    <phoneticPr fontId="15"/>
  </si>
  <si>
    <r>
      <t xml:space="preserve">嶺北縦貫沿商店街
</t>
    </r>
    <r>
      <rPr>
        <sz val="6"/>
        <rFont val="ＭＳ Ｐゴシック"/>
        <family val="3"/>
        <charset val="128"/>
      </rPr>
      <t>(</t>
    </r>
    <r>
      <rPr>
        <sz val="6"/>
        <color indexed="64"/>
        <rFont val="ＭＳ Ｐゴシック"/>
        <family val="3"/>
        <charset val="128"/>
      </rPr>
      <t>江留中</t>
    </r>
    <r>
      <rPr>
        <sz val="6"/>
        <rFont val="ＭＳ Ｐゴシック"/>
        <family val="3"/>
        <charset val="128"/>
      </rPr>
      <t>･</t>
    </r>
    <r>
      <rPr>
        <sz val="6"/>
        <color indexed="64"/>
        <rFont val="ＭＳ Ｐゴシック"/>
        <family val="3"/>
        <charset val="128"/>
      </rPr>
      <t>随応寺地区）</t>
    </r>
    <phoneticPr fontId="15"/>
  </si>
  <si>
    <r>
      <t xml:space="preserve">嶺北縦貫沿
</t>
    </r>
    <r>
      <rPr>
        <sz val="6"/>
        <rFont val="ＭＳ Ｐゴシック"/>
        <family val="3"/>
        <charset val="128"/>
      </rPr>
      <t>(</t>
    </r>
    <r>
      <rPr>
        <sz val="6"/>
        <color indexed="64"/>
        <rFont val="ＭＳ Ｐゴシック"/>
        <family val="3"/>
        <charset val="128"/>
      </rPr>
      <t>江留下地区</t>
    </r>
    <r>
      <rPr>
        <sz val="6"/>
        <rFont val="ＭＳ Ｐゴシック"/>
        <family val="3"/>
        <charset val="128"/>
      </rPr>
      <t>)</t>
    </r>
    <rPh sb="10" eb="12">
      <t>チク</t>
    </rPh>
    <phoneticPr fontId="15"/>
  </si>
  <si>
    <t>坂井町</t>
  </si>
  <si>
    <t>駅前商店街</t>
  </si>
  <si>
    <t>平成14年</t>
    <rPh sb="0" eb="2">
      <t>ヘイセイ</t>
    </rPh>
    <rPh sb="4" eb="5">
      <t>ネン</t>
    </rPh>
    <phoneticPr fontId="15"/>
  </si>
  <si>
    <r>
      <rPr>
        <sz val="8"/>
        <color indexed="64"/>
        <rFont val="ＭＳ Ｐゴシック"/>
        <family val="3"/>
        <charset val="128"/>
      </rPr>
      <t>嶺北縦貫沿商店街</t>
    </r>
    <r>
      <rPr>
        <sz val="9"/>
        <color indexed="64"/>
        <rFont val="ＭＳ Ｐゴシック"/>
        <family val="3"/>
        <charset val="128"/>
      </rPr>
      <t xml:space="preserve">
</t>
    </r>
    <r>
      <rPr>
        <sz val="6"/>
        <rFont val="ＭＳ Ｐゴシック"/>
        <family val="3"/>
        <charset val="128"/>
      </rPr>
      <t>(</t>
    </r>
    <r>
      <rPr>
        <sz val="6"/>
        <color indexed="64"/>
        <rFont val="ＭＳ Ｐゴシック"/>
        <family val="3"/>
        <charset val="128"/>
      </rPr>
      <t>江留中</t>
    </r>
    <r>
      <rPr>
        <sz val="6"/>
        <rFont val="ＭＳ Ｐゴシック"/>
        <family val="3"/>
        <charset val="128"/>
      </rPr>
      <t>･</t>
    </r>
    <r>
      <rPr>
        <sz val="6"/>
        <color indexed="64"/>
        <rFont val="ＭＳ Ｐゴシック"/>
        <family val="3"/>
        <charset val="128"/>
      </rPr>
      <t>随応寺地区）</t>
    </r>
    <phoneticPr fontId="15"/>
  </si>
  <si>
    <r>
      <rPr>
        <sz val="8"/>
        <color indexed="64"/>
        <rFont val="ＭＳ Ｐゴシック"/>
        <family val="3"/>
        <charset val="128"/>
      </rPr>
      <t>嶺北縦貫沿</t>
    </r>
    <r>
      <rPr>
        <sz val="9"/>
        <color indexed="64"/>
        <rFont val="ＭＳ Ｐゴシック"/>
        <family val="3"/>
        <charset val="128"/>
      </rPr>
      <t xml:space="preserve">
</t>
    </r>
    <r>
      <rPr>
        <sz val="6"/>
        <rFont val="ＭＳ Ｐゴシック"/>
        <family val="3"/>
        <charset val="128"/>
      </rPr>
      <t>(</t>
    </r>
    <r>
      <rPr>
        <sz val="6"/>
        <color indexed="64"/>
        <rFont val="ＭＳ Ｐゴシック"/>
        <family val="3"/>
        <charset val="128"/>
      </rPr>
      <t>江留下地区</t>
    </r>
    <r>
      <rPr>
        <sz val="6"/>
        <rFont val="ＭＳ Ｐゴシック"/>
        <family val="3"/>
        <charset val="128"/>
      </rPr>
      <t>)</t>
    </r>
    <rPh sb="10" eb="12">
      <t>チク</t>
    </rPh>
    <phoneticPr fontId="15"/>
  </si>
  <si>
    <t>平成19年</t>
    <rPh sb="0" eb="2">
      <t>ヘイセイ</t>
    </rPh>
    <rPh sb="4" eb="5">
      <t>ネン</t>
    </rPh>
    <phoneticPr fontId="15"/>
  </si>
  <si>
    <t>三国町</t>
    <phoneticPr fontId="15"/>
  </si>
  <si>
    <t>丸岡町</t>
    <phoneticPr fontId="15"/>
  </si>
  <si>
    <t>春江町</t>
    <phoneticPr fontId="15"/>
  </si>
  <si>
    <t>坂井町</t>
    <phoneticPr fontId="15"/>
  </si>
  <si>
    <t>出典：福井県の商業</t>
    <rPh sb="0" eb="2">
      <t>シュッテン</t>
    </rPh>
    <rPh sb="3" eb="6">
      <t>フクイケン</t>
    </rPh>
    <rPh sb="7" eb="9">
      <t>ショウギョウ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</si>
</sst>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;&quot;△ &quot;#,##0"/>
    <numFmt numFmtId="178" formatCode="#,##0.0;&quot;△ &quot;#,##0.0"/>
    <numFmt numFmtId="179" formatCode="0.0;&quot;△ &quot;0.0"/>
  </numFmts>
  <fonts count="2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20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4"/>
      <color indexed="6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sz val="5.5"/>
      <name val="ＭＳ Ｐゴシック"/>
      <family val="3"/>
      <charset val="128"/>
    </font>
    <font>
      <sz val="8"/>
      <name val="ＭＳ Ｐゴシック"/>
      <family val="3"/>
      <charset val="128"/>
    </font>
    <font>
      <sz val="5"/>
      <name val="ＭＳ Ｐゴシック"/>
      <family val="3"/>
      <charset val="128"/>
    </font>
    <font>
      <sz val="12"/>
      <color indexed="64"/>
      <name val="ＭＳ 明朝"/>
      <family val="1"/>
      <charset val="128"/>
    </font>
    <font>
      <sz val="14"/>
      <name val="ＭＳ Ｐゴシック"/>
      <family val="3"/>
      <charset val="128"/>
    </font>
    <font>
      <sz val="9"/>
      <color indexed="64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indexed="64"/>
      <name val="ＭＳ Ｐゴシック"/>
      <family val="3"/>
      <charset val="128"/>
    </font>
    <font>
      <sz val="6"/>
      <color indexed="6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 style="thin">
        <color indexed="64"/>
      </right>
      <top/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/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hair">
        <color indexed="64"/>
      </right>
      <top/>
      <bottom/>
      <diagonal style="thin">
        <color indexed="64"/>
      </diagonal>
    </border>
    <border diagonalUp="1">
      <left style="hair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hair">
        <color indexed="64"/>
      </right>
      <top/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8" fillId="0" borderId="0"/>
  </cellStyleXfs>
  <cellXfs count="323">
    <xf numFmtId="0" fontId="0" fillId="0" borderId="0" xfId="0"/>
    <xf numFmtId="176" fontId="2" fillId="0" borderId="0" xfId="0" applyNumberFormat="1" applyFont="1" applyFill="1" applyAlignment="1" applyProtection="1">
      <alignment vertical="center"/>
      <protection locked="0"/>
    </xf>
    <xf numFmtId="176" fontId="5" fillId="0" borderId="0" xfId="0" applyNumberFormat="1" applyFont="1" applyFill="1" applyAlignment="1">
      <alignment horizontal="distributed" vertical="center" shrinkToFit="1"/>
    </xf>
    <xf numFmtId="176" fontId="6" fillId="0" borderId="0" xfId="0" applyNumberFormat="1" applyFont="1" applyFill="1" applyAlignment="1">
      <alignment shrinkToFit="1"/>
    </xf>
    <xf numFmtId="176" fontId="7" fillId="0" borderId="0" xfId="0" applyNumberFormat="1" applyFont="1" applyFill="1" applyAlignment="1">
      <alignment horizontal="left" vertical="center"/>
    </xf>
    <xf numFmtId="176" fontId="8" fillId="0" borderId="0" xfId="0" applyNumberFormat="1" applyFont="1" applyFill="1" applyAlignment="1">
      <alignment horizontal="right"/>
    </xf>
    <xf numFmtId="176" fontId="8" fillId="0" borderId="0" xfId="0" applyNumberFormat="1" applyFont="1" applyFill="1" applyAlignment="1">
      <alignment horizontal="distributed" vertical="center" justifyLastLine="1"/>
    </xf>
    <xf numFmtId="176" fontId="8" fillId="0" borderId="0" xfId="0" applyNumberFormat="1" applyFont="1" applyFill="1" applyAlignment="1">
      <alignment horizontal="center" vertical="center" shrinkToFit="1"/>
    </xf>
    <xf numFmtId="176" fontId="8" fillId="0" borderId="5" xfId="0" applyNumberFormat="1" applyFont="1" applyFill="1" applyBorder="1" applyAlignment="1">
      <alignment horizontal="center" vertical="center" shrinkToFit="1"/>
    </xf>
    <xf numFmtId="176" fontId="8" fillId="0" borderId="6" xfId="0" applyNumberFormat="1" applyFont="1" applyFill="1" applyBorder="1" applyAlignment="1">
      <alignment horizontal="center" vertical="center" shrinkToFit="1"/>
    </xf>
    <xf numFmtId="176" fontId="8" fillId="0" borderId="2" xfId="0" applyNumberFormat="1" applyFont="1" applyFill="1" applyBorder="1" applyAlignment="1">
      <alignment horizontal="center" vertical="center" shrinkToFit="1"/>
    </xf>
    <xf numFmtId="176" fontId="8" fillId="0" borderId="7" xfId="0" applyNumberFormat="1" applyFont="1" applyFill="1" applyBorder="1" applyAlignment="1">
      <alignment horizontal="center" vertical="center" shrinkToFit="1"/>
    </xf>
    <xf numFmtId="176" fontId="8" fillId="0" borderId="8" xfId="0" applyNumberFormat="1" applyFont="1" applyFill="1" applyBorder="1" applyAlignment="1">
      <alignment horizontal="center" vertical="center" shrinkToFit="1"/>
    </xf>
    <xf numFmtId="176" fontId="9" fillId="0" borderId="0" xfId="0" applyNumberFormat="1" applyFont="1" applyFill="1" applyAlignment="1">
      <alignment vertical="center" shrinkToFit="1"/>
    </xf>
    <xf numFmtId="176" fontId="9" fillId="0" borderId="1" xfId="0" applyNumberFormat="1" applyFont="1" applyFill="1" applyBorder="1" applyAlignment="1">
      <alignment horizontal="center" vertical="center" shrinkToFit="1"/>
    </xf>
    <xf numFmtId="177" fontId="9" fillId="0" borderId="9" xfId="0" applyNumberFormat="1" applyFont="1" applyFill="1" applyBorder="1" applyAlignment="1">
      <alignment vertical="center" shrinkToFit="1"/>
    </xf>
    <xf numFmtId="177" fontId="9" fillId="0" borderId="10" xfId="0" applyNumberFormat="1" applyFont="1" applyFill="1" applyBorder="1" applyAlignment="1">
      <alignment vertical="center" shrinkToFit="1"/>
    </xf>
    <xf numFmtId="177" fontId="9" fillId="0" borderId="11" xfId="0" applyNumberFormat="1" applyFont="1" applyFill="1" applyBorder="1" applyAlignment="1">
      <alignment vertical="center" shrinkToFit="1"/>
    </xf>
    <xf numFmtId="177" fontId="9" fillId="0" borderId="12" xfId="0" applyNumberFormat="1" applyFont="1" applyFill="1" applyBorder="1" applyAlignment="1">
      <alignment vertical="center" shrinkToFit="1"/>
    </xf>
    <xf numFmtId="177" fontId="9" fillId="0" borderId="13" xfId="0" applyNumberFormat="1" applyFont="1" applyFill="1" applyBorder="1" applyAlignment="1">
      <alignment vertical="center" shrinkToFit="1"/>
    </xf>
    <xf numFmtId="176" fontId="8" fillId="0" borderId="0" xfId="0" applyNumberFormat="1" applyFont="1" applyFill="1" applyAlignment="1">
      <alignment vertical="center" shrinkToFit="1"/>
    </xf>
    <xf numFmtId="176" fontId="8" fillId="0" borderId="14" xfId="0" applyNumberFormat="1" applyFont="1" applyFill="1" applyBorder="1" applyAlignment="1">
      <alignment horizontal="right" vertical="center" shrinkToFit="1"/>
    </xf>
    <xf numFmtId="177" fontId="8" fillId="0" borderId="0" xfId="1" applyNumberFormat="1" applyFont="1" applyFill="1" applyBorder="1" applyAlignment="1">
      <alignment vertical="center" shrinkToFit="1"/>
    </xf>
    <xf numFmtId="177" fontId="8" fillId="0" borderId="15" xfId="1" applyNumberFormat="1" applyFont="1" applyFill="1" applyBorder="1" applyAlignment="1">
      <alignment vertical="center" shrinkToFit="1"/>
    </xf>
    <xf numFmtId="177" fontId="8" fillId="0" borderId="16" xfId="1" applyNumberFormat="1" applyFont="1" applyFill="1" applyBorder="1" applyAlignment="1">
      <alignment vertical="center" shrinkToFit="1"/>
    </xf>
    <xf numFmtId="177" fontId="8" fillId="0" borderId="17" xfId="0" applyNumberFormat="1" applyFont="1" applyFill="1" applyBorder="1" applyAlignment="1">
      <alignment horizontal="right" vertical="center" shrinkToFit="1"/>
    </xf>
    <xf numFmtId="177" fontId="8" fillId="0" borderId="15" xfId="0" applyNumberFormat="1" applyFont="1" applyFill="1" applyBorder="1" applyAlignment="1">
      <alignment horizontal="right" vertical="center" shrinkToFit="1"/>
    </xf>
    <xf numFmtId="177" fontId="8" fillId="0" borderId="16" xfId="0" applyNumberFormat="1" applyFont="1" applyFill="1" applyBorder="1" applyAlignment="1">
      <alignment horizontal="right" vertical="center" shrinkToFit="1"/>
    </xf>
    <xf numFmtId="176" fontId="8" fillId="0" borderId="4" xfId="0" applyNumberFormat="1" applyFont="1" applyFill="1" applyBorder="1" applyAlignment="1">
      <alignment horizontal="right" vertical="center" shrinkToFit="1"/>
    </xf>
    <xf numFmtId="177" fontId="8" fillId="0" borderId="18" xfId="1" applyNumberFormat="1" applyFont="1" applyFill="1" applyBorder="1" applyAlignment="1">
      <alignment vertical="center" shrinkToFit="1"/>
    </xf>
    <xf numFmtId="177" fontId="8" fillId="0" borderId="19" xfId="1" applyNumberFormat="1" applyFont="1" applyFill="1" applyBorder="1" applyAlignment="1">
      <alignment vertical="center" shrinkToFit="1"/>
    </xf>
    <xf numFmtId="177" fontId="8" fillId="0" borderId="20" xfId="1" applyNumberFormat="1" applyFont="1" applyFill="1" applyBorder="1" applyAlignment="1">
      <alignment vertical="center" shrinkToFit="1"/>
    </xf>
    <xf numFmtId="177" fontId="8" fillId="0" borderId="21" xfId="0" applyNumberFormat="1" applyFont="1" applyFill="1" applyBorder="1" applyAlignment="1">
      <alignment horizontal="right" vertical="center" shrinkToFit="1"/>
    </xf>
    <xf numFmtId="177" fontId="8" fillId="0" borderId="19" xfId="0" applyNumberFormat="1" applyFont="1" applyFill="1" applyBorder="1" applyAlignment="1">
      <alignment horizontal="right" vertical="center" shrinkToFit="1"/>
    </xf>
    <xf numFmtId="177" fontId="8" fillId="0" borderId="20" xfId="0" applyNumberFormat="1" applyFont="1" applyFill="1" applyBorder="1" applyAlignment="1">
      <alignment horizontal="right" vertical="center" shrinkToFit="1"/>
    </xf>
    <xf numFmtId="176" fontId="8" fillId="0" borderId="0" xfId="0" applyNumberFormat="1" applyFont="1" applyFill="1" applyAlignment="1">
      <alignment horizontal="distributed" vertical="center" shrinkToFit="1"/>
    </xf>
    <xf numFmtId="176" fontId="8" fillId="0" borderId="0" xfId="0" applyNumberFormat="1" applyFont="1" applyFill="1" applyAlignment="1">
      <alignment horizontal="right" vertical="center"/>
    </xf>
    <xf numFmtId="176" fontId="6" fillId="0" borderId="0" xfId="0" applyNumberFormat="1" applyFont="1" applyFill="1" applyAlignment="1">
      <alignment horizontal="distributed" vertical="center" shrinkToFit="1"/>
    </xf>
    <xf numFmtId="0" fontId="2" fillId="0" borderId="0" xfId="0" applyFont="1" applyFill="1" applyAlignment="1" applyProtection="1">
      <alignment vertical="center"/>
      <protection locked="0"/>
    </xf>
    <xf numFmtId="0" fontId="5" fillId="0" borderId="0" xfId="0" applyFont="1" applyFill="1" applyAlignment="1">
      <alignment horizontal="distributed" vertical="center" shrinkToFit="1"/>
    </xf>
    <xf numFmtId="0" fontId="6" fillId="0" borderId="0" xfId="0" applyFont="1" applyFill="1"/>
    <xf numFmtId="0" fontId="6" fillId="0" borderId="0" xfId="0" applyFont="1" applyFill="1" applyAlignment="1">
      <alignment horizontal="right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right"/>
    </xf>
    <xf numFmtId="0" fontId="8" fillId="0" borderId="0" xfId="0" applyFont="1" applyFill="1" applyAlignment="1">
      <alignment vertical="center"/>
    </xf>
    <xf numFmtId="0" fontId="12" fillId="0" borderId="10" xfId="0" applyFont="1" applyFill="1" applyBorder="1" applyAlignment="1">
      <alignment horizontal="center" shrinkToFit="1"/>
    </xf>
    <xf numFmtId="0" fontId="11" fillId="0" borderId="10" xfId="0" applyFont="1" applyFill="1" applyBorder="1" applyAlignment="1">
      <alignment horizontal="center" shrinkToFit="1"/>
    </xf>
    <xf numFmtId="0" fontId="8" fillId="0" borderId="10" xfId="0" applyFont="1" applyFill="1" applyBorder="1" applyAlignment="1">
      <alignment horizontal="center" shrinkToFit="1"/>
    </xf>
    <xf numFmtId="0" fontId="12" fillId="0" borderId="15" xfId="0" applyFont="1" applyFill="1" applyBorder="1" applyAlignment="1">
      <alignment horizontal="center" vertical="center" shrinkToFit="1"/>
    </xf>
    <xf numFmtId="0" fontId="11" fillId="0" borderId="15" xfId="0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center" vertical="center" wrapText="1" shrinkToFit="1"/>
    </xf>
    <xf numFmtId="0" fontId="12" fillId="0" borderId="19" xfId="0" applyFont="1" applyFill="1" applyBorder="1" applyAlignment="1">
      <alignment horizontal="center" vertical="top" shrinkToFit="1"/>
    </xf>
    <xf numFmtId="0" fontId="11" fillId="0" borderId="19" xfId="0" applyFont="1" applyFill="1" applyBorder="1" applyAlignment="1">
      <alignment horizontal="center" vertical="top" shrinkToFit="1"/>
    </xf>
    <xf numFmtId="0" fontId="8" fillId="0" borderId="19" xfId="0" applyFont="1" applyFill="1" applyBorder="1" applyAlignment="1">
      <alignment horizontal="center" vertical="top" shrinkToFit="1"/>
    </xf>
    <xf numFmtId="0" fontId="8" fillId="0" borderId="28" xfId="0" applyFont="1" applyFill="1" applyBorder="1" applyAlignment="1">
      <alignment horizontal="center" vertical="center" shrinkToFit="1"/>
    </xf>
    <xf numFmtId="177" fontId="10" fillId="0" borderId="28" xfId="0" applyNumberFormat="1" applyFont="1" applyFill="1" applyBorder="1" applyAlignment="1">
      <alignment vertical="center" shrinkToFit="1"/>
    </xf>
    <xf numFmtId="177" fontId="10" fillId="0" borderId="29" xfId="0" applyNumberFormat="1" applyFont="1" applyFill="1" applyBorder="1" applyAlignment="1">
      <alignment vertical="center" shrinkToFit="1"/>
    </xf>
    <xf numFmtId="177" fontId="10" fillId="0" borderId="30" xfId="0" applyNumberFormat="1" applyFont="1" applyFill="1" applyBorder="1" applyAlignment="1">
      <alignment vertical="center" shrinkToFit="1"/>
    </xf>
    <xf numFmtId="177" fontId="10" fillId="0" borderId="31" xfId="0" applyNumberFormat="1" applyFont="1" applyFill="1" applyBorder="1" applyAlignment="1">
      <alignment vertical="center" shrinkToFit="1"/>
    </xf>
    <xf numFmtId="177" fontId="10" fillId="0" borderId="30" xfId="0" applyNumberFormat="1" applyFont="1" applyFill="1" applyBorder="1" applyAlignment="1">
      <alignment horizontal="right" vertical="center" shrinkToFit="1"/>
    </xf>
    <xf numFmtId="0" fontId="8" fillId="0" borderId="17" xfId="0" applyFont="1" applyFill="1" applyBorder="1" applyAlignment="1">
      <alignment vertical="center"/>
    </xf>
    <xf numFmtId="49" fontId="8" fillId="0" borderId="16" xfId="0" applyNumberFormat="1" applyFont="1" applyFill="1" applyBorder="1" applyAlignment="1">
      <alignment horizontal="center" vertical="center" shrinkToFit="1"/>
    </xf>
    <xf numFmtId="0" fontId="8" fillId="0" borderId="32" xfId="0" applyFont="1" applyFill="1" applyBorder="1" applyAlignment="1">
      <alignment horizontal="center" vertical="center" shrinkToFit="1"/>
    </xf>
    <xf numFmtId="177" fontId="10" fillId="0" borderId="32" xfId="0" applyNumberFormat="1" applyFont="1" applyFill="1" applyBorder="1" applyAlignment="1">
      <alignment vertical="center" shrinkToFit="1"/>
    </xf>
    <xf numFmtId="177" fontId="10" fillId="0" borderId="33" xfId="0" applyNumberFormat="1" applyFont="1" applyFill="1" applyBorder="1" applyAlignment="1">
      <alignment vertical="center" shrinkToFit="1"/>
    </xf>
    <xf numFmtId="177" fontId="10" fillId="0" borderId="34" xfId="0" applyNumberFormat="1" applyFont="1" applyFill="1" applyBorder="1" applyAlignment="1">
      <alignment vertical="center" shrinkToFit="1"/>
    </xf>
    <xf numFmtId="177" fontId="10" fillId="0" borderId="35" xfId="0" applyNumberFormat="1" applyFont="1" applyFill="1" applyBorder="1" applyAlignment="1">
      <alignment vertical="center" shrinkToFit="1"/>
    </xf>
    <xf numFmtId="177" fontId="10" fillId="0" borderId="34" xfId="0" applyNumberFormat="1" applyFont="1" applyFill="1" applyBorder="1" applyAlignment="1">
      <alignment horizontal="right" vertical="center" shrinkToFit="1"/>
    </xf>
    <xf numFmtId="0" fontId="8" fillId="0" borderId="36" xfId="0" applyFont="1" applyFill="1" applyBorder="1" applyAlignment="1">
      <alignment horizontal="center" vertical="center" shrinkToFit="1"/>
    </xf>
    <xf numFmtId="177" fontId="10" fillId="0" borderId="36" xfId="0" applyNumberFormat="1" applyFont="1" applyFill="1" applyBorder="1" applyAlignment="1">
      <alignment vertical="center" shrinkToFit="1"/>
    </xf>
    <xf numFmtId="177" fontId="10" fillId="0" borderId="37" xfId="0" applyNumberFormat="1" applyFont="1" applyFill="1" applyBorder="1" applyAlignment="1">
      <alignment horizontal="right" vertical="center" shrinkToFit="1"/>
    </xf>
    <xf numFmtId="177" fontId="10" fillId="0" borderId="38" xfId="0" applyNumberFormat="1" applyFont="1" applyFill="1" applyBorder="1" applyAlignment="1">
      <alignment vertical="center" shrinkToFit="1"/>
    </xf>
    <xf numFmtId="177" fontId="10" fillId="0" borderId="39" xfId="0" applyNumberFormat="1" applyFont="1" applyFill="1" applyBorder="1" applyAlignment="1">
      <alignment horizontal="right" vertical="center" shrinkToFit="1"/>
    </xf>
    <xf numFmtId="177" fontId="10" fillId="0" borderId="38" xfId="0" applyNumberFormat="1" applyFont="1" applyFill="1" applyBorder="1" applyAlignment="1">
      <alignment horizontal="right" vertical="center" shrinkToFit="1"/>
    </xf>
    <xf numFmtId="177" fontId="10" fillId="0" borderId="39" xfId="0" applyNumberFormat="1" applyFont="1" applyFill="1" applyBorder="1" applyAlignment="1">
      <alignment vertical="center" shrinkToFit="1"/>
    </xf>
    <xf numFmtId="0" fontId="8" fillId="0" borderId="1" xfId="0" applyFont="1" applyFill="1" applyBorder="1" applyAlignment="1">
      <alignment horizontal="right" vertical="center" shrinkToFit="1"/>
    </xf>
    <xf numFmtId="0" fontId="8" fillId="0" borderId="40" xfId="0" applyFont="1" applyFill="1" applyBorder="1" applyAlignment="1">
      <alignment horizontal="center" vertical="center" shrinkToFit="1"/>
    </xf>
    <xf numFmtId="177" fontId="11" fillId="0" borderId="41" xfId="0" applyNumberFormat="1" applyFont="1" applyFill="1" applyBorder="1" applyAlignment="1">
      <alignment vertical="center" shrinkToFit="1"/>
    </xf>
    <xf numFmtId="177" fontId="11" fillId="0" borderId="29" xfId="0" applyNumberFormat="1" applyFont="1" applyFill="1" applyBorder="1" applyAlignment="1">
      <alignment vertical="center" shrinkToFit="1"/>
    </xf>
    <xf numFmtId="177" fontId="11" fillId="0" borderId="30" xfId="0" applyNumberFormat="1" applyFont="1" applyFill="1" applyBorder="1" applyAlignment="1">
      <alignment vertical="center" shrinkToFit="1"/>
    </xf>
    <xf numFmtId="177" fontId="11" fillId="0" borderId="42" xfId="0" applyNumberFormat="1" applyFont="1" applyFill="1" applyBorder="1" applyAlignment="1">
      <alignment vertical="center" shrinkToFit="1"/>
    </xf>
    <xf numFmtId="177" fontId="11" fillId="0" borderId="28" xfId="0" applyNumberFormat="1" applyFont="1" applyFill="1" applyBorder="1" applyAlignment="1">
      <alignment vertical="center" shrinkToFit="1"/>
    </xf>
    <xf numFmtId="177" fontId="11" fillId="0" borderId="30" xfId="0" applyNumberFormat="1" applyFont="1" applyFill="1" applyBorder="1" applyAlignment="1">
      <alignment horizontal="right" vertical="center" shrinkToFit="1"/>
    </xf>
    <xf numFmtId="177" fontId="11" fillId="0" borderId="31" xfId="0" applyNumberFormat="1" applyFont="1" applyFill="1" applyBorder="1" applyAlignment="1">
      <alignment vertical="center" shrinkToFit="1"/>
    </xf>
    <xf numFmtId="0" fontId="8" fillId="0" borderId="14" xfId="0" applyFont="1" applyFill="1" applyBorder="1" applyAlignment="1">
      <alignment horizontal="right" vertical="center" shrinkToFit="1"/>
    </xf>
    <xf numFmtId="0" fontId="8" fillId="0" borderId="43" xfId="0" applyFont="1" applyFill="1" applyBorder="1" applyAlignment="1">
      <alignment horizontal="center" vertical="center" shrinkToFit="1"/>
    </xf>
    <xf numFmtId="177" fontId="11" fillId="0" borderId="44" xfId="0" applyNumberFormat="1" applyFont="1" applyFill="1" applyBorder="1" applyAlignment="1">
      <alignment vertical="center" shrinkToFit="1"/>
    </xf>
    <xf numFmtId="177" fontId="11" fillId="0" borderId="33" xfId="0" applyNumberFormat="1" applyFont="1" applyFill="1" applyBorder="1" applyAlignment="1">
      <alignment vertical="center" shrinkToFit="1"/>
    </xf>
    <xf numFmtId="177" fontId="11" fillId="0" borderId="34" xfId="0" applyNumberFormat="1" applyFont="1" applyFill="1" applyBorder="1" applyAlignment="1">
      <alignment vertical="center" shrinkToFit="1"/>
    </xf>
    <xf numFmtId="177" fontId="11" fillId="0" borderId="45" xfId="0" applyNumberFormat="1" applyFont="1" applyFill="1" applyBorder="1" applyAlignment="1">
      <alignment vertical="center" shrinkToFit="1"/>
    </xf>
    <xf numFmtId="177" fontId="11" fillId="0" borderId="32" xfId="0" applyNumberFormat="1" applyFont="1" applyFill="1" applyBorder="1" applyAlignment="1">
      <alignment vertical="center" shrinkToFit="1"/>
    </xf>
    <xf numFmtId="177" fontId="11" fillId="0" borderId="34" xfId="0" applyNumberFormat="1" applyFont="1" applyFill="1" applyBorder="1" applyAlignment="1">
      <alignment horizontal="right" vertical="center" shrinkToFit="1"/>
    </xf>
    <xf numFmtId="177" fontId="11" fillId="0" borderId="35" xfId="0" applyNumberFormat="1" applyFont="1" applyFill="1" applyBorder="1" applyAlignment="1">
      <alignment vertical="center" shrinkToFit="1"/>
    </xf>
    <xf numFmtId="0" fontId="8" fillId="0" borderId="4" xfId="0" applyFont="1" applyFill="1" applyBorder="1" applyAlignment="1">
      <alignment horizontal="right" vertical="center" shrinkToFit="1"/>
    </xf>
    <xf numFmtId="0" fontId="8" fillId="0" borderId="46" xfId="0" applyFont="1" applyFill="1" applyBorder="1" applyAlignment="1">
      <alignment horizontal="center" vertical="center" shrinkToFit="1"/>
    </xf>
    <xf numFmtId="177" fontId="11" fillId="0" borderId="47" xfId="0" applyNumberFormat="1" applyFont="1" applyFill="1" applyBorder="1" applyAlignment="1">
      <alignment vertical="center" shrinkToFit="1"/>
    </xf>
    <xf numFmtId="177" fontId="11" fillId="0" borderId="37" xfId="0" applyNumberFormat="1" applyFont="1" applyFill="1" applyBorder="1" applyAlignment="1">
      <alignment horizontal="right" vertical="center" shrinkToFit="1"/>
    </xf>
    <xf numFmtId="177" fontId="11" fillId="0" borderId="38" xfId="0" applyNumberFormat="1" applyFont="1" applyFill="1" applyBorder="1" applyAlignment="1">
      <alignment vertical="center" shrinkToFit="1"/>
    </xf>
    <xf numFmtId="177" fontId="11" fillId="0" borderId="48" xfId="0" applyNumberFormat="1" applyFont="1" applyFill="1" applyBorder="1" applyAlignment="1">
      <alignment horizontal="right" vertical="center" shrinkToFit="1"/>
    </xf>
    <xf numFmtId="177" fontId="11" fillId="0" borderId="36" xfId="0" applyNumberFormat="1" applyFont="1" applyFill="1" applyBorder="1" applyAlignment="1">
      <alignment vertical="center" shrinkToFit="1"/>
    </xf>
    <xf numFmtId="177" fontId="11" fillId="0" borderId="38" xfId="0" applyNumberFormat="1" applyFont="1" applyFill="1" applyBorder="1" applyAlignment="1">
      <alignment horizontal="right" vertical="center" shrinkToFit="1"/>
    </xf>
    <xf numFmtId="177" fontId="11" fillId="0" borderId="39" xfId="0" applyNumberFormat="1" applyFont="1" applyFill="1" applyBorder="1" applyAlignment="1">
      <alignment vertical="center" shrinkToFit="1"/>
    </xf>
    <xf numFmtId="0" fontId="6" fillId="0" borderId="17" xfId="0" applyFont="1" applyFill="1" applyBorder="1"/>
    <xf numFmtId="177" fontId="11" fillId="0" borderId="37" xfId="0" applyNumberFormat="1" applyFont="1" applyFill="1" applyBorder="1" applyAlignment="1">
      <alignment vertical="center" shrinkToFit="1"/>
    </xf>
    <xf numFmtId="177" fontId="11" fillId="0" borderId="48" xfId="0" applyNumberFormat="1" applyFont="1" applyFill="1" applyBorder="1" applyAlignment="1">
      <alignment vertical="center" shrinkToFit="1"/>
    </xf>
    <xf numFmtId="0" fontId="6" fillId="0" borderId="14" xfId="0" applyFont="1" applyFill="1" applyBorder="1"/>
    <xf numFmtId="0" fontId="6" fillId="0" borderId="14" xfId="0" applyFont="1" applyFill="1" applyBorder="1" applyAlignment="1">
      <alignment horizontal="distributed" vertical="center" shrinkToFit="1"/>
    </xf>
    <xf numFmtId="0" fontId="6" fillId="0" borderId="4" xfId="0" applyFont="1" applyFill="1" applyBorder="1"/>
    <xf numFmtId="0" fontId="6" fillId="0" borderId="4" xfId="0" applyFont="1" applyFill="1" applyBorder="1" applyAlignment="1">
      <alignment horizontal="distributed" vertical="center" shrinkToFit="1"/>
    </xf>
    <xf numFmtId="176" fontId="11" fillId="0" borderId="30" xfId="0" applyNumberFormat="1" applyFont="1" applyFill="1" applyBorder="1" applyAlignment="1">
      <alignment vertical="center" shrinkToFit="1"/>
    </xf>
    <xf numFmtId="176" fontId="11" fillId="0" borderId="42" xfId="0" applyNumberFormat="1" applyFont="1" applyFill="1" applyBorder="1" applyAlignment="1">
      <alignment vertical="center" shrinkToFit="1"/>
    </xf>
    <xf numFmtId="176" fontId="11" fillId="0" borderId="34" xfId="0" applyNumberFormat="1" applyFont="1" applyFill="1" applyBorder="1" applyAlignment="1">
      <alignment vertical="center" shrinkToFit="1"/>
    </xf>
    <xf numFmtId="176" fontId="11" fillId="0" borderId="45" xfId="0" applyNumberFormat="1" applyFont="1" applyFill="1" applyBorder="1" applyAlignment="1">
      <alignment vertical="center" shrinkToFit="1"/>
    </xf>
    <xf numFmtId="176" fontId="11" fillId="0" borderId="38" xfId="0" applyNumberFormat="1" applyFont="1" applyFill="1" applyBorder="1" applyAlignment="1">
      <alignment vertical="center" shrinkToFit="1"/>
    </xf>
    <xf numFmtId="176" fontId="11" fillId="0" borderId="48" xfId="0" applyNumberFormat="1" applyFont="1" applyFill="1" applyBorder="1" applyAlignment="1">
      <alignment vertical="center" shrinkToFit="1"/>
    </xf>
    <xf numFmtId="176" fontId="11" fillId="0" borderId="38" xfId="0" applyNumberFormat="1" applyFont="1" applyFill="1" applyBorder="1" applyAlignment="1">
      <alignment horizontal="right" vertical="center" shrinkToFit="1"/>
    </xf>
    <xf numFmtId="0" fontId="8" fillId="0" borderId="21" xfId="0" applyFont="1" applyFill="1" applyBorder="1" applyAlignment="1">
      <alignment vertical="center"/>
    </xf>
    <xf numFmtId="49" fontId="8" fillId="0" borderId="20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distributed" vertical="center" shrinkToFit="1"/>
    </xf>
    <xf numFmtId="0" fontId="6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5" fillId="0" borderId="0" xfId="0" applyFont="1" applyFill="1" applyAlignment="1">
      <alignment shrinkToFit="1"/>
    </xf>
    <xf numFmtId="0" fontId="5" fillId="0" borderId="0" xfId="0" applyFont="1" applyFill="1"/>
    <xf numFmtId="0" fontId="8" fillId="0" borderId="0" xfId="0" applyFont="1" applyFill="1"/>
    <xf numFmtId="0" fontId="16" fillId="0" borderId="0" xfId="0" applyFont="1" applyFill="1"/>
    <xf numFmtId="0" fontId="8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top" shrinkToFit="1"/>
    </xf>
    <xf numFmtId="0" fontId="8" fillId="0" borderId="17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top" shrinkToFit="1"/>
    </xf>
    <xf numFmtId="0" fontId="8" fillId="0" borderId="20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20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right" vertical="center"/>
    </xf>
    <xf numFmtId="176" fontId="8" fillId="0" borderId="0" xfId="0" applyNumberFormat="1" applyFont="1" applyFill="1" applyAlignment="1">
      <alignment vertical="center"/>
    </xf>
    <xf numFmtId="177" fontId="9" fillId="0" borderId="1" xfId="0" applyNumberFormat="1" applyFont="1" applyFill="1" applyBorder="1" applyAlignment="1">
      <alignment horizontal="center" vertical="center" shrinkToFit="1"/>
    </xf>
    <xf numFmtId="177" fontId="9" fillId="0" borderId="27" xfId="0" applyNumberFormat="1" applyFont="1" applyFill="1" applyBorder="1" applyAlignment="1">
      <alignment horizontal="right" vertical="center"/>
    </xf>
    <xf numFmtId="177" fontId="9" fillId="0" borderId="11" xfId="0" applyNumberFormat="1" applyFont="1" applyFill="1" applyBorder="1" applyAlignment="1">
      <alignment horizontal="right" vertical="center"/>
    </xf>
    <xf numFmtId="177" fontId="9" fillId="0" borderId="10" xfId="0" applyNumberFormat="1" applyFont="1" applyFill="1" applyBorder="1" applyAlignment="1">
      <alignment horizontal="right" vertical="center"/>
    </xf>
    <xf numFmtId="177" fontId="8" fillId="0" borderId="14" xfId="0" applyNumberFormat="1" applyFont="1" applyFill="1" applyBorder="1" applyAlignment="1">
      <alignment horizontal="right" vertical="center" shrinkToFit="1"/>
    </xf>
    <xf numFmtId="177" fontId="8" fillId="0" borderId="14" xfId="0" applyNumberFormat="1" applyFont="1" applyFill="1" applyBorder="1" applyAlignment="1">
      <alignment horizontal="right" vertical="center"/>
    </xf>
    <xf numFmtId="177" fontId="8" fillId="0" borderId="17" xfId="0" applyNumberFormat="1" applyFont="1" applyFill="1" applyBorder="1" applyAlignment="1">
      <alignment horizontal="right" vertical="center"/>
    </xf>
    <xf numFmtId="177" fontId="8" fillId="0" borderId="15" xfId="0" applyNumberFormat="1" applyFont="1" applyFill="1" applyBorder="1" applyAlignment="1">
      <alignment horizontal="right" vertical="center"/>
    </xf>
    <xf numFmtId="177" fontId="8" fillId="0" borderId="16" xfId="0" applyNumberFormat="1" applyFont="1" applyFill="1" applyBorder="1" applyAlignment="1">
      <alignment horizontal="right" vertical="center"/>
    </xf>
    <xf numFmtId="177" fontId="8" fillId="0" borderId="4" xfId="0" applyNumberFormat="1" applyFont="1" applyFill="1" applyBorder="1" applyAlignment="1">
      <alignment horizontal="right" vertical="center" shrinkToFit="1"/>
    </xf>
    <xf numFmtId="177" fontId="8" fillId="0" borderId="4" xfId="0" applyNumberFormat="1" applyFont="1" applyFill="1" applyBorder="1" applyAlignment="1">
      <alignment horizontal="right" vertical="center"/>
    </xf>
    <xf numFmtId="177" fontId="8" fillId="0" borderId="21" xfId="0" applyNumberFormat="1" applyFont="1" applyFill="1" applyBorder="1" applyAlignment="1">
      <alignment horizontal="right" vertical="center"/>
    </xf>
    <xf numFmtId="177" fontId="8" fillId="0" borderId="19" xfId="0" applyNumberFormat="1" applyFont="1" applyFill="1" applyBorder="1" applyAlignment="1">
      <alignment horizontal="right" vertical="center"/>
    </xf>
    <xf numFmtId="177" fontId="8" fillId="0" borderId="20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Alignment="1">
      <alignment vertical="center"/>
    </xf>
    <xf numFmtId="177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 shrinkToFit="1"/>
    </xf>
    <xf numFmtId="0" fontId="5" fillId="0" borderId="0" xfId="0" applyFont="1" applyFill="1" applyBorder="1" applyAlignment="1">
      <alignment shrinkToFit="1"/>
    </xf>
    <xf numFmtId="0" fontId="5" fillId="0" borderId="0" xfId="0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shrinkToFit="1"/>
    </xf>
    <xf numFmtId="0" fontId="8" fillId="0" borderId="0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horizontal="left" vertical="center" indent="1"/>
    </xf>
    <xf numFmtId="0" fontId="8" fillId="0" borderId="0" xfId="0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0" fontId="8" fillId="0" borderId="0" xfId="0" applyFont="1" applyFill="1" applyAlignment="1">
      <alignment shrinkToFit="1"/>
    </xf>
    <xf numFmtId="0" fontId="8" fillId="0" borderId="27" xfId="0" applyFont="1" applyFill="1" applyBorder="1" applyAlignment="1">
      <alignment horizontal="center" vertical="center"/>
    </xf>
    <xf numFmtId="0" fontId="8" fillId="0" borderId="58" xfId="0" applyFont="1" applyFill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8" fillId="0" borderId="58" xfId="0" applyFont="1" applyFill="1" applyBorder="1" applyAlignment="1">
      <alignment horizontal="right" vertical="center"/>
    </xf>
    <xf numFmtId="0" fontId="8" fillId="0" borderId="16" xfId="0" applyFont="1" applyFill="1" applyBorder="1" applyAlignment="1">
      <alignment horizontal="right" vertical="center"/>
    </xf>
    <xf numFmtId="176" fontId="9" fillId="0" borderId="0" xfId="0" applyNumberFormat="1" applyFont="1" applyFill="1" applyAlignment="1">
      <alignment vertical="center"/>
    </xf>
    <xf numFmtId="176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right" vertical="center"/>
    </xf>
    <xf numFmtId="177" fontId="9" fillId="0" borderId="12" xfId="0" applyNumberFormat="1" applyFont="1" applyFill="1" applyBorder="1" applyAlignment="1">
      <alignment horizontal="right" vertical="center"/>
    </xf>
    <xf numFmtId="176" fontId="8" fillId="0" borderId="14" xfId="0" applyNumberFormat="1" applyFont="1" applyFill="1" applyBorder="1" applyAlignment="1">
      <alignment horizontal="right" vertical="center"/>
    </xf>
    <xf numFmtId="177" fontId="8" fillId="0" borderId="58" xfId="0" applyNumberFormat="1" applyFont="1" applyFill="1" applyBorder="1" applyAlignment="1">
      <alignment horizontal="right" vertical="center"/>
    </xf>
    <xf numFmtId="176" fontId="8" fillId="0" borderId="4" xfId="0" applyNumberFormat="1" applyFont="1" applyFill="1" applyBorder="1" applyAlignment="1">
      <alignment horizontal="right" vertical="center"/>
    </xf>
    <xf numFmtId="177" fontId="8" fillId="0" borderId="59" xfId="0" applyNumberFormat="1" applyFont="1" applyFill="1" applyBorder="1" applyAlignment="1">
      <alignment horizontal="right" vertical="center"/>
    </xf>
    <xf numFmtId="177" fontId="8" fillId="0" borderId="14" xfId="1" applyNumberFormat="1" applyFont="1" applyFill="1" applyBorder="1" applyAlignment="1">
      <alignment horizontal="right" vertical="center"/>
    </xf>
    <xf numFmtId="177" fontId="8" fillId="0" borderId="4" xfId="1" applyNumberFormat="1" applyFont="1" applyFill="1" applyBorder="1" applyAlignment="1">
      <alignment horizontal="right" vertical="center"/>
    </xf>
    <xf numFmtId="0" fontId="5" fillId="0" borderId="0" xfId="2" applyFont="1" applyFill="1"/>
    <xf numFmtId="0" fontId="13" fillId="0" borderId="0" xfId="2" applyFont="1" applyFill="1"/>
    <xf numFmtId="38" fontId="13" fillId="0" borderId="0" xfId="1" applyFont="1" applyFill="1"/>
    <xf numFmtId="0" fontId="8" fillId="0" borderId="0" xfId="2" applyFont="1" applyFill="1"/>
    <xf numFmtId="0" fontId="7" fillId="0" borderId="0" xfId="2" applyFont="1" applyFill="1" applyAlignment="1">
      <alignment vertical="center"/>
    </xf>
    <xf numFmtId="58" fontId="7" fillId="0" borderId="0" xfId="2" quotePrefix="1" applyNumberFormat="1" applyFont="1" applyFill="1" applyBorder="1" applyAlignment="1">
      <alignment vertical="center"/>
    </xf>
    <xf numFmtId="0" fontId="8" fillId="0" borderId="0" xfId="2" applyFont="1" applyFill="1" applyBorder="1"/>
    <xf numFmtId="38" fontId="8" fillId="0" borderId="0" xfId="1" applyFont="1" applyFill="1" applyBorder="1"/>
    <xf numFmtId="0" fontId="8" fillId="0" borderId="0" xfId="2" applyFont="1" applyFill="1" applyAlignment="1">
      <alignment vertical="center"/>
    </xf>
    <xf numFmtId="0" fontId="8" fillId="0" borderId="21" xfId="2" applyFont="1" applyFill="1" applyBorder="1" applyAlignment="1">
      <alignment horizontal="center" vertical="center"/>
    </xf>
    <xf numFmtId="0" fontId="8" fillId="0" borderId="39" xfId="2" applyFont="1" applyFill="1" applyBorder="1" applyAlignment="1">
      <alignment horizontal="center" vertical="center"/>
    </xf>
    <xf numFmtId="38" fontId="8" fillId="0" borderId="21" xfId="1" applyFont="1" applyFill="1" applyBorder="1" applyAlignment="1">
      <alignment horizontal="center" vertical="center"/>
    </xf>
    <xf numFmtId="177" fontId="9" fillId="0" borderId="17" xfId="2" applyNumberFormat="1" applyFont="1" applyFill="1" applyBorder="1" applyAlignment="1">
      <alignment vertical="center"/>
    </xf>
    <xf numFmtId="0" fontId="9" fillId="0" borderId="13" xfId="2" applyFont="1" applyFill="1" applyBorder="1" applyAlignment="1">
      <alignment horizontal="right" vertical="center"/>
    </xf>
    <xf numFmtId="177" fontId="9" fillId="0" borderId="22" xfId="2" applyNumberFormat="1" applyFont="1" applyFill="1" applyBorder="1" applyAlignment="1">
      <alignment vertical="center"/>
    </xf>
    <xf numFmtId="0" fontId="8" fillId="0" borderId="17" xfId="2" applyFont="1" applyFill="1" applyBorder="1" applyAlignment="1">
      <alignment vertical="center"/>
    </xf>
    <xf numFmtId="0" fontId="8" fillId="0" borderId="22" xfId="2" applyFont="1" applyFill="1" applyBorder="1" applyAlignment="1">
      <alignment vertical="center"/>
    </xf>
    <xf numFmtId="0" fontId="9" fillId="0" borderId="66" xfId="2" applyFont="1" applyFill="1" applyBorder="1" applyAlignment="1">
      <alignment vertical="center"/>
    </xf>
    <xf numFmtId="177" fontId="8" fillId="0" borderId="28" xfId="2" applyNumberFormat="1" applyFont="1" applyFill="1" applyBorder="1" applyAlignment="1">
      <alignment horizontal="right" vertical="center"/>
    </xf>
    <xf numFmtId="178" fontId="8" fillId="0" borderId="31" xfId="2" applyNumberFormat="1" applyFont="1" applyFill="1" applyBorder="1" applyAlignment="1">
      <alignment vertical="center"/>
    </xf>
    <xf numFmtId="0" fontId="8" fillId="0" borderId="23" xfId="2" applyFont="1" applyFill="1" applyBorder="1" applyAlignment="1">
      <alignment vertical="center"/>
    </xf>
    <xf numFmtId="0" fontId="8" fillId="0" borderId="35" xfId="2" applyFont="1" applyFill="1" applyBorder="1" applyAlignment="1">
      <alignment vertical="center"/>
    </xf>
    <xf numFmtId="0" fontId="13" fillId="0" borderId="32" xfId="2" applyFont="1" applyFill="1" applyBorder="1" applyAlignment="1">
      <alignment horizontal="right" vertical="center"/>
    </xf>
    <xf numFmtId="178" fontId="13" fillId="0" borderId="35" xfId="2" applyNumberFormat="1" applyFont="1" applyFill="1" applyBorder="1" applyAlignment="1">
      <alignment vertical="center"/>
    </xf>
    <xf numFmtId="3" fontId="13" fillId="0" borderId="32" xfId="2" applyNumberFormat="1" applyFont="1" applyFill="1" applyBorder="1" applyAlignment="1">
      <alignment horizontal="right" vertical="center"/>
    </xf>
    <xf numFmtId="0" fontId="19" fillId="0" borderId="35" xfId="2" applyFont="1" applyFill="1" applyBorder="1" applyAlignment="1">
      <alignment vertical="center" wrapText="1" shrinkToFit="1"/>
    </xf>
    <xf numFmtId="0" fontId="8" fillId="0" borderId="25" xfId="2" applyFont="1" applyFill="1" applyBorder="1" applyAlignment="1">
      <alignment vertical="center"/>
    </xf>
    <xf numFmtId="0" fontId="8" fillId="0" borderId="39" xfId="2" applyFont="1" applyFill="1" applyBorder="1" applyAlignment="1">
      <alignment vertical="center"/>
    </xf>
    <xf numFmtId="0" fontId="13" fillId="0" borderId="36" xfId="2" applyFont="1" applyFill="1" applyBorder="1" applyAlignment="1">
      <alignment horizontal="right" vertical="center"/>
    </xf>
    <xf numFmtId="178" fontId="13" fillId="0" borderId="39" xfId="2" applyNumberFormat="1" applyFont="1" applyFill="1" applyBorder="1" applyAlignment="1">
      <alignment vertical="center"/>
    </xf>
    <xf numFmtId="3" fontId="13" fillId="0" borderId="36" xfId="2" applyNumberFormat="1" applyFont="1" applyFill="1" applyBorder="1" applyAlignment="1">
      <alignment horizontal="right" vertical="center"/>
    </xf>
    <xf numFmtId="178" fontId="8" fillId="0" borderId="31" xfId="2" applyNumberFormat="1" applyFont="1" applyFill="1" applyBorder="1" applyAlignment="1">
      <alignment horizontal="right" vertical="center"/>
    </xf>
    <xf numFmtId="0" fontId="17" fillId="0" borderId="35" xfId="2" applyFont="1" applyFill="1" applyBorder="1" applyAlignment="1">
      <alignment vertical="center" shrinkToFit="1"/>
    </xf>
    <xf numFmtId="0" fontId="17" fillId="0" borderId="39" xfId="2" applyFont="1" applyFill="1" applyBorder="1" applyAlignment="1">
      <alignment vertical="center" shrinkToFit="1"/>
    </xf>
    <xf numFmtId="178" fontId="13" fillId="0" borderId="39" xfId="2" applyNumberFormat="1" applyFont="1" applyFill="1" applyBorder="1" applyAlignment="1">
      <alignment horizontal="right" vertical="center"/>
    </xf>
    <xf numFmtId="0" fontId="8" fillId="0" borderId="1" xfId="2" applyFont="1" applyFill="1" applyBorder="1" applyAlignment="1">
      <alignment vertical="center"/>
    </xf>
    <xf numFmtId="0" fontId="8" fillId="0" borderId="66" xfId="2" applyFont="1" applyFill="1" applyBorder="1" applyAlignment="1">
      <alignment vertical="center"/>
    </xf>
    <xf numFmtId="0" fontId="17" fillId="0" borderId="35" xfId="2" applyFont="1" applyFill="1" applyBorder="1" applyAlignment="1">
      <alignment vertical="center" wrapText="1" shrinkToFit="1"/>
    </xf>
    <xf numFmtId="0" fontId="17" fillId="0" borderId="39" xfId="2" applyFont="1" applyFill="1" applyBorder="1" applyAlignment="1">
      <alignment vertical="center" wrapText="1" shrinkToFit="1"/>
    </xf>
    <xf numFmtId="177" fontId="13" fillId="0" borderId="28" xfId="2" applyNumberFormat="1" applyFont="1" applyFill="1" applyBorder="1" applyAlignment="1">
      <alignment vertical="center"/>
    </xf>
    <xf numFmtId="178" fontId="13" fillId="0" borderId="31" xfId="2" applyNumberFormat="1" applyFont="1" applyFill="1" applyBorder="1" applyAlignment="1">
      <alignment vertical="center"/>
    </xf>
    <xf numFmtId="0" fontId="8" fillId="0" borderId="21" xfId="2" applyFont="1" applyFill="1" applyBorder="1" applyAlignment="1">
      <alignment vertical="center"/>
    </xf>
    <xf numFmtId="177" fontId="9" fillId="0" borderId="11" xfId="1" applyNumberFormat="1" applyFont="1" applyFill="1" applyBorder="1" applyAlignment="1">
      <alignment vertical="center"/>
    </xf>
    <xf numFmtId="178" fontId="9" fillId="0" borderId="13" xfId="2" applyNumberFormat="1" applyFont="1" applyFill="1" applyBorder="1" applyAlignment="1">
      <alignment horizontal="right" vertical="center"/>
    </xf>
    <xf numFmtId="177" fontId="9" fillId="0" borderId="11" xfId="2" applyNumberFormat="1" applyFont="1" applyFill="1" applyBorder="1" applyAlignment="1">
      <alignment vertical="center"/>
    </xf>
    <xf numFmtId="0" fontId="9" fillId="0" borderId="27" xfId="2" applyFont="1" applyFill="1" applyBorder="1" applyAlignment="1">
      <alignment vertical="center"/>
    </xf>
    <xf numFmtId="178" fontId="8" fillId="0" borderId="13" xfId="2" applyNumberFormat="1" applyFont="1" applyFill="1" applyBorder="1" applyAlignment="1">
      <alignment horizontal="right" vertical="center"/>
    </xf>
    <xf numFmtId="177" fontId="8" fillId="0" borderId="11" xfId="2" applyNumberFormat="1" applyFont="1" applyFill="1" applyBorder="1" applyAlignment="1">
      <alignment vertical="center"/>
    </xf>
    <xf numFmtId="177" fontId="8" fillId="0" borderId="11" xfId="1" applyNumberFormat="1" applyFont="1" applyFill="1" applyBorder="1" applyAlignment="1">
      <alignment vertical="center"/>
    </xf>
    <xf numFmtId="0" fontId="13" fillId="0" borderId="44" xfId="2" applyFont="1" applyFill="1" applyBorder="1" applyAlignment="1">
      <alignment vertical="center"/>
    </xf>
    <xf numFmtId="179" fontId="13" fillId="0" borderId="35" xfId="2" applyNumberFormat="1" applyFont="1" applyFill="1" applyBorder="1" applyAlignment="1">
      <alignment horizontal="right" vertical="center"/>
    </xf>
    <xf numFmtId="38" fontId="13" fillId="0" borderId="44" xfId="1" applyFont="1" applyFill="1" applyBorder="1" applyAlignment="1">
      <alignment vertical="center"/>
    </xf>
    <xf numFmtId="0" fontId="13" fillId="0" borderId="47" xfId="2" applyFont="1" applyFill="1" applyBorder="1" applyAlignment="1">
      <alignment vertical="center"/>
    </xf>
    <xf numFmtId="179" fontId="13" fillId="0" borderId="39" xfId="2" applyNumberFormat="1" applyFont="1" applyFill="1" applyBorder="1" applyAlignment="1">
      <alignment horizontal="right" vertical="center"/>
    </xf>
    <xf numFmtId="38" fontId="13" fillId="0" borderId="47" xfId="1" applyFont="1" applyFill="1" applyBorder="1" applyAlignment="1">
      <alignment vertical="center"/>
    </xf>
    <xf numFmtId="0" fontId="13" fillId="0" borderId="32" xfId="2" applyFont="1" applyFill="1" applyBorder="1" applyAlignment="1">
      <alignment vertical="center"/>
    </xf>
    <xf numFmtId="0" fontId="13" fillId="0" borderId="36" xfId="2" applyFont="1" applyFill="1" applyBorder="1" applyAlignment="1">
      <alignment vertical="center"/>
    </xf>
    <xf numFmtId="0" fontId="8" fillId="0" borderId="16" xfId="2" applyFont="1" applyFill="1" applyBorder="1" applyAlignment="1">
      <alignment vertical="center"/>
    </xf>
    <xf numFmtId="177" fontId="8" fillId="0" borderId="17" xfId="2" applyNumberFormat="1" applyFont="1" applyFill="1" applyBorder="1" applyAlignment="1">
      <alignment vertical="center"/>
    </xf>
    <xf numFmtId="178" fontId="8" fillId="0" borderId="24" xfId="2" applyNumberFormat="1" applyFont="1" applyFill="1" applyBorder="1" applyAlignment="1">
      <alignment vertical="center"/>
    </xf>
    <xf numFmtId="178" fontId="8" fillId="0" borderId="13" xfId="2" applyNumberFormat="1" applyFont="1" applyFill="1" applyBorder="1" applyAlignment="1">
      <alignment vertical="center"/>
    </xf>
    <xf numFmtId="0" fontId="13" fillId="0" borderId="0" xfId="2" applyFont="1" applyFill="1" applyAlignment="1">
      <alignment vertical="center"/>
    </xf>
    <xf numFmtId="38" fontId="13" fillId="0" borderId="0" xfId="1" applyFont="1" applyFill="1" applyAlignment="1">
      <alignment vertical="center"/>
    </xf>
    <xf numFmtId="0" fontId="8" fillId="0" borderId="0" xfId="2" applyFont="1" applyFill="1" applyAlignment="1">
      <alignment horizontal="right" vertical="center"/>
    </xf>
    <xf numFmtId="176" fontId="8" fillId="0" borderId="1" xfId="0" applyNumberFormat="1" applyFont="1" applyFill="1" applyBorder="1" applyAlignment="1">
      <alignment horizontal="center" vertical="center" justifyLastLine="1"/>
    </xf>
    <xf numFmtId="176" fontId="8" fillId="0" borderId="4" xfId="0" applyNumberFormat="1" applyFont="1" applyFill="1" applyBorder="1" applyAlignment="1">
      <alignment horizontal="center" vertical="center" justifyLastLine="1"/>
    </xf>
    <xf numFmtId="176" fontId="9" fillId="0" borderId="2" xfId="0" applyNumberFormat="1" applyFont="1" applyFill="1" applyBorder="1" applyAlignment="1">
      <alignment horizontal="distributed" vertical="center" justifyLastLine="1"/>
    </xf>
    <xf numFmtId="176" fontId="9" fillId="0" borderId="3" xfId="0" applyNumberFormat="1" applyFont="1" applyFill="1" applyBorder="1" applyAlignment="1">
      <alignment horizontal="distributed" vertical="center" justifyLastLine="1"/>
    </xf>
    <xf numFmtId="176" fontId="8" fillId="0" borderId="3" xfId="0" applyNumberFormat="1" applyFont="1" applyFill="1" applyBorder="1" applyAlignment="1">
      <alignment horizontal="distributed" vertical="center" justifyLastLine="1"/>
    </xf>
    <xf numFmtId="49" fontId="8" fillId="0" borderId="22" xfId="0" applyNumberFormat="1" applyFont="1" applyFill="1" applyBorder="1" applyAlignment="1">
      <alignment horizontal="center" vertical="center" shrinkToFit="1"/>
    </xf>
    <xf numFmtId="49" fontId="8" fillId="0" borderId="27" xfId="0" applyNumberFormat="1" applyFont="1" applyFill="1" applyBorder="1" applyAlignment="1">
      <alignment horizontal="center" vertical="center" shrinkToFit="1"/>
    </xf>
    <xf numFmtId="0" fontId="14" fillId="0" borderId="12" xfId="0" applyFont="1" applyFill="1" applyBorder="1" applyAlignment="1">
      <alignment horizontal="center" vertical="center" shrinkToFit="1"/>
    </xf>
    <xf numFmtId="0" fontId="14" fillId="0" borderId="23" xfId="0" applyFont="1" applyFill="1" applyBorder="1" applyAlignment="1">
      <alignment horizontal="center" vertical="center" shrinkToFit="1"/>
    </xf>
    <xf numFmtId="0" fontId="14" fillId="0" borderId="25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15" xfId="0" applyFont="1" applyFill="1" applyBorder="1" applyAlignment="1">
      <alignment horizontal="center" vertical="center" shrinkToFit="1"/>
    </xf>
    <xf numFmtId="0" fontId="10" fillId="0" borderId="19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wrapText="1" shrinkToFit="1"/>
    </xf>
    <xf numFmtId="0" fontId="11" fillId="0" borderId="15" xfId="0" applyFont="1" applyFill="1" applyBorder="1" applyAlignment="1">
      <alignment horizontal="center" vertical="center" wrapText="1" shrinkToFit="1"/>
    </xf>
    <xf numFmtId="0" fontId="11" fillId="0" borderId="19" xfId="0" applyFont="1" applyFill="1" applyBorder="1" applyAlignment="1">
      <alignment horizontal="center" vertical="center" wrapText="1" shrinkToFit="1"/>
    </xf>
    <xf numFmtId="0" fontId="13" fillId="0" borderId="13" xfId="0" applyFont="1" applyFill="1" applyBorder="1" applyAlignment="1">
      <alignment horizontal="center" vertical="center" shrinkToFit="1"/>
    </xf>
    <xf numFmtId="0" fontId="13" fillId="0" borderId="24" xfId="0" applyFont="1" applyFill="1" applyBorder="1" applyAlignment="1">
      <alignment horizontal="center" vertical="center" shrinkToFit="1"/>
    </xf>
    <xf numFmtId="0" fontId="13" fillId="0" borderId="26" xfId="0" applyFont="1" applyFill="1" applyBorder="1" applyAlignment="1">
      <alignment horizontal="center" vertical="center" shrinkToFit="1"/>
    </xf>
    <xf numFmtId="0" fontId="8" fillId="0" borderId="22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distributed" vertical="center" justifyLastLine="1"/>
    </xf>
    <xf numFmtId="0" fontId="8" fillId="0" borderId="22" xfId="0" applyFont="1" applyFill="1" applyBorder="1" applyAlignment="1">
      <alignment horizontal="distributed" vertical="center" justifyLastLine="1"/>
    </xf>
    <xf numFmtId="0" fontId="8" fillId="0" borderId="5" xfId="0" applyFont="1" applyFill="1" applyBorder="1" applyAlignment="1">
      <alignment horizontal="distributed" vertical="center" justifyLastLine="1"/>
    </xf>
    <xf numFmtId="0" fontId="8" fillId="0" borderId="2" xfId="0" applyFont="1" applyFill="1" applyBorder="1" applyAlignment="1">
      <alignment horizontal="distributed" vertical="center" justifyLastLine="1"/>
    </xf>
    <xf numFmtId="0" fontId="10" fillId="0" borderId="17" xfId="0" applyFont="1" applyFill="1" applyBorder="1" applyAlignment="1">
      <alignment horizontal="center" vertical="center" shrinkToFit="1"/>
    </xf>
    <xf numFmtId="0" fontId="10" fillId="0" borderId="21" xfId="0" applyFont="1" applyFill="1" applyBorder="1" applyAlignment="1">
      <alignment horizontal="center" vertical="center" shrinkToFit="1"/>
    </xf>
    <xf numFmtId="0" fontId="11" fillId="0" borderId="12" xfId="0" applyFont="1" applyFill="1" applyBorder="1" applyAlignment="1">
      <alignment horizontal="center" vertical="center" wrapText="1" shrinkToFit="1"/>
    </xf>
    <xf numFmtId="0" fontId="11" fillId="0" borderId="23" xfId="0" applyFont="1" applyFill="1" applyBorder="1" applyAlignment="1">
      <alignment horizontal="center" vertical="center" wrapText="1" shrinkToFit="1"/>
    </xf>
    <xf numFmtId="0" fontId="11" fillId="0" borderId="25" xfId="0" applyFont="1" applyFill="1" applyBorder="1" applyAlignment="1">
      <alignment horizontal="center" vertical="center" wrapText="1" shrinkToFit="1"/>
    </xf>
    <xf numFmtId="0" fontId="13" fillId="0" borderId="10" xfId="0" applyFont="1" applyFill="1" applyBorder="1" applyAlignment="1">
      <alignment horizontal="center" vertical="center" wrapText="1" shrinkToFit="1"/>
    </xf>
    <xf numFmtId="0" fontId="13" fillId="0" borderId="15" xfId="0" applyFont="1" applyFill="1" applyBorder="1" applyAlignment="1">
      <alignment horizontal="center" vertical="center" shrinkToFit="1"/>
    </xf>
    <xf numFmtId="0" fontId="13" fillId="0" borderId="19" xfId="0" applyFont="1" applyFill="1" applyBorder="1" applyAlignment="1">
      <alignment horizontal="center" vertical="center" shrinkToFit="1"/>
    </xf>
    <xf numFmtId="177" fontId="9" fillId="0" borderId="49" xfId="0" applyNumberFormat="1" applyFont="1" applyFill="1" applyBorder="1" applyAlignment="1">
      <alignment horizontal="center" vertical="center"/>
    </xf>
    <xf numFmtId="177" fontId="9" fillId="0" borderId="50" xfId="0" applyNumberFormat="1" applyFont="1" applyFill="1" applyBorder="1" applyAlignment="1">
      <alignment horizontal="center" vertical="center"/>
    </xf>
    <xf numFmtId="177" fontId="9" fillId="0" borderId="5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7" fontId="9" fillId="0" borderId="52" xfId="0" applyNumberFormat="1" applyFont="1" applyFill="1" applyBorder="1" applyAlignment="1">
      <alignment horizontal="center" vertical="center"/>
    </xf>
    <xf numFmtId="177" fontId="9" fillId="0" borderId="54" xfId="0" applyNumberFormat="1" applyFont="1" applyFill="1" applyBorder="1" applyAlignment="1">
      <alignment horizontal="center" vertical="center"/>
    </xf>
    <xf numFmtId="177" fontId="9" fillId="0" borderId="56" xfId="0" applyNumberFormat="1" applyFont="1" applyFill="1" applyBorder="1" applyAlignment="1">
      <alignment horizontal="center" vertical="center"/>
    </xf>
    <xf numFmtId="177" fontId="9" fillId="0" borderId="53" xfId="0" applyNumberFormat="1" applyFont="1" applyFill="1" applyBorder="1" applyAlignment="1">
      <alignment horizontal="center" vertical="center"/>
    </xf>
    <xf numFmtId="177" fontId="9" fillId="0" borderId="55" xfId="0" applyNumberFormat="1" applyFont="1" applyFill="1" applyBorder="1" applyAlignment="1">
      <alignment horizontal="center" vertical="center"/>
    </xf>
    <xf numFmtId="177" fontId="9" fillId="0" borderId="57" xfId="0" applyNumberFormat="1" applyFont="1" applyFill="1" applyBorder="1" applyAlignment="1">
      <alignment horizontal="center" vertical="center"/>
    </xf>
    <xf numFmtId="177" fontId="9" fillId="0" borderId="60" xfId="0" applyNumberFormat="1" applyFont="1" applyFill="1" applyBorder="1" applyAlignment="1">
      <alignment horizontal="center" vertical="center"/>
    </xf>
    <xf numFmtId="177" fontId="9" fillId="0" borderId="62" xfId="0" applyNumberFormat="1" applyFont="1" applyFill="1" applyBorder="1" applyAlignment="1">
      <alignment horizontal="center" vertical="center"/>
    </xf>
    <xf numFmtId="177" fontId="9" fillId="0" borderId="64" xfId="0" applyNumberFormat="1" applyFont="1" applyFill="1" applyBorder="1" applyAlignment="1">
      <alignment horizontal="center" vertical="center"/>
    </xf>
    <xf numFmtId="177" fontId="9" fillId="0" borderId="61" xfId="0" applyNumberFormat="1" applyFont="1" applyFill="1" applyBorder="1" applyAlignment="1">
      <alignment horizontal="center" vertical="center"/>
    </xf>
    <xf numFmtId="177" fontId="9" fillId="0" borderId="63" xfId="0" applyNumberFormat="1" applyFont="1" applyFill="1" applyBorder="1" applyAlignment="1">
      <alignment horizontal="center" vertical="center"/>
    </xf>
    <xf numFmtId="177" fontId="9" fillId="0" borderId="65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9" fillId="0" borderId="22" xfId="2" applyFont="1" applyFill="1" applyBorder="1" applyAlignment="1">
      <alignment horizontal="left" vertical="center"/>
    </xf>
    <xf numFmtId="0" fontId="9" fillId="0" borderId="11" xfId="2" applyFont="1" applyFill="1" applyBorder="1" applyAlignment="1">
      <alignment horizontal="left" vertical="center"/>
    </xf>
    <xf numFmtId="0" fontId="9" fillId="0" borderId="27" xfId="2" applyFont="1" applyFill="1" applyBorder="1" applyAlignment="1">
      <alignment horizontal="left" vertical="center"/>
    </xf>
    <xf numFmtId="0" fontId="8" fillId="0" borderId="22" xfId="2" applyFont="1" applyFill="1" applyBorder="1" applyAlignment="1">
      <alignment horizontal="distributed" vertical="center" justifyLastLine="1"/>
    </xf>
    <xf numFmtId="0" fontId="8" fillId="0" borderId="11" xfId="2" applyFont="1" applyFill="1" applyBorder="1" applyAlignment="1">
      <alignment horizontal="distributed" vertical="center" justifyLastLine="1"/>
    </xf>
    <xf numFmtId="0" fontId="8" fillId="0" borderId="27" xfId="2" applyFont="1" applyFill="1" applyBorder="1" applyAlignment="1">
      <alignment horizontal="distributed" vertical="center" justifyLastLine="1"/>
    </xf>
    <xf numFmtId="0" fontId="8" fillId="0" borderId="21" xfId="2" applyFont="1" applyFill="1" applyBorder="1" applyAlignment="1">
      <alignment horizontal="distributed" vertical="center" justifyLastLine="1"/>
    </xf>
    <xf numFmtId="0" fontId="8" fillId="0" borderId="18" xfId="2" applyFont="1" applyFill="1" applyBorder="1" applyAlignment="1">
      <alignment horizontal="distributed" vertical="center" justifyLastLine="1"/>
    </xf>
    <xf numFmtId="0" fontId="8" fillId="0" borderId="20" xfId="2" applyFont="1" applyFill="1" applyBorder="1" applyAlignment="1">
      <alignment horizontal="distributed" vertical="center" justifyLastLine="1"/>
    </xf>
    <xf numFmtId="0" fontId="8" fillId="0" borderId="1" xfId="2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ｆ６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07206809794861"/>
          <c:y val="4.444458223146773E-2"/>
          <c:w val="0.81931713431273823"/>
          <c:h val="0.8730185795466876"/>
        </c:manualLayout>
      </c:layout>
      <c:lineChart>
        <c:grouping val="standard"/>
        <c:varyColors val="0"/>
        <c:ser>
          <c:idx val="0"/>
          <c:order val="0"/>
          <c:tx>
            <c:strRef>
              <c:f>[1]Sheet1!$B$5</c:f>
              <c:strCache>
                <c:ptCount val="1"/>
                <c:pt idx="0">
                  <c:v>卸売業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[1]Sheet1!$D$4:$J$4</c:f>
              <c:strCache>
                <c:ptCount val="7"/>
                <c:pt idx="0">
                  <c:v>平成 9年</c:v>
                </c:pt>
                <c:pt idx="1">
                  <c:v>平成11年</c:v>
                </c:pt>
                <c:pt idx="2">
                  <c:v>平成14年</c:v>
                </c:pt>
                <c:pt idx="3">
                  <c:v>平成16年</c:v>
                </c:pt>
                <c:pt idx="4">
                  <c:v>平成19年</c:v>
                </c:pt>
                <c:pt idx="5">
                  <c:v>平成24年</c:v>
                </c:pt>
                <c:pt idx="6">
                  <c:v>平成26年</c:v>
                </c:pt>
              </c:strCache>
            </c:strRef>
          </c:cat>
          <c:val>
            <c:numRef>
              <c:f>[1]Sheet1!$D$5:$J$5</c:f>
              <c:numCache>
                <c:formatCode>General</c:formatCode>
                <c:ptCount val="7"/>
                <c:pt idx="0">
                  <c:v>122</c:v>
                </c:pt>
                <c:pt idx="1">
                  <c:v>169</c:v>
                </c:pt>
                <c:pt idx="2">
                  <c:v>159</c:v>
                </c:pt>
                <c:pt idx="3">
                  <c:v>173</c:v>
                </c:pt>
                <c:pt idx="4">
                  <c:v>158</c:v>
                </c:pt>
                <c:pt idx="5">
                  <c:v>118</c:v>
                </c:pt>
                <c:pt idx="6">
                  <c:v>116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[1]Sheet1!$B$6</c:f>
              <c:strCache>
                <c:ptCount val="1"/>
                <c:pt idx="0">
                  <c:v>小売業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[1]Sheet1!$D$4:$J$4</c:f>
              <c:strCache>
                <c:ptCount val="7"/>
                <c:pt idx="0">
                  <c:v>平成 9年</c:v>
                </c:pt>
                <c:pt idx="1">
                  <c:v>平成11年</c:v>
                </c:pt>
                <c:pt idx="2">
                  <c:v>平成14年</c:v>
                </c:pt>
                <c:pt idx="3">
                  <c:v>平成16年</c:v>
                </c:pt>
                <c:pt idx="4">
                  <c:v>平成19年</c:v>
                </c:pt>
                <c:pt idx="5">
                  <c:v>平成24年</c:v>
                </c:pt>
                <c:pt idx="6">
                  <c:v>平成26年</c:v>
                </c:pt>
              </c:strCache>
            </c:strRef>
          </c:cat>
          <c:val>
            <c:numRef>
              <c:f>[1]Sheet1!$D$6:$J$6</c:f>
              <c:numCache>
                <c:formatCode>General</c:formatCode>
                <c:ptCount val="7"/>
                <c:pt idx="0">
                  <c:v>1071</c:v>
                </c:pt>
                <c:pt idx="1">
                  <c:v>1069</c:v>
                </c:pt>
                <c:pt idx="2">
                  <c:v>1007</c:v>
                </c:pt>
                <c:pt idx="3">
                  <c:v>970</c:v>
                </c:pt>
                <c:pt idx="4">
                  <c:v>888</c:v>
                </c:pt>
                <c:pt idx="5">
                  <c:v>653</c:v>
                </c:pt>
                <c:pt idx="6">
                  <c:v>620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80928"/>
        <c:axId val="97923456"/>
      </c:lineChart>
      <c:catAx>
        <c:axId val="93980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923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923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398092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22291021671826"/>
          <c:y val="4.444458223146773E-2"/>
          <c:w val="0.82043343653250778"/>
          <c:h val="0.8730185795466876"/>
        </c:manualLayout>
      </c:layout>
      <c:lineChart>
        <c:grouping val="standard"/>
        <c:varyColors val="0"/>
        <c:ser>
          <c:idx val="0"/>
          <c:order val="0"/>
          <c:tx>
            <c:strRef>
              <c:f>[1]Sheet1!$L$5</c:f>
              <c:strCache>
                <c:ptCount val="1"/>
                <c:pt idx="0">
                  <c:v>卸売業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[1]Sheet1!$N$4:$T$4</c:f>
              <c:strCache>
                <c:ptCount val="7"/>
                <c:pt idx="0">
                  <c:v>平成 9年</c:v>
                </c:pt>
                <c:pt idx="1">
                  <c:v>平成11年</c:v>
                </c:pt>
                <c:pt idx="2">
                  <c:v>平成14年</c:v>
                </c:pt>
                <c:pt idx="3">
                  <c:v>平成16年</c:v>
                </c:pt>
                <c:pt idx="4">
                  <c:v>平成19年</c:v>
                </c:pt>
                <c:pt idx="5">
                  <c:v>平成24年</c:v>
                </c:pt>
                <c:pt idx="6">
                  <c:v>平成26年</c:v>
                </c:pt>
              </c:strCache>
            </c:strRef>
          </c:cat>
          <c:val>
            <c:numRef>
              <c:f>[1]Sheet1!$N$5:$T$5</c:f>
              <c:numCache>
                <c:formatCode>General</c:formatCode>
                <c:ptCount val="7"/>
                <c:pt idx="0">
                  <c:v>828</c:v>
                </c:pt>
                <c:pt idx="1">
                  <c:v>1232</c:v>
                </c:pt>
                <c:pt idx="2">
                  <c:v>1443</c:v>
                </c:pt>
                <c:pt idx="3">
                  <c:v>1310</c:v>
                </c:pt>
                <c:pt idx="4">
                  <c:v>1142</c:v>
                </c:pt>
                <c:pt idx="5">
                  <c:v>1005</c:v>
                </c:pt>
                <c:pt idx="6">
                  <c:v>1002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[1]Sheet1!$L$6</c:f>
              <c:strCache>
                <c:ptCount val="1"/>
                <c:pt idx="0">
                  <c:v>小売業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[1]Sheet1!$N$4:$T$4</c:f>
              <c:strCache>
                <c:ptCount val="7"/>
                <c:pt idx="0">
                  <c:v>平成 9年</c:v>
                </c:pt>
                <c:pt idx="1">
                  <c:v>平成11年</c:v>
                </c:pt>
                <c:pt idx="2">
                  <c:v>平成14年</c:v>
                </c:pt>
                <c:pt idx="3">
                  <c:v>平成16年</c:v>
                </c:pt>
                <c:pt idx="4">
                  <c:v>平成19年</c:v>
                </c:pt>
                <c:pt idx="5">
                  <c:v>平成24年</c:v>
                </c:pt>
                <c:pt idx="6">
                  <c:v>平成26年</c:v>
                </c:pt>
              </c:strCache>
            </c:strRef>
          </c:cat>
          <c:val>
            <c:numRef>
              <c:f>[1]Sheet1!$N$6:$T$6</c:f>
              <c:numCache>
                <c:formatCode>General</c:formatCode>
                <c:ptCount val="7"/>
                <c:pt idx="0">
                  <c:v>4748</c:v>
                </c:pt>
                <c:pt idx="1">
                  <c:v>5377</c:v>
                </c:pt>
                <c:pt idx="2">
                  <c:v>5449</c:v>
                </c:pt>
                <c:pt idx="3">
                  <c:v>5233</c:v>
                </c:pt>
                <c:pt idx="4">
                  <c:v>5157</c:v>
                </c:pt>
                <c:pt idx="5">
                  <c:v>3725</c:v>
                </c:pt>
                <c:pt idx="6">
                  <c:v>4029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35360"/>
        <c:axId val="97937280"/>
      </c:lineChart>
      <c:catAx>
        <c:axId val="9793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937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937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93536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40</xdr:row>
      <xdr:rowOff>9525</xdr:rowOff>
    </xdr:from>
    <xdr:to>
      <xdr:col>5</xdr:col>
      <xdr:colOff>390525</xdr:colOff>
      <xdr:row>59</xdr:row>
      <xdr:rowOff>114300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40</xdr:row>
      <xdr:rowOff>19050</xdr:rowOff>
    </xdr:from>
    <xdr:to>
      <xdr:col>11</xdr:col>
      <xdr:colOff>66675</xdr:colOff>
      <xdr:row>59</xdr:row>
      <xdr:rowOff>123825</xdr:rowOff>
    </xdr:to>
    <xdr:graphicFrame macro="">
      <xdr:nvGraphicFramePr>
        <xdr:cNvPr id="3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352425</xdr:colOff>
      <xdr:row>40</xdr:row>
      <xdr:rowOff>57150</xdr:rowOff>
    </xdr:from>
    <xdr:to>
      <xdr:col>4</xdr:col>
      <xdr:colOff>123825</xdr:colOff>
      <xdr:row>41</xdr:row>
      <xdr:rowOff>123825</xdr:rowOff>
    </xdr:to>
    <xdr:sp macro="" textlink="">
      <xdr:nvSpPr>
        <xdr:cNvPr id="4" name="Rectangle 5"/>
        <xdr:cNvSpPr>
          <a:spLocks noChangeArrowheads="1"/>
        </xdr:cNvSpPr>
      </xdr:nvSpPr>
      <xdr:spPr bwMode="auto">
        <a:xfrm>
          <a:off x="1285875" y="6838950"/>
          <a:ext cx="8953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事業所数</a:t>
          </a:r>
          <a:endParaRPr lang="ja-JP" altLang="en-US"/>
        </a:p>
      </xdr:txBody>
    </xdr:sp>
    <xdr:clientData/>
  </xdr:twoCellAnchor>
  <xdr:twoCellAnchor>
    <xdr:from>
      <xdr:col>7</xdr:col>
      <xdr:colOff>476250</xdr:colOff>
      <xdr:row>40</xdr:row>
      <xdr:rowOff>66675</xdr:rowOff>
    </xdr:from>
    <xdr:to>
      <xdr:col>9</xdr:col>
      <xdr:colOff>190500</xdr:colOff>
      <xdr:row>41</xdr:row>
      <xdr:rowOff>133350</xdr:rowOff>
    </xdr:to>
    <xdr:sp macro="" textlink="">
      <xdr:nvSpPr>
        <xdr:cNvPr id="5" name="Rectangle 6"/>
        <xdr:cNvSpPr>
          <a:spLocks noChangeArrowheads="1"/>
        </xdr:cNvSpPr>
      </xdr:nvSpPr>
      <xdr:spPr bwMode="auto">
        <a:xfrm>
          <a:off x="4314825" y="6848475"/>
          <a:ext cx="8953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従業員数</a:t>
          </a:r>
          <a:endParaRPr lang="ja-JP" altLang="en-US"/>
        </a:p>
      </xdr:txBody>
    </xdr:sp>
    <xdr:clientData/>
  </xdr:twoCellAnchor>
  <xdr:twoCellAnchor>
    <xdr:from>
      <xdr:col>2</xdr:col>
      <xdr:colOff>533400</xdr:colOff>
      <xdr:row>46</xdr:row>
      <xdr:rowOff>95250</xdr:rowOff>
    </xdr:from>
    <xdr:to>
      <xdr:col>3</xdr:col>
      <xdr:colOff>523875</xdr:colOff>
      <xdr:row>47</xdr:row>
      <xdr:rowOff>114300</xdr:rowOff>
    </xdr:to>
    <xdr:sp macro="" textlink="">
      <xdr:nvSpPr>
        <xdr:cNvPr id="6" name="Rectangle 7"/>
        <xdr:cNvSpPr>
          <a:spLocks noChangeArrowheads="1"/>
        </xdr:cNvSpPr>
      </xdr:nvSpPr>
      <xdr:spPr bwMode="auto">
        <a:xfrm>
          <a:off x="1466850" y="7791450"/>
          <a:ext cx="5334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小売業</a:t>
          </a:r>
          <a:endParaRPr lang="ja-JP" altLang="en-US"/>
        </a:p>
      </xdr:txBody>
    </xdr:sp>
    <xdr:clientData/>
  </xdr:twoCellAnchor>
  <xdr:twoCellAnchor>
    <xdr:from>
      <xdr:col>8</xdr:col>
      <xdr:colOff>76200</xdr:colOff>
      <xdr:row>44</xdr:row>
      <xdr:rowOff>28575</xdr:rowOff>
    </xdr:from>
    <xdr:to>
      <xdr:col>9</xdr:col>
      <xdr:colOff>171450</xdr:colOff>
      <xdr:row>45</xdr:row>
      <xdr:rowOff>57150</xdr:rowOff>
    </xdr:to>
    <xdr:sp macro="" textlink="">
      <xdr:nvSpPr>
        <xdr:cNvPr id="7" name="Rectangle 8"/>
        <xdr:cNvSpPr>
          <a:spLocks noChangeArrowheads="1"/>
        </xdr:cNvSpPr>
      </xdr:nvSpPr>
      <xdr:spPr bwMode="auto">
        <a:xfrm>
          <a:off x="4648200" y="7419975"/>
          <a:ext cx="542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小売業</a:t>
          </a:r>
          <a:endParaRPr lang="ja-JP" altLang="en-US"/>
        </a:p>
      </xdr:txBody>
    </xdr:sp>
    <xdr:clientData/>
  </xdr:twoCellAnchor>
  <xdr:twoCellAnchor>
    <xdr:from>
      <xdr:col>3</xdr:col>
      <xdr:colOff>76200</xdr:colOff>
      <xdr:row>56</xdr:row>
      <xdr:rowOff>66675</xdr:rowOff>
    </xdr:from>
    <xdr:to>
      <xdr:col>4</xdr:col>
      <xdr:colOff>38100</xdr:colOff>
      <xdr:row>57</xdr:row>
      <xdr:rowOff>95250</xdr:rowOff>
    </xdr:to>
    <xdr:sp macro="" textlink="">
      <xdr:nvSpPr>
        <xdr:cNvPr id="8" name="Rectangle 9"/>
        <xdr:cNvSpPr>
          <a:spLocks noChangeArrowheads="1"/>
        </xdr:cNvSpPr>
      </xdr:nvSpPr>
      <xdr:spPr bwMode="auto">
        <a:xfrm>
          <a:off x="1552575" y="9286875"/>
          <a:ext cx="542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卸売業</a:t>
          </a:r>
          <a:endParaRPr lang="ja-JP" altLang="en-US"/>
        </a:p>
      </xdr:txBody>
    </xdr:sp>
    <xdr:clientData/>
  </xdr:twoCellAnchor>
  <xdr:twoCellAnchor>
    <xdr:from>
      <xdr:col>6</xdr:col>
      <xdr:colOff>266700</xdr:colOff>
      <xdr:row>39</xdr:row>
      <xdr:rowOff>66675</xdr:rowOff>
    </xdr:from>
    <xdr:to>
      <xdr:col>6</xdr:col>
      <xdr:colOff>428625</xdr:colOff>
      <xdr:row>41</xdr:row>
      <xdr:rowOff>0</xdr:rowOff>
    </xdr:to>
    <xdr:sp macro="" textlink="">
      <xdr:nvSpPr>
        <xdr:cNvPr id="9" name="Rectangle 10"/>
        <xdr:cNvSpPr>
          <a:spLocks noChangeArrowheads="1"/>
        </xdr:cNvSpPr>
      </xdr:nvSpPr>
      <xdr:spPr bwMode="auto">
        <a:xfrm>
          <a:off x="3581400" y="67722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  <a:endParaRPr lang="ja-JP" altLang="en-US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0.46705</cdr:x>
      <cdr:y>0.77792</cdr:y>
    </cdr:from>
    <cdr:to>
      <cdr:x>0.64779</cdr:x>
      <cdr:y>0.83796</cdr:y>
    </cdr:to>
    <cdr:sp macro="" textlink="">
      <cdr:nvSpPr>
        <cdr:cNvPr id="307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4536" y="2344630"/>
          <a:ext cx="557794" cy="1807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卸売業</a:t>
          </a:r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&#20225;&#30011;&#24773;&#22577;&#35506;/05&#24773;&#22577;&#25919;&#31574;&#35506;/&#32113;&#35336;/&#24120;&#29992;/&#32113;&#35336;&#24180;&#22577;/&#32113;&#35336;&#24180;&#22577;&#65288;&#65320;29&#65289;/29/7/G-1(&#28168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-1"/>
      <sheetName val="Sheet1"/>
    </sheetNames>
    <sheetDataSet>
      <sheetData sheetId="0"/>
      <sheetData sheetId="1">
        <row r="4">
          <cell r="D4" t="str">
            <v>平成 9年</v>
          </cell>
          <cell r="E4" t="str">
            <v>平成11年</v>
          </cell>
          <cell r="F4" t="str">
            <v>平成14年</v>
          </cell>
          <cell r="G4" t="str">
            <v>平成16年</v>
          </cell>
          <cell r="H4" t="str">
            <v>平成19年</v>
          </cell>
          <cell r="I4" t="str">
            <v>平成24年</v>
          </cell>
          <cell r="J4" t="str">
            <v>平成26年</v>
          </cell>
          <cell r="N4" t="str">
            <v>平成 9年</v>
          </cell>
          <cell r="O4" t="str">
            <v>平成11年</v>
          </cell>
          <cell r="P4" t="str">
            <v>平成14年</v>
          </cell>
          <cell r="Q4" t="str">
            <v>平成16年</v>
          </cell>
          <cell r="R4" t="str">
            <v>平成19年</v>
          </cell>
          <cell r="S4" t="str">
            <v>平成24年</v>
          </cell>
          <cell r="T4" t="str">
            <v>平成26年</v>
          </cell>
        </row>
        <row r="5">
          <cell r="B5" t="str">
            <v>卸売業</v>
          </cell>
          <cell r="D5">
            <v>122</v>
          </cell>
          <cell r="E5">
            <v>169</v>
          </cell>
          <cell r="F5">
            <v>159</v>
          </cell>
          <cell r="G5">
            <v>173</v>
          </cell>
          <cell r="H5">
            <v>158</v>
          </cell>
          <cell r="I5">
            <v>118</v>
          </cell>
          <cell r="J5">
            <v>116</v>
          </cell>
          <cell r="L5" t="str">
            <v>卸売業</v>
          </cell>
          <cell r="N5">
            <v>828</v>
          </cell>
          <cell r="O5">
            <v>1232</v>
          </cell>
          <cell r="P5">
            <v>1443</v>
          </cell>
          <cell r="Q5">
            <v>1310</v>
          </cell>
          <cell r="R5">
            <v>1142</v>
          </cell>
          <cell r="S5">
            <v>1005</v>
          </cell>
          <cell r="T5">
            <v>1002</v>
          </cell>
        </row>
        <row r="6">
          <cell r="B6" t="str">
            <v>小売業</v>
          </cell>
          <cell r="D6">
            <v>1071</v>
          </cell>
          <cell r="E6">
            <v>1069</v>
          </cell>
          <cell r="F6">
            <v>1007</v>
          </cell>
          <cell r="G6">
            <v>970</v>
          </cell>
          <cell r="H6">
            <v>888</v>
          </cell>
          <cell r="I6">
            <v>653</v>
          </cell>
          <cell r="J6">
            <v>620</v>
          </cell>
          <cell r="L6" t="str">
            <v>小売業</v>
          </cell>
          <cell r="N6">
            <v>4748</v>
          </cell>
          <cell r="O6">
            <v>5377</v>
          </cell>
          <cell r="P6">
            <v>5449</v>
          </cell>
          <cell r="Q6">
            <v>5233</v>
          </cell>
          <cell r="R6">
            <v>5157</v>
          </cell>
          <cell r="S6">
            <v>3725</v>
          </cell>
          <cell r="T6">
            <v>4029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showGridLines="0" tabSelected="1" zoomScaleNormal="100" workbookViewId="0"/>
  </sheetViews>
  <sheetFormatPr defaultColWidth="8.625" defaultRowHeight="12"/>
  <cols>
    <col min="1" max="1" width="3.625" style="3" customWidth="1"/>
    <col min="2" max="2" width="8.625" style="37" customWidth="1"/>
    <col min="3" max="3" width="7.125" style="3" customWidth="1"/>
    <col min="4" max="4" width="7.625" style="3" customWidth="1"/>
    <col min="5" max="5" width="10.625" style="3" customWidth="1"/>
    <col min="6" max="6" width="5.875" style="3" customWidth="1"/>
    <col min="7" max="7" width="6.875" style="3" customWidth="1"/>
    <col min="8" max="8" width="9.625" style="3" customWidth="1"/>
    <col min="9" max="9" width="5.875" style="3" customWidth="1"/>
    <col min="10" max="10" width="6.875" style="3" customWidth="1"/>
    <col min="11" max="11" width="9.625" style="3" customWidth="1"/>
    <col min="12" max="16384" width="8.625" style="3"/>
  </cols>
  <sheetData>
    <row r="1" spans="1:11" ht="30" customHeight="1">
      <c r="A1" s="1" t="s">
        <v>0</v>
      </c>
      <c r="B1" s="2"/>
    </row>
    <row r="2" spans="1:11" ht="18" customHeight="1">
      <c r="B2" s="4" t="s">
        <v>1</v>
      </c>
      <c r="K2" s="5" t="s">
        <v>2</v>
      </c>
    </row>
    <row r="3" spans="1:11" s="6" customFormat="1" ht="15" customHeight="1">
      <c r="B3" s="251" t="s">
        <v>3</v>
      </c>
      <c r="C3" s="253" t="s">
        <v>4</v>
      </c>
      <c r="D3" s="254"/>
      <c r="E3" s="254"/>
      <c r="F3" s="255" t="s">
        <v>5</v>
      </c>
      <c r="G3" s="255"/>
      <c r="H3" s="255"/>
      <c r="I3" s="255" t="s">
        <v>6</v>
      </c>
      <c r="J3" s="255"/>
      <c r="K3" s="255"/>
    </row>
    <row r="4" spans="1:11" s="7" customFormat="1" ht="15" customHeight="1">
      <c r="B4" s="252"/>
      <c r="C4" s="8" t="s">
        <v>7</v>
      </c>
      <c r="D4" s="9" t="s">
        <v>8</v>
      </c>
      <c r="E4" s="10" t="s">
        <v>9</v>
      </c>
      <c r="F4" s="11" t="s">
        <v>7</v>
      </c>
      <c r="G4" s="9" t="s">
        <v>8</v>
      </c>
      <c r="H4" s="12" t="s">
        <v>9</v>
      </c>
      <c r="I4" s="11" t="s">
        <v>7</v>
      </c>
      <c r="J4" s="9" t="s">
        <v>8</v>
      </c>
      <c r="K4" s="10" t="s">
        <v>9</v>
      </c>
    </row>
    <row r="5" spans="1:11" s="13" customFormat="1" ht="15" hidden="1" customHeight="1">
      <c r="B5" s="14" t="s">
        <v>10</v>
      </c>
      <c r="C5" s="15">
        <f t="shared" ref="C5:K5" si="0">SUM(C6:C9)</f>
        <v>1298</v>
      </c>
      <c r="D5" s="16">
        <f t="shared" si="0"/>
        <v>5771</v>
      </c>
      <c r="E5" s="17">
        <f t="shared" si="0"/>
        <v>13227661</v>
      </c>
      <c r="F5" s="18">
        <f t="shared" si="0"/>
        <v>135</v>
      </c>
      <c r="G5" s="16">
        <f t="shared" si="0"/>
        <v>845</v>
      </c>
      <c r="H5" s="19">
        <f t="shared" si="0"/>
        <v>4016838</v>
      </c>
      <c r="I5" s="17">
        <f t="shared" si="0"/>
        <v>1163</v>
      </c>
      <c r="J5" s="16">
        <f t="shared" si="0"/>
        <v>4926</v>
      </c>
      <c r="K5" s="19">
        <f t="shared" si="0"/>
        <v>9210823</v>
      </c>
    </row>
    <row r="6" spans="1:11" s="20" customFormat="1" ht="15" hidden="1" customHeight="1">
      <c r="B6" s="21" t="s">
        <v>11</v>
      </c>
      <c r="C6" s="22">
        <f t="shared" ref="C6:E9" si="1">+F6+I6</f>
        <v>485</v>
      </c>
      <c r="D6" s="23">
        <f t="shared" si="1"/>
        <v>1936</v>
      </c>
      <c r="E6" s="24">
        <f t="shared" si="1"/>
        <v>3861564</v>
      </c>
      <c r="F6" s="25">
        <v>53</v>
      </c>
      <c r="G6" s="26">
        <v>299</v>
      </c>
      <c r="H6" s="27">
        <v>1175309</v>
      </c>
      <c r="I6" s="25">
        <v>432</v>
      </c>
      <c r="J6" s="26">
        <v>1637</v>
      </c>
      <c r="K6" s="27">
        <v>2686255</v>
      </c>
    </row>
    <row r="7" spans="1:11" s="20" customFormat="1" ht="15" hidden="1" customHeight="1">
      <c r="B7" s="21" t="s">
        <v>12</v>
      </c>
      <c r="C7" s="22">
        <f t="shared" si="1"/>
        <v>417</v>
      </c>
      <c r="D7" s="23">
        <f t="shared" si="1"/>
        <v>1920</v>
      </c>
      <c r="E7" s="24">
        <f t="shared" si="1"/>
        <v>4969461</v>
      </c>
      <c r="F7" s="25">
        <v>47</v>
      </c>
      <c r="G7" s="26">
        <v>323</v>
      </c>
      <c r="H7" s="27">
        <v>2187922</v>
      </c>
      <c r="I7" s="25">
        <v>370</v>
      </c>
      <c r="J7" s="26">
        <v>1597</v>
      </c>
      <c r="K7" s="27">
        <v>2781539</v>
      </c>
    </row>
    <row r="8" spans="1:11" s="20" customFormat="1" ht="15" hidden="1" customHeight="1">
      <c r="B8" s="21" t="s">
        <v>13</v>
      </c>
      <c r="C8" s="22">
        <f t="shared" si="1"/>
        <v>269</v>
      </c>
      <c r="D8" s="23">
        <f t="shared" si="1"/>
        <v>1326</v>
      </c>
      <c r="E8" s="24">
        <f t="shared" si="1"/>
        <v>2928948</v>
      </c>
      <c r="F8" s="25">
        <v>24</v>
      </c>
      <c r="G8" s="26">
        <v>136</v>
      </c>
      <c r="H8" s="27">
        <v>311208</v>
      </c>
      <c r="I8" s="25">
        <v>245</v>
      </c>
      <c r="J8" s="26">
        <v>1190</v>
      </c>
      <c r="K8" s="27">
        <v>2617740</v>
      </c>
    </row>
    <row r="9" spans="1:11" s="20" customFormat="1" ht="15" hidden="1" customHeight="1">
      <c r="B9" s="28" t="s">
        <v>14</v>
      </c>
      <c r="C9" s="29">
        <f t="shared" si="1"/>
        <v>127</v>
      </c>
      <c r="D9" s="30">
        <f t="shared" si="1"/>
        <v>589</v>
      </c>
      <c r="E9" s="31">
        <f t="shared" si="1"/>
        <v>1467688</v>
      </c>
      <c r="F9" s="32">
        <v>11</v>
      </c>
      <c r="G9" s="33">
        <v>87</v>
      </c>
      <c r="H9" s="34">
        <v>342399</v>
      </c>
      <c r="I9" s="32">
        <v>116</v>
      </c>
      <c r="J9" s="33">
        <v>502</v>
      </c>
      <c r="K9" s="34">
        <v>1125289</v>
      </c>
    </row>
    <row r="10" spans="1:11" s="13" customFormat="1" ht="15" customHeight="1">
      <c r="B10" s="14" t="s">
        <v>15</v>
      </c>
      <c r="C10" s="15">
        <f t="shared" ref="C10:K10" si="2">SUM(C11:C14)</f>
        <v>1193</v>
      </c>
      <c r="D10" s="16">
        <f t="shared" si="2"/>
        <v>5576</v>
      </c>
      <c r="E10" s="17">
        <f t="shared" si="2"/>
        <v>13706289</v>
      </c>
      <c r="F10" s="18">
        <f t="shared" si="2"/>
        <v>122</v>
      </c>
      <c r="G10" s="16">
        <f t="shared" si="2"/>
        <v>828</v>
      </c>
      <c r="H10" s="19">
        <f t="shared" si="2"/>
        <v>4472723</v>
      </c>
      <c r="I10" s="17">
        <f t="shared" si="2"/>
        <v>1071</v>
      </c>
      <c r="J10" s="16">
        <f t="shared" si="2"/>
        <v>4748</v>
      </c>
      <c r="K10" s="19">
        <f t="shared" si="2"/>
        <v>9233566</v>
      </c>
    </row>
    <row r="11" spans="1:11" s="20" customFormat="1" ht="15" customHeight="1">
      <c r="B11" s="21" t="s">
        <v>11</v>
      </c>
      <c r="C11" s="22">
        <f t="shared" ref="C11:E14" si="3">+F11+I11</f>
        <v>434</v>
      </c>
      <c r="D11" s="23">
        <f t="shared" si="3"/>
        <v>1745</v>
      </c>
      <c r="E11" s="24">
        <f t="shared" si="3"/>
        <v>3506780</v>
      </c>
      <c r="F11" s="25">
        <v>37</v>
      </c>
      <c r="G11" s="26">
        <v>251</v>
      </c>
      <c r="H11" s="27">
        <v>974197</v>
      </c>
      <c r="I11" s="25">
        <v>397</v>
      </c>
      <c r="J11" s="26">
        <v>1494</v>
      </c>
      <c r="K11" s="27">
        <v>2532583</v>
      </c>
    </row>
    <row r="12" spans="1:11" s="20" customFormat="1" ht="15" customHeight="1">
      <c r="B12" s="21" t="s">
        <v>12</v>
      </c>
      <c r="C12" s="22">
        <f t="shared" si="3"/>
        <v>388</v>
      </c>
      <c r="D12" s="23">
        <f t="shared" si="3"/>
        <v>1806</v>
      </c>
      <c r="E12" s="24">
        <f t="shared" si="3"/>
        <v>5548892</v>
      </c>
      <c r="F12" s="25">
        <v>50</v>
      </c>
      <c r="G12" s="26">
        <v>381</v>
      </c>
      <c r="H12" s="27">
        <v>2748280</v>
      </c>
      <c r="I12" s="25">
        <v>338</v>
      </c>
      <c r="J12" s="26">
        <v>1425</v>
      </c>
      <c r="K12" s="27">
        <v>2800612</v>
      </c>
    </row>
    <row r="13" spans="1:11" s="20" customFormat="1" ht="15" customHeight="1">
      <c r="B13" s="21" t="s">
        <v>13</v>
      </c>
      <c r="C13" s="22">
        <f t="shared" si="3"/>
        <v>248</v>
      </c>
      <c r="D13" s="23">
        <f t="shared" si="3"/>
        <v>1397</v>
      </c>
      <c r="E13" s="24">
        <f t="shared" si="3"/>
        <v>2761120</v>
      </c>
      <c r="F13" s="25">
        <v>21</v>
      </c>
      <c r="G13" s="26">
        <v>94</v>
      </c>
      <c r="H13" s="27">
        <v>281379</v>
      </c>
      <c r="I13" s="25">
        <v>227</v>
      </c>
      <c r="J13" s="26">
        <v>1303</v>
      </c>
      <c r="K13" s="27">
        <v>2479741</v>
      </c>
    </row>
    <row r="14" spans="1:11" s="20" customFormat="1" ht="15" customHeight="1">
      <c r="B14" s="28" t="s">
        <v>14</v>
      </c>
      <c r="C14" s="29">
        <f t="shared" si="3"/>
        <v>123</v>
      </c>
      <c r="D14" s="30">
        <f t="shared" si="3"/>
        <v>628</v>
      </c>
      <c r="E14" s="31">
        <f t="shared" si="3"/>
        <v>1889497</v>
      </c>
      <c r="F14" s="32">
        <v>14</v>
      </c>
      <c r="G14" s="33">
        <v>102</v>
      </c>
      <c r="H14" s="34">
        <v>468867</v>
      </c>
      <c r="I14" s="32">
        <v>109</v>
      </c>
      <c r="J14" s="33">
        <v>526</v>
      </c>
      <c r="K14" s="34">
        <v>1420630</v>
      </c>
    </row>
    <row r="15" spans="1:11" s="13" customFormat="1" ht="15" customHeight="1">
      <c r="B15" s="14" t="s">
        <v>16</v>
      </c>
      <c r="C15" s="15">
        <f t="shared" ref="C15:K15" si="4">SUM(C16:C19)</f>
        <v>1238</v>
      </c>
      <c r="D15" s="16">
        <f t="shared" si="4"/>
        <v>6609</v>
      </c>
      <c r="E15" s="17">
        <f t="shared" si="4"/>
        <v>14284496</v>
      </c>
      <c r="F15" s="18">
        <f t="shared" si="4"/>
        <v>169</v>
      </c>
      <c r="G15" s="16">
        <f t="shared" si="4"/>
        <v>1232</v>
      </c>
      <c r="H15" s="19">
        <f t="shared" si="4"/>
        <v>5448779</v>
      </c>
      <c r="I15" s="17">
        <f t="shared" si="4"/>
        <v>1069</v>
      </c>
      <c r="J15" s="16">
        <f t="shared" si="4"/>
        <v>5377</v>
      </c>
      <c r="K15" s="19">
        <f t="shared" si="4"/>
        <v>8835717</v>
      </c>
    </row>
    <row r="16" spans="1:11" s="20" customFormat="1" ht="15" customHeight="1">
      <c r="B16" s="21" t="s">
        <v>11</v>
      </c>
      <c r="C16" s="22">
        <f t="shared" ref="C16:E19" si="5">+F16+I16</f>
        <v>452</v>
      </c>
      <c r="D16" s="23">
        <f t="shared" si="5"/>
        <v>1924</v>
      </c>
      <c r="E16" s="24">
        <f t="shared" si="5"/>
        <v>3664229</v>
      </c>
      <c r="F16" s="25">
        <v>50</v>
      </c>
      <c r="G16" s="26">
        <v>287</v>
      </c>
      <c r="H16" s="27">
        <v>1067628</v>
      </c>
      <c r="I16" s="25">
        <v>402</v>
      </c>
      <c r="J16" s="26">
        <v>1637</v>
      </c>
      <c r="K16" s="27">
        <v>2596601</v>
      </c>
    </row>
    <row r="17" spans="2:11" s="20" customFormat="1" ht="15" customHeight="1">
      <c r="B17" s="21" t="s">
        <v>12</v>
      </c>
      <c r="C17" s="22">
        <f t="shared" si="5"/>
        <v>386</v>
      </c>
      <c r="D17" s="23">
        <f t="shared" si="5"/>
        <v>2192</v>
      </c>
      <c r="E17" s="24">
        <f t="shared" si="5"/>
        <v>5745127</v>
      </c>
      <c r="F17" s="25">
        <v>64</v>
      </c>
      <c r="G17" s="26">
        <v>626</v>
      </c>
      <c r="H17" s="27">
        <v>3245240</v>
      </c>
      <c r="I17" s="25">
        <v>322</v>
      </c>
      <c r="J17" s="26">
        <v>1566</v>
      </c>
      <c r="K17" s="27">
        <v>2499887</v>
      </c>
    </row>
    <row r="18" spans="2:11" s="20" customFormat="1" ht="15" customHeight="1">
      <c r="B18" s="21" t="s">
        <v>13</v>
      </c>
      <c r="C18" s="22">
        <f t="shared" si="5"/>
        <v>286</v>
      </c>
      <c r="D18" s="23">
        <f t="shared" si="5"/>
        <v>1709</v>
      </c>
      <c r="E18" s="24">
        <f t="shared" si="5"/>
        <v>3040659</v>
      </c>
      <c r="F18" s="25">
        <v>39</v>
      </c>
      <c r="G18" s="26">
        <v>198</v>
      </c>
      <c r="H18" s="27">
        <v>568765</v>
      </c>
      <c r="I18" s="25">
        <v>247</v>
      </c>
      <c r="J18" s="26">
        <v>1511</v>
      </c>
      <c r="K18" s="27">
        <v>2471894</v>
      </c>
    </row>
    <row r="19" spans="2:11" s="20" customFormat="1" ht="15" customHeight="1">
      <c r="B19" s="28" t="s">
        <v>14</v>
      </c>
      <c r="C19" s="29">
        <f t="shared" si="5"/>
        <v>114</v>
      </c>
      <c r="D19" s="30">
        <f t="shared" si="5"/>
        <v>784</v>
      </c>
      <c r="E19" s="31">
        <f t="shared" si="5"/>
        <v>1834481</v>
      </c>
      <c r="F19" s="32">
        <v>16</v>
      </c>
      <c r="G19" s="33">
        <v>121</v>
      </c>
      <c r="H19" s="34">
        <v>567146</v>
      </c>
      <c r="I19" s="32">
        <v>98</v>
      </c>
      <c r="J19" s="33">
        <v>663</v>
      </c>
      <c r="K19" s="34">
        <v>1267335</v>
      </c>
    </row>
    <row r="20" spans="2:11" s="13" customFormat="1" ht="15" customHeight="1">
      <c r="B20" s="14" t="s">
        <v>17</v>
      </c>
      <c r="C20" s="15">
        <f t="shared" ref="C20:K20" si="6">SUM(C21:C24)</f>
        <v>1166</v>
      </c>
      <c r="D20" s="16">
        <f t="shared" si="6"/>
        <v>6892</v>
      </c>
      <c r="E20" s="17">
        <f t="shared" si="6"/>
        <v>13852597</v>
      </c>
      <c r="F20" s="18">
        <f t="shared" si="6"/>
        <v>159</v>
      </c>
      <c r="G20" s="16">
        <f t="shared" si="6"/>
        <v>1443</v>
      </c>
      <c r="H20" s="19">
        <f t="shared" si="6"/>
        <v>5508552</v>
      </c>
      <c r="I20" s="17">
        <f t="shared" si="6"/>
        <v>1007</v>
      </c>
      <c r="J20" s="16">
        <f t="shared" si="6"/>
        <v>5449</v>
      </c>
      <c r="K20" s="19">
        <f t="shared" si="6"/>
        <v>8344045</v>
      </c>
    </row>
    <row r="21" spans="2:11" s="20" customFormat="1" ht="15" customHeight="1">
      <c r="B21" s="21" t="s">
        <v>11</v>
      </c>
      <c r="C21" s="22">
        <f t="shared" ref="C21:E24" si="7">+F21+I21</f>
        <v>418</v>
      </c>
      <c r="D21" s="23">
        <f t="shared" si="7"/>
        <v>1948</v>
      </c>
      <c r="E21" s="24">
        <f t="shared" si="7"/>
        <v>3018156</v>
      </c>
      <c r="F21" s="25">
        <v>40</v>
      </c>
      <c r="G21" s="26">
        <v>287</v>
      </c>
      <c r="H21" s="27">
        <v>886798</v>
      </c>
      <c r="I21" s="25">
        <v>378</v>
      </c>
      <c r="J21" s="26">
        <v>1661</v>
      </c>
      <c r="K21" s="27">
        <v>2131358</v>
      </c>
    </row>
    <row r="22" spans="2:11" s="20" customFormat="1" ht="15" customHeight="1">
      <c r="B22" s="21" t="s">
        <v>12</v>
      </c>
      <c r="C22" s="22">
        <f t="shared" si="7"/>
        <v>371</v>
      </c>
      <c r="D22" s="23">
        <f t="shared" si="7"/>
        <v>2135</v>
      </c>
      <c r="E22" s="24">
        <f t="shared" si="7"/>
        <v>5303807</v>
      </c>
      <c r="F22" s="25">
        <v>59</v>
      </c>
      <c r="G22" s="26">
        <v>519</v>
      </c>
      <c r="H22" s="27">
        <v>2718544</v>
      </c>
      <c r="I22" s="25">
        <v>312</v>
      </c>
      <c r="J22" s="26">
        <v>1616</v>
      </c>
      <c r="K22" s="27">
        <v>2585263</v>
      </c>
    </row>
    <row r="23" spans="2:11" s="20" customFormat="1" ht="15" customHeight="1">
      <c r="B23" s="21" t="s">
        <v>13</v>
      </c>
      <c r="C23" s="22">
        <f t="shared" si="7"/>
        <v>257</v>
      </c>
      <c r="D23" s="23">
        <f t="shared" si="7"/>
        <v>1904</v>
      </c>
      <c r="E23" s="24">
        <f t="shared" si="7"/>
        <v>3076610</v>
      </c>
      <c r="F23" s="25">
        <v>34</v>
      </c>
      <c r="G23" s="26">
        <v>356</v>
      </c>
      <c r="H23" s="27">
        <v>898580</v>
      </c>
      <c r="I23" s="25">
        <v>223</v>
      </c>
      <c r="J23" s="26">
        <v>1548</v>
      </c>
      <c r="K23" s="27">
        <v>2178030</v>
      </c>
    </row>
    <row r="24" spans="2:11" s="20" customFormat="1" ht="15" customHeight="1">
      <c r="B24" s="28" t="s">
        <v>14</v>
      </c>
      <c r="C24" s="29">
        <f t="shared" si="7"/>
        <v>120</v>
      </c>
      <c r="D24" s="30">
        <f t="shared" si="7"/>
        <v>905</v>
      </c>
      <c r="E24" s="31">
        <f t="shared" si="7"/>
        <v>2454024</v>
      </c>
      <c r="F24" s="32">
        <v>26</v>
      </c>
      <c r="G24" s="33">
        <v>281</v>
      </c>
      <c r="H24" s="34">
        <v>1004630</v>
      </c>
      <c r="I24" s="32">
        <v>94</v>
      </c>
      <c r="J24" s="33">
        <v>624</v>
      </c>
      <c r="K24" s="34">
        <v>1449394</v>
      </c>
    </row>
    <row r="25" spans="2:11" s="13" customFormat="1" ht="15" customHeight="1">
      <c r="B25" s="14" t="s">
        <v>18</v>
      </c>
      <c r="C25" s="15">
        <f t="shared" ref="C25:K25" si="8">SUM(C26:C29)</f>
        <v>1143</v>
      </c>
      <c r="D25" s="16">
        <f t="shared" si="8"/>
        <v>6543</v>
      </c>
      <c r="E25" s="17">
        <f t="shared" si="8"/>
        <v>13225895</v>
      </c>
      <c r="F25" s="18">
        <f t="shared" si="8"/>
        <v>173</v>
      </c>
      <c r="G25" s="16">
        <f t="shared" si="8"/>
        <v>1310</v>
      </c>
      <c r="H25" s="19">
        <f t="shared" si="8"/>
        <v>5183386</v>
      </c>
      <c r="I25" s="17">
        <f t="shared" si="8"/>
        <v>970</v>
      </c>
      <c r="J25" s="16">
        <f t="shared" si="8"/>
        <v>5233</v>
      </c>
      <c r="K25" s="19">
        <f t="shared" si="8"/>
        <v>8042509</v>
      </c>
    </row>
    <row r="26" spans="2:11" s="20" customFormat="1" ht="15" customHeight="1">
      <c r="B26" s="21" t="s">
        <v>11</v>
      </c>
      <c r="C26" s="22">
        <f t="shared" ref="C26:E29" si="9">+F26+I26</f>
        <v>388</v>
      </c>
      <c r="D26" s="23">
        <f t="shared" si="9"/>
        <v>1907</v>
      </c>
      <c r="E26" s="24">
        <f t="shared" si="9"/>
        <v>2948122</v>
      </c>
      <c r="F26" s="25">
        <v>43</v>
      </c>
      <c r="G26" s="26">
        <v>401</v>
      </c>
      <c r="H26" s="27">
        <v>1002848</v>
      </c>
      <c r="I26" s="25">
        <v>345</v>
      </c>
      <c r="J26" s="26">
        <v>1506</v>
      </c>
      <c r="K26" s="27">
        <v>1945274</v>
      </c>
    </row>
    <row r="27" spans="2:11" s="20" customFormat="1" ht="15" customHeight="1">
      <c r="B27" s="21" t="s">
        <v>12</v>
      </c>
      <c r="C27" s="22">
        <f t="shared" si="9"/>
        <v>378</v>
      </c>
      <c r="D27" s="23">
        <f t="shared" si="9"/>
        <v>2151</v>
      </c>
      <c r="E27" s="24">
        <f t="shared" si="9"/>
        <v>5508796</v>
      </c>
      <c r="F27" s="25">
        <v>68</v>
      </c>
      <c r="G27" s="26">
        <v>528</v>
      </c>
      <c r="H27" s="27">
        <v>3003063</v>
      </c>
      <c r="I27" s="25">
        <v>310</v>
      </c>
      <c r="J27" s="26">
        <v>1623</v>
      </c>
      <c r="K27" s="27">
        <v>2505733</v>
      </c>
    </row>
    <row r="28" spans="2:11" s="20" customFormat="1" ht="15" customHeight="1">
      <c r="B28" s="21" t="s">
        <v>13</v>
      </c>
      <c r="C28" s="22">
        <f t="shared" si="9"/>
        <v>258</v>
      </c>
      <c r="D28" s="23">
        <f t="shared" si="9"/>
        <v>1669</v>
      </c>
      <c r="E28" s="24">
        <f t="shared" si="9"/>
        <v>2691150</v>
      </c>
      <c r="F28" s="25">
        <v>32</v>
      </c>
      <c r="G28" s="26">
        <v>154</v>
      </c>
      <c r="H28" s="27">
        <v>477138</v>
      </c>
      <c r="I28" s="25">
        <v>226</v>
      </c>
      <c r="J28" s="26">
        <v>1515</v>
      </c>
      <c r="K28" s="27">
        <v>2214012</v>
      </c>
    </row>
    <row r="29" spans="2:11" s="20" customFormat="1" ht="15" customHeight="1">
      <c r="B29" s="28" t="s">
        <v>14</v>
      </c>
      <c r="C29" s="29">
        <f t="shared" si="9"/>
        <v>119</v>
      </c>
      <c r="D29" s="30">
        <f t="shared" si="9"/>
        <v>816</v>
      </c>
      <c r="E29" s="31">
        <f t="shared" si="9"/>
        <v>2077827</v>
      </c>
      <c r="F29" s="32">
        <v>30</v>
      </c>
      <c r="G29" s="33">
        <v>227</v>
      </c>
      <c r="H29" s="34">
        <v>700337</v>
      </c>
      <c r="I29" s="32">
        <v>89</v>
      </c>
      <c r="J29" s="33">
        <v>589</v>
      </c>
      <c r="K29" s="34">
        <v>1377490</v>
      </c>
    </row>
    <row r="30" spans="2:11" s="13" customFormat="1" ht="15" customHeight="1">
      <c r="B30" s="14" t="s">
        <v>19</v>
      </c>
      <c r="C30" s="15">
        <f t="shared" ref="C30:K30" si="10">SUM(C31:C34)</f>
        <v>1046</v>
      </c>
      <c r="D30" s="16">
        <f t="shared" si="10"/>
        <v>6299</v>
      </c>
      <c r="E30" s="17">
        <f t="shared" si="10"/>
        <v>13076705</v>
      </c>
      <c r="F30" s="18">
        <f t="shared" si="10"/>
        <v>158</v>
      </c>
      <c r="G30" s="16">
        <f t="shared" si="10"/>
        <v>1142</v>
      </c>
      <c r="H30" s="19">
        <f t="shared" si="10"/>
        <v>4609738</v>
      </c>
      <c r="I30" s="17">
        <f t="shared" si="10"/>
        <v>888</v>
      </c>
      <c r="J30" s="16">
        <f t="shared" si="10"/>
        <v>5157</v>
      </c>
      <c r="K30" s="19">
        <f t="shared" si="10"/>
        <v>8466967</v>
      </c>
    </row>
    <row r="31" spans="2:11" s="20" customFormat="1" ht="15" customHeight="1">
      <c r="B31" s="21" t="s">
        <v>11</v>
      </c>
      <c r="C31" s="22">
        <v>356</v>
      </c>
      <c r="D31" s="23">
        <v>1788</v>
      </c>
      <c r="E31" s="24">
        <v>3003226</v>
      </c>
      <c r="F31" s="25">
        <v>43</v>
      </c>
      <c r="G31" s="26">
        <v>294</v>
      </c>
      <c r="H31" s="27">
        <v>846685</v>
      </c>
      <c r="I31" s="25">
        <v>313</v>
      </c>
      <c r="J31" s="26">
        <v>1494</v>
      </c>
      <c r="K31" s="27">
        <v>2156541</v>
      </c>
    </row>
    <row r="32" spans="2:11" s="20" customFormat="1" ht="15" customHeight="1">
      <c r="B32" s="21" t="s">
        <v>12</v>
      </c>
      <c r="C32" s="22">
        <v>340</v>
      </c>
      <c r="D32" s="23">
        <v>2079</v>
      </c>
      <c r="E32" s="24">
        <v>5182371</v>
      </c>
      <c r="F32" s="25">
        <v>61</v>
      </c>
      <c r="G32" s="26">
        <v>504</v>
      </c>
      <c r="H32" s="27">
        <v>2645289</v>
      </c>
      <c r="I32" s="25">
        <v>279</v>
      </c>
      <c r="J32" s="26">
        <v>1575</v>
      </c>
      <c r="K32" s="27">
        <v>2537082</v>
      </c>
    </row>
    <row r="33" spans="2:11" s="20" customFormat="1" ht="15" customHeight="1">
      <c r="B33" s="21" t="s">
        <v>13</v>
      </c>
      <c r="C33" s="22">
        <v>239</v>
      </c>
      <c r="D33" s="23">
        <v>1658</v>
      </c>
      <c r="E33" s="24">
        <v>3014226</v>
      </c>
      <c r="F33" s="25">
        <v>31</v>
      </c>
      <c r="G33" s="26">
        <v>154</v>
      </c>
      <c r="H33" s="27">
        <v>572375</v>
      </c>
      <c r="I33" s="25">
        <v>208</v>
      </c>
      <c r="J33" s="26">
        <v>1504</v>
      </c>
      <c r="K33" s="27">
        <v>2441851</v>
      </c>
    </row>
    <row r="34" spans="2:11" s="20" customFormat="1" ht="15" customHeight="1">
      <c r="B34" s="28" t="s">
        <v>14</v>
      </c>
      <c r="C34" s="29">
        <v>111</v>
      </c>
      <c r="D34" s="30">
        <v>774</v>
      </c>
      <c r="E34" s="31">
        <v>1876882</v>
      </c>
      <c r="F34" s="32">
        <v>23</v>
      </c>
      <c r="G34" s="33">
        <v>190</v>
      </c>
      <c r="H34" s="34">
        <v>545389</v>
      </c>
      <c r="I34" s="32">
        <v>88</v>
      </c>
      <c r="J34" s="33">
        <v>584</v>
      </c>
      <c r="K34" s="34">
        <v>1331493</v>
      </c>
    </row>
    <row r="35" spans="2:11" s="13" customFormat="1" ht="15" customHeight="1">
      <c r="B35" s="14" t="s">
        <v>20</v>
      </c>
      <c r="C35" s="15">
        <f t="shared" ref="C35:K37" si="11">SUM(C36:C36)</f>
        <v>771</v>
      </c>
      <c r="D35" s="16">
        <f t="shared" si="11"/>
        <v>4730</v>
      </c>
      <c r="E35" s="17">
        <f t="shared" si="11"/>
        <v>10626200</v>
      </c>
      <c r="F35" s="18">
        <f t="shared" si="11"/>
        <v>118</v>
      </c>
      <c r="G35" s="16">
        <f t="shared" si="11"/>
        <v>1005</v>
      </c>
      <c r="H35" s="19">
        <f t="shared" si="11"/>
        <v>3292100</v>
      </c>
      <c r="I35" s="17">
        <f t="shared" si="11"/>
        <v>653</v>
      </c>
      <c r="J35" s="16">
        <f t="shared" si="11"/>
        <v>3725</v>
      </c>
      <c r="K35" s="19">
        <f t="shared" si="11"/>
        <v>7334100</v>
      </c>
    </row>
    <row r="36" spans="2:11" s="20" customFormat="1" ht="15" customHeight="1">
      <c r="B36" s="28" t="s">
        <v>21</v>
      </c>
      <c r="C36" s="29">
        <v>771</v>
      </c>
      <c r="D36" s="30">
        <v>4730</v>
      </c>
      <c r="E36" s="31">
        <v>10626200</v>
      </c>
      <c r="F36" s="32">
        <v>118</v>
      </c>
      <c r="G36" s="33">
        <v>1005</v>
      </c>
      <c r="H36" s="34">
        <v>3292100</v>
      </c>
      <c r="I36" s="32">
        <v>653</v>
      </c>
      <c r="J36" s="33">
        <v>3725</v>
      </c>
      <c r="K36" s="34">
        <v>7334100</v>
      </c>
    </row>
    <row r="37" spans="2:11" s="20" customFormat="1" ht="15" customHeight="1">
      <c r="B37" s="14" t="s">
        <v>22</v>
      </c>
      <c r="C37" s="15">
        <f t="shared" si="11"/>
        <v>736</v>
      </c>
      <c r="D37" s="16">
        <f>SUM(D38:D38)</f>
        <v>5031</v>
      </c>
      <c r="E37" s="17">
        <f t="shared" si="11"/>
        <v>11606678</v>
      </c>
      <c r="F37" s="18">
        <f t="shared" si="11"/>
        <v>116</v>
      </c>
      <c r="G37" s="16">
        <f t="shared" si="11"/>
        <v>1002</v>
      </c>
      <c r="H37" s="19">
        <f>SUM(H38:H38)</f>
        <v>4980645</v>
      </c>
      <c r="I37" s="17">
        <f t="shared" si="11"/>
        <v>620</v>
      </c>
      <c r="J37" s="16">
        <f t="shared" si="11"/>
        <v>4029</v>
      </c>
      <c r="K37" s="19">
        <f t="shared" si="11"/>
        <v>6626033</v>
      </c>
    </row>
    <row r="38" spans="2:11" s="20" customFormat="1" ht="15" customHeight="1">
      <c r="B38" s="28" t="s">
        <v>21</v>
      </c>
      <c r="C38" s="29">
        <f>SUM(F38+I38)</f>
        <v>736</v>
      </c>
      <c r="D38" s="30">
        <f>SUM(G38+J38)</f>
        <v>5031</v>
      </c>
      <c r="E38" s="31">
        <f>SUM(H38,K38)</f>
        <v>11606678</v>
      </c>
      <c r="F38" s="32">
        <v>116</v>
      </c>
      <c r="G38" s="33">
        <v>1002</v>
      </c>
      <c r="H38" s="34">
        <v>4980645</v>
      </c>
      <c r="I38" s="32">
        <v>620</v>
      </c>
      <c r="J38" s="33">
        <v>4029</v>
      </c>
      <c r="K38" s="34">
        <v>6626033</v>
      </c>
    </row>
    <row r="39" spans="2:11" s="20" customFormat="1" ht="15" customHeight="1">
      <c r="B39" s="35"/>
      <c r="K39" s="36" t="s">
        <v>23</v>
      </c>
    </row>
    <row r="40" spans="2:11" s="20" customFormat="1" ht="6" customHeight="1">
      <c r="B40" s="35"/>
      <c r="K40" s="36"/>
    </row>
  </sheetData>
  <mergeCells count="4">
    <mergeCell ref="B3:B4"/>
    <mergeCell ref="C3:E3"/>
    <mergeCell ref="F3:H3"/>
    <mergeCell ref="I3:K3"/>
  </mergeCells>
  <phoneticPr fontId="3"/>
  <pageMargins left="0.59055118110236227" right="0.59055118110236227" top="0.78740157480314965" bottom="0.78740157480314965" header="0.39370078740157483" footer="0.39370078740157483"/>
  <pageSetup paperSize="9" scale="93" fitToHeight="0" orientation="portrait" r:id="rId1"/>
  <headerFooter alignWithMargins="0">
    <oddHeader>&amp;R&amp;"ＭＳ Ｐゴシック,標準"&amp;11 7.商      業</oddHeader>
    <oddFooter>&amp;C&amp;"ＭＳ Ｐゴシック,標準"&amp;11-45-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showGridLines="0" zoomScale="120" zoomScaleNormal="120" workbookViewId="0"/>
  </sheetViews>
  <sheetFormatPr defaultColWidth="8.625" defaultRowHeight="12"/>
  <cols>
    <col min="1" max="1" width="3.625" style="40" customWidth="1"/>
    <col min="2" max="2" width="1.625" style="40" customWidth="1"/>
    <col min="3" max="3" width="3.375" style="120" customWidth="1"/>
    <col min="4" max="4" width="3.875" style="120" customWidth="1"/>
    <col min="5" max="5" width="6.375" style="40" bestFit="1" customWidth="1"/>
    <col min="6" max="6" width="4.5" style="40" bestFit="1" customWidth="1"/>
    <col min="7" max="7" width="6.375" style="40" bestFit="1" customWidth="1"/>
    <col min="8" max="8" width="5.5" style="40" bestFit="1" customWidth="1"/>
    <col min="9" max="9" width="6.125" style="40" customWidth="1"/>
    <col min="10" max="10" width="5.875" style="40" customWidth="1"/>
    <col min="11" max="11" width="6.375" style="40" bestFit="1" customWidth="1"/>
    <col min="12" max="12" width="4.75" style="40" bestFit="1" customWidth="1"/>
    <col min="13" max="13" width="5.125" style="40" customWidth="1"/>
    <col min="14" max="14" width="6.125" style="40" customWidth="1"/>
    <col min="15" max="15" width="6.375" style="40" bestFit="1" customWidth="1"/>
    <col min="16" max="16" width="5.375" style="41" customWidth="1"/>
    <col min="17" max="17" width="6.125" style="40" customWidth="1"/>
    <col min="18" max="16384" width="8.625" style="40"/>
  </cols>
  <sheetData>
    <row r="1" spans="1:17" ht="29.25" customHeight="1">
      <c r="A1" s="38" t="s">
        <v>24</v>
      </c>
      <c r="B1" s="38"/>
      <c r="C1" s="39"/>
      <c r="D1" s="39"/>
    </row>
    <row r="2" spans="1:17" s="42" customFormat="1" ht="18" customHeight="1">
      <c r="B2" s="42" t="s">
        <v>25</v>
      </c>
      <c r="P2" s="43"/>
      <c r="Q2" s="44" t="s">
        <v>26</v>
      </c>
    </row>
    <row r="3" spans="1:17" s="45" customFormat="1" ht="15" customHeight="1">
      <c r="B3" s="270" t="s">
        <v>27</v>
      </c>
      <c r="C3" s="271"/>
      <c r="D3" s="276" t="s">
        <v>28</v>
      </c>
      <c r="E3" s="279" t="s">
        <v>5</v>
      </c>
      <c r="F3" s="279"/>
      <c r="G3" s="279"/>
      <c r="H3" s="279"/>
      <c r="I3" s="279"/>
      <c r="J3" s="279"/>
      <c r="K3" s="280" t="s">
        <v>6</v>
      </c>
      <c r="L3" s="281"/>
      <c r="M3" s="281"/>
      <c r="N3" s="281"/>
      <c r="O3" s="281"/>
      <c r="P3" s="281"/>
      <c r="Q3" s="282"/>
    </row>
    <row r="4" spans="1:17" s="45" customFormat="1" ht="12" customHeight="1">
      <c r="B4" s="272"/>
      <c r="C4" s="273"/>
      <c r="D4" s="277"/>
      <c r="E4" s="283" t="s">
        <v>29</v>
      </c>
      <c r="F4" s="285" t="s">
        <v>30</v>
      </c>
      <c r="G4" s="261" t="s">
        <v>31</v>
      </c>
      <c r="H4" s="46" t="s">
        <v>32</v>
      </c>
      <c r="I4" s="288" t="s">
        <v>33</v>
      </c>
      <c r="J4" s="267" t="s">
        <v>34</v>
      </c>
      <c r="K4" s="283" t="s">
        <v>35</v>
      </c>
      <c r="L4" s="258" t="s">
        <v>36</v>
      </c>
      <c r="M4" s="47" t="s">
        <v>37</v>
      </c>
      <c r="N4" s="261" t="s">
        <v>31</v>
      </c>
      <c r="O4" s="264" t="s">
        <v>38</v>
      </c>
      <c r="P4" s="48" t="s">
        <v>39</v>
      </c>
      <c r="Q4" s="267" t="s">
        <v>34</v>
      </c>
    </row>
    <row r="5" spans="1:17" s="45" customFormat="1" ht="12" customHeight="1">
      <c r="B5" s="272"/>
      <c r="C5" s="273"/>
      <c r="D5" s="277"/>
      <c r="E5" s="283"/>
      <c r="F5" s="286"/>
      <c r="G5" s="262"/>
      <c r="H5" s="49" t="s">
        <v>40</v>
      </c>
      <c r="I5" s="289"/>
      <c r="J5" s="268"/>
      <c r="K5" s="283"/>
      <c r="L5" s="259"/>
      <c r="M5" s="50" t="s">
        <v>41</v>
      </c>
      <c r="N5" s="262"/>
      <c r="O5" s="265"/>
      <c r="P5" s="51" t="s">
        <v>42</v>
      </c>
      <c r="Q5" s="268"/>
    </row>
    <row r="6" spans="1:17" s="52" customFormat="1" ht="12" customHeight="1">
      <c r="B6" s="274"/>
      <c r="C6" s="275"/>
      <c r="D6" s="278"/>
      <c r="E6" s="284"/>
      <c r="F6" s="287"/>
      <c r="G6" s="263"/>
      <c r="H6" s="53" t="s">
        <v>43</v>
      </c>
      <c r="I6" s="290"/>
      <c r="J6" s="269"/>
      <c r="K6" s="284"/>
      <c r="L6" s="260"/>
      <c r="M6" s="54" t="s">
        <v>44</v>
      </c>
      <c r="N6" s="263"/>
      <c r="O6" s="266"/>
      <c r="P6" s="55" t="s">
        <v>45</v>
      </c>
      <c r="Q6" s="269"/>
    </row>
    <row r="7" spans="1:17" s="52" customFormat="1" ht="12" customHeight="1">
      <c r="B7" s="256" t="s">
        <v>16</v>
      </c>
      <c r="C7" s="257"/>
      <c r="D7" s="56" t="s">
        <v>46</v>
      </c>
      <c r="E7" s="57">
        <f>+E10+E13+E16+E19</f>
        <v>169</v>
      </c>
      <c r="F7" s="58">
        <f t="shared" ref="F7:Q7" si="0">+F10+F13+F16+F19</f>
        <v>27</v>
      </c>
      <c r="G7" s="59">
        <f t="shared" si="0"/>
        <v>42</v>
      </c>
      <c r="H7" s="59">
        <f t="shared" si="0"/>
        <v>27</v>
      </c>
      <c r="I7" s="59">
        <f t="shared" si="0"/>
        <v>43</v>
      </c>
      <c r="J7" s="60">
        <f t="shared" si="0"/>
        <v>30</v>
      </c>
      <c r="K7" s="57">
        <f t="shared" si="0"/>
        <v>1069</v>
      </c>
      <c r="L7" s="58">
        <f t="shared" si="0"/>
        <v>6</v>
      </c>
      <c r="M7" s="59">
        <f t="shared" si="0"/>
        <v>127</v>
      </c>
      <c r="N7" s="59">
        <f t="shared" si="0"/>
        <v>366</v>
      </c>
      <c r="O7" s="59">
        <f t="shared" si="0"/>
        <v>84</v>
      </c>
      <c r="P7" s="61">
        <f t="shared" si="0"/>
        <v>123</v>
      </c>
      <c r="Q7" s="60">
        <f t="shared" si="0"/>
        <v>363</v>
      </c>
    </row>
    <row r="8" spans="1:17" s="52" customFormat="1" ht="12" customHeight="1">
      <c r="B8" s="62"/>
      <c r="C8" s="63"/>
      <c r="D8" s="64" t="s">
        <v>47</v>
      </c>
      <c r="E8" s="65">
        <f t="shared" ref="E8:Q9" si="1">+E11+E14+E17+E20</f>
        <v>1232</v>
      </c>
      <c r="F8" s="66">
        <f t="shared" si="1"/>
        <v>205</v>
      </c>
      <c r="G8" s="67">
        <f t="shared" si="1"/>
        <v>457</v>
      </c>
      <c r="H8" s="67">
        <f t="shared" si="1"/>
        <v>136</v>
      </c>
      <c r="I8" s="67">
        <f t="shared" si="1"/>
        <v>260</v>
      </c>
      <c r="J8" s="68">
        <f t="shared" si="1"/>
        <v>174</v>
      </c>
      <c r="K8" s="65">
        <f t="shared" si="1"/>
        <v>5377</v>
      </c>
      <c r="L8" s="66">
        <f t="shared" si="1"/>
        <v>487</v>
      </c>
      <c r="M8" s="67">
        <f t="shared" si="1"/>
        <v>380</v>
      </c>
      <c r="N8" s="67">
        <f t="shared" si="1"/>
        <v>1992</v>
      </c>
      <c r="O8" s="67">
        <f t="shared" si="1"/>
        <v>492</v>
      </c>
      <c r="P8" s="69">
        <f t="shared" si="1"/>
        <v>363</v>
      </c>
      <c r="Q8" s="68">
        <f t="shared" si="1"/>
        <v>1663</v>
      </c>
    </row>
    <row r="9" spans="1:17" s="52" customFormat="1" ht="12" customHeight="1">
      <c r="B9" s="62"/>
      <c r="C9" s="63"/>
      <c r="D9" s="70" t="s">
        <v>48</v>
      </c>
      <c r="E9" s="71">
        <f t="shared" si="1"/>
        <v>5448779</v>
      </c>
      <c r="F9" s="72" t="s">
        <v>49</v>
      </c>
      <c r="G9" s="73">
        <f t="shared" si="1"/>
        <v>2210604</v>
      </c>
      <c r="H9" s="73">
        <f t="shared" si="1"/>
        <v>599970</v>
      </c>
      <c r="I9" s="73">
        <f t="shared" si="1"/>
        <v>1355965</v>
      </c>
      <c r="J9" s="74" t="s">
        <v>49</v>
      </c>
      <c r="K9" s="71">
        <f t="shared" si="1"/>
        <v>8835717</v>
      </c>
      <c r="L9" s="72" t="s">
        <v>49</v>
      </c>
      <c r="M9" s="75" t="s">
        <v>49</v>
      </c>
      <c r="N9" s="73">
        <f t="shared" si="1"/>
        <v>2885586</v>
      </c>
      <c r="O9" s="73">
        <f t="shared" si="1"/>
        <v>1135282</v>
      </c>
      <c r="P9" s="75">
        <f t="shared" si="1"/>
        <v>530566</v>
      </c>
      <c r="Q9" s="76">
        <f t="shared" si="1"/>
        <v>2629307</v>
      </c>
    </row>
    <row r="10" spans="1:17" s="52" customFormat="1" ht="12" hidden="1" customHeight="1">
      <c r="B10" s="62"/>
      <c r="C10" s="77" t="s">
        <v>50</v>
      </c>
      <c r="D10" s="78" t="s">
        <v>46</v>
      </c>
      <c r="E10" s="79">
        <v>50</v>
      </c>
      <c r="F10" s="80">
        <v>2</v>
      </c>
      <c r="G10" s="81">
        <v>25</v>
      </c>
      <c r="H10" s="81">
        <v>10</v>
      </c>
      <c r="I10" s="81">
        <v>5</v>
      </c>
      <c r="J10" s="82">
        <v>8</v>
      </c>
      <c r="K10" s="83">
        <v>402</v>
      </c>
      <c r="L10" s="80">
        <v>2</v>
      </c>
      <c r="M10" s="81">
        <v>49</v>
      </c>
      <c r="N10" s="81">
        <v>142</v>
      </c>
      <c r="O10" s="81">
        <v>20</v>
      </c>
      <c r="P10" s="84">
        <v>50</v>
      </c>
      <c r="Q10" s="85">
        <v>139</v>
      </c>
    </row>
    <row r="11" spans="1:17" s="52" customFormat="1" ht="12" hidden="1" customHeight="1">
      <c r="B11" s="62"/>
      <c r="C11" s="86"/>
      <c r="D11" s="87" t="s">
        <v>47</v>
      </c>
      <c r="E11" s="88">
        <v>287</v>
      </c>
      <c r="F11" s="89">
        <v>5</v>
      </c>
      <c r="G11" s="90">
        <v>161</v>
      </c>
      <c r="H11" s="90">
        <v>60</v>
      </c>
      <c r="I11" s="90">
        <v>21</v>
      </c>
      <c r="J11" s="91">
        <v>40</v>
      </c>
      <c r="K11" s="92">
        <v>1637</v>
      </c>
      <c r="L11" s="89">
        <v>4</v>
      </c>
      <c r="M11" s="90">
        <v>143</v>
      </c>
      <c r="N11" s="90">
        <v>654</v>
      </c>
      <c r="O11" s="90">
        <v>93</v>
      </c>
      <c r="P11" s="93">
        <v>140</v>
      </c>
      <c r="Q11" s="94">
        <v>603</v>
      </c>
    </row>
    <row r="12" spans="1:17" s="52" customFormat="1" ht="12" hidden="1" customHeight="1">
      <c r="B12" s="62"/>
      <c r="C12" s="95"/>
      <c r="D12" s="96" t="s">
        <v>48</v>
      </c>
      <c r="E12" s="97">
        <v>1067628</v>
      </c>
      <c r="F12" s="98" t="s">
        <v>49</v>
      </c>
      <c r="G12" s="99">
        <v>658636</v>
      </c>
      <c r="H12" s="99">
        <v>281809</v>
      </c>
      <c r="I12" s="99">
        <v>57478</v>
      </c>
      <c r="J12" s="100" t="s">
        <v>49</v>
      </c>
      <c r="K12" s="101">
        <v>2596601</v>
      </c>
      <c r="L12" s="98" t="s">
        <v>49</v>
      </c>
      <c r="M12" s="102" t="s">
        <v>49</v>
      </c>
      <c r="N12" s="99">
        <v>1056631</v>
      </c>
      <c r="O12" s="99">
        <v>179037</v>
      </c>
      <c r="P12" s="102">
        <v>188840</v>
      </c>
      <c r="Q12" s="103">
        <v>918976</v>
      </c>
    </row>
    <row r="13" spans="1:17" s="52" customFormat="1" ht="12" hidden="1" customHeight="1">
      <c r="B13" s="104"/>
      <c r="C13" s="77" t="s">
        <v>51</v>
      </c>
      <c r="D13" s="78" t="s">
        <v>46</v>
      </c>
      <c r="E13" s="79">
        <v>64</v>
      </c>
      <c r="F13" s="80">
        <v>20</v>
      </c>
      <c r="G13" s="81">
        <v>9</v>
      </c>
      <c r="H13" s="81">
        <v>4</v>
      </c>
      <c r="I13" s="81">
        <v>19</v>
      </c>
      <c r="J13" s="82">
        <v>12</v>
      </c>
      <c r="K13" s="83">
        <v>322</v>
      </c>
      <c r="L13" s="80">
        <v>1</v>
      </c>
      <c r="M13" s="81">
        <v>41</v>
      </c>
      <c r="N13" s="81">
        <v>100</v>
      </c>
      <c r="O13" s="81">
        <v>28</v>
      </c>
      <c r="P13" s="84">
        <v>35</v>
      </c>
      <c r="Q13" s="85">
        <v>117</v>
      </c>
    </row>
    <row r="14" spans="1:17" s="52" customFormat="1" ht="12" hidden="1" customHeight="1">
      <c r="B14" s="104"/>
      <c r="C14" s="86"/>
      <c r="D14" s="87" t="s">
        <v>47</v>
      </c>
      <c r="E14" s="88">
        <v>626</v>
      </c>
      <c r="F14" s="89">
        <v>191</v>
      </c>
      <c r="G14" s="90">
        <v>219</v>
      </c>
      <c r="H14" s="90">
        <v>38</v>
      </c>
      <c r="I14" s="90">
        <v>113</v>
      </c>
      <c r="J14" s="91">
        <v>65</v>
      </c>
      <c r="K14" s="92">
        <v>1566</v>
      </c>
      <c r="L14" s="89">
        <v>67</v>
      </c>
      <c r="M14" s="90">
        <v>116</v>
      </c>
      <c r="N14" s="90">
        <v>535</v>
      </c>
      <c r="O14" s="90">
        <v>196</v>
      </c>
      <c r="P14" s="93">
        <v>109</v>
      </c>
      <c r="Q14" s="94">
        <v>543</v>
      </c>
    </row>
    <row r="15" spans="1:17" s="52" customFormat="1" ht="12" hidden="1" customHeight="1">
      <c r="B15" s="104"/>
      <c r="C15" s="95"/>
      <c r="D15" s="96" t="s">
        <v>48</v>
      </c>
      <c r="E15" s="97">
        <v>3245240</v>
      </c>
      <c r="F15" s="105">
        <v>539781</v>
      </c>
      <c r="G15" s="99">
        <v>1250354</v>
      </c>
      <c r="H15" s="99">
        <v>198726</v>
      </c>
      <c r="I15" s="99">
        <v>821253</v>
      </c>
      <c r="J15" s="106">
        <v>435126</v>
      </c>
      <c r="K15" s="101">
        <v>2499887</v>
      </c>
      <c r="L15" s="98" t="s">
        <v>49</v>
      </c>
      <c r="M15" s="102" t="s">
        <v>49</v>
      </c>
      <c r="N15" s="99">
        <v>679505</v>
      </c>
      <c r="O15" s="99">
        <v>455813</v>
      </c>
      <c r="P15" s="102">
        <v>176634</v>
      </c>
      <c r="Q15" s="103">
        <v>831558</v>
      </c>
    </row>
    <row r="16" spans="1:17" s="52" customFormat="1" ht="12" hidden="1" customHeight="1">
      <c r="B16" s="104"/>
      <c r="C16" s="77" t="s">
        <v>52</v>
      </c>
      <c r="D16" s="78" t="s">
        <v>46</v>
      </c>
      <c r="E16" s="79">
        <f>SUM(F16:J16)</f>
        <v>39</v>
      </c>
      <c r="F16" s="80">
        <v>4</v>
      </c>
      <c r="G16" s="81">
        <v>4</v>
      </c>
      <c r="H16" s="81">
        <v>10</v>
      </c>
      <c r="I16" s="81">
        <v>13</v>
      </c>
      <c r="J16" s="82">
        <v>8</v>
      </c>
      <c r="K16" s="83">
        <v>247</v>
      </c>
      <c r="L16" s="80">
        <v>1</v>
      </c>
      <c r="M16" s="81">
        <v>30</v>
      </c>
      <c r="N16" s="81">
        <v>92</v>
      </c>
      <c r="O16" s="81">
        <v>23</v>
      </c>
      <c r="P16" s="84">
        <v>24</v>
      </c>
      <c r="Q16" s="85">
        <v>77</v>
      </c>
    </row>
    <row r="17" spans="2:17" s="52" customFormat="1" ht="12" hidden="1" customHeight="1">
      <c r="B17" s="104"/>
      <c r="C17" s="86"/>
      <c r="D17" s="87" t="s">
        <v>47</v>
      </c>
      <c r="E17" s="88">
        <f>SUM(F17:J17)</f>
        <v>198</v>
      </c>
      <c r="F17" s="89">
        <v>8</v>
      </c>
      <c r="G17" s="90">
        <v>26</v>
      </c>
      <c r="H17" s="90">
        <v>29</v>
      </c>
      <c r="I17" s="90">
        <v>83</v>
      </c>
      <c r="J17" s="91">
        <v>52</v>
      </c>
      <c r="K17" s="92">
        <v>1511</v>
      </c>
      <c r="L17" s="89">
        <v>178</v>
      </c>
      <c r="M17" s="90">
        <v>109</v>
      </c>
      <c r="N17" s="90">
        <v>647</v>
      </c>
      <c r="O17" s="90">
        <v>128</v>
      </c>
      <c r="P17" s="93">
        <v>81</v>
      </c>
      <c r="Q17" s="94">
        <v>368</v>
      </c>
    </row>
    <row r="18" spans="2:17" s="52" customFormat="1" ht="12" hidden="1" customHeight="1">
      <c r="B18" s="104"/>
      <c r="C18" s="95"/>
      <c r="D18" s="96" t="s">
        <v>48</v>
      </c>
      <c r="E18" s="97">
        <f>SUM(F18:J18)</f>
        <v>568765</v>
      </c>
      <c r="F18" s="105">
        <v>10314</v>
      </c>
      <c r="G18" s="99">
        <v>51614</v>
      </c>
      <c r="H18" s="99">
        <v>75085</v>
      </c>
      <c r="I18" s="99">
        <v>274562</v>
      </c>
      <c r="J18" s="106">
        <v>157190</v>
      </c>
      <c r="K18" s="101">
        <v>2471894</v>
      </c>
      <c r="L18" s="98" t="s">
        <v>49</v>
      </c>
      <c r="M18" s="102" t="s">
        <v>49</v>
      </c>
      <c r="N18" s="99">
        <v>846476</v>
      </c>
      <c r="O18" s="99">
        <v>287758</v>
      </c>
      <c r="P18" s="102">
        <v>138090</v>
      </c>
      <c r="Q18" s="103">
        <v>622218</v>
      </c>
    </row>
    <row r="19" spans="2:17" s="52" customFormat="1" ht="12" hidden="1" customHeight="1">
      <c r="B19" s="104"/>
      <c r="C19" s="86" t="s">
        <v>53</v>
      </c>
      <c r="D19" s="78" t="s">
        <v>46</v>
      </c>
      <c r="E19" s="79">
        <v>16</v>
      </c>
      <c r="F19" s="80">
        <v>1</v>
      </c>
      <c r="G19" s="81">
        <v>4</v>
      </c>
      <c r="H19" s="81">
        <v>3</v>
      </c>
      <c r="I19" s="81">
        <v>6</v>
      </c>
      <c r="J19" s="82">
        <v>2</v>
      </c>
      <c r="K19" s="83">
        <v>98</v>
      </c>
      <c r="L19" s="80">
        <v>2</v>
      </c>
      <c r="M19" s="81">
        <v>7</v>
      </c>
      <c r="N19" s="81">
        <v>32</v>
      </c>
      <c r="O19" s="81">
        <v>13</v>
      </c>
      <c r="P19" s="84">
        <v>14</v>
      </c>
      <c r="Q19" s="85">
        <v>30</v>
      </c>
    </row>
    <row r="20" spans="2:17" s="52" customFormat="1" ht="12" hidden="1" customHeight="1">
      <c r="B20" s="107"/>
      <c r="C20" s="108"/>
      <c r="D20" s="87" t="s">
        <v>47</v>
      </c>
      <c r="E20" s="88">
        <v>121</v>
      </c>
      <c r="F20" s="89">
        <v>1</v>
      </c>
      <c r="G20" s="90">
        <v>51</v>
      </c>
      <c r="H20" s="90">
        <v>9</v>
      </c>
      <c r="I20" s="90">
        <v>43</v>
      </c>
      <c r="J20" s="91">
        <v>17</v>
      </c>
      <c r="K20" s="92">
        <v>663</v>
      </c>
      <c r="L20" s="89">
        <v>238</v>
      </c>
      <c r="M20" s="90">
        <v>12</v>
      </c>
      <c r="N20" s="90">
        <v>156</v>
      </c>
      <c r="O20" s="90">
        <v>75</v>
      </c>
      <c r="P20" s="93">
        <v>33</v>
      </c>
      <c r="Q20" s="94">
        <v>149</v>
      </c>
    </row>
    <row r="21" spans="2:17" s="52" customFormat="1" ht="12" hidden="1" customHeight="1">
      <c r="B21" s="109"/>
      <c r="C21" s="110"/>
      <c r="D21" s="96" t="s">
        <v>48</v>
      </c>
      <c r="E21" s="97">
        <v>567146</v>
      </c>
      <c r="F21" s="98" t="s">
        <v>49</v>
      </c>
      <c r="G21" s="99">
        <v>250000</v>
      </c>
      <c r="H21" s="99">
        <v>44350</v>
      </c>
      <c r="I21" s="99">
        <v>202672</v>
      </c>
      <c r="J21" s="100" t="s">
        <v>49</v>
      </c>
      <c r="K21" s="101">
        <v>1267335</v>
      </c>
      <c r="L21" s="98" t="s">
        <v>49</v>
      </c>
      <c r="M21" s="102" t="s">
        <v>49</v>
      </c>
      <c r="N21" s="99">
        <v>302974</v>
      </c>
      <c r="O21" s="99">
        <v>212674</v>
      </c>
      <c r="P21" s="102">
        <v>27002</v>
      </c>
      <c r="Q21" s="103">
        <v>256555</v>
      </c>
    </row>
    <row r="22" spans="2:17" s="52" customFormat="1" ht="12" customHeight="1">
      <c r="B22" s="256" t="s">
        <v>17</v>
      </c>
      <c r="C22" s="257"/>
      <c r="D22" s="56" t="s">
        <v>46</v>
      </c>
      <c r="E22" s="57">
        <f>+E25+E28+E31+E34</f>
        <v>159</v>
      </c>
      <c r="F22" s="58">
        <f t="shared" ref="F22:Q22" si="2">+F25+F28+F31+F34</f>
        <v>27</v>
      </c>
      <c r="G22" s="59">
        <f t="shared" si="2"/>
        <v>39</v>
      </c>
      <c r="H22" s="59">
        <f t="shared" si="2"/>
        <v>23</v>
      </c>
      <c r="I22" s="59">
        <f t="shared" si="2"/>
        <v>36</v>
      </c>
      <c r="J22" s="60">
        <f t="shared" si="2"/>
        <v>32</v>
      </c>
      <c r="K22" s="57">
        <f t="shared" si="2"/>
        <v>1007</v>
      </c>
      <c r="L22" s="58">
        <f t="shared" si="2"/>
        <v>5</v>
      </c>
      <c r="M22" s="59">
        <f t="shared" si="2"/>
        <v>125</v>
      </c>
      <c r="N22" s="59">
        <f t="shared" si="2"/>
        <v>371</v>
      </c>
      <c r="O22" s="59">
        <f t="shared" si="2"/>
        <v>82</v>
      </c>
      <c r="P22" s="61">
        <f t="shared" si="2"/>
        <v>103</v>
      </c>
      <c r="Q22" s="60">
        <f t="shared" si="2"/>
        <v>321</v>
      </c>
    </row>
    <row r="23" spans="2:17" s="52" customFormat="1" ht="12" customHeight="1">
      <c r="B23" s="62"/>
      <c r="C23" s="63"/>
      <c r="D23" s="64" t="s">
        <v>47</v>
      </c>
      <c r="E23" s="65">
        <f t="shared" ref="E23:Q24" si="3">+E26+E29+E32+E35</f>
        <v>1443</v>
      </c>
      <c r="F23" s="66">
        <f t="shared" si="3"/>
        <v>135</v>
      </c>
      <c r="G23" s="67">
        <f t="shared" si="3"/>
        <v>443</v>
      </c>
      <c r="H23" s="67">
        <f t="shared" si="3"/>
        <v>147</v>
      </c>
      <c r="I23" s="67">
        <f t="shared" si="3"/>
        <v>356</v>
      </c>
      <c r="J23" s="68">
        <f t="shared" si="3"/>
        <v>358</v>
      </c>
      <c r="K23" s="65">
        <f t="shared" si="3"/>
        <v>5449</v>
      </c>
      <c r="L23" s="66">
        <f t="shared" si="3"/>
        <v>298</v>
      </c>
      <c r="M23" s="67">
        <f t="shared" si="3"/>
        <v>383</v>
      </c>
      <c r="N23" s="67">
        <f t="shared" si="3"/>
        <v>2397</v>
      </c>
      <c r="O23" s="67">
        <f t="shared" si="3"/>
        <v>476</v>
      </c>
      <c r="P23" s="69">
        <f t="shared" si="3"/>
        <v>345</v>
      </c>
      <c r="Q23" s="68">
        <f t="shared" si="3"/>
        <v>1550</v>
      </c>
    </row>
    <row r="24" spans="2:17" s="52" customFormat="1" ht="12" customHeight="1">
      <c r="B24" s="62"/>
      <c r="C24" s="63"/>
      <c r="D24" s="70" t="s">
        <v>48</v>
      </c>
      <c r="E24" s="71">
        <f t="shared" si="3"/>
        <v>5508552</v>
      </c>
      <c r="F24" s="72" t="s">
        <v>49</v>
      </c>
      <c r="G24" s="73">
        <f t="shared" si="3"/>
        <v>2069678</v>
      </c>
      <c r="H24" s="75" t="s">
        <v>49</v>
      </c>
      <c r="I24" s="75" t="s">
        <v>49</v>
      </c>
      <c r="J24" s="76">
        <f t="shared" si="3"/>
        <v>1137669</v>
      </c>
      <c r="K24" s="71">
        <f t="shared" si="3"/>
        <v>8344045</v>
      </c>
      <c r="L24" s="72" t="s">
        <v>49</v>
      </c>
      <c r="M24" s="73">
        <f t="shared" si="3"/>
        <v>489796</v>
      </c>
      <c r="N24" s="73">
        <f t="shared" si="3"/>
        <v>3352603</v>
      </c>
      <c r="O24" s="73">
        <f t="shared" si="3"/>
        <v>1105964</v>
      </c>
      <c r="P24" s="75" t="s">
        <v>49</v>
      </c>
      <c r="Q24" s="76">
        <f t="shared" si="3"/>
        <v>2268585</v>
      </c>
    </row>
    <row r="25" spans="2:17" s="52" customFormat="1" ht="12" customHeight="1">
      <c r="B25" s="62"/>
      <c r="C25" s="77" t="s">
        <v>50</v>
      </c>
      <c r="D25" s="78" t="s">
        <v>46</v>
      </c>
      <c r="E25" s="79">
        <v>40</v>
      </c>
      <c r="F25" s="80">
        <v>1</v>
      </c>
      <c r="G25" s="81">
        <v>21</v>
      </c>
      <c r="H25" s="81">
        <v>9</v>
      </c>
      <c r="I25" s="81">
        <v>4</v>
      </c>
      <c r="J25" s="82">
        <v>5</v>
      </c>
      <c r="K25" s="83">
        <v>378</v>
      </c>
      <c r="L25" s="80">
        <v>2</v>
      </c>
      <c r="M25" s="81">
        <v>47</v>
      </c>
      <c r="N25" s="81">
        <v>145</v>
      </c>
      <c r="O25" s="81">
        <v>20</v>
      </c>
      <c r="P25" s="84">
        <v>37</v>
      </c>
      <c r="Q25" s="85">
        <v>127</v>
      </c>
    </row>
    <row r="26" spans="2:17" s="52" customFormat="1" ht="12" customHeight="1">
      <c r="B26" s="62"/>
      <c r="C26" s="86"/>
      <c r="D26" s="87" t="s">
        <v>47</v>
      </c>
      <c r="E26" s="88">
        <v>287</v>
      </c>
      <c r="F26" s="89">
        <v>1</v>
      </c>
      <c r="G26" s="90">
        <v>158</v>
      </c>
      <c r="H26" s="90">
        <v>58</v>
      </c>
      <c r="I26" s="90">
        <v>27</v>
      </c>
      <c r="J26" s="91">
        <v>43</v>
      </c>
      <c r="K26" s="92">
        <v>1661</v>
      </c>
      <c r="L26" s="89">
        <v>15</v>
      </c>
      <c r="M26" s="90">
        <v>146</v>
      </c>
      <c r="N26" s="90">
        <v>714</v>
      </c>
      <c r="O26" s="90">
        <v>96</v>
      </c>
      <c r="P26" s="93">
        <v>92</v>
      </c>
      <c r="Q26" s="94">
        <v>598</v>
      </c>
    </row>
    <row r="27" spans="2:17" s="52" customFormat="1" ht="12" customHeight="1">
      <c r="B27" s="62"/>
      <c r="C27" s="95"/>
      <c r="D27" s="96" t="s">
        <v>48</v>
      </c>
      <c r="E27" s="97">
        <v>886798</v>
      </c>
      <c r="F27" s="98" t="s">
        <v>49</v>
      </c>
      <c r="G27" s="99">
        <v>501168</v>
      </c>
      <c r="H27" s="99">
        <v>232356</v>
      </c>
      <c r="I27" s="102" t="s">
        <v>49</v>
      </c>
      <c r="J27" s="106">
        <v>92843</v>
      </c>
      <c r="K27" s="101">
        <v>2131358</v>
      </c>
      <c r="L27" s="98" t="s">
        <v>49</v>
      </c>
      <c r="M27" s="99">
        <v>195712</v>
      </c>
      <c r="N27" s="99">
        <v>936245</v>
      </c>
      <c r="O27" s="99">
        <v>155719</v>
      </c>
      <c r="P27" s="102" t="s">
        <v>49</v>
      </c>
      <c r="Q27" s="103">
        <v>690891</v>
      </c>
    </row>
    <row r="28" spans="2:17" s="52" customFormat="1" ht="12" customHeight="1">
      <c r="B28" s="104"/>
      <c r="C28" s="77" t="s">
        <v>51</v>
      </c>
      <c r="D28" s="78" t="s">
        <v>46</v>
      </c>
      <c r="E28" s="79">
        <f t="shared" ref="E28:E33" si="4">SUM(F28:J28)</f>
        <v>59</v>
      </c>
      <c r="F28" s="80">
        <v>21</v>
      </c>
      <c r="G28" s="81">
        <v>8</v>
      </c>
      <c r="H28" s="81">
        <v>3</v>
      </c>
      <c r="I28" s="81">
        <v>16</v>
      </c>
      <c r="J28" s="82">
        <v>11</v>
      </c>
      <c r="K28" s="83">
        <f>SUM(L28:Q28)</f>
        <v>312</v>
      </c>
      <c r="L28" s="80">
        <v>0</v>
      </c>
      <c r="M28" s="81">
        <v>42</v>
      </c>
      <c r="N28" s="81">
        <v>107</v>
      </c>
      <c r="O28" s="81">
        <v>26</v>
      </c>
      <c r="P28" s="84">
        <v>39</v>
      </c>
      <c r="Q28" s="85">
        <v>98</v>
      </c>
    </row>
    <row r="29" spans="2:17" s="52" customFormat="1" ht="12" customHeight="1">
      <c r="B29" s="104"/>
      <c r="C29" s="86"/>
      <c r="D29" s="87" t="s">
        <v>47</v>
      </c>
      <c r="E29" s="88">
        <f t="shared" si="4"/>
        <v>519</v>
      </c>
      <c r="F29" s="89">
        <v>124</v>
      </c>
      <c r="G29" s="90">
        <v>198</v>
      </c>
      <c r="H29" s="90">
        <v>50</v>
      </c>
      <c r="I29" s="90">
        <v>76</v>
      </c>
      <c r="J29" s="91">
        <v>71</v>
      </c>
      <c r="K29" s="92">
        <f>SUM(L29:Q29)</f>
        <v>1616</v>
      </c>
      <c r="L29" s="89">
        <v>0</v>
      </c>
      <c r="M29" s="90">
        <v>126</v>
      </c>
      <c r="N29" s="90">
        <v>747</v>
      </c>
      <c r="O29" s="90">
        <v>149</v>
      </c>
      <c r="P29" s="93">
        <v>171</v>
      </c>
      <c r="Q29" s="94">
        <v>423</v>
      </c>
    </row>
    <row r="30" spans="2:17" s="52" customFormat="1" ht="12" customHeight="1">
      <c r="B30" s="104"/>
      <c r="C30" s="95"/>
      <c r="D30" s="96" t="s">
        <v>48</v>
      </c>
      <c r="E30" s="97">
        <f t="shared" si="4"/>
        <v>2718544</v>
      </c>
      <c r="F30" s="105">
        <v>397411</v>
      </c>
      <c r="G30" s="99">
        <v>1238108</v>
      </c>
      <c r="H30" s="99">
        <v>133511</v>
      </c>
      <c r="I30" s="99">
        <v>500697</v>
      </c>
      <c r="J30" s="106">
        <v>448817</v>
      </c>
      <c r="K30" s="101">
        <f>SUM(L30:Q30)</f>
        <v>2585263</v>
      </c>
      <c r="L30" s="105">
        <v>0</v>
      </c>
      <c r="M30" s="99">
        <v>142311</v>
      </c>
      <c r="N30" s="99">
        <v>989676</v>
      </c>
      <c r="O30" s="99">
        <v>331561</v>
      </c>
      <c r="P30" s="102">
        <v>329192</v>
      </c>
      <c r="Q30" s="103">
        <v>792523</v>
      </c>
    </row>
    <row r="31" spans="2:17" s="52" customFormat="1" ht="12" customHeight="1">
      <c r="B31" s="104"/>
      <c r="C31" s="77" t="s">
        <v>52</v>
      </c>
      <c r="D31" s="78" t="s">
        <v>46</v>
      </c>
      <c r="E31" s="79">
        <f t="shared" si="4"/>
        <v>34</v>
      </c>
      <c r="F31" s="80">
        <v>5</v>
      </c>
      <c r="G31" s="81">
        <v>5</v>
      </c>
      <c r="H31" s="81">
        <v>5</v>
      </c>
      <c r="I31" s="81">
        <v>9</v>
      </c>
      <c r="J31" s="82">
        <v>10</v>
      </c>
      <c r="K31" s="83">
        <f>SUM(L31:Q31)</f>
        <v>223</v>
      </c>
      <c r="L31" s="80">
        <v>2</v>
      </c>
      <c r="M31" s="81">
        <v>27</v>
      </c>
      <c r="N31" s="81">
        <v>86</v>
      </c>
      <c r="O31" s="81">
        <v>22</v>
      </c>
      <c r="P31" s="84">
        <v>16</v>
      </c>
      <c r="Q31" s="85">
        <v>70</v>
      </c>
    </row>
    <row r="32" spans="2:17" s="52" customFormat="1" ht="12" customHeight="1">
      <c r="B32" s="104"/>
      <c r="C32" s="86"/>
      <c r="D32" s="87" t="s">
        <v>47</v>
      </c>
      <c r="E32" s="88">
        <f t="shared" si="4"/>
        <v>356</v>
      </c>
      <c r="F32" s="89">
        <v>10</v>
      </c>
      <c r="G32" s="90">
        <v>35</v>
      </c>
      <c r="H32" s="90">
        <v>23</v>
      </c>
      <c r="I32" s="90">
        <v>82</v>
      </c>
      <c r="J32" s="91">
        <v>206</v>
      </c>
      <c r="K32" s="92">
        <f>SUM(L32:Q32)</f>
        <v>1548</v>
      </c>
      <c r="L32" s="89">
        <v>279</v>
      </c>
      <c r="M32" s="90">
        <v>83</v>
      </c>
      <c r="N32" s="90">
        <v>600</v>
      </c>
      <c r="O32" s="90">
        <v>138</v>
      </c>
      <c r="P32" s="93">
        <v>59</v>
      </c>
      <c r="Q32" s="94">
        <v>389</v>
      </c>
    </row>
    <row r="33" spans="2:17" s="52" customFormat="1" ht="12" customHeight="1">
      <c r="B33" s="104"/>
      <c r="C33" s="95"/>
      <c r="D33" s="96" t="s">
        <v>48</v>
      </c>
      <c r="E33" s="97">
        <f t="shared" si="4"/>
        <v>898580</v>
      </c>
      <c r="F33" s="105">
        <v>12708</v>
      </c>
      <c r="G33" s="99">
        <v>64582</v>
      </c>
      <c r="H33" s="99">
        <v>83658</v>
      </c>
      <c r="I33" s="99">
        <v>235436</v>
      </c>
      <c r="J33" s="106">
        <v>502196</v>
      </c>
      <c r="K33" s="101">
        <v>2178030</v>
      </c>
      <c r="L33" s="98" t="s">
        <v>49</v>
      </c>
      <c r="M33" s="99">
        <v>120853</v>
      </c>
      <c r="N33" s="99">
        <v>556698</v>
      </c>
      <c r="O33" s="99">
        <v>354687</v>
      </c>
      <c r="P33" s="102" t="s">
        <v>49</v>
      </c>
      <c r="Q33" s="103">
        <v>529483</v>
      </c>
    </row>
    <row r="34" spans="2:17" s="52" customFormat="1" ht="12" customHeight="1">
      <c r="B34" s="104"/>
      <c r="C34" s="86" t="s">
        <v>53</v>
      </c>
      <c r="D34" s="78" t="s">
        <v>46</v>
      </c>
      <c r="E34" s="79">
        <v>26</v>
      </c>
      <c r="F34" s="80">
        <v>0</v>
      </c>
      <c r="G34" s="81">
        <v>5</v>
      </c>
      <c r="H34" s="81">
        <v>6</v>
      </c>
      <c r="I34" s="81">
        <v>7</v>
      </c>
      <c r="J34" s="82">
        <v>6</v>
      </c>
      <c r="K34" s="83">
        <v>94</v>
      </c>
      <c r="L34" s="80">
        <v>1</v>
      </c>
      <c r="M34" s="81">
        <v>9</v>
      </c>
      <c r="N34" s="81">
        <v>33</v>
      </c>
      <c r="O34" s="81">
        <v>14</v>
      </c>
      <c r="P34" s="84">
        <v>11</v>
      </c>
      <c r="Q34" s="85">
        <v>26</v>
      </c>
    </row>
    <row r="35" spans="2:17" s="52" customFormat="1" ht="12" customHeight="1">
      <c r="B35" s="107"/>
      <c r="C35" s="108"/>
      <c r="D35" s="87" t="s">
        <v>47</v>
      </c>
      <c r="E35" s="88">
        <v>281</v>
      </c>
      <c r="F35" s="89">
        <v>0</v>
      </c>
      <c r="G35" s="90">
        <v>52</v>
      </c>
      <c r="H35" s="90">
        <v>16</v>
      </c>
      <c r="I35" s="90">
        <v>171</v>
      </c>
      <c r="J35" s="91">
        <v>38</v>
      </c>
      <c r="K35" s="92">
        <v>624</v>
      </c>
      <c r="L35" s="89">
        <v>4</v>
      </c>
      <c r="M35" s="90">
        <v>28</v>
      </c>
      <c r="N35" s="90">
        <v>336</v>
      </c>
      <c r="O35" s="90">
        <v>93</v>
      </c>
      <c r="P35" s="93">
        <v>23</v>
      </c>
      <c r="Q35" s="94">
        <v>140</v>
      </c>
    </row>
    <row r="36" spans="2:17" s="52" customFormat="1" ht="12" customHeight="1">
      <c r="B36" s="109"/>
      <c r="C36" s="110"/>
      <c r="D36" s="96" t="s">
        <v>48</v>
      </c>
      <c r="E36" s="97">
        <v>1004630</v>
      </c>
      <c r="F36" s="105">
        <v>0</v>
      </c>
      <c r="G36" s="99">
        <v>265820</v>
      </c>
      <c r="H36" s="102" t="s">
        <v>49</v>
      </c>
      <c r="I36" s="99">
        <v>581332</v>
      </c>
      <c r="J36" s="106">
        <v>93813</v>
      </c>
      <c r="K36" s="101">
        <v>1449394</v>
      </c>
      <c r="L36" s="98" t="s">
        <v>49</v>
      </c>
      <c r="M36" s="99">
        <v>30920</v>
      </c>
      <c r="N36" s="99">
        <v>869984</v>
      </c>
      <c r="O36" s="99">
        <v>263997</v>
      </c>
      <c r="P36" s="102" t="s">
        <v>49</v>
      </c>
      <c r="Q36" s="103">
        <v>255688</v>
      </c>
    </row>
    <row r="37" spans="2:17" s="45" customFormat="1" ht="12" customHeight="1">
      <c r="B37" s="256" t="s">
        <v>18</v>
      </c>
      <c r="C37" s="257"/>
      <c r="D37" s="56" t="s">
        <v>46</v>
      </c>
      <c r="E37" s="57">
        <f>+E40+E43+E46+E49</f>
        <v>173</v>
      </c>
      <c r="F37" s="58">
        <f t="shared" ref="F37:Q37" si="5">+F40+F43+F46+F49</f>
        <v>33</v>
      </c>
      <c r="G37" s="59">
        <f t="shared" si="5"/>
        <v>42</v>
      </c>
      <c r="H37" s="59">
        <f t="shared" si="5"/>
        <v>31</v>
      </c>
      <c r="I37" s="59">
        <f t="shared" si="5"/>
        <v>39</v>
      </c>
      <c r="J37" s="60">
        <f t="shared" si="5"/>
        <v>28</v>
      </c>
      <c r="K37" s="57">
        <f t="shared" si="5"/>
        <v>970</v>
      </c>
      <c r="L37" s="58">
        <f t="shared" si="5"/>
        <v>7</v>
      </c>
      <c r="M37" s="59">
        <f t="shared" si="5"/>
        <v>120</v>
      </c>
      <c r="N37" s="59">
        <f t="shared" si="5"/>
        <v>343</v>
      </c>
      <c r="O37" s="59">
        <f t="shared" si="5"/>
        <v>80</v>
      </c>
      <c r="P37" s="61">
        <f t="shared" si="5"/>
        <v>107</v>
      </c>
      <c r="Q37" s="60">
        <f t="shared" si="5"/>
        <v>313</v>
      </c>
    </row>
    <row r="38" spans="2:17" s="45" customFormat="1" ht="12" customHeight="1">
      <c r="B38" s="62"/>
      <c r="C38" s="63"/>
      <c r="D38" s="64" t="s">
        <v>47</v>
      </c>
      <c r="E38" s="65">
        <f t="shared" ref="E38:Q39" si="6">+E41+E44+E47+E50</f>
        <v>1310</v>
      </c>
      <c r="F38" s="66">
        <f t="shared" si="6"/>
        <v>146</v>
      </c>
      <c r="G38" s="67">
        <f t="shared" si="6"/>
        <v>546</v>
      </c>
      <c r="H38" s="67">
        <f t="shared" si="6"/>
        <v>165</v>
      </c>
      <c r="I38" s="67">
        <f t="shared" si="6"/>
        <v>255</v>
      </c>
      <c r="J38" s="68">
        <f t="shared" si="6"/>
        <v>198</v>
      </c>
      <c r="K38" s="65">
        <f t="shared" si="6"/>
        <v>5233</v>
      </c>
      <c r="L38" s="66">
        <f t="shared" si="6"/>
        <v>311</v>
      </c>
      <c r="M38" s="67">
        <f t="shared" si="6"/>
        <v>326</v>
      </c>
      <c r="N38" s="67">
        <f t="shared" si="6"/>
        <v>1842</v>
      </c>
      <c r="O38" s="67">
        <f t="shared" si="6"/>
        <v>473</v>
      </c>
      <c r="P38" s="69">
        <f t="shared" si="6"/>
        <v>300</v>
      </c>
      <c r="Q38" s="68">
        <f t="shared" si="6"/>
        <v>1490</v>
      </c>
    </row>
    <row r="39" spans="2:17" s="45" customFormat="1" ht="12" customHeight="1">
      <c r="B39" s="62"/>
      <c r="C39" s="63"/>
      <c r="D39" s="70" t="s">
        <v>48</v>
      </c>
      <c r="E39" s="71">
        <f t="shared" si="6"/>
        <v>5183386</v>
      </c>
      <c r="F39" s="72" t="s">
        <v>49</v>
      </c>
      <c r="G39" s="75" t="s">
        <v>49</v>
      </c>
      <c r="H39" s="73">
        <f t="shared" si="6"/>
        <v>629482</v>
      </c>
      <c r="I39" s="75" t="s">
        <v>49</v>
      </c>
      <c r="J39" s="76">
        <f t="shared" si="6"/>
        <v>623422</v>
      </c>
      <c r="K39" s="71">
        <f t="shared" si="6"/>
        <v>8042509</v>
      </c>
      <c r="L39" s="72" t="s">
        <v>49</v>
      </c>
      <c r="M39" s="75" t="s">
        <v>49</v>
      </c>
      <c r="N39" s="73">
        <f t="shared" si="6"/>
        <v>3375393</v>
      </c>
      <c r="O39" s="75" t="s">
        <v>49</v>
      </c>
      <c r="P39" s="75">
        <f t="shared" si="6"/>
        <v>346837</v>
      </c>
      <c r="Q39" s="76">
        <f t="shared" si="6"/>
        <v>2341804</v>
      </c>
    </row>
    <row r="40" spans="2:17" s="45" customFormat="1" ht="12" customHeight="1">
      <c r="B40" s="62"/>
      <c r="C40" s="77" t="s">
        <v>50</v>
      </c>
      <c r="D40" s="78" t="s">
        <v>46</v>
      </c>
      <c r="E40" s="79">
        <v>43</v>
      </c>
      <c r="F40" s="80">
        <v>1</v>
      </c>
      <c r="G40" s="81">
        <v>24</v>
      </c>
      <c r="H40" s="81">
        <v>8</v>
      </c>
      <c r="I40" s="81">
        <v>3</v>
      </c>
      <c r="J40" s="82">
        <v>7</v>
      </c>
      <c r="K40" s="83">
        <v>345</v>
      </c>
      <c r="L40" s="80">
        <v>3</v>
      </c>
      <c r="M40" s="81">
        <v>44</v>
      </c>
      <c r="N40" s="81">
        <v>125</v>
      </c>
      <c r="O40" s="81">
        <v>19</v>
      </c>
      <c r="P40" s="84">
        <v>39</v>
      </c>
      <c r="Q40" s="85">
        <v>115</v>
      </c>
    </row>
    <row r="41" spans="2:17" s="45" customFormat="1" ht="12" customHeight="1">
      <c r="B41" s="62"/>
      <c r="C41" s="86"/>
      <c r="D41" s="87" t="s">
        <v>47</v>
      </c>
      <c r="E41" s="88">
        <v>401</v>
      </c>
      <c r="F41" s="89">
        <v>17</v>
      </c>
      <c r="G41" s="90">
        <v>279</v>
      </c>
      <c r="H41" s="90">
        <v>39</v>
      </c>
      <c r="I41" s="90">
        <v>8</v>
      </c>
      <c r="J41" s="91">
        <v>58</v>
      </c>
      <c r="K41" s="92">
        <v>1506</v>
      </c>
      <c r="L41" s="89">
        <v>23</v>
      </c>
      <c r="M41" s="90">
        <v>125</v>
      </c>
      <c r="N41" s="90">
        <v>665</v>
      </c>
      <c r="O41" s="90">
        <v>87</v>
      </c>
      <c r="P41" s="93">
        <v>100</v>
      </c>
      <c r="Q41" s="94">
        <v>506</v>
      </c>
    </row>
    <row r="42" spans="2:17" s="45" customFormat="1" ht="12" customHeight="1">
      <c r="B42" s="62"/>
      <c r="C42" s="95"/>
      <c r="D42" s="96" t="s">
        <v>48</v>
      </c>
      <c r="E42" s="97">
        <v>1002848</v>
      </c>
      <c r="F42" s="98" t="s">
        <v>49</v>
      </c>
      <c r="G42" s="99">
        <v>550212</v>
      </c>
      <c r="H42" s="99">
        <v>136275</v>
      </c>
      <c r="I42" s="102" t="s">
        <v>49</v>
      </c>
      <c r="J42" s="106">
        <v>169173</v>
      </c>
      <c r="K42" s="101">
        <f>SUM(L42:Q42)</f>
        <v>1945274</v>
      </c>
      <c r="L42" s="105">
        <v>21510</v>
      </c>
      <c r="M42" s="99">
        <v>178824</v>
      </c>
      <c r="N42" s="99">
        <v>863869</v>
      </c>
      <c r="O42" s="99">
        <v>146243</v>
      </c>
      <c r="P42" s="102">
        <v>106427</v>
      </c>
      <c r="Q42" s="103">
        <v>628401</v>
      </c>
    </row>
    <row r="43" spans="2:17" ht="12" customHeight="1">
      <c r="B43" s="104"/>
      <c r="C43" s="77" t="s">
        <v>51</v>
      </c>
      <c r="D43" s="78" t="s">
        <v>46</v>
      </c>
      <c r="E43" s="79">
        <v>68</v>
      </c>
      <c r="F43" s="80">
        <v>24</v>
      </c>
      <c r="G43" s="81">
        <v>11</v>
      </c>
      <c r="H43" s="111">
        <v>7</v>
      </c>
      <c r="I43" s="111">
        <v>17</v>
      </c>
      <c r="J43" s="112">
        <v>9</v>
      </c>
      <c r="K43" s="83">
        <v>310</v>
      </c>
      <c r="L43" s="80">
        <v>1</v>
      </c>
      <c r="M43" s="81">
        <v>42</v>
      </c>
      <c r="N43" s="81">
        <v>102</v>
      </c>
      <c r="O43" s="81">
        <v>26</v>
      </c>
      <c r="P43" s="84">
        <v>35</v>
      </c>
      <c r="Q43" s="85">
        <v>104</v>
      </c>
    </row>
    <row r="44" spans="2:17" ht="12" customHeight="1">
      <c r="B44" s="104"/>
      <c r="C44" s="86"/>
      <c r="D44" s="87" t="s">
        <v>47</v>
      </c>
      <c r="E44" s="88">
        <v>528</v>
      </c>
      <c r="F44" s="89">
        <v>115</v>
      </c>
      <c r="G44" s="90">
        <v>198</v>
      </c>
      <c r="H44" s="113">
        <v>62</v>
      </c>
      <c r="I44" s="113">
        <v>77</v>
      </c>
      <c r="J44" s="114">
        <v>76</v>
      </c>
      <c r="K44" s="92">
        <v>1623</v>
      </c>
      <c r="L44" s="89">
        <v>4</v>
      </c>
      <c r="M44" s="90">
        <v>96</v>
      </c>
      <c r="N44" s="90">
        <v>256</v>
      </c>
      <c r="O44" s="90">
        <v>177</v>
      </c>
      <c r="P44" s="93">
        <v>107</v>
      </c>
      <c r="Q44" s="94">
        <v>492</v>
      </c>
    </row>
    <row r="45" spans="2:17" ht="12" customHeight="1">
      <c r="B45" s="104"/>
      <c r="C45" s="95"/>
      <c r="D45" s="96" t="s">
        <v>48</v>
      </c>
      <c r="E45" s="97">
        <v>3003063</v>
      </c>
      <c r="F45" s="105">
        <v>317056</v>
      </c>
      <c r="G45" s="99">
        <v>1481834</v>
      </c>
      <c r="H45" s="115">
        <v>198813</v>
      </c>
      <c r="I45" s="115">
        <v>737389</v>
      </c>
      <c r="J45" s="116">
        <v>267971</v>
      </c>
      <c r="K45" s="101">
        <v>2505733</v>
      </c>
      <c r="L45" s="98" t="s">
        <v>49</v>
      </c>
      <c r="M45" s="99">
        <v>91090</v>
      </c>
      <c r="N45" s="99">
        <v>954211</v>
      </c>
      <c r="O45" s="102" t="s">
        <v>49</v>
      </c>
      <c r="P45" s="102">
        <v>138886</v>
      </c>
      <c r="Q45" s="103">
        <v>942781</v>
      </c>
    </row>
    <row r="46" spans="2:17" ht="12" customHeight="1">
      <c r="B46" s="104"/>
      <c r="C46" s="77" t="s">
        <v>52</v>
      </c>
      <c r="D46" s="78" t="s">
        <v>46</v>
      </c>
      <c r="E46" s="79">
        <v>32</v>
      </c>
      <c r="F46" s="80">
        <v>6</v>
      </c>
      <c r="G46" s="81">
        <v>4</v>
      </c>
      <c r="H46" s="111">
        <v>7</v>
      </c>
      <c r="I46" s="111">
        <v>9</v>
      </c>
      <c r="J46" s="112">
        <v>6</v>
      </c>
      <c r="K46" s="83">
        <v>226</v>
      </c>
      <c r="L46" s="80">
        <v>2</v>
      </c>
      <c r="M46" s="81">
        <v>26</v>
      </c>
      <c r="N46" s="81">
        <v>85</v>
      </c>
      <c r="O46" s="81">
        <v>22</v>
      </c>
      <c r="P46" s="84">
        <v>22</v>
      </c>
      <c r="Q46" s="85">
        <v>69</v>
      </c>
    </row>
    <row r="47" spans="2:17" ht="12" customHeight="1">
      <c r="B47" s="104"/>
      <c r="C47" s="86"/>
      <c r="D47" s="87" t="s">
        <v>47</v>
      </c>
      <c r="E47" s="88">
        <v>154</v>
      </c>
      <c r="F47" s="89">
        <v>10</v>
      </c>
      <c r="G47" s="90">
        <v>29</v>
      </c>
      <c r="H47" s="113">
        <v>40</v>
      </c>
      <c r="I47" s="113">
        <v>39</v>
      </c>
      <c r="J47" s="114">
        <v>36</v>
      </c>
      <c r="K47" s="92">
        <v>1515</v>
      </c>
      <c r="L47" s="89">
        <v>280</v>
      </c>
      <c r="M47" s="90">
        <v>72</v>
      </c>
      <c r="N47" s="90">
        <v>606</v>
      </c>
      <c r="O47" s="90">
        <v>118</v>
      </c>
      <c r="P47" s="93">
        <v>71</v>
      </c>
      <c r="Q47" s="94">
        <v>368</v>
      </c>
    </row>
    <row r="48" spans="2:17" ht="12" customHeight="1">
      <c r="B48" s="104"/>
      <c r="C48" s="95"/>
      <c r="D48" s="96" t="s">
        <v>48</v>
      </c>
      <c r="E48" s="97">
        <v>477138</v>
      </c>
      <c r="F48" s="105">
        <v>17677</v>
      </c>
      <c r="G48" s="99">
        <v>49166</v>
      </c>
      <c r="H48" s="115">
        <v>208172</v>
      </c>
      <c r="I48" s="115">
        <v>111025</v>
      </c>
      <c r="J48" s="116">
        <v>91108</v>
      </c>
      <c r="K48" s="101">
        <v>2214012</v>
      </c>
      <c r="L48" s="98" t="s">
        <v>49</v>
      </c>
      <c r="M48" s="102" t="s">
        <v>49</v>
      </c>
      <c r="N48" s="99">
        <v>699394</v>
      </c>
      <c r="O48" s="99">
        <v>258869</v>
      </c>
      <c r="P48" s="102">
        <v>78704</v>
      </c>
      <c r="Q48" s="103">
        <v>554705</v>
      </c>
    </row>
    <row r="49" spans="2:17" ht="12" customHeight="1">
      <c r="B49" s="104"/>
      <c r="C49" s="86" t="s">
        <v>53</v>
      </c>
      <c r="D49" s="78" t="s">
        <v>46</v>
      </c>
      <c r="E49" s="79">
        <v>30</v>
      </c>
      <c r="F49" s="80">
        <v>2</v>
      </c>
      <c r="G49" s="81">
        <v>3</v>
      </c>
      <c r="H49" s="81">
        <v>9</v>
      </c>
      <c r="I49" s="81">
        <v>10</v>
      </c>
      <c r="J49" s="82">
        <v>6</v>
      </c>
      <c r="K49" s="83">
        <v>89</v>
      </c>
      <c r="L49" s="80">
        <v>1</v>
      </c>
      <c r="M49" s="81">
        <v>8</v>
      </c>
      <c r="N49" s="81">
        <v>31</v>
      </c>
      <c r="O49" s="81">
        <v>13</v>
      </c>
      <c r="P49" s="84">
        <v>11</v>
      </c>
      <c r="Q49" s="85">
        <v>25</v>
      </c>
    </row>
    <row r="50" spans="2:17" ht="12" customHeight="1">
      <c r="B50" s="107"/>
      <c r="C50" s="108"/>
      <c r="D50" s="87" t="s">
        <v>47</v>
      </c>
      <c r="E50" s="88">
        <v>227</v>
      </c>
      <c r="F50" s="89">
        <v>4</v>
      </c>
      <c r="G50" s="90">
        <v>40</v>
      </c>
      <c r="H50" s="90">
        <v>24</v>
      </c>
      <c r="I50" s="90">
        <v>131</v>
      </c>
      <c r="J50" s="91">
        <v>28</v>
      </c>
      <c r="K50" s="92">
        <v>589</v>
      </c>
      <c r="L50" s="89">
        <v>4</v>
      </c>
      <c r="M50" s="90">
        <v>33</v>
      </c>
      <c r="N50" s="90">
        <v>315</v>
      </c>
      <c r="O50" s="90">
        <v>91</v>
      </c>
      <c r="P50" s="93">
        <v>22</v>
      </c>
      <c r="Q50" s="94">
        <v>124</v>
      </c>
    </row>
    <row r="51" spans="2:17" ht="12" customHeight="1">
      <c r="B51" s="109"/>
      <c r="C51" s="110"/>
      <c r="D51" s="96" t="s">
        <v>48</v>
      </c>
      <c r="E51" s="97">
        <v>700337</v>
      </c>
      <c r="F51" s="98" t="s">
        <v>49</v>
      </c>
      <c r="G51" s="102" t="s">
        <v>49</v>
      </c>
      <c r="H51" s="99">
        <v>86222</v>
      </c>
      <c r="I51" s="99">
        <v>407286</v>
      </c>
      <c r="J51" s="106">
        <v>95170</v>
      </c>
      <c r="K51" s="101">
        <v>1377490</v>
      </c>
      <c r="L51" s="98" t="s">
        <v>49</v>
      </c>
      <c r="M51" s="102" t="s">
        <v>49</v>
      </c>
      <c r="N51" s="99">
        <v>857919</v>
      </c>
      <c r="O51" s="99">
        <v>235694</v>
      </c>
      <c r="P51" s="102">
        <v>22820</v>
      </c>
      <c r="Q51" s="103">
        <v>215917</v>
      </c>
    </row>
    <row r="52" spans="2:17" s="45" customFormat="1" ht="12" customHeight="1">
      <c r="B52" s="256" t="s">
        <v>19</v>
      </c>
      <c r="C52" s="257"/>
      <c r="D52" s="56" t="s">
        <v>46</v>
      </c>
      <c r="E52" s="57">
        <f>+E55+E58+E61+E64</f>
        <v>158</v>
      </c>
      <c r="F52" s="58">
        <f t="shared" ref="F52:Q52" si="7">+F55+F58+F61+F64</f>
        <v>25</v>
      </c>
      <c r="G52" s="59">
        <f t="shared" si="7"/>
        <v>38</v>
      </c>
      <c r="H52" s="59">
        <f t="shared" si="7"/>
        <v>29</v>
      </c>
      <c r="I52" s="59">
        <f t="shared" si="7"/>
        <v>29</v>
      </c>
      <c r="J52" s="60">
        <f t="shared" si="7"/>
        <v>37</v>
      </c>
      <c r="K52" s="57">
        <f t="shared" si="7"/>
        <v>888</v>
      </c>
      <c r="L52" s="58">
        <f t="shared" si="7"/>
        <v>4</v>
      </c>
      <c r="M52" s="59">
        <f t="shared" si="7"/>
        <v>108</v>
      </c>
      <c r="N52" s="59">
        <f t="shared" si="7"/>
        <v>313</v>
      </c>
      <c r="O52" s="59">
        <f t="shared" si="7"/>
        <v>75</v>
      </c>
      <c r="P52" s="61">
        <f t="shared" si="7"/>
        <v>87</v>
      </c>
      <c r="Q52" s="60">
        <f t="shared" si="7"/>
        <v>301</v>
      </c>
    </row>
    <row r="53" spans="2:17" s="45" customFormat="1" ht="12" customHeight="1">
      <c r="B53" s="62"/>
      <c r="C53" s="63"/>
      <c r="D53" s="64" t="s">
        <v>47</v>
      </c>
      <c r="E53" s="65">
        <f t="shared" ref="E53:Q53" si="8">+E56+E59+E62+E65</f>
        <v>1142</v>
      </c>
      <c r="F53" s="66">
        <f t="shared" si="8"/>
        <v>135</v>
      </c>
      <c r="G53" s="67">
        <f t="shared" si="8"/>
        <v>389</v>
      </c>
      <c r="H53" s="67">
        <f t="shared" si="8"/>
        <v>213</v>
      </c>
      <c r="I53" s="67">
        <f t="shared" si="8"/>
        <v>210</v>
      </c>
      <c r="J53" s="68">
        <f t="shared" si="8"/>
        <v>195</v>
      </c>
      <c r="K53" s="65">
        <f t="shared" si="8"/>
        <v>5157</v>
      </c>
      <c r="L53" s="66">
        <f t="shared" si="8"/>
        <v>278</v>
      </c>
      <c r="M53" s="67">
        <f t="shared" si="8"/>
        <v>294</v>
      </c>
      <c r="N53" s="67">
        <f t="shared" si="8"/>
        <v>2309</v>
      </c>
      <c r="O53" s="67">
        <f t="shared" si="8"/>
        <v>453</v>
      </c>
      <c r="P53" s="69">
        <f t="shared" si="8"/>
        <v>268</v>
      </c>
      <c r="Q53" s="68">
        <f t="shared" si="8"/>
        <v>1555</v>
      </c>
    </row>
    <row r="54" spans="2:17" s="45" customFormat="1" ht="12" customHeight="1">
      <c r="B54" s="62"/>
      <c r="C54" s="63"/>
      <c r="D54" s="70" t="s">
        <v>48</v>
      </c>
      <c r="E54" s="71">
        <f>+E57+E60+E63+E66</f>
        <v>4609738</v>
      </c>
      <c r="F54" s="72" t="s">
        <v>49</v>
      </c>
      <c r="G54" s="75">
        <v>1864362</v>
      </c>
      <c r="H54" s="73">
        <f>+H57+H60+H63+H66</f>
        <v>867239</v>
      </c>
      <c r="I54" s="75">
        <v>701490</v>
      </c>
      <c r="J54" s="76">
        <f>+J57+J60+J63+J66</f>
        <v>807830</v>
      </c>
      <c r="K54" s="71">
        <f>SUM(L54:Q54)</f>
        <v>8466967</v>
      </c>
      <c r="L54" s="72">
        <v>516103</v>
      </c>
      <c r="M54" s="75">
        <v>360141</v>
      </c>
      <c r="N54" s="73">
        <v>3337688</v>
      </c>
      <c r="O54" s="75">
        <f>+O57+O60+O63+O66</f>
        <v>1129099</v>
      </c>
      <c r="P54" s="75">
        <f>+P57+P60+P63+P66</f>
        <v>345227</v>
      </c>
      <c r="Q54" s="76">
        <f>+Q57+Q60+Q63+Q66</f>
        <v>2778709</v>
      </c>
    </row>
    <row r="55" spans="2:17" s="45" customFormat="1" ht="12" customHeight="1">
      <c r="B55" s="62"/>
      <c r="C55" s="77" t="s">
        <v>50</v>
      </c>
      <c r="D55" s="78" t="s">
        <v>46</v>
      </c>
      <c r="E55" s="79">
        <f>SUM(F55:J55)</f>
        <v>43</v>
      </c>
      <c r="F55" s="80">
        <v>2</v>
      </c>
      <c r="G55" s="81">
        <v>20</v>
      </c>
      <c r="H55" s="81">
        <v>9</v>
      </c>
      <c r="I55" s="81">
        <v>2</v>
      </c>
      <c r="J55" s="82">
        <v>10</v>
      </c>
      <c r="K55" s="83">
        <v>313</v>
      </c>
      <c r="L55" s="80">
        <v>2</v>
      </c>
      <c r="M55" s="81">
        <v>40</v>
      </c>
      <c r="N55" s="81">
        <v>117</v>
      </c>
      <c r="O55" s="81">
        <v>15</v>
      </c>
      <c r="P55" s="84">
        <v>28</v>
      </c>
      <c r="Q55" s="85">
        <v>111</v>
      </c>
    </row>
    <row r="56" spans="2:17" s="45" customFormat="1" ht="12" customHeight="1">
      <c r="B56" s="62"/>
      <c r="C56" s="86"/>
      <c r="D56" s="87" t="s">
        <v>47</v>
      </c>
      <c r="E56" s="88">
        <f>SUM(F56:J56)</f>
        <v>294</v>
      </c>
      <c r="F56" s="89">
        <v>19</v>
      </c>
      <c r="G56" s="90">
        <v>140</v>
      </c>
      <c r="H56" s="90">
        <v>59</v>
      </c>
      <c r="I56" s="90">
        <v>5</v>
      </c>
      <c r="J56" s="91">
        <v>71</v>
      </c>
      <c r="K56" s="92">
        <v>1494</v>
      </c>
      <c r="L56" s="89">
        <v>40</v>
      </c>
      <c r="M56" s="90">
        <v>105</v>
      </c>
      <c r="N56" s="90">
        <v>717</v>
      </c>
      <c r="O56" s="90">
        <v>84</v>
      </c>
      <c r="P56" s="93">
        <v>65</v>
      </c>
      <c r="Q56" s="94">
        <v>483</v>
      </c>
    </row>
    <row r="57" spans="2:17" s="45" customFormat="1" ht="12" customHeight="1">
      <c r="B57" s="62"/>
      <c r="C57" s="95"/>
      <c r="D57" s="96" t="s">
        <v>48</v>
      </c>
      <c r="E57" s="97">
        <v>846685</v>
      </c>
      <c r="F57" s="98" t="s">
        <v>49</v>
      </c>
      <c r="G57" s="102">
        <v>426182</v>
      </c>
      <c r="H57" s="99">
        <v>186727</v>
      </c>
      <c r="I57" s="102" t="s">
        <v>49</v>
      </c>
      <c r="J57" s="106">
        <v>119069</v>
      </c>
      <c r="K57" s="101">
        <v>2156541</v>
      </c>
      <c r="L57" s="98" t="s">
        <v>49</v>
      </c>
      <c r="M57" s="102" t="s">
        <v>49</v>
      </c>
      <c r="N57" s="99">
        <v>921834</v>
      </c>
      <c r="O57" s="99">
        <v>177367</v>
      </c>
      <c r="P57" s="102">
        <v>75320</v>
      </c>
      <c r="Q57" s="103">
        <v>729851</v>
      </c>
    </row>
    <row r="58" spans="2:17" ht="12" customHeight="1">
      <c r="B58" s="104"/>
      <c r="C58" s="77" t="s">
        <v>51</v>
      </c>
      <c r="D58" s="78" t="s">
        <v>46</v>
      </c>
      <c r="E58" s="79">
        <v>61</v>
      </c>
      <c r="F58" s="80">
        <v>18</v>
      </c>
      <c r="G58" s="81">
        <v>11</v>
      </c>
      <c r="H58" s="111">
        <v>7</v>
      </c>
      <c r="I58" s="111">
        <v>12</v>
      </c>
      <c r="J58" s="112">
        <v>13</v>
      </c>
      <c r="K58" s="83">
        <v>279</v>
      </c>
      <c r="L58" s="80">
        <v>1</v>
      </c>
      <c r="M58" s="81">
        <v>37</v>
      </c>
      <c r="N58" s="81">
        <v>87</v>
      </c>
      <c r="O58" s="81">
        <v>24</v>
      </c>
      <c r="P58" s="84">
        <v>32</v>
      </c>
      <c r="Q58" s="85">
        <v>98</v>
      </c>
    </row>
    <row r="59" spans="2:17" ht="12" customHeight="1">
      <c r="B59" s="104"/>
      <c r="C59" s="86"/>
      <c r="D59" s="87" t="s">
        <v>47</v>
      </c>
      <c r="E59" s="88">
        <v>504</v>
      </c>
      <c r="F59" s="89">
        <v>107</v>
      </c>
      <c r="G59" s="90">
        <v>171</v>
      </c>
      <c r="H59" s="113">
        <v>88</v>
      </c>
      <c r="I59" s="113">
        <v>80</v>
      </c>
      <c r="J59" s="114">
        <v>58</v>
      </c>
      <c r="K59" s="92">
        <v>1575</v>
      </c>
      <c r="L59" s="89">
        <v>4</v>
      </c>
      <c r="M59" s="90">
        <v>82</v>
      </c>
      <c r="N59" s="90">
        <v>693</v>
      </c>
      <c r="O59" s="90">
        <v>158</v>
      </c>
      <c r="P59" s="93">
        <v>98</v>
      </c>
      <c r="Q59" s="94">
        <v>540</v>
      </c>
    </row>
    <row r="60" spans="2:17" ht="12" customHeight="1">
      <c r="B60" s="104"/>
      <c r="C60" s="95"/>
      <c r="D60" s="96" t="s">
        <v>48</v>
      </c>
      <c r="E60" s="97">
        <v>2645289</v>
      </c>
      <c r="F60" s="105">
        <v>251181</v>
      </c>
      <c r="G60" s="99">
        <v>1279144</v>
      </c>
      <c r="H60" s="115">
        <v>270323</v>
      </c>
      <c r="I60" s="115">
        <v>340997</v>
      </c>
      <c r="J60" s="116">
        <v>503644</v>
      </c>
      <c r="K60" s="101">
        <v>2537082</v>
      </c>
      <c r="L60" s="98" t="s">
        <v>49</v>
      </c>
      <c r="M60" s="102" t="s">
        <v>49</v>
      </c>
      <c r="N60" s="99">
        <v>956955</v>
      </c>
      <c r="O60" s="102">
        <v>360440</v>
      </c>
      <c r="P60" s="102">
        <v>105872</v>
      </c>
      <c r="Q60" s="103">
        <v>1029537</v>
      </c>
    </row>
    <row r="61" spans="2:17" ht="12" customHeight="1">
      <c r="B61" s="104"/>
      <c r="C61" s="77" t="s">
        <v>52</v>
      </c>
      <c r="D61" s="78" t="s">
        <v>46</v>
      </c>
      <c r="E61" s="79">
        <v>31</v>
      </c>
      <c r="F61" s="80">
        <v>4</v>
      </c>
      <c r="G61" s="81">
        <v>5</v>
      </c>
      <c r="H61" s="111">
        <v>7</v>
      </c>
      <c r="I61" s="111">
        <v>7</v>
      </c>
      <c r="J61" s="112">
        <v>8</v>
      </c>
      <c r="K61" s="83">
        <v>208</v>
      </c>
      <c r="L61" s="80">
        <v>1</v>
      </c>
      <c r="M61" s="81">
        <v>23</v>
      </c>
      <c r="N61" s="81">
        <v>79</v>
      </c>
      <c r="O61" s="81">
        <v>22</v>
      </c>
      <c r="P61" s="84">
        <v>16</v>
      </c>
      <c r="Q61" s="85">
        <v>67</v>
      </c>
    </row>
    <row r="62" spans="2:17" ht="12" customHeight="1">
      <c r="B62" s="104"/>
      <c r="C62" s="86"/>
      <c r="D62" s="87" t="s">
        <v>47</v>
      </c>
      <c r="E62" s="88">
        <v>154</v>
      </c>
      <c r="F62" s="89">
        <v>7</v>
      </c>
      <c r="G62" s="90">
        <v>39</v>
      </c>
      <c r="H62" s="113">
        <v>44</v>
      </c>
      <c r="I62" s="113">
        <v>34</v>
      </c>
      <c r="J62" s="114">
        <v>30</v>
      </c>
      <c r="K62" s="92">
        <v>1504</v>
      </c>
      <c r="L62" s="89">
        <v>234</v>
      </c>
      <c r="M62" s="90">
        <v>75</v>
      </c>
      <c r="N62" s="90">
        <v>575</v>
      </c>
      <c r="O62" s="90">
        <v>125</v>
      </c>
      <c r="P62" s="93">
        <v>82</v>
      </c>
      <c r="Q62" s="94">
        <v>413</v>
      </c>
    </row>
    <row r="63" spans="2:17" ht="12" customHeight="1">
      <c r="B63" s="104"/>
      <c r="C63" s="95"/>
      <c r="D63" s="96" t="s">
        <v>48</v>
      </c>
      <c r="E63" s="97">
        <v>572375</v>
      </c>
      <c r="F63" s="105">
        <v>7999</v>
      </c>
      <c r="G63" s="102" t="s">
        <v>49</v>
      </c>
      <c r="H63" s="115">
        <v>364970</v>
      </c>
      <c r="I63" s="117" t="s">
        <v>49</v>
      </c>
      <c r="J63" s="116">
        <v>67460</v>
      </c>
      <c r="K63" s="101">
        <v>2441851</v>
      </c>
      <c r="L63" s="98" t="s">
        <v>49</v>
      </c>
      <c r="M63" s="102" t="s">
        <v>49</v>
      </c>
      <c r="N63" s="99">
        <v>654088</v>
      </c>
      <c r="O63" s="99">
        <v>348249</v>
      </c>
      <c r="P63" s="102">
        <v>147591</v>
      </c>
      <c r="Q63" s="103">
        <v>784801</v>
      </c>
    </row>
    <row r="64" spans="2:17" ht="12" customHeight="1">
      <c r="B64" s="104"/>
      <c r="C64" s="86" t="s">
        <v>53</v>
      </c>
      <c r="D64" s="78" t="s">
        <v>46</v>
      </c>
      <c r="E64" s="79">
        <v>23</v>
      </c>
      <c r="F64" s="80">
        <v>1</v>
      </c>
      <c r="G64" s="81">
        <v>2</v>
      </c>
      <c r="H64" s="81">
        <v>6</v>
      </c>
      <c r="I64" s="81">
        <v>8</v>
      </c>
      <c r="J64" s="82">
        <v>6</v>
      </c>
      <c r="K64" s="83">
        <v>88</v>
      </c>
      <c r="L64" s="80">
        <v>0</v>
      </c>
      <c r="M64" s="81">
        <v>8</v>
      </c>
      <c r="N64" s="81">
        <v>30</v>
      </c>
      <c r="O64" s="81">
        <v>14</v>
      </c>
      <c r="P64" s="84">
        <v>11</v>
      </c>
      <c r="Q64" s="85">
        <v>25</v>
      </c>
    </row>
    <row r="65" spans="2:17" ht="12" customHeight="1">
      <c r="B65" s="107"/>
      <c r="C65" s="108"/>
      <c r="D65" s="87" t="s">
        <v>47</v>
      </c>
      <c r="E65" s="88">
        <v>190</v>
      </c>
      <c r="F65" s="89">
        <v>2</v>
      </c>
      <c r="G65" s="90">
        <v>39</v>
      </c>
      <c r="H65" s="90">
        <v>22</v>
      </c>
      <c r="I65" s="90">
        <v>91</v>
      </c>
      <c r="J65" s="91">
        <v>36</v>
      </c>
      <c r="K65" s="92">
        <v>584</v>
      </c>
      <c r="L65" s="89">
        <v>0</v>
      </c>
      <c r="M65" s="90">
        <v>32</v>
      </c>
      <c r="N65" s="90">
        <v>324</v>
      </c>
      <c r="O65" s="90">
        <v>86</v>
      </c>
      <c r="P65" s="93">
        <v>23</v>
      </c>
      <c r="Q65" s="94">
        <v>119</v>
      </c>
    </row>
    <row r="66" spans="2:17" ht="12" customHeight="1">
      <c r="B66" s="109"/>
      <c r="C66" s="110"/>
      <c r="D66" s="96" t="s">
        <v>48</v>
      </c>
      <c r="E66" s="97">
        <v>545389</v>
      </c>
      <c r="F66" s="98" t="s">
        <v>49</v>
      </c>
      <c r="G66" s="102" t="s">
        <v>49</v>
      </c>
      <c r="H66" s="99">
        <v>45219</v>
      </c>
      <c r="I66" s="99">
        <v>277393</v>
      </c>
      <c r="J66" s="106">
        <v>117657</v>
      </c>
      <c r="K66" s="101">
        <v>1331493</v>
      </c>
      <c r="L66" s="98">
        <v>0</v>
      </c>
      <c r="M66" s="102">
        <v>32675</v>
      </c>
      <c r="N66" s="99">
        <v>804811</v>
      </c>
      <c r="O66" s="99">
        <v>243043</v>
      </c>
      <c r="P66" s="102">
        <v>16444</v>
      </c>
      <c r="Q66" s="103">
        <v>234520</v>
      </c>
    </row>
    <row r="67" spans="2:17" s="45" customFormat="1" ht="12" customHeight="1">
      <c r="B67" s="256" t="s">
        <v>20</v>
      </c>
      <c r="C67" s="257"/>
      <c r="D67" s="56" t="s">
        <v>46</v>
      </c>
      <c r="E67" s="57">
        <f>SUM(F67:J67)</f>
        <v>118</v>
      </c>
      <c r="F67" s="58">
        <v>16</v>
      </c>
      <c r="G67" s="59">
        <v>31</v>
      </c>
      <c r="H67" s="59">
        <v>23</v>
      </c>
      <c r="I67" s="59">
        <v>23</v>
      </c>
      <c r="J67" s="60">
        <v>25</v>
      </c>
      <c r="K67" s="57">
        <f>SUM(L67:Q67)</f>
        <v>653</v>
      </c>
      <c r="L67" s="58">
        <v>3</v>
      </c>
      <c r="M67" s="59">
        <v>79</v>
      </c>
      <c r="N67" s="59">
        <v>222</v>
      </c>
      <c r="O67" s="59">
        <v>63</v>
      </c>
      <c r="P67" s="61">
        <v>61</v>
      </c>
      <c r="Q67" s="60">
        <v>225</v>
      </c>
    </row>
    <row r="68" spans="2:17" s="45" customFormat="1" ht="12" customHeight="1">
      <c r="B68" s="62"/>
      <c r="C68" s="63"/>
      <c r="D68" s="64" t="s">
        <v>47</v>
      </c>
      <c r="E68" s="65">
        <f>SUM(F68:J68)</f>
        <v>1005</v>
      </c>
      <c r="F68" s="66">
        <v>91</v>
      </c>
      <c r="G68" s="67">
        <v>322</v>
      </c>
      <c r="H68" s="67">
        <v>88</v>
      </c>
      <c r="I68" s="67">
        <v>369</v>
      </c>
      <c r="J68" s="68">
        <v>135</v>
      </c>
      <c r="K68" s="65">
        <f>SUM(L68:Q68)</f>
        <v>3725</v>
      </c>
      <c r="L68" s="66">
        <v>205</v>
      </c>
      <c r="M68" s="67">
        <v>202</v>
      </c>
      <c r="N68" s="67">
        <v>1525</v>
      </c>
      <c r="O68" s="67">
        <v>374</v>
      </c>
      <c r="P68" s="69">
        <v>154</v>
      </c>
      <c r="Q68" s="68">
        <v>1265</v>
      </c>
    </row>
    <row r="69" spans="2:17" s="45" customFormat="1" ht="12" customHeight="1">
      <c r="B69" s="118"/>
      <c r="C69" s="119"/>
      <c r="D69" s="70" t="s">
        <v>48</v>
      </c>
      <c r="E69" s="71">
        <f>SUM(F69:J69)</f>
        <v>3292200</v>
      </c>
      <c r="F69" s="72">
        <v>217700</v>
      </c>
      <c r="G69" s="75">
        <v>1458300</v>
      </c>
      <c r="H69" s="73">
        <v>327000</v>
      </c>
      <c r="I69" s="75">
        <v>732300</v>
      </c>
      <c r="J69" s="76">
        <v>556900</v>
      </c>
      <c r="K69" s="71">
        <v>7334100</v>
      </c>
      <c r="L69" s="72">
        <v>310500</v>
      </c>
      <c r="M69" s="75">
        <v>203100</v>
      </c>
      <c r="N69" s="73">
        <v>3035100</v>
      </c>
      <c r="O69" s="75">
        <v>889000</v>
      </c>
      <c r="P69" s="75">
        <v>152800</v>
      </c>
      <c r="Q69" s="76">
        <f>(K69-SUM(L69:P69))</f>
        <v>2743600</v>
      </c>
    </row>
    <row r="70" spans="2:17" s="45" customFormat="1" ht="12" customHeight="1">
      <c r="B70" s="256" t="s">
        <v>22</v>
      </c>
      <c r="C70" s="257"/>
      <c r="D70" s="56" t="s">
        <v>46</v>
      </c>
      <c r="E70" s="57">
        <f>SUM(F70:J70)</f>
        <v>116</v>
      </c>
      <c r="F70" s="58">
        <v>15</v>
      </c>
      <c r="G70" s="59">
        <v>31</v>
      </c>
      <c r="H70" s="59">
        <v>27</v>
      </c>
      <c r="I70" s="59">
        <v>23</v>
      </c>
      <c r="J70" s="60">
        <v>20</v>
      </c>
      <c r="K70" s="57">
        <f>SUM(L70:Q70)</f>
        <v>620</v>
      </c>
      <c r="L70" s="58">
        <v>3</v>
      </c>
      <c r="M70" s="59">
        <v>74</v>
      </c>
      <c r="N70" s="59">
        <v>214</v>
      </c>
      <c r="O70" s="59">
        <v>56</v>
      </c>
      <c r="P70" s="61">
        <v>53</v>
      </c>
      <c r="Q70" s="60">
        <v>220</v>
      </c>
    </row>
    <row r="71" spans="2:17" s="45" customFormat="1" ht="12" customHeight="1">
      <c r="B71" s="62"/>
      <c r="C71" s="63"/>
      <c r="D71" s="64" t="s">
        <v>47</v>
      </c>
      <c r="E71" s="65">
        <f>SUM(F71:J71)</f>
        <v>1002</v>
      </c>
      <c r="F71" s="66">
        <v>91</v>
      </c>
      <c r="G71" s="67">
        <v>386</v>
      </c>
      <c r="H71" s="67">
        <v>135</v>
      </c>
      <c r="I71" s="67">
        <v>243</v>
      </c>
      <c r="J71" s="68">
        <v>147</v>
      </c>
      <c r="K71" s="65">
        <f>SUM(L71:Q71)</f>
        <v>4029</v>
      </c>
      <c r="L71" s="66">
        <v>403</v>
      </c>
      <c r="M71" s="67">
        <v>222</v>
      </c>
      <c r="N71" s="67">
        <v>1622</v>
      </c>
      <c r="O71" s="67">
        <v>347</v>
      </c>
      <c r="P71" s="69">
        <v>181</v>
      </c>
      <c r="Q71" s="68">
        <v>1254</v>
      </c>
    </row>
    <row r="72" spans="2:17" s="45" customFormat="1" ht="12" customHeight="1">
      <c r="B72" s="118"/>
      <c r="C72" s="119"/>
      <c r="D72" s="70" t="s">
        <v>48</v>
      </c>
      <c r="E72" s="71">
        <v>4980645</v>
      </c>
      <c r="F72" s="72">
        <v>474880</v>
      </c>
      <c r="G72" s="75">
        <v>1863533</v>
      </c>
      <c r="H72" s="73">
        <v>533894</v>
      </c>
      <c r="I72" s="75">
        <v>896344</v>
      </c>
      <c r="J72" s="76">
        <f>(E72-SUM(F72:I72))</f>
        <v>1211994</v>
      </c>
      <c r="K72" s="71">
        <v>6626033</v>
      </c>
      <c r="L72" s="72">
        <v>889599</v>
      </c>
      <c r="M72" s="75">
        <v>216801</v>
      </c>
      <c r="N72" s="73">
        <v>2118168</v>
      </c>
      <c r="O72" s="75">
        <v>894262</v>
      </c>
      <c r="P72" s="75">
        <v>283434</v>
      </c>
      <c r="Q72" s="76">
        <f>K72-SUM(L72:P72)</f>
        <v>2223769</v>
      </c>
    </row>
    <row r="73" spans="2:17" ht="15" customHeight="1">
      <c r="P73" s="121"/>
      <c r="Q73" s="122" t="s">
        <v>54</v>
      </c>
    </row>
  </sheetData>
  <mergeCells count="20">
    <mergeCell ref="N4:N6"/>
    <mergeCell ref="O4:O6"/>
    <mergeCell ref="Q4:Q6"/>
    <mergeCell ref="B7:C7"/>
    <mergeCell ref="B22:C22"/>
    <mergeCell ref="B3:C6"/>
    <mergeCell ref="D3:D6"/>
    <mergeCell ref="E3:J3"/>
    <mergeCell ref="K3:Q3"/>
    <mergeCell ref="E4:E6"/>
    <mergeCell ref="F4:F6"/>
    <mergeCell ref="G4:G6"/>
    <mergeCell ref="I4:I6"/>
    <mergeCell ref="J4:J6"/>
    <mergeCell ref="K4:K6"/>
    <mergeCell ref="B37:C37"/>
    <mergeCell ref="B52:C52"/>
    <mergeCell ref="B67:C67"/>
    <mergeCell ref="B70:C70"/>
    <mergeCell ref="L4:L6"/>
  </mergeCells>
  <phoneticPr fontId="3"/>
  <pageMargins left="0.59055118110236227" right="0.29527559055118113" top="0.78740157480314965" bottom="0.78740157480314965" header="0.39370078740157483" footer="0.39370078740157483"/>
  <pageSetup paperSize="9" orientation="portrait" r:id="rId1"/>
  <headerFooter alignWithMargins="0">
    <oddHeader>&amp;R&amp;"ＭＳ Ｐゴシック,標準"&amp;11 7.商      業</oddHeader>
    <oddFooter>&amp;C&amp;"ＭＳ Ｐゴシック,標準"&amp;11-46-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zoomScaleNormal="100" zoomScaleSheetLayoutView="100" workbookViewId="0"/>
  </sheetViews>
  <sheetFormatPr defaultColWidth="8.625" defaultRowHeight="11.25"/>
  <cols>
    <col min="1" max="1" width="3.625" style="125" customWidth="1"/>
    <col min="2" max="2" width="7.625" style="171" customWidth="1"/>
    <col min="3" max="3" width="7.125" style="125" customWidth="1"/>
    <col min="4" max="4" width="6.625" style="125" customWidth="1"/>
    <col min="5" max="5" width="7.625" style="125" customWidth="1"/>
    <col min="6" max="7" width="5.625" style="125" customWidth="1"/>
    <col min="8" max="8" width="9.625" style="125" customWidth="1"/>
    <col min="9" max="10" width="7.625" style="125" customWidth="1"/>
    <col min="11" max="12" width="6.625" style="125" customWidth="1"/>
    <col min="13" max="16384" width="8.625" style="125"/>
  </cols>
  <sheetData>
    <row r="1" spans="1:12" ht="30" customHeight="1">
      <c r="A1" s="38" t="s">
        <v>55</v>
      </c>
      <c r="B1" s="123"/>
      <c r="C1" s="124"/>
    </row>
    <row r="2" spans="1:12" ht="18" customHeight="1">
      <c r="B2" s="42" t="s">
        <v>56</v>
      </c>
      <c r="I2" s="126"/>
      <c r="J2" s="126"/>
    </row>
    <row r="3" spans="1:12" s="45" customFormat="1" ht="15" customHeight="1">
      <c r="B3" s="294" t="s">
        <v>57</v>
      </c>
      <c r="C3" s="127" t="s">
        <v>58</v>
      </c>
      <c r="D3" s="276" t="s">
        <v>59</v>
      </c>
      <c r="E3" s="297" t="s">
        <v>8</v>
      </c>
      <c r="F3" s="298"/>
      <c r="G3" s="299"/>
      <c r="H3" s="127" t="s">
        <v>60</v>
      </c>
      <c r="I3" s="127" t="s">
        <v>61</v>
      </c>
      <c r="J3" s="127" t="s">
        <v>62</v>
      </c>
      <c r="K3" s="128" t="s">
        <v>63</v>
      </c>
      <c r="L3" s="128" t="s">
        <v>64</v>
      </c>
    </row>
    <row r="4" spans="1:12" s="45" customFormat="1" ht="15" customHeight="1">
      <c r="B4" s="295"/>
      <c r="C4" s="129" t="s">
        <v>65</v>
      </c>
      <c r="D4" s="277"/>
      <c r="E4" s="130" t="s">
        <v>66</v>
      </c>
      <c r="F4" s="131" t="s">
        <v>67</v>
      </c>
      <c r="G4" s="132" t="s">
        <v>68</v>
      </c>
      <c r="H4" s="133" t="s">
        <v>69</v>
      </c>
      <c r="I4" s="134" t="s">
        <v>70</v>
      </c>
      <c r="J4" s="133" t="s">
        <v>71</v>
      </c>
      <c r="K4" s="133" t="s">
        <v>72</v>
      </c>
      <c r="L4" s="133" t="s">
        <v>73</v>
      </c>
    </row>
    <row r="5" spans="1:12" s="45" customFormat="1" ht="15" customHeight="1">
      <c r="B5" s="296"/>
      <c r="C5" s="135" t="s">
        <v>74</v>
      </c>
      <c r="D5" s="136"/>
      <c r="E5" s="137" t="s">
        <v>75</v>
      </c>
      <c r="F5" s="138" t="s">
        <v>75</v>
      </c>
      <c r="G5" s="139" t="s">
        <v>75</v>
      </c>
      <c r="H5" s="139" t="s">
        <v>76</v>
      </c>
      <c r="I5" s="139" t="s">
        <v>76</v>
      </c>
      <c r="J5" s="140" t="s">
        <v>77</v>
      </c>
      <c r="K5" s="139" t="s">
        <v>78</v>
      </c>
      <c r="L5" s="139" t="s">
        <v>79</v>
      </c>
    </row>
    <row r="6" spans="1:12" s="141" customFormat="1" ht="12" customHeight="1">
      <c r="B6" s="142" t="s">
        <v>80</v>
      </c>
      <c r="C6" s="291"/>
      <c r="D6" s="143">
        <f>SUM(D7:D10)</f>
        <v>70</v>
      </c>
      <c r="E6" s="144" t="s">
        <v>81</v>
      </c>
      <c r="F6" s="145" t="s">
        <v>81</v>
      </c>
      <c r="G6" s="143" t="s">
        <v>81</v>
      </c>
      <c r="H6" s="143" t="s">
        <v>81</v>
      </c>
      <c r="I6" s="143" t="s">
        <v>81</v>
      </c>
      <c r="J6" s="143" t="s">
        <v>81</v>
      </c>
      <c r="K6" s="143" t="s">
        <v>81</v>
      </c>
      <c r="L6" s="143" t="s">
        <v>81</v>
      </c>
    </row>
    <row r="7" spans="1:12" s="141" customFormat="1" ht="12" customHeight="1">
      <c r="B7" s="146" t="s">
        <v>82</v>
      </c>
      <c r="C7" s="292"/>
      <c r="D7" s="147">
        <v>8</v>
      </c>
      <c r="E7" s="148">
        <v>59</v>
      </c>
      <c r="F7" s="149">
        <v>18</v>
      </c>
      <c r="G7" s="150">
        <v>41</v>
      </c>
      <c r="H7" s="147">
        <v>225941</v>
      </c>
      <c r="I7" s="147">
        <v>500</v>
      </c>
      <c r="J7" s="147">
        <v>23879</v>
      </c>
      <c r="K7" s="147">
        <v>3300</v>
      </c>
      <c r="L7" s="147">
        <v>200</v>
      </c>
    </row>
    <row r="8" spans="1:12" s="141" customFormat="1" ht="12" customHeight="1">
      <c r="B8" s="146" t="s">
        <v>83</v>
      </c>
      <c r="C8" s="292"/>
      <c r="D8" s="147">
        <v>23</v>
      </c>
      <c r="E8" s="148">
        <v>259</v>
      </c>
      <c r="F8" s="149">
        <v>86</v>
      </c>
      <c r="G8" s="150">
        <v>173</v>
      </c>
      <c r="H8" s="147">
        <v>755863</v>
      </c>
      <c r="I8" s="147">
        <v>115</v>
      </c>
      <c r="J8" s="147">
        <v>70284</v>
      </c>
      <c r="K8" s="147">
        <v>14005</v>
      </c>
      <c r="L8" s="147">
        <v>1092</v>
      </c>
    </row>
    <row r="9" spans="1:12" s="141" customFormat="1" ht="12" customHeight="1">
      <c r="B9" s="146" t="s">
        <v>84</v>
      </c>
      <c r="C9" s="292"/>
      <c r="D9" s="147">
        <v>38</v>
      </c>
      <c r="E9" s="148">
        <v>432</v>
      </c>
      <c r="F9" s="149">
        <v>130</v>
      </c>
      <c r="G9" s="150">
        <v>302</v>
      </c>
      <c r="H9" s="147">
        <v>1159133</v>
      </c>
      <c r="I9" s="147">
        <v>5942</v>
      </c>
      <c r="J9" s="147">
        <v>98736</v>
      </c>
      <c r="K9" s="147">
        <v>14785</v>
      </c>
      <c r="L9" s="147">
        <v>1732</v>
      </c>
    </row>
    <row r="10" spans="1:12" s="141" customFormat="1" ht="12" customHeight="1">
      <c r="B10" s="151" t="s">
        <v>85</v>
      </c>
      <c r="C10" s="293"/>
      <c r="D10" s="152">
        <v>1</v>
      </c>
      <c r="E10" s="153" t="s">
        <v>81</v>
      </c>
      <c r="F10" s="154" t="s">
        <v>81</v>
      </c>
      <c r="G10" s="155" t="s">
        <v>81</v>
      </c>
      <c r="H10" s="152" t="s">
        <v>81</v>
      </c>
      <c r="I10" s="152" t="s">
        <v>81</v>
      </c>
      <c r="J10" s="152" t="s">
        <v>81</v>
      </c>
      <c r="K10" s="152" t="s">
        <v>81</v>
      </c>
      <c r="L10" s="152" t="s">
        <v>81</v>
      </c>
    </row>
    <row r="11" spans="1:12" s="141" customFormat="1" ht="12" customHeight="1">
      <c r="B11" s="142" t="s">
        <v>86</v>
      </c>
      <c r="C11" s="143">
        <f>SUM(C12:C15)</f>
        <v>21</v>
      </c>
      <c r="D11" s="143">
        <f>SUM(D12:D15)</f>
        <v>86</v>
      </c>
      <c r="E11" s="144" t="s">
        <v>81</v>
      </c>
      <c r="F11" s="145" t="s">
        <v>81</v>
      </c>
      <c r="G11" s="143" t="s">
        <v>81</v>
      </c>
      <c r="H11" s="143" t="s">
        <v>81</v>
      </c>
      <c r="I11" s="143">
        <f>SUM(I12:I15)</f>
        <v>4427</v>
      </c>
      <c r="J11" s="143" t="s">
        <v>81</v>
      </c>
      <c r="K11" s="143" t="s">
        <v>81</v>
      </c>
      <c r="L11" s="143" t="s">
        <v>81</v>
      </c>
    </row>
    <row r="12" spans="1:12" s="141" customFormat="1" ht="12" customHeight="1">
      <c r="B12" s="146" t="s">
        <v>82</v>
      </c>
      <c r="C12" s="150">
        <v>4</v>
      </c>
      <c r="D12" s="147">
        <v>24</v>
      </c>
      <c r="E12" s="148">
        <v>188</v>
      </c>
      <c r="F12" s="149">
        <v>44</v>
      </c>
      <c r="G12" s="150">
        <v>144</v>
      </c>
      <c r="H12" s="147">
        <v>631073</v>
      </c>
      <c r="I12" s="147">
        <v>3009</v>
      </c>
      <c r="J12" s="147">
        <v>59390</v>
      </c>
      <c r="K12" s="147">
        <v>8502</v>
      </c>
      <c r="L12" s="147">
        <v>125</v>
      </c>
    </row>
    <row r="13" spans="1:12" s="141" customFormat="1" ht="12" customHeight="1">
      <c r="B13" s="146" t="s">
        <v>83</v>
      </c>
      <c r="C13" s="150">
        <v>9</v>
      </c>
      <c r="D13" s="147">
        <v>20</v>
      </c>
      <c r="E13" s="148">
        <v>247</v>
      </c>
      <c r="F13" s="149">
        <v>82</v>
      </c>
      <c r="G13" s="150">
        <v>165</v>
      </c>
      <c r="H13" s="147">
        <v>837025</v>
      </c>
      <c r="I13" s="147">
        <v>75</v>
      </c>
      <c r="J13" s="147">
        <v>108894</v>
      </c>
      <c r="K13" s="147">
        <v>14979</v>
      </c>
      <c r="L13" s="147">
        <v>1181</v>
      </c>
    </row>
    <row r="14" spans="1:12" s="141" customFormat="1" ht="12" customHeight="1">
      <c r="B14" s="146" t="s">
        <v>84</v>
      </c>
      <c r="C14" s="150">
        <v>7</v>
      </c>
      <c r="D14" s="147">
        <v>41</v>
      </c>
      <c r="E14" s="148">
        <v>489</v>
      </c>
      <c r="F14" s="149">
        <v>136</v>
      </c>
      <c r="G14" s="150">
        <v>353</v>
      </c>
      <c r="H14" s="147">
        <v>1127981</v>
      </c>
      <c r="I14" s="147">
        <v>1343</v>
      </c>
      <c r="J14" s="147">
        <v>93677</v>
      </c>
      <c r="K14" s="147">
        <v>15780</v>
      </c>
      <c r="L14" s="147">
        <v>1640</v>
      </c>
    </row>
    <row r="15" spans="1:12" s="141" customFormat="1" ht="12" customHeight="1">
      <c r="B15" s="151" t="s">
        <v>85</v>
      </c>
      <c r="C15" s="155">
        <v>1</v>
      </c>
      <c r="D15" s="152">
        <v>1</v>
      </c>
      <c r="E15" s="153" t="s">
        <v>81</v>
      </c>
      <c r="F15" s="154" t="s">
        <v>81</v>
      </c>
      <c r="G15" s="155" t="s">
        <v>81</v>
      </c>
      <c r="H15" s="152" t="s">
        <v>81</v>
      </c>
      <c r="I15" s="152" t="s">
        <v>87</v>
      </c>
      <c r="J15" s="152" t="s">
        <v>81</v>
      </c>
      <c r="K15" s="152" t="s">
        <v>81</v>
      </c>
      <c r="L15" s="152" t="s">
        <v>81</v>
      </c>
    </row>
    <row r="16" spans="1:12" s="156" customFormat="1" ht="12" customHeight="1">
      <c r="B16" s="142" t="s">
        <v>88</v>
      </c>
      <c r="C16" s="143">
        <f>SUM(C17:C20)</f>
        <v>27</v>
      </c>
      <c r="D16" s="143">
        <f>SUM(D17:D20)</f>
        <v>94</v>
      </c>
      <c r="E16" s="144">
        <f>SUM(E17:E20)</f>
        <v>1413</v>
      </c>
      <c r="F16" s="300"/>
      <c r="G16" s="303"/>
      <c r="H16" s="143" t="s">
        <v>81</v>
      </c>
      <c r="I16" s="291"/>
      <c r="J16" s="291"/>
      <c r="K16" s="143" t="s">
        <v>81</v>
      </c>
      <c r="L16" s="291"/>
    </row>
    <row r="17" spans="2:12" s="141" customFormat="1" ht="12" customHeight="1">
      <c r="B17" s="146" t="s">
        <v>82</v>
      </c>
      <c r="C17" s="150">
        <v>7</v>
      </c>
      <c r="D17" s="147">
        <v>25</v>
      </c>
      <c r="E17" s="148">
        <v>212</v>
      </c>
      <c r="F17" s="301"/>
      <c r="G17" s="304"/>
      <c r="H17" s="147">
        <v>694891</v>
      </c>
      <c r="I17" s="292"/>
      <c r="J17" s="292"/>
      <c r="K17" s="147">
        <v>10666</v>
      </c>
      <c r="L17" s="292"/>
    </row>
    <row r="18" spans="2:12" s="141" customFormat="1" ht="12" customHeight="1">
      <c r="B18" s="146" t="s">
        <v>83</v>
      </c>
      <c r="C18" s="150">
        <v>11</v>
      </c>
      <c r="D18" s="147">
        <v>22</v>
      </c>
      <c r="E18" s="148">
        <v>355</v>
      </c>
      <c r="F18" s="301"/>
      <c r="G18" s="304"/>
      <c r="H18" s="147">
        <v>780382</v>
      </c>
      <c r="I18" s="292"/>
      <c r="J18" s="292"/>
      <c r="K18" s="147">
        <v>20134</v>
      </c>
      <c r="L18" s="292"/>
    </row>
    <row r="19" spans="2:12" s="141" customFormat="1" ht="12" customHeight="1">
      <c r="B19" s="146" t="s">
        <v>84</v>
      </c>
      <c r="C19" s="150">
        <v>8</v>
      </c>
      <c r="D19" s="147">
        <v>46</v>
      </c>
      <c r="E19" s="148">
        <v>612</v>
      </c>
      <c r="F19" s="301"/>
      <c r="G19" s="304"/>
      <c r="H19" s="147">
        <v>1036936</v>
      </c>
      <c r="I19" s="292"/>
      <c r="J19" s="292"/>
      <c r="K19" s="147">
        <v>18431</v>
      </c>
      <c r="L19" s="292"/>
    </row>
    <row r="20" spans="2:12" s="141" customFormat="1" ht="12" customHeight="1">
      <c r="B20" s="151" t="s">
        <v>85</v>
      </c>
      <c r="C20" s="155">
        <v>1</v>
      </c>
      <c r="D20" s="152">
        <v>1</v>
      </c>
      <c r="E20" s="153">
        <v>234</v>
      </c>
      <c r="F20" s="302"/>
      <c r="G20" s="305"/>
      <c r="H20" s="152" t="s">
        <v>81</v>
      </c>
      <c r="I20" s="293"/>
      <c r="J20" s="293"/>
      <c r="K20" s="152" t="s">
        <v>81</v>
      </c>
      <c r="L20" s="293"/>
    </row>
    <row r="21" spans="2:12" s="156" customFormat="1" ht="12" customHeight="1">
      <c r="B21" s="142" t="s">
        <v>89</v>
      </c>
      <c r="C21" s="143">
        <f>SUM(C22:C25)</f>
        <v>11</v>
      </c>
      <c r="D21" s="143">
        <f>SUM(D22:D25)</f>
        <v>75</v>
      </c>
      <c r="E21" s="144">
        <f>SUM(E22:E25)</f>
        <v>1191</v>
      </c>
      <c r="F21" s="145">
        <f>SUM(F22:F25)</f>
        <v>363</v>
      </c>
      <c r="G21" s="143">
        <f>SUM(G22:G25)</f>
        <v>828</v>
      </c>
      <c r="H21" s="143" t="s">
        <v>81</v>
      </c>
      <c r="I21" s="143" t="s">
        <v>81</v>
      </c>
      <c r="J21" s="143" t="s">
        <v>81</v>
      </c>
      <c r="K21" s="143" t="s">
        <v>81</v>
      </c>
      <c r="L21" s="143" t="s">
        <v>81</v>
      </c>
    </row>
    <row r="22" spans="2:12" s="157" customFormat="1" ht="12" customHeight="1">
      <c r="B22" s="146" t="s">
        <v>82</v>
      </c>
      <c r="C22" s="150">
        <v>2</v>
      </c>
      <c r="D22" s="147">
        <v>20</v>
      </c>
      <c r="E22" s="148">
        <f>SUM(F22:G22)</f>
        <v>176</v>
      </c>
      <c r="F22" s="149">
        <v>55</v>
      </c>
      <c r="G22" s="150">
        <v>121</v>
      </c>
      <c r="H22" s="147" t="s">
        <v>81</v>
      </c>
      <c r="I22" s="147" t="s">
        <v>81</v>
      </c>
      <c r="J22" s="147" t="s">
        <v>81</v>
      </c>
      <c r="K22" s="147" t="s">
        <v>81</v>
      </c>
      <c r="L22" s="147" t="s">
        <v>81</v>
      </c>
    </row>
    <row r="23" spans="2:12" s="157" customFormat="1" ht="12" customHeight="1">
      <c r="B23" s="146" t="s">
        <v>83</v>
      </c>
      <c r="C23" s="150">
        <v>5</v>
      </c>
      <c r="D23" s="147">
        <v>14</v>
      </c>
      <c r="E23" s="148">
        <v>213</v>
      </c>
      <c r="F23" s="149">
        <v>69</v>
      </c>
      <c r="G23" s="150">
        <v>144</v>
      </c>
      <c r="H23" s="147">
        <v>524388</v>
      </c>
      <c r="I23" s="147">
        <v>2451</v>
      </c>
      <c r="J23" s="147">
        <v>56275</v>
      </c>
      <c r="K23" s="147">
        <v>13643</v>
      </c>
      <c r="L23" s="147">
        <v>955</v>
      </c>
    </row>
    <row r="24" spans="2:12" s="157" customFormat="1" ht="12" customHeight="1">
      <c r="B24" s="146" t="s">
        <v>84</v>
      </c>
      <c r="C24" s="150">
        <v>3</v>
      </c>
      <c r="D24" s="147">
        <v>40</v>
      </c>
      <c r="E24" s="148">
        <v>612</v>
      </c>
      <c r="F24" s="149">
        <v>164</v>
      </c>
      <c r="G24" s="150">
        <v>448</v>
      </c>
      <c r="H24" s="147">
        <v>866104</v>
      </c>
      <c r="I24" s="147">
        <v>6314</v>
      </c>
      <c r="J24" s="147">
        <v>71394</v>
      </c>
      <c r="K24" s="147">
        <v>18668</v>
      </c>
      <c r="L24" s="147">
        <v>1715</v>
      </c>
    </row>
    <row r="25" spans="2:12" s="157" customFormat="1" ht="12" customHeight="1">
      <c r="B25" s="151" t="s">
        <v>85</v>
      </c>
      <c r="C25" s="155">
        <v>1</v>
      </c>
      <c r="D25" s="152">
        <v>1</v>
      </c>
      <c r="E25" s="153">
        <v>190</v>
      </c>
      <c r="F25" s="154">
        <v>75</v>
      </c>
      <c r="G25" s="155">
        <v>115</v>
      </c>
      <c r="H25" s="152" t="s">
        <v>81</v>
      </c>
      <c r="I25" s="152" t="s">
        <v>87</v>
      </c>
      <c r="J25" s="152" t="s">
        <v>81</v>
      </c>
      <c r="K25" s="152" t="s">
        <v>81</v>
      </c>
      <c r="L25" s="152" t="s">
        <v>81</v>
      </c>
    </row>
    <row r="26" spans="2:12" s="156" customFormat="1" ht="12" customHeight="1">
      <c r="B26" s="142" t="s">
        <v>90</v>
      </c>
      <c r="C26" s="143">
        <f>SUM(C27:C30)</f>
        <v>11</v>
      </c>
      <c r="D26" s="143">
        <f>SUM(D27:D30)</f>
        <v>75</v>
      </c>
      <c r="E26" s="144">
        <f>SUM(E27:E30)</f>
        <v>1264</v>
      </c>
      <c r="F26" s="145">
        <f>SUM(F27:F30)</f>
        <v>375</v>
      </c>
      <c r="G26" s="143">
        <f>SUM(G27:G30)</f>
        <v>889</v>
      </c>
      <c r="H26" s="143" t="s">
        <v>81</v>
      </c>
      <c r="I26" s="143" t="s">
        <v>81</v>
      </c>
      <c r="J26" s="291"/>
      <c r="K26" s="143" t="s">
        <v>81</v>
      </c>
      <c r="L26" s="291"/>
    </row>
    <row r="27" spans="2:12" s="157" customFormat="1" ht="12" customHeight="1">
      <c r="B27" s="146" t="s">
        <v>82</v>
      </c>
      <c r="C27" s="150">
        <v>3</v>
      </c>
      <c r="D27" s="147">
        <v>19</v>
      </c>
      <c r="E27" s="148">
        <v>230</v>
      </c>
      <c r="F27" s="149">
        <v>63</v>
      </c>
      <c r="G27" s="150">
        <v>167</v>
      </c>
      <c r="H27" s="147">
        <v>495840</v>
      </c>
      <c r="I27" s="147">
        <v>693</v>
      </c>
      <c r="J27" s="292"/>
      <c r="K27" s="147">
        <v>8503</v>
      </c>
      <c r="L27" s="292"/>
    </row>
    <row r="28" spans="2:12" s="157" customFormat="1" ht="12" customHeight="1">
      <c r="B28" s="146" t="s">
        <v>83</v>
      </c>
      <c r="C28" s="150">
        <v>4</v>
      </c>
      <c r="D28" s="147">
        <v>16</v>
      </c>
      <c r="E28" s="148">
        <v>270</v>
      </c>
      <c r="F28" s="149">
        <v>72</v>
      </c>
      <c r="G28" s="150">
        <v>198</v>
      </c>
      <c r="H28" s="147">
        <v>443994</v>
      </c>
      <c r="I28" s="147">
        <v>1601</v>
      </c>
      <c r="J28" s="292"/>
      <c r="K28" s="147">
        <v>7671</v>
      </c>
      <c r="L28" s="292"/>
    </row>
    <row r="29" spans="2:12" s="157" customFormat="1" ht="12" customHeight="1">
      <c r="B29" s="146" t="s">
        <v>84</v>
      </c>
      <c r="C29" s="150">
        <v>3</v>
      </c>
      <c r="D29" s="147">
        <v>39</v>
      </c>
      <c r="E29" s="148">
        <v>598</v>
      </c>
      <c r="F29" s="149">
        <v>177</v>
      </c>
      <c r="G29" s="150">
        <v>421</v>
      </c>
      <c r="H29" s="147">
        <v>954556</v>
      </c>
      <c r="I29" s="147">
        <v>4494</v>
      </c>
      <c r="J29" s="292"/>
      <c r="K29" s="147">
        <v>17933</v>
      </c>
      <c r="L29" s="292"/>
    </row>
    <row r="30" spans="2:12" s="157" customFormat="1" ht="12" customHeight="1">
      <c r="B30" s="151" t="s">
        <v>85</v>
      </c>
      <c r="C30" s="155">
        <v>1</v>
      </c>
      <c r="D30" s="152">
        <v>1</v>
      </c>
      <c r="E30" s="153">
        <v>166</v>
      </c>
      <c r="F30" s="154">
        <v>63</v>
      </c>
      <c r="G30" s="155">
        <v>103</v>
      </c>
      <c r="H30" s="152" t="s">
        <v>81</v>
      </c>
      <c r="I30" s="152" t="s">
        <v>87</v>
      </c>
      <c r="J30" s="293"/>
      <c r="K30" s="152" t="s">
        <v>81</v>
      </c>
      <c r="L30" s="293"/>
    </row>
    <row r="31" spans="2:12" s="45" customFormat="1" ht="15" customHeight="1">
      <c r="B31" s="158"/>
      <c r="L31" s="122" t="s">
        <v>23</v>
      </c>
    </row>
    <row r="33" spans="2:12" s="161" customFormat="1" ht="17.25">
      <c r="B33" s="159"/>
      <c r="C33" s="160"/>
    </row>
    <row r="34" spans="2:12" s="161" customFormat="1" ht="17.25">
      <c r="B34" s="162"/>
      <c r="I34" s="160"/>
      <c r="J34" s="160"/>
    </row>
    <row r="35" spans="2:12" s="161" customFormat="1">
      <c r="B35" s="162"/>
    </row>
    <row r="36" spans="2:12" s="164" customFormat="1" ht="13.5" customHeight="1">
      <c r="B36" s="163"/>
    </row>
    <row r="37" spans="2:12" s="164" customFormat="1">
      <c r="B37" s="163"/>
      <c r="D37" s="134"/>
      <c r="H37" s="134"/>
      <c r="K37" s="165"/>
      <c r="L37" s="165"/>
    </row>
    <row r="38" spans="2:12" s="164" customFormat="1">
      <c r="B38" s="163"/>
      <c r="E38" s="134"/>
      <c r="F38" s="134"/>
      <c r="G38" s="134"/>
      <c r="H38" s="134"/>
      <c r="I38" s="134"/>
      <c r="J38" s="134"/>
      <c r="K38" s="134"/>
      <c r="L38" s="134"/>
    </row>
    <row r="39" spans="2:12" s="164" customFormat="1">
      <c r="B39" s="166"/>
      <c r="C39" s="167"/>
      <c r="D39" s="168"/>
      <c r="E39" s="168"/>
      <c r="F39" s="168"/>
      <c r="G39" s="168"/>
      <c r="H39" s="168"/>
      <c r="I39" s="168"/>
      <c r="J39" s="168"/>
      <c r="K39" s="168"/>
      <c r="L39" s="168"/>
    </row>
    <row r="40" spans="2:12" s="164" customFormat="1">
      <c r="B40" s="166"/>
      <c r="C40" s="167"/>
      <c r="D40" s="168"/>
      <c r="E40" s="168"/>
      <c r="F40" s="168"/>
      <c r="G40" s="168"/>
      <c r="H40" s="168"/>
      <c r="I40" s="168"/>
      <c r="J40" s="168"/>
      <c r="K40" s="168"/>
      <c r="L40" s="168"/>
    </row>
    <row r="41" spans="2:12" s="164" customFormat="1">
      <c r="B41" s="166"/>
      <c r="C41" s="167"/>
      <c r="D41" s="168"/>
      <c r="E41" s="168"/>
      <c r="F41" s="168"/>
      <c r="G41" s="168"/>
      <c r="H41" s="169"/>
      <c r="I41" s="168"/>
      <c r="J41" s="168"/>
      <c r="K41" s="168"/>
      <c r="L41" s="168"/>
    </row>
    <row r="42" spans="2:12" s="164" customFormat="1">
      <c r="B42" s="166"/>
      <c r="C42" s="167"/>
      <c r="D42" s="168"/>
      <c r="E42" s="168"/>
      <c r="F42" s="168"/>
      <c r="G42" s="168"/>
      <c r="H42" s="169"/>
      <c r="I42" s="168"/>
      <c r="J42" s="168"/>
      <c r="K42" s="168"/>
      <c r="L42" s="168"/>
    </row>
    <row r="43" spans="2:12" s="164" customFormat="1">
      <c r="B43" s="166"/>
      <c r="C43" s="167"/>
      <c r="D43" s="168"/>
      <c r="E43" s="168"/>
      <c r="F43" s="168"/>
      <c r="G43" s="168"/>
      <c r="H43" s="168"/>
      <c r="I43" s="168"/>
      <c r="J43" s="168"/>
      <c r="K43" s="168"/>
      <c r="L43" s="168"/>
    </row>
    <row r="44" spans="2:12" s="164" customFormat="1">
      <c r="B44" s="166"/>
      <c r="C44" s="167"/>
      <c r="D44" s="168"/>
      <c r="E44" s="168"/>
      <c r="F44" s="168"/>
      <c r="G44" s="168"/>
      <c r="H44" s="170"/>
      <c r="I44" s="168"/>
      <c r="J44" s="168"/>
      <c r="K44" s="170"/>
      <c r="L44" s="170"/>
    </row>
    <row r="45" spans="2:12" s="164" customFormat="1">
      <c r="B45" s="163"/>
      <c r="L45" s="168"/>
    </row>
  </sheetData>
  <mergeCells count="11">
    <mergeCell ref="B3:B5"/>
    <mergeCell ref="D3:D4"/>
    <mergeCell ref="E3:G3"/>
    <mergeCell ref="C6:C10"/>
    <mergeCell ref="F16:F20"/>
    <mergeCell ref="G16:G20"/>
    <mergeCell ref="I16:I20"/>
    <mergeCell ref="J16:J20"/>
    <mergeCell ref="L16:L20"/>
    <mergeCell ref="J26:J30"/>
    <mergeCell ref="L26:L30"/>
  </mergeCells>
  <phoneticPr fontId="3"/>
  <pageMargins left="0.59055118110236227" right="0.39370078740157483" top="0.78740157480314965" bottom="0.78740157480314965" header="0.39370078740157483" footer="0.39370078740157483"/>
  <pageSetup paperSize="9" orientation="portrait" r:id="rId1"/>
  <headerFooter alignWithMargins="0">
    <oddHeader>&amp;R&amp;"ＭＳ Ｐゴシック,標準"&amp;11 7.商      業</oddHeader>
    <oddFooter>&amp;C&amp;"ＭＳ Ｐゴシック,標準"&amp;11-47-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zoomScaleNormal="100" zoomScaleSheetLayoutView="100" workbookViewId="0"/>
  </sheetViews>
  <sheetFormatPr defaultColWidth="8.625" defaultRowHeight="11.25"/>
  <cols>
    <col min="1" max="1" width="3.625" style="125" customWidth="1"/>
    <col min="2" max="2" width="8.625" style="125" customWidth="1"/>
    <col min="3" max="4" width="7.625" style="125" customWidth="1"/>
    <col min="5" max="6" width="5.625" style="125" customWidth="1"/>
    <col min="7" max="7" width="9.625" style="125" customWidth="1"/>
    <col min="8" max="8" width="8.625" style="125" customWidth="1"/>
    <col min="9" max="11" width="7.625" style="125" customWidth="1"/>
    <col min="12" max="16384" width="8.625" style="125"/>
  </cols>
  <sheetData>
    <row r="1" spans="1:11" ht="30" customHeight="1">
      <c r="A1" s="38" t="s">
        <v>91</v>
      </c>
    </row>
    <row r="2" spans="1:11" ht="18" customHeight="1">
      <c r="B2" s="42" t="s">
        <v>56</v>
      </c>
    </row>
    <row r="3" spans="1:11" s="45" customFormat="1" ht="15" customHeight="1">
      <c r="B3" s="276" t="s">
        <v>57</v>
      </c>
      <c r="C3" s="294" t="s">
        <v>59</v>
      </c>
      <c r="D3" s="297" t="s">
        <v>8</v>
      </c>
      <c r="E3" s="298"/>
      <c r="F3" s="299"/>
      <c r="G3" s="127" t="s">
        <v>60</v>
      </c>
      <c r="H3" s="172" t="s">
        <v>61</v>
      </c>
      <c r="I3" s="128" t="s">
        <v>92</v>
      </c>
      <c r="J3" s="128" t="s">
        <v>63</v>
      </c>
      <c r="K3" s="128" t="s">
        <v>64</v>
      </c>
    </row>
    <row r="4" spans="1:11" s="45" customFormat="1" ht="15" customHeight="1">
      <c r="B4" s="277"/>
      <c r="C4" s="312"/>
      <c r="D4" s="133" t="s">
        <v>66</v>
      </c>
      <c r="E4" s="173" t="s">
        <v>67</v>
      </c>
      <c r="F4" s="132" t="s">
        <v>68</v>
      </c>
      <c r="G4" s="133" t="s">
        <v>69</v>
      </c>
      <c r="H4" s="134" t="s">
        <v>93</v>
      </c>
      <c r="I4" s="133" t="s">
        <v>94</v>
      </c>
      <c r="J4" s="133" t="s">
        <v>72</v>
      </c>
      <c r="K4" s="133" t="s">
        <v>73</v>
      </c>
    </row>
    <row r="5" spans="1:11" s="164" customFormat="1" ht="14.25">
      <c r="B5" s="133"/>
      <c r="C5" s="174"/>
      <c r="D5" s="140" t="s">
        <v>75</v>
      </c>
      <c r="E5" s="175" t="s">
        <v>75</v>
      </c>
      <c r="F5" s="176" t="s">
        <v>75</v>
      </c>
      <c r="G5" s="176" t="s">
        <v>76</v>
      </c>
      <c r="H5" s="176" t="s">
        <v>76</v>
      </c>
      <c r="I5" s="176" t="s">
        <v>76</v>
      </c>
      <c r="J5" s="176" t="s">
        <v>95</v>
      </c>
      <c r="K5" s="176" t="s">
        <v>79</v>
      </c>
    </row>
    <row r="6" spans="1:11" s="177" customFormat="1" ht="13.5" customHeight="1">
      <c r="B6" s="178" t="s">
        <v>96</v>
      </c>
      <c r="C6" s="179">
        <f t="shared" ref="C6:K6" si="0">+C7+C8+C9+C10</f>
        <v>32</v>
      </c>
      <c r="D6" s="144">
        <f t="shared" si="0"/>
        <v>181</v>
      </c>
      <c r="E6" s="180">
        <f t="shared" si="0"/>
        <v>79</v>
      </c>
      <c r="F6" s="143">
        <f t="shared" si="0"/>
        <v>102</v>
      </c>
      <c r="G6" s="143">
        <f t="shared" si="0"/>
        <v>300147</v>
      </c>
      <c r="H6" s="143">
        <v>178</v>
      </c>
      <c r="I6" s="143">
        <f t="shared" si="0"/>
        <v>23929</v>
      </c>
      <c r="J6" s="143">
        <f t="shared" si="0"/>
        <v>3843</v>
      </c>
      <c r="K6" s="143">
        <f t="shared" si="0"/>
        <v>232</v>
      </c>
    </row>
    <row r="7" spans="1:11" s="141" customFormat="1" ht="13.5" customHeight="1">
      <c r="B7" s="181" t="s">
        <v>82</v>
      </c>
      <c r="C7" s="147">
        <v>10</v>
      </c>
      <c r="D7" s="147">
        <v>55</v>
      </c>
      <c r="E7" s="182">
        <v>19</v>
      </c>
      <c r="F7" s="150">
        <v>36</v>
      </c>
      <c r="G7" s="147">
        <v>92874</v>
      </c>
      <c r="H7" s="147"/>
      <c r="I7" s="147">
        <v>8641</v>
      </c>
      <c r="J7" s="147">
        <v>1064</v>
      </c>
      <c r="K7" s="147">
        <v>104</v>
      </c>
    </row>
    <row r="8" spans="1:11" s="141" customFormat="1" ht="13.5" customHeight="1">
      <c r="B8" s="181" t="s">
        <v>83</v>
      </c>
      <c r="C8" s="147">
        <v>8</v>
      </c>
      <c r="D8" s="147">
        <v>53</v>
      </c>
      <c r="E8" s="182">
        <v>24</v>
      </c>
      <c r="F8" s="150">
        <v>29</v>
      </c>
      <c r="G8" s="147">
        <v>81190</v>
      </c>
      <c r="H8" s="147">
        <v>57</v>
      </c>
      <c r="I8" s="147">
        <v>3023</v>
      </c>
      <c r="J8" s="147">
        <v>719</v>
      </c>
      <c r="K8" s="147">
        <v>52</v>
      </c>
    </row>
    <row r="9" spans="1:11" s="141" customFormat="1" ht="13.5" customHeight="1">
      <c r="B9" s="181" t="s">
        <v>84</v>
      </c>
      <c r="C9" s="147">
        <v>11</v>
      </c>
      <c r="D9" s="147">
        <v>61</v>
      </c>
      <c r="E9" s="182">
        <v>31</v>
      </c>
      <c r="F9" s="150">
        <v>30</v>
      </c>
      <c r="G9" s="147">
        <v>98473</v>
      </c>
      <c r="H9" s="147">
        <v>121</v>
      </c>
      <c r="I9" s="147">
        <v>10215</v>
      </c>
      <c r="J9" s="147">
        <v>1752</v>
      </c>
      <c r="K9" s="147">
        <v>36</v>
      </c>
    </row>
    <row r="10" spans="1:11" s="141" customFormat="1" ht="13.5" customHeight="1">
      <c r="B10" s="183" t="s">
        <v>85</v>
      </c>
      <c r="C10" s="152">
        <v>3</v>
      </c>
      <c r="D10" s="152">
        <v>12</v>
      </c>
      <c r="E10" s="184">
        <v>5</v>
      </c>
      <c r="F10" s="155">
        <v>7</v>
      </c>
      <c r="G10" s="152">
        <v>27610</v>
      </c>
      <c r="H10" s="152"/>
      <c r="I10" s="152">
        <v>2050</v>
      </c>
      <c r="J10" s="152">
        <v>308</v>
      </c>
      <c r="K10" s="152">
        <v>40</v>
      </c>
    </row>
    <row r="11" spans="1:11" s="177" customFormat="1" ht="13.5" customHeight="1">
      <c r="B11" s="178" t="s">
        <v>97</v>
      </c>
      <c r="C11" s="179">
        <f t="shared" ref="C11:K11" si="1">+C12+C13+C14+C15</f>
        <v>23</v>
      </c>
      <c r="D11" s="144">
        <f t="shared" si="1"/>
        <v>174</v>
      </c>
      <c r="E11" s="180">
        <f t="shared" si="1"/>
        <v>80</v>
      </c>
      <c r="F11" s="143">
        <f t="shared" si="1"/>
        <v>94</v>
      </c>
      <c r="G11" s="143">
        <f t="shared" si="1"/>
        <v>273127</v>
      </c>
      <c r="H11" s="143">
        <v>1480</v>
      </c>
      <c r="I11" s="143">
        <f t="shared" si="1"/>
        <v>13758</v>
      </c>
      <c r="J11" s="143">
        <f t="shared" si="1"/>
        <v>2216</v>
      </c>
      <c r="K11" s="143">
        <f t="shared" si="1"/>
        <v>203</v>
      </c>
    </row>
    <row r="12" spans="1:11" s="141" customFormat="1" ht="13.5" customHeight="1">
      <c r="B12" s="181" t="s">
        <v>82</v>
      </c>
      <c r="C12" s="147">
        <v>4</v>
      </c>
      <c r="D12" s="147">
        <v>32</v>
      </c>
      <c r="E12" s="182">
        <v>15</v>
      </c>
      <c r="F12" s="150">
        <v>17</v>
      </c>
      <c r="G12" s="147">
        <v>70365</v>
      </c>
      <c r="H12" s="147">
        <v>560</v>
      </c>
      <c r="I12" s="147">
        <v>4520</v>
      </c>
      <c r="J12" s="147">
        <v>499</v>
      </c>
      <c r="K12" s="147">
        <v>28</v>
      </c>
    </row>
    <row r="13" spans="1:11" s="141" customFormat="1" ht="13.5" customHeight="1">
      <c r="B13" s="181" t="s">
        <v>83</v>
      </c>
      <c r="C13" s="147">
        <v>8</v>
      </c>
      <c r="D13" s="147">
        <v>68</v>
      </c>
      <c r="E13" s="182">
        <v>38</v>
      </c>
      <c r="F13" s="150">
        <v>30</v>
      </c>
      <c r="G13" s="147">
        <v>116287</v>
      </c>
      <c r="H13" s="147">
        <v>891</v>
      </c>
      <c r="I13" s="147">
        <v>4540</v>
      </c>
      <c r="J13" s="147">
        <v>965</v>
      </c>
      <c r="K13" s="147">
        <v>118</v>
      </c>
    </row>
    <row r="14" spans="1:11" s="141" customFormat="1" ht="13.5" customHeight="1">
      <c r="B14" s="181" t="s">
        <v>84</v>
      </c>
      <c r="C14" s="147">
        <v>7</v>
      </c>
      <c r="D14" s="147">
        <v>45</v>
      </c>
      <c r="E14" s="182">
        <v>19</v>
      </c>
      <c r="F14" s="150">
        <v>26</v>
      </c>
      <c r="G14" s="147">
        <v>63226</v>
      </c>
      <c r="H14" s="147">
        <v>29</v>
      </c>
      <c r="I14" s="147">
        <v>3108</v>
      </c>
      <c r="J14" s="147">
        <v>480</v>
      </c>
      <c r="K14" s="147">
        <v>30</v>
      </c>
    </row>
    <row r="15" spans="1:11" s="141" customFormat="1" ht="13.5" customHeight="1">
      <c r="B15" s="183" t="s">
        <v>85</v>
      </c>
      <c r="C15" s="152">
        <v>4</v>
      </c>
      <c r="D15" s="152">
        <v>29</v>
      </c>
      <c r="E15" s="184">
        <v>8</v>
      </c>
      <c r="F15" s="155">
        <v>21</v>
      </c>
      <c r="G15" s="152">
        <v>23249</v>
      </c>
      <c r="H15" s="152"/>
      <c r="I15" s="152">
        <v>1590</v>
      </c>
      <c r="J15" s="152">
        <v>272</v>
      </c>
      <c r="K15" s="152">
        <v>27</v>
      </c>
    </row>
    <row r="16" spans="1:11" s="141" customFormat="1" ht="13.5" customHeight="1">
      <c r="B16" s="178" t="s">
        <v>98</v>
      </c>
      <c r="C16" s="179">
        <f>+C17+C18+C19+C20</f>
        <v>21</v>
      </c>
      <c r="D16" s="144">
        <f>+D17+D18+D19+D20</f>
        <v>211</v>
      </c>
      <c r="E16" s="306"/>
      <c r="F16" s="309"/>
      <c r="G16" s="143" t="s">
        <v>99</v>
      </c>
      <c r="H16" s="291"/>
      <c r="I16" s="291"/>
      <c r="J16" s="143" t="s">
        <v>99</v>
      </c>
      <c r="K16" s="291"/>
    </row>
    <row r="17" spans="2:11" s="141" customFormat="1" ht="13.5" customHeight="1">
      <c r="B17" s="181" t="s">
        <v>82</v>
      </c>
      <c r="C17" s="147">
        <v>5</v>
      </c>
      <c r="D17" s="147">
        <v>61</v>
      </c>
      <c r="E17" s="307"/>
      <c r="F17" s="310"/>
      <c r="G17" s="150">
        <v>67148</v>
      </c>
      <c r="H17" s="292"/>
      <c r="I17" s="292"/>
      <c r="J17" s="150">
        <v>566</v>
      </c>
      <c r="K17" s="292"/>
    </row>
    <row r="18" spans="2:11" s="141" customFormat="1" ht="13.5" customHeight="1">
      <c r="B18" s="181" t="s">
        <v>83</v>
      </c>
      <c r="C18" s="147">
        <v>7</v>
      </c>
      <c r="D18" s="147">
        <v>93</v>
      </c>
      <c r="E18" s="307"/>
      <c r="F18" s="310"/>
      <c r="G18" s="150">
        <v>94466</v>
      </c>
      <c r="H18" s="292"/>
      <c r="I18" s="292"/>
      <c r="J18" s="150">
        <v>710</v>
      </c>
      <c r="K18" s="292"/>
    </row>
    <row r="19" spans="2:11" s="141" customFormat="1" ht="13.5" customHeight="1">
      <c r="B19" s="181" t="s">
        <v>84</v>
      </c>
      <c r="C19" s="147">
        <v>7</v>
      </c>
      <c r="D19" s="147">
        <v>52</v>
      </c>
      <c r="E19" s="307"/>
      <c r="F19" s="310"/>
      <c r="G19" s="150">
        <v>81337</v>
      </c>
      <c r="H19" s="292"/>
      <c r="I19" s="292"/>
      <c r="J19" s="150">
        <v>661</v>
      </c>
      <c r="K19" s="292"/>
    </row>
    <row r="20" spans="2:11" s="141" customFormat="1" ht="13.5" customHeight="1">
      <c r="B20" s="183" t="s">
        <v>85</v>
      </c>
      <c r="C20" s="147">
        <v>2</v>
      </c>
      <c r="D20" s="152">
        <v>5</v>
      </c>
      <c r="E20" s="308"/>
      <c r="F20" s="311"/>
      <c r="G20" s="150" t="s">
        <v>100</v>
      </c>
      <c r="H20" s="293"/>
      <c r="I20" s="293"/>
      <c r="J20" s="150" t="s">
        <v>100</v>
      </c>
      <c r="K20" s="293"/>
    </row>
    <row r="21" spans="2:11" s="177" customFormat="1" ht="13.5" customHeight="1">
      <c r="B21" s="178" t="s">
        <v>101</v>
      </c>
      <c r="C21" s="179">
        <f t="shared" ref="C21:K21" si="2">+C22+C23+C24+C25</f>
        <v>23</v>
      </c>
      <c r="D21" s="144">
        <f t="shared" si="2"/>
        <v>315</v>
      </c>
      <c r="E21" s="180">
        <f t="shared" si="2"/>
        <v>143</v>
      </c>
      <c r="F21" s="143">
        <f t="shared" si="2"/>
        <v>172</v>
      </c>
      <c r="G21" s="143">
        <f t="shared" si="2"/>
        <v>313882</v>
      </c>
      <c r="H21" s="143">
        <v>6340</v>
      </c>
      <c r="I21" s="143">
        <f t="shared" si="2"/>
        <v>11507</v>
      </c>
      <c r="J21" s="143">
        <f t="shared" si="2"/>
        <v>2650</v>
      </c>
      <c r="K21" s="143">
        <f t="shared" si="2"/>
        <v>336</v>
      </c>
    </row>
    <row r="22" spans="2:11" s="141" customFormat="1" ht="13.5" customHeight="1">
      <c r="B22" s="181" t="s">
        <v>82</v>
      </c>
      <c r="C22" s="147">
        <v>7</v>
      </c>
      <c r="D22" s="147">
        <v>88</v>
      </c>
      <c r="E22" s="182">
        <v>33</v>
      </c>
      <c r="F22" s="150">
        <v>55</v>
      </c>
      <c r="G22" s="185">
        <v>78169</v>
      </c>
      <c r="H22" s="185">
        <v>158</v>
      </c>
      <c r="I22" s="185">
        <v>3451</v>
      </c>
      <c r="J22" s="185">
        <v>786</v>
      </c>
      <c r="K22" s="185">
        <v>74</v>
      </c>
    </row>
    <row r="23" spans="2:11" s="141" customFormat="1" ht="13.5" customHeight="1">
      <c r="B23" s="181" t="s">
        <v>83</v>
      </c>
      <c r="C23" s="147">
        <v>9</v>
      </c>
      <c r="D23" s="147">
        <v>140</v>
      </c>
      <c r="E23" s="182">
        <v>75</v>
      </c>
      <c r="F23" s="150">
        <v>65</v>
      </c>
      <c r="G23" s="185">
        <v>128950</v>
      </c>
      <c r="H23" s="185">
        <v>5836</v>
      </c>
      <c r="I23" s="185">
        <v>4441</v>
      </c>
      <c r="J23" s="185">
        <v>1114</v>
      </c>
      <c r="K23" s="185">
        <v>170</v>
      </c>
    </row>
    <row r="24" spans="2:11" s="141" customFormat="1" ht="13.5" customHeight="1">
      <c r="B24" s="181" t="s">
        <v>84</v>
      </c>
      <c r="C24" s="147">
        <v>4</v>
      </c>
      <c r="D24" s="147">
        <v>45</v>
      </c>
      <c r="E24" s="182">
        <v>16</v>
      </c>
      <c r="F24" s="150">
        <v>29</v>
      </c>
      <c r="G24" s="185">
        <v>56974</v>
      </c>
      <c r="H24" s="185">
        <v>346</v>
      </c>
      <c r="I24" s="185">
        <v>1814</v>
      </c>
      <c r="J24" s="185">
        <v>390</v>
      </c>
      <c r="K24" s="185">
        <v>43</v>
      </c>
    </row>
    <row r="25" spans="2:11" s="141" customFormat="1" ht="13.5" customHeight="1">
      <c r="B25" s="183" t="s">
        <v>85</v>
      </c>
      <c r="C25" s="152">
        <v>3</v>
      </c>
      <c r="D25" s="152">
        <v>42</v>
      </c>
      <c r="E25" s="184">
        <v>19</v>
      </c>
      <c r="F25" s="155">
        <v>23</v>
      </c>
      <c r="G25" s="186">
        <v>49789</v>
      </c>
      <c r="H25" s="186"/>
      <c r="I25" s="186">
        <v>1801</v>
      </c>
      <c r="J25" s="186">
        <v>360</v>
      </c>
      <c r="K25" s="186">
        <v>49</v>
      </c>
    </row>
    <row r="26" spans="2:11" s="177" customFormat="1" ht="13.5" customHeight="1">
      <c r="B26" s="178" t="s">
        <v>102</v>
      </c>
      <c r="C26" s="179">
        <f>+C27+C28+C29+C30</f>
        <v>26</v>
      </c>
      <c r="D26" s="144">
        <f>+D27+D28+D29+D30</f>
        <v>350</v>
      </c>
      <c r="E26" s="180">
        <f>+E27+E28+E29+E30</f>
        <v>120</v>
      </c>
      <c r="F26" s="143">
        <f>+F27+F28+F29+F30</f>
        <v>230</v>
      </c>
      <c r="G26" s="143" t="s">
        <v>103</v>
      </c>
      <c r="H26" s="143">
        <v>6340</v>
      </c>
      <c r="I26" s="291"/>
      <c r="J26" s="143" t="s">
        <v>103</v>
      </c>
      <c r="K26" s="291"/>
    </row>
    <row r="27" spans="2:11" s="141" customFormat="1" ht="13.5" customHeight="1">
      <c r="B27" s="181" t="s">
        <v>82</v>
      </c>
      <c r="C27" s="147">
        <v>5</v>
      </c>
      <c r="D27" s="147">
        <v>56</v>
      </c>
      <c r="E27" s="182">
        <v>16</v>
      </c>
      <c r="F27" s="150">
        <v>40</v>
      </c>
      <c r="G27" s="185">
        <v>65488</v>
      </c>
      <c r="H27" s="185">
        <v>208</v>
      </c>
      <c r="I27" s="292"/>
      <c r="J27" s="185">
        <v>560</v>
      </c>
      <c r="K27" s="292"/>
    </row>
    <row r="28" spans="2:11" s="141" customFormat="1" ht="13.5" customHeight="1">
      <c r="B28" s="181" t="s">
        <v>83</v>
      </c>
      <c r="C28" s="147">
        <v>8</v>
      </c>
      <c r="D28" s="147">
        <v>109</v>
      </c>
      <c r="E28" s="182">
        <v>52</v>
      </c>
      <c r="F28" s="150">
        <v>57</v>
      </c>
      <c r="G28" s="185">
        <v>133480</v>
      </c>
      <c r="H28" s="185">
        <v>555</v>
      </c>
      <c r="I28" s="292"/>
      <c r="J28" s="185">
        <v>900</v>
      </c>
      <c r="K28" s="292"/>
    </row>
    <row r="29" spans="2:11" s="141" customFormat="1" ht="13.5" customHeight="1">
      <c r="B29" s="181" t="s">
        <v>84</v>
      </c>
      <c r="C29" s="147">
        <v>9</v>
      </c>
      <c r="D29" s="147">
        <v>131</v>
      </c>
      <c r="E29" s="182">
        <v>33</v>
      </c>
      <c r="F29" s="150">
        <v>98</v>
      </c>
      <c r="G29" s="185" t="s">
        <v>103</v>
      </c>
      <c r="H29" s="185">
        <v>229</v>
      </c>
      <c r="I29" s="292"/>
      <c r="J29" s="185" t="s">
        <v>103</v>
      </c>
      <c r="K29" s="292"/>
    </row>
    <row r="30" spans="2:11" s="141" customFormat="1" ht="13.5" customHeight="1">
      <c r="B30" s="183" t="s">
        <v>85</v>
      </c>
      <c r="C30" s="152">
        <v>4</v>
      </c>
      <c r="D30" s="152">
        <v>54</v>
      </c>
      <c r="E30" s="184">
        <v>19</v>
      </c>
      <c r="F30" s="155">
        <v>35</v>
      </c>
      <c r="G30" s="186">
        <v>57647</v>
      </c>
      <c r="H30" s="186" t="s">
        <v>104</v>
      </c>
      <c r="I30" s="293"/>
      <c r="J30" s="186">
        <v>465</v>
      </c>
      <c r="K30" s="293"/>
    </row>
    <row r="31" spans="2:11" s="177" customFormat="1" ht="13.5" customHeight="1">
      <c r="B31" s="178" t="s">
        <v>105</v>
      </c>
      <c r="C31" s="179">
        <f>+C32+C33+C34+C35</f>
        <v>30</v>
      </c>
      <c r="D31" s="144">
        <f>+D32+D33+D34+D35</f>
        <v>374</v>
      </c>
      <c r="E31" s="306"/>
      <c r="F31" s="309"/>
      <c r="G31" s="179">
        <v>423161</v>
      </c>
      <c r="H31" s="291"/>
      <c r="I31" s="291"/>
      <c r="J31" s="143">
        <v>3381</v>
      </c>
      <c r="K31" s="291"/>
    </row>
    <row r="32" spans="2:11" s="141" customFormat="1" ht="13.5" customHeight="1">
      <c r="B32" s="181" t="s">
        <v>82</v>
      </c>
      <c r="C32" s="147">
        <v>7</v>
      </c>
      <c r="D32" s="147">
        <v>77</v>
      </c>
      <c r="E32" s="307"/>
      <c r="F32" s="310"/>
      <c r="G32" s="185">
        <v>93296</v>
      </c>
      <c r="H32" s="292"/>
      <c r="I32" s="292"/>
      <c r="J32" s="185">
        <v>807</v>
      </c>
      <c r="K32" s="292"/>
    </row>
    <row r="33" spans="2:11" s="141" customFormat="1" ht="13.5" customHeight="1">
      <c r="B33" s="181" t="s">
        <v>83</v>
      </c>
      <c r="C33" s="147">
        <v>9</v>
      </c>
      <c r="D33" s="147">
        <v>137</v>
      </c>
      <c r="E33" s="307"/>
      <c r="F33" s="310"/>
      <c r="G33" s="185">
        <v>133657</v>
      </c>
      <c r="H33" s="292"/>
      <c r="I33" s="292"/>
      <c r="J33" s="185">
        <v>1069</v>
      </c>
      <c r="K33" s="292"/>
    </row>
    <row r="34" spans="2:11" s="141" customFormat="1" ht="13.5" customHeight="1">
      <c r="B34" s="181" t="s">
        <v>84</v>
      </c>
      <c r="C34" s="147">
        <v>9</v>
      </c>
      <c r="D34" s="147">
        <v>107</v>
      </c>
      <c r="E34" s="307"/>
      <c r="F34" s="310"/>
      <c r="G34" s="185" t="s">
        <v>103</v>
      </c>
      <c r="H34" s="292"/>
      <c r="I34" s="292"/>
      <c r="J34" s="185" t="s">
        <v>103</v>
      </c>
      <c r="K34" s="292"/>
    </row>
    <row r="35" spans="2:11" s="141" customFormat="1" ht="13.5" customHeight="1">
      <c r="B35" s="183" t="s">
        <v>85</v>
      </c>
      <c r="C35" s="152">
        <v>5</v>
      </c>
      <c r="D35" s="152">
        <v>53</v>
      </c>
      <c r="E35" s="308"/>
      <c r="F35" s="311"/>
      <c r="G35" s="186" t="s">
        <v>103</v>
      </c>
      <c r="H35" s="293"/>
      <c r="I35" s="293"/>
      <c r="J35" s="186" t="s">
        <v>103</v>
      </c>
      <c r="K35" s="293"/>
    </row>
    <row r="36" spans="2:11" ht="13.5" customHeight="1">
      <c r="K36" s="122" t="s">
        <v>106</v>
      </c>
    </row>
    <row r="37" spans="2:11" ht="12.75" customHeight="1"/>
  </sheetData>
  <mergeCells count="15">
    <mergeCell ref="B3:B4"/>
    <mergeCell ref="C3:C4"/>
    <mergeCell ref="D3:F3"/>
    <mergeCell ref="E16:E20"/>
    <mergeCell ref="F16:F20"/>
    <mergeCell ref="I16:I20"/>
    <mergeCell ref="K16:K20"/>
    <mergeCell ref="I26:I30"/>
    <mergeCell ref="K26:K30"/>
    <mergeCell ref="E31:E35"/>
    <mergeCell ref="F31:F35"/>
    <mergeCell ref="H31:H35"/>
    <mergeCell ref="I31:I35"/>
    <mergeCell ref="K31:K35"/>
    <mergeCell ref="H16:H20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Ｐゴシック,標準"&amp;11 7.商      業</oddHeader>
    <oddFooter>&amp;C&amp;"ＭＳ Ｐゴシック,標準"&amp;11-48-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showGridLines="0" workbookViewId="0"/>
  </sheetViews>
  <sheetFormatPr defaultColWidth="6.5" defaultRowHeight="10.5"/>
  <cols>
    <col min="1" max="1" width="3.625" style="188" customWidth="1"/>
    <col min="2" max="3" width="2.125" style="188" customWidth="1"/>
    <col min="4" max="4" width="13.625" style="188" customWidth="1"/>
    <col min="5" max="5" width="7.125" style="188" customWidth="1"/>
    <col min="6" max="6" width="6.875" style="188" customWidth="1"/>
    <col min="7" max="7" width="7.625" style="188" customWidth="1"/>
    <col min="8" max="8" width="6.875" style="188" customWidth="1"/>
    <col min="9" max="9" width="10.625" style="189" customWidth="1"/>
    <col min="10" max="10" width="6.875" style="188" customWidth="1"/>
    <col min="11" max="11" width="7.625" style="189" customWidth="1"/>
    <col min="12" max="12" width="6.875" style="188" customWidth="1"/>
    <col min="13" max="16384" width="6.5" style="188"/>
  </cols>
  <sheetData>
    <row r="1" spans="1:12" ht="30" customHeight="1">
      <c r="A1" s="38" t="s">
        <v>107</v>
      </c>
      <c r="B1" s="38"/>
      <c r="C1" s="38"/>
      <c r="D1" s="187"/>
    </row>
    <row r="2" spans="1:12" s="190" customFormat="1" ht="18" customHeight="1">
      <c r="B2" s="191" t="s">
        <v>108</v>
      </c>
      <c r="D2" s="192"/>
      <c r="E2" s="193"/>
      <c r="F2" s="193"/>
      <c r="G2" s="193"/>
      <c r="H2" s="193"/>
      <c r="I2" s="194"/>
      <c r="J2" s="193"/>
      <c r="K2" s="194"/>
      <c r="L2" s="193"/>
    </row>
    <row r="3" spans="1:12" s="195" customFormat="1" ht="15" customHeight="1">
      <c r="B3" s="316" t="s">
        <v>57</v>
      </c>
      <c r="C3" s="317"/>
      <c r="D3" s="318"/>
      <c r="E3" s="322" t="s">
        <v>59</v>
      </c>
      <c r="F3" s="322"/>
      <c r="G3" s="322" t="s">
        <v>109</v>
      </c>
      <c r="H3" s="322"/>
      <c r="I3" s="322" t="s">
        <v>110</v>
      </c>
      <c r="J3" s="322"/>
      <c r="K3" s="322" t="s">
        <v>111</v>
      </c>
      <c r="L3" s="322"/>
    </row>
    <row r="4" spans="1:12" s="195" customFormat="1" ht="15" customHeight="1">
      <c r="B4" s="319"/>
      <c r="C4" s="320"/>
      <c r="D4" s="321"/>
      <c r="E4" s="196"/>
      <c r="F4" s="197" t="s">
        <v>112</v>
      </c>
      <c r="G4" s="196"/>
      <c r="H4" s="197" t="s">
        <v>112</v>
      </c>
      <c r="I4" s="198"/>
      <c r="J4" s="197" t="s">
        <v>112</v>
      </c>
      <c r="K4" s="198"/>
      <c r="L4" s="197" t="s">
        <v>112</v>
      </c>
    </row>
    <row r="5" spans="1:12" s="195" customFormat="1" ht="17.25" customHeight="1">
      <c r="B5" s="313" t="s">
        <v>113</v>
      </c>
      <c r="C5" s="314"/>
      <c r="D5" s="315"/>
      <c r="E5" s="199">
        <f>+E6+E10+E15+E20</f>
        <v>406</v>
      </c>
      <c r="F5" s="200" t="s">
        <v>114</v>
      </c>
      <c r="G5" s="201">
        <f>+G6+G10+G15+G20</f>
        <v>2231</v>
      </c>
      <c r="H5" s="200" t="s">
        <v>114</v>
      </c>
      <c r="I5" s="201">
        <f>+I6+I10+I15+I20</f>
        <v>4505103</v>
      </c>
      <c r="J5" s="200" t="s">
        <v>114</v>
      </c>
      <c r="K5" s="201">
        <f>+K6+K10+K15+K20</f>
        <v>57059</v>
      </c>
      <c r="L5" s="200" t="s">
        <v>114</v>
      </c>
    </row>
    <row r="6" spans="1:12" s="195" customFormat="1" ht="17.25" customHeight="1">
      <c r="B6" s="202"/>
      <c r="C6" s="203" t="s">
        <v>115</v>
      </c>
      <c r="D6" s="204"/>
      <c r="E6" s="205">
        <f>SUM(E7:E9)</f>
        <v>117</v>
      </c>
      <c r="F6" s="206">
        <v>-25.5</v>
      </c>
      <c r="G6" s="205">
        <f>SUM(G7:G9)</f>
        <v>594</v>
      </c>
      <c r="H6" s="206">
        <v>-19.100000000000001</v>
      </c>
      <c r="I6" s="205">
        <f>SUM(I7:I9)</f>
        <v>1210150</v>
      </c>
      <c r="J6" s="206">
        <v>-15.8</v>
      </c>
      <c r="K6" s="205">
        <f>SUM(K7:K9)</f>
        <v>16793</v>
      </c>
      <c r="L6" s="206">
        <v>-5.6</v>
      </c>
    </row>
    <row r="7" spans="1:12" s="195" customFormat="1" ht="17.25" hidden="1" customHeight="1">
      <c r="B7" s="202"/>
      <c r="C7" s="207"/>
      <c r="D7" s="208" t="s">
        <v>116</v>
      </c>
      <c r="E7" s="209">
        <v>38</v>
      </c>
      <c r="F7" s="210">
        <v>15.2</v>
      </c>
      <c r="G7" s="209">
        <v>209</v>
      </c>
      <c r="H7" s="210">
        <v>-6.7</v>
      </c>
      <c r="I7" s="211">
        <v>294603</v>
      </c>
      <c r="J7" s="210">
        <v>-2.2000000000000002</v>
      </c>
      <c r="K7" s="211">
        <v>5001</v>
      </c>
      <c r="L7" s="210">
        <v>-9.1999999999999993</v>
      </c>
    </row>
    <row r="8" spans="1:12" s="195" customFormat="1" ht="21" hidden="1">
      <c r="B8" s="202"/>
      <c r="C8" s="207"/>
      <c r="D8" s="212" t="s">
        <v>117</v>
      </c>
      <c r="E8" s="209">
        <v>27</v>
      </c>
      <c r="F8" s="210">
        <v>-34.1</v>
      </c>
      <c r="G8" s="209">
        <v>179</v>
      </c>
      <c r="H8" s="210">
        <v>1.1000000000000001</v>
      </c>
      <c r="I8" s="211">
        <v>630142</v>
      </c>
      <c r="J8" s="210">
        <v>3</v>
      </c>
      <c r="K8" s="211">
        <v>8272</v>
      </c>
      <c r="L8" s="210">
        <v>28.8</v>
      </c>
    </row>
    <row r="9" spans="1:12" s="195" customFormat="1" ht="17.25" hidden="1" customHeight="1">
      <c r="B9" s="202"/>
      <c r="C9" s="213"/>
      <c r="D9" s="214" t="s">
        <v>118</v>
      </c>
      <c r="E9" s="215">
        <v>52</v>
      </c>
      <c r="F9" s="216">
        <v>-37.299999999999997</v>
      </c>
      <c r="G9" s="215">
        <v>206</v>
      </c>
      <c r="H9" s="216">
        <v>-38.1</v>
      </c>
      <c r="I9" s="217">
        <v>285405</v>
      </c>
      <c r="J9" s="216">
        <v>-45.6</v>
      </c>
      <c r="K9" s="217">
        <v>3520</v>
      </c>
      <c r="L9" s="216">
        <v>-39.9</v>
      </c>
    </row>
    <row r="10" spans="1:12" s="195" customFormat="1" ht="17.25" customHeight="1">
      <c r="B10" s="202"/>
      <c r="C10" s="203" t="s">
        <v>119</v>
      </c>
      <c r="D10" s="204"/>
      <c r="E10" s="205">
        <f>SUM(E11:E14)</f>
        <v>114</v>
      </c>
      <c r="F10" s="218" t="s">
        <v>120</v>
      </c>
      <c r="G10" s="205">
        <f>SUM(G11:G14)</f>
        <v>593</v>
      </c>
      <c r="H10" s="218" t="s">
        <v>120</v>
      </c>
      <c r="I10" s="205">
        <f>SUM(I11:I14)</f>
        <v>1277965</v>
      </c>
      <c r="J10" s="218" t="s">
        <v>120</v>
      </c>
      <c r="K10" s="205">
        <f>SUM(K11:K14)</f>
        <v>14805</v>
      </c>
      <c r="L10" s="218" t="s">
        <v>120</v>
      </c>
    </row>
    <row r="11" spans="1:12" s="195" customFormat="1" ht="17.25" hidden="1" customHeight="1">
      <c r="B11" s="202"/>
      <c r="C11" s="207"/>
      <c r="D11" s="208" t="s">
        <v>121</v>
      </c>
      <c r="E11" s="209">
        <v>30</v>
      </c>
      <c r="F11" s="210">
        <v>-3.2</v>
      </c>
      <c r="G11" s="209">
        <v>99</v>
      </c>
      <c r="H11" s="210">
        <v>1</v>
      </c>
      <c r="I11" s="211">
        <v>128392</v>
      </c>
      <c r="J11" s="210">
        <v>27.3</v>
      </c>
      <c r="K11" s="211">
        <v>1691</v>
      </c>
      <c r="L11" s="210">
        <v>16.5</v>
      </c>
    </row>
    <row r="12" spans="1:12" s="195" customFormat="1" ht="17.25" hidden="1" customHeight="1">
      <c r="B12" s="202"/>
      <c r="C12" s="207"/>
      <c r="D12" s="219" t="s">
        <v>122</v>
      </c>
      <c r="E12" s="209">
        <v>39</v>
      </c>
      <c r="F12" s="210">
        <v>-13.3</v>
      </c>
      <c r="G12" s="209">
        <v>124</v>
      </c>
      <c r="H12" s="210">
        <v>-14.5</v>
      </c>
      <c r="I12" s="211">
        <v>144772</v>
      </c>
      <c r="J12" s="210">
        <v>-5</v>
      </c>
      <c r="K12" s="211">
        <v>1917</v>
      </c>
      <c r="L12" s="210">
        <v>-10.5</v>
      </c>
    </row>
    <row r="13" spans="1:12" s="195" customFormat="1" ht="17.25" hidden="1" customHeight="1">
      <c r="B13" s="202"/>
      <c r="C13" s="207"/>
      <c r="D13" s="208" t="s">
        <v>123</v>
      </c>
      <c r="E13" s="209">
        <v>14</v>
      </c>
      <c r="F13" s="210">
        <v>-12.5</v>
      </c>
      <c r="G13" s="209">
        <v>132</v>
      </c>
      <c r="H13" s="210">
        <v>-10.8</v>
      </c>
      <c r="I13" s="211">
        <v>293175</v>
      </c>
      <c r="J13" s="210">
        <v>-10.5</v>
      </c>
      <c r="K13" s="211">
        <v>5089</v>
      </c>
      <c r="L13" s="210">
        <v>-18.899999999999999</v>
      </c>
    </row>
    <row r="14" spans="1:12" s="195" customFormat="1" ht="17.25" hidden="1" customHeight="1">
      <c r="B14" s="202"/>
      <c r="C14" s="213"/>
      <c r="D14" s="220" t="s">
        <v>124</v>
      </c>
      <c r="E14" s="215">
        <v>31</v>
      </c>
      <c r="F14" s="221" t="s">
        <v>120</v>
      </c>
      <c r="G14" s="215">
        <v>238</v>
      </c>
      <c r="H14" s="221" t="s">
        <v>120</v>
      </c>
      <c r="I14" s="217">
        <v>711626</v>
      </c>
      <c r="J14" s="221" t="s">
        <v>120</v>
      </c>
      <c r="K14" s="217">
        <v>6108</v>
      </c>
      <c r="L14" s="221" t="s">
        <v>120</v>
      </c>
    </row>
    <row r="15" spans="1:12" s="195" customFormat="1" ht="17.25" customHeight="1">
      <c r="B15" s="202"/>
      <c r="C15" s="222" t="s">
        <v>125</v>
      </c>
      <c r="D15" s="223"/>
      <c r="E15" s="205">
        <f>SUM(E16:E19)</f>
        <v>136</v>
      </c>
      <c r="F15" s="206">
        <v>1.5</v>
      </c>
      <c r="G15" s="205">
        <f>SUM(G16:G19)</f>
        <v>932</v>
      </c>
      <c r="H15" s="206">
        <v>20.7</v>
      </c>
      <c r="I15" s="205">
        <f>SUM(I16:I19)</f>
        <v>1846783</v>
      </c>
      <c r="J15" s="206">
        <v>3.6</v>
      </c>
      <c r="K15" s="205">
        <f>SUM(K16:K19)</f>
        <v>22612</v>
      </c>
      <c r="L15" s="206">
        <v>-2.7</v>
      </c>
    </row>
    <row r="16" spans="1:12" s="195" customFormat="1" ht="17.25" hidden="1" customHeight="1">
      <c r="B16" s="202"/>
      <c r="C16" s="207"/>
      <c r="D16" s="208" t="s">
        <v>126</v>
      </c>
      <c r="E16" s="209">
        <v>56</v>
      </c>
      <c r="F16" s="210">
        <v>-5.0999999999999996</v>
      </c>
      <c r="G16" s="209">
        <v>233</v>
      </c>
      <c r="H16" s="210">
        <v>32.4</v>
      </c>
      <c r="I16" s="211">
        <v>257077</v>
      </c>
      <c r="J16" s="210">
        <v>-7.4</v>
      </c>
      <c r="K16" s="211">
        <v>3470</v>
      </c>
      <c r="L16" s="210">
        <v>-27.5</v>
      </c>
    </row>
    <row r="17" spans="2:12" s="195" customFormat="1" ht="17.25" hidden="1" customHeight="1">
      <c r="B17" s="202"/>
      <c r="C17" s="207"/>
      <c r="D17" s="219" t="s">
        <v>127</v>
      </c>
      <c r="E17" s="209">
        <v>29</v>
      </c>
      <c r="F17" s="210">
        <v>3.6</v>
      </c>
      <c r="G17" s="209">
        <v>291</v>
      </c>
      <c r="H17" s="210">
        <v>11.9</v>
      </c>
      <c r="I17" s="211">
        <v>702538</v>
      </c>
      <c r="J17" s="210">
        <v>-9.3000000000000007</v>
      </c>
      <c r="K17" s="211">
        <v>9597</v>
      </c>
      <c r="L17" s="210">
        <v>-0.7</v>
      </c>
    </row>
    <row r="18" spans="2:12" s="195" customFormat="1" ht="20.25" hidden="1">
      <c r="B18" s="202"/>
      <c r="C18" s="207"/>
      <c r="D18" s="224" t="s">
        <v>128</v>
      </c>
      <c r="E18" s="209">
        <v>24</v>
      </c>
      <c r="F18" s="210">
        <v>-4</v>
      </c>
      <c r="G18" s="209">
        <v>135</v>
      </c>
      <c r="H18" s="210">
        <v>35</v>
      </c>
      <c r="I18" s="211">
        <v>383248</v>
      </c>
      <c r="J18" s="210">
        <v>16</v>
      </c>
      <c r="K18" s="211">
        <v>3493</v>
      </c>
      <c r="L18" s="210">
        <v>19.600000000000001</v>
      </c>
    </row>
    <row r="19" spans="2:12" s="195" customFormat="1" ht="20.25" hidden="1">
      <c r="B19" s="202"/>
      <c r="C19" s="213"/>
      <c r="D19" s="225" t="s">
        <v>129</v>
      </c>
      <c r="E19" s="215">
        <v>27</v>
      </c>
      <c r="F19" s="216">
        <v>22.7</v>
      </c>
      <c r="G19" s="215">
        <v>273</v>
      </c>
      <c r="H19" s="216">
        <v>15.7</v>
      </c>
      <c r="I19" s="217">
        <v>503920</v>
      </c>
      <c r="J19" s="216">
        <v>26</v>
      </c>
      <c r="K19" s="217">
        <v>6052</v>
      </c>
      <c r="L19" s="216">
        <v>2.8</v>
      </c>
    </row>
    <row r="20" spans="2:12" s="195" customFormat="1" ht="17.25" customHeight="1">
      <c r="B20" s="202"/>
      <c r="C20" s="222" t="s">
        <v>130</v>
      </c>
      <c r="D20" s="223"/>
      <c r="E20" s="226">
        <f t="shared" ref="E20:L20" si="0">+E21</f>
        <v>39</v>
      </c>
      <c r="F20" s="227">
        <f t="shared" si="0"/>
        <v>18.2</v>
      </c>
      <c r="G20" s="226">
        <f t="shared" si="0"/>
        <v>112</v>
      </c>
      <c r="H20" s="227">
        <f t="shared" si="0"/>
        <v>13.1</v>
      </c>
      <c r="I20" s="226">
        <f t="shared" si="0"/>
        <v>170205</v>
      </c>
      <c r="J20" s="227">
        <f t="shared" si="0"/>
        <v>-2.6</v>
      </c>
      <c r="K20" s="226">
        <f t="shared" si="0"/>
        <v>2849</v>
      </c>
      <c r="L20" s="227">
        <f t="shared" si="0"/>
        <v>0.1</v>
      </c>
    </row>
    <row r="21" spans="2:12" s="195" customFormat="1" ht="17.25" hidden="1" customHeight="1">
      <c r="B21" s="228"/>
      <c r="C21" s="213"/>
      <c r="D21" s="214" t="s">
        <v>131</v>
      </c>
      <c r="E21" s="215">
        <v>39</v>
      </c>
      <c r="F21" s="216">
        <v>18.2</v>
      </c>
      <c r="G21" s="215">
        <v>112</v>
      </c>
      <c r="H21" s="216">
        <v>13.1</v>
      </c>
      <c r="I21" s="217">
        <v>170205</v>
      </c>
      <c r="J21" s="216">
        <v>-2.6</v>
      </c>
      <c r="K21" s="217">
        <v>2849</v>
      </c>
      <c r="L21" s="216">
        <v>0.1</v>
      </c>
    </row>
    <row r="22" spans="2:12" s="195" customFormat="1" ht="17.25" customHeight="1">
      <c r="B22" s="313" t="s">
        <v>132</v>
      </c>
      <c r="C22" s="314"/>
      <c r="D22" s="315"/>
      <c r="E22" s="229">
        <f>+E23+E27+E32+E37</f>
        <v>369</v>
      </c>
      <c r="F22" s="230">
        <f t="shared" ref="F22:F31" si="1">ROUND(E22/E5*100,1)-100</f>
        <v>-9.0999999999999943</v>
      </c>
      <c r="G22" s="231">
        <f>+G23+G27+G32+G37</f>
        <v>2383</v>
      </c>
      <c r="H22" s="230">
        <f t="shared" ref="H22:H36" si="2">ROUND(G22/G5*100,1)-100</f>
        <v>6.7999999999999972</v>
      </c>
      <c r="I22" s="229">
        <f>+I23+I27+I32+I37</f>
        <v>3444924</v>
      </c>
      <c r="J22" s="230">
        <f t="shared" ref="J22:J36" si="3">ROUND(I22/I5*100,1)-100</f>
        <v>-23.5</v>
      </c>
      <c r="K22" s="229">
        <f>+K23+K27+K32+K37</f>
        <v>56765</v>
      </c>
      <c r="L22" s="230">
        <f t="shared" ref="L22:L36" si="4">ROUND(K22/K5*100,1)-100</f>
        <v>-0.5</v>
      </c>
    </row>
    <row r="23" spans="2:12" s="195" customFormat="1" ht="17.25" customHeight="1">
      <c r="B23" s="202"/>
      <c r="C23" s="203" t="s">
        <v>115</v>
      </c>
      <c r="D23" s="232"/>
      <c r="E23" s="203">
        <f>SUM(E24:E26)</f>
        <v>102</v>
      </c>
      <c r="F23" s="233">
        <f t="shared" si="1"/>
        <v>-12.799999999999997</v>
      </c>
      <c r="G23" s="234">
        <f>SUM(G24:G26)</f>
        <v>618</v>
      </c>
      <c r="H23" s="233">
        <f t="shared" si="2"/>
        <v>4</v>
      </c>
      <c r="I23" s="235">
        <f>SUM(I24:I26)</f>
        <v>945954</v>
      </c>
      <c r="J23" s="233">
        <f t="shared" si="3"/>
        <v>-21.799999999999997</v>
      </c>
      <c r="K23" s="235">
        <f>SUM(K24:K26)</f>
        <v>13200</v>
      </c>
      <c r="L23" s="233">
        <f t="shared" si="4"/>
        <v>-21.400000000000006</v>
      </c>
    </row>
    <row r="24" spans="2:12" s="195" customFormat="1" ht="17.25" customHeight="1">
      <c r="B24" s="202"/>
      <c r="C24" s="202"/>
      <c r="D24" s="208" t="s">
        <v>116</v>
      </c>
      <c r="E24" s="236">
        <v>34</v>
      </c>
      <c r="F24" s="237">
        <f t="shared" si="1"/>
        <v>-10.5</v>
      </c>
      <c r="G24" s="236">
        <v>219</v>
      </c>
      <c r="H24" s="237">
        <f t="shared" si="2"/>
        <v>4.7999999999999972</v>
      </c>
      <c r="I24" s="238">
        <v>182098</v>
      </c>
      <c r="J24" s="237">
        <f t="shared" si="3"/>
        <v>-38.200000000000003</v>
      </c>
      <c r="K24" s="238">
        <v>4231</v>
      </c>
      <c r="L24" s="237">
        <f t="shared" si="4"/>
        <v>-15.400000000000006</v>
      </c>
    </row>
    <row r="25" spans="2:12" s="195" customFormat="1" ht="20.100000000000001" customHeight="1">
      <c r="B25" s="202"/>
      <c r="C25" s="202"/>
      <c r="D25" s="212" t="s">
        <v>117</v>
      </c>
      <c r="E25" s="236">
        <v>30</v>
      </c>
      <c r="F25" s="237">
        <f t="shared" si="1"/>
        <v>11.099999999999994</v>
      </c>
      <c r="G25" s="236">
        <v>211</v>
      </c>
      <c r="H25" s="237">
        <f t="shared" si="2"/>
        <v>17.900000000000006</v>
      </c>
      <c r="I25" s="238">
        <v>576429</v>
      </c>
      <c r="J25" s="237">
        <f t="shared" si="3"/>
        <v>-8.5</v>
      </c>
      <c r="K25" s="238">
        <v>6269</v>
      </c>
      <c r="L25" s="237">
        <f t="shared" si="4"/>
        <v>-24.200000000000003</v>
      </c>
    </row>
    <row r="26" spans="2:12" s="195" customFormat="1" ht="17.25" customHeight="1">
      <c r="B26" s="202"/>
      <c r="C26" s="228"/>
      <c r="D26" s="214" t="s">
        <v>118</v>
      </c>
      <c r="E26" s="239">
        <v>38</v>
      </c>
      <c r="F26" s="240">
        <f t="shared" si="1"/>
        <v>-26.900000000000006</v>
      </c>
      <c r="G26" s="239">
        <v>188</v>
      </c>
      <c r="H26" s="240">
        <f t="shared" si="2"/>
        <v>-8.7000000000000028</v>
      </c>
      <c r="I26" s="241">
        <v>187427</v>
      </c>
      <c r="J26" s="240">
        <f t="shared" si="3"/>
        <v>-34.299999999999997</v>
      </c>
      <c r="K26" s="241">
        <v>2700</v>
      </c>
      <c r="L26" s="240">
        <f t="shared" si="4"/>
        <v>-23.299999999999997</v>
      </c>
    </row>
    <row r="27" spans="2:12" s="195" customFormat="1" ht="17.25" customHeight="1">
      <c r="B27" s="202"/>
      <c r="C27" s="202" t="s">
        <v>119</v>
      </c>
      <c r="D27" s="232"/>
      <c r="E27" s="203">
        <f>SUM(E28:E31)</f>
        <v>109</v>
      </c>
      <c r="F27" s="233">
        <f t="shared" si="1"/>
        <v>-4.4000000000000057</v>
      </c>
      <c r="G27" s="234">
        <f>SUM(G28:G31)</f>
        <v>657</v>
      </c>
      <c r="H27" s="233">
        <f t="shared" si="2"/>
        <v>10.799999999999997</v>
      </c>
      <c r="I27" s="235">
        <f>SUM(I28:I31)</f>
        <v>1100968</v>
      </c>
      <c r="J27" s="233">
        <f t="shared" si="3"/>
        <v>-13.799999999999997</v>
      </c>
      <c r="K27" s="235">
        <f>SUM(K28:K31)</f>
        <v>16112</v>
      </c>
      <c r="L27" s="233">
        <f t="shared" si="4"/>
        <v>8.7999999999999972</v>
      </c>
    </row>
    <row r="28" spans="2:12" s="195" customFormat="1" ht="17.25" customHeight="1">
      <c r="B28" s="202"/>
      <c r="C28" s="202"/>
      <c r="D28" s="208" t="s">
        <v>121</v>
      </c>
      <c r="E28" s="242">
        <v>25</v>
      </c>
      <c r="F28" s="237">
        <f t="shared" si="1"/>
        <v>-16.700000000000003</v>
      </c>
      <c r="G28" s="236">
        <v>71</v>
      </c>
      <c r="H28" s="237">
        <f t="shared" si="2"/>
        <v>-28.299999999999997</v>
      </c>
      <c r="I28" s="238">
        <v>50082</v>
      </c>
      <c r="J28" s="237">
        <f t="shared" si="3"/>
        <v>-61</v>
      </c>
      <c r="K28" s="238">
        <v>1115</v>
      </c>
      <c r="L28" s="237">
        <f t="shared" si="4"/>
        <v>-34.099999999999994</v>
      </c>
    </row>
    <row r="29" spans="2:12" s="195" customFormat="1" ht="17.25" customHeight="1">
      <c r="B29" s="202"/>
      <c r="C29" s="202"/>
      <c r="D29" s="219" t="s">
        <v>122</v>
      </c>
      <c r="E29" s="242">
        <v>38</v>
      </c>
      <c r="F29" s="237">
        <f t="shared" si="1"/>
        <v>-2.5999999999999943</v>
      </c>
      <c r="G29" s="236">
        <v>135</v>
      </c>
      <c r="H29" s="237">
        <f t="shared" si="2"/>
        <v>8.9000000000000057</v>
      </c>
      <c r="I29" s="238">
        <v>95185</v>
      </c>
      <c r="J29" s="237">
        <f t="shared" si="3"/>
        <v>-34.299999999999997</v>
      </c>
      <c r="K29" s="238">
        <v>1893</v>
      </c>
      <c r="L29" s="237">
        <f t="shared" si="4"/>
        <v>-1.2999999999999972</v>
      </c>
    </row>
    <row r="30" spans="2:12" s="195" customFormat="1" ht="17.25" customHeight="1">
      <c r="B30" s="202"/>
      <c r="C30" s="202"/>
      <c r="D30" s="208" t="s">
        <v>123</v>
      </c>
      <c r="E30" s="242">
        <v>12</v>
      </c>
      <c r="F30" s="237">
        <f t="shared" si="1"/>
        <v>-14.299999999999997</v>
      </c>
      <c r="G30" s="236">
        <v>134</v>
      </c>
      <c r="H30" s="237">
        <f t="shared" si="2"/>
        <v>1.5</v>
      </c>
      <c r="I30" s="238">
        <v>251508</v>
      </c>
      <c r="J30" s="237">
        <f t="shared" si="3"/>
        <v>-14.200000000000003</v>
      </c>
      <c r="K30" s="238">
        <v>4937</v>
      </c>
      <c r="L30" s="237">
        <f t="shared" si="4"/>
        <v>-3</v>
      </c>
    </row>
    <row r="31" spans="2:12" s="195" customFormat="1" ht="17.25" customHeight="1">
      <c r="B31" s="202"/>
      <c r="C31" s="202"/>
      <c r="D31" s="220" t="s">
        <v>124</v>
      </c>
      <c r="E31" s="243">
        <v>34</v>
      </c>
      <c r="F31" s="240">
        <f t="shared" si="1"/>
        <v>9.7000000000000028</v>
      </c>
      <c r="G31" s="239">
        <v>317</v>
      </c>
      <c r="H31" s="240">
        <f t="shared" si="2"/>
        <v>33.199999999999989</v>
      </c>
      <c r="I31" s="241">
        <v>704193</v>
      </c>
      <c r="J31" s="240">
        <f t="shared" si="3"/>
        <v>-1</v>
      </c>
      <c r="K31" s="241">
        <v>8167</v>
      </c>
      <c r="L31" s="240">
        <f t="shared" si="4"/>
        <v>33.699999999999989</v>
      </c>
    </row>
    <row r="32" spans="2:12" s="195" customFormat="1" ht="17.25" customHeight="1">
      <c r="B32" s="202"/>
      <c r="C32" s="222" t="s">
        <v>125</v>
      </c>
      <c r="D32" s="244"/>
      <c r="E32" s="203">
        <f>SUM(E33:E36)</f>
        <v>126</v>
      </c>
      <c r="F32" s="233">
        <f>SUM(F33:F36)</f>
        <v>-28.800000000000011</v>
      </c>
      <c r="G32" s="234">
        <f>SUM(G33:G36)</f>
        <v>1020</v>
      </c>
      <c r="H32" s="233">
        <f t="shared" si="2"/>
        <v>9.4000000000000057</v>
      </c>
      <c r="I32" s="235">
        <f>SUM(I33:I36)</f>
        <v>1299913</v>
      </c>
      <c r="J32" s="233">
        <f t="shared" si="3"/>
        <v>-29.599999999999994</v>
      </c>
      <c r="K32" s="235">
        <f>SUM(K33:K36)</f>
        <v>25627</v>
      </c>
      <c r="L32" s="233">
        <f t="shared" si="4"/>
        <v>13.299999999999997</v>
      </c>
    </row>
    <row r="33" spans="2:12" s="195" customFormat="1" ht="17.25" customHeight="1">
      <c r="B33" s="202"/>
      <c r="C33" s="202"/>
      <c r="D33" s="208" t="s">
        <v>126</v>
      </c>
      <c r="E33" s="236">
        <v>51</v>
      </c>
      <c r="F33" s="237">
        <f>ROUND(E33/E16*100,1)-100</f>
        <v>-8.9000000000000057</v>
      </c>
      <c r="G33" s="236">
        <v>181</v>
      </c>
      <c r="H33" s="237">
        <f t="shared" si="2"/>
        <v>-22.299999999999997</v>
      </c>
      <c r="I33" s="238">
        <v>120786</v>
      </c>
      <c r="J33" s="237">
        <f t="shared" si="3"/>
        <v>-53</v>
      </c>
      <c r="K33" s="238">
        <v>3357</v>
      </c>
      <c r="L33" s="237">
        <f t="shared" si="4"/>
        <v>-3.2999999999999972</v>
      </c>
    </row>
    <row r="34" spans="2:12" s="195" customFormat="1" ht="17.25" customHeight="1">
      <c r="B34" s="202"/>
      <c r="C34" s="202"/>
      <c r="D34" s="219" t="s">
        <v>127</v>
      </c>
      <c r="E34" s="236">
        <v>29</v>
      </c>
      <c r="F34" s="237">
        <f>ROUND(E34/E17*100,1)-100</f>
        <v>0</v>
      </c>
      <c r="G34" s="236">
        <v>392</v>
      </c>
      <c r="H34" s="237">
        <f t="shared" si="2"/>
        <v>34.699999999999989</v>
      </c>
      <c r="I34" s="238">
        <v>720616</v>
      </c>
      <c r="J34" s="237">
        <f t="shared" si="3"/>
        <v>2.5999999999999943</v>
      </c>
      <c r="K34" s="238">
        <v>14620</v>
      </c>
      <c r="L34" s="237">
        <f t="shared" si="4"/>
        <v>52.300000000000011</v>
      </c>
    </row>
    <row r="35" spans="2:12" s="195" customFormat="1" ht="20.100000000000001" customHeight="1">
      <c r="B35" s="202"/>
      <c r="C35" s="202"/>
      <c r="D35" s="224" t="s">
        <v>133</v>
      </c>
      <c r="E35" s="236">
        <v>21</v>
      </c>
      <c r="F35" s="237">
        <f>ROUND(E35/E18*100,1)-100</f>
        <v>-12.5</v>
      </c>
      <c r="G35" s="236">
        <v>153</v>
      </c>
      <c r="H35" s="237">
        <f t="shared" si="2"/>
        <v>13.299999999999997</v>
      </c>
      <c r="I35" s="238">
        <v>254263</v>
      </c>
      <c r="J35" s="237">
        <f t="shared" si="3"/>
        <v>-33.700000000000003</v>
      </c>
      <c r="K35" s="238">
        <v>2830</v>
      </c>
      <c r="L35" s="237">
        <f t="shared" si="4"/>
        <v>-19</v>
      </c>
    </row>
    <row r="36" spans="2:12" s="195" customFormat="1" ht="20.100000000000001" customHeight="1">
      <c r="B36" s="202"/>
      <c r="C36" s="202"/>
      <c r="D36" s="225" t="s">
        <v>134</v>
      </c>
      <c r="E36" s="243">
        <v>25</v>
      </c>
      <c r="F36" s="240">
        <f>ROUND(E36/E19*100,1)-100</f>
        <v>-7.4000000000000057</v>
      </c>
      <c r="G36" s="239">
        <v>294</v>
      </c>
      <c r="H36" s="240">
        <f t="shared" si="2"/>
        <v>7.7000000000000028</v>
      </c>
      <c r="I36" s="241">
        <v>204248</v>
      </c>
      <c r="J36" s="240">
        <f t="shared" si="3"/>
        <v>-59.5</v>
      </c>
      <c r="K36" s="241">
        <v>4820</v>
      </c>
      <c r="L36" s="240">
        <f t="shared" si="4"/>
        <v>-20.400000000000006</v>
      </c>
    </row>
    <row r="37" spans="2:12" s="195" customFormat="1" ht="17.25" customHeight="1">
      <c r="B37" s="202"/>
      <c r="C37" s="222" t="s">
        <v>130</v>
      </c>
      <c r="D37" s="244"/>
      <c r="E37" s="245">
        <f>+E38</f>
        <v>32</v>
      </c>
      <c r="F37" s="246">
        <f t="shared" ref="F37:L37" si="5">+F38</f>
        <v>-17.900000000000006</v>
      </c>
      <c r="G37" s="245">
        <f t="shared" si="5"/>
        <v>88</v>
      </c>
      <c r="H37" s="246">
        <f t="shared" si="5"/>
        <v>-21.400000000000006</v>
      </c>
      <c r="I37" s="245">
        <f t="shared" si="5"/>
        <v>98089</v>
      </c>
      <c r="J37" s="246">
        <f t="shared" si="5"/>
        <v>-42.4</v>
      </c>
      <c r="K37" s="245">
        <f t="shared" si="5"/>
        <v>1826</v>
      </c>
      <c r="L37" s="247">
        <f t="shared" si="5"/>
        <v>-35.900000000000006</v>
      </c>
    </row>
    <row r="38" spans="2:12" s="195" customFormat="1" ht="17.25" customHeight="1">
      <c r="B38" s="228"/>
      <c r="C38" s="228"/>
      <c r="D38" s="214" t="s">
        <v>131</v>
      </c>
      <c r="E38" s="243">
        <v>32</v>
      </c>
      <c r="F38" s="240">
        <f>ROUND(E38/E21*100,1)-100</f>
        <v>-17.900000000000006</v>
      </c>
      <c r="G38" s="239">
        <v>88</v>
      </c>
      <c r="H38" s="240">
        <f>ROUND(G38/G21*100,1)-100</f>
        <v>-21.400000000000006</v>
      </c>
      <c r="I38" s="241">
        <v>98089</v>
      </c>
      <c r="J38" s="240">
        <f>ROUND(I38/I21*100,1)-100</f>
        <v>-42.4</v>
      </c>
      <c r="K38" s="241">
        <v>1826</v>
      </c>
      <c r="L38" s="240">
        <f>ROUND(K38/K21*100,1)-100</f>
        <v>-35.900000000000006</v>
      </c>
    </row>
    <row r="39" spans="2:12" s="195" customFormat="1" ht="17.25" customHeight="1">
      <c r="B39" s="313" t="s">
        <v>135</v>
      </c>
      <c r="C39" s="314"/>
      <c r="D39" s="315"/>
      <c r="E39" s="229">
        <f>+E40+E44+E49+E54</f>
        <v>314</v>
      </c>
      <c r="F39" s="230">
        <f t="shared" ref="F39:F48" si="6">ROUND(E39/E22*100,1)-100</f>
        <v>-14.900000000000006</v>
      </c>
      <c r="G39" s="231">
        <f>+G40+G44+G49+G54</f>
        <v>1964</v>
      </c>
      <c r="H39" s="230">
        <f t="shared" ref="H39:H53" si="7">ROUND(G39/G22*100,1)-100</f>
        <v>-17.599999999999994</v>
      </c>
      <c r="I39" s="229">
        <f>+I40+I44+I49+I54</f>
        <v>3081859</v>
      </c>
      <c r="J39" s="230">
        <f t="shared" ref="J39:J53" si="8">ROUND(I39/I22*100,1)-100</f>
        <v>-10.5</v>
      </c>
      <c r="K39" s="229">
        <f>+K40+K44+K49+K54</f>
        <v>50113</v>
      </c>
      <c r="L39" s="230">
        <f t="shared" ref="L39:L53" si="9">ROUND(K39/K22*100,1)-100</f>
        <v>-11.700000000000003</v>
      </c>
    </row>
    <row r="40" spans="2:12" s="195" customFormat="1" ht="17.25" customHeight="1">
      <c r="B40" s="202"/>
      <c r="C40" s="203" t="s">
        <v>136</v>
      </c>
      <c r="D40" s="232"/>
      <c r="E40" s="203">
        <f>SUM(E41:E43)</f>
        <v>83</v>
      </c>
      <c r="F40" s="233">
        <f t="shared" si="6"/>
        <v>-18.599999999999994</v>
      </c>
      <c r="G40" s="234">
        <f>SUM(G41:G43)</f>
        <v>455</v>
      </c>
      <c r="H40" s="233">
        <f t="shared" si="7"/>
        <v>-26.400000000000006</v>
      </c>
      <c r="I40" s="235">
        <f>SUM(I41:I43)</f>
        <v>815166</v>
      </c>
      <c r="J40" s="233">
        <f t="shared" si="8"/>
        <v>-13.799999999999997</v>
      </c>
      <c r="K40" s="235">
        <f>SUM(K41:K43)</f>
        <v>10506</v>
      </c>
      <c r="L40" s="233">
        <f t="shared" si="9"/>
        <v>-20.400000000000006</v>
      </c>
    </row>
    <row r="41" spans="2:12" s="195" customFormat="1" ht="17.25" customHeight="1">
      <c r="B41" s="202"/>
      <c r="C41" s="202"/>
      <c r="D41" s="208" t="s">
        <v>116</v>
      </c>
      <c r="E41" s="236">
        <v>22</v>
      </c>
      <c r="F41" s="237">
        <f t="shared" si="6"/>
        <v>-35.299999999999997</v>
      </c>
      <c r="G41" s="236">
        <v>95</v>
      </c>
      <c r="H41" s="237">
        <f t="shared" si="7"/>
        <v>-56.6</v>
      </c>
      <c r="I41" s="238">
        <v>74210</v>
      </c>
      <c r="J41" s="237">
        <f t="shared" si="8"/>
        <v>-59.2</v>
      </c>
      <c r="K41" s="238">
        <v>2650</v>
      </c>
      <c r="L41" s="237">
        <f t="shared" si="9"/>
        <v>-37.4</v>
      </c>
    </row>
    <row r="42" spans="2:12" s="195" customFormat="1" ht="20.100000000000001" customHeight="1">
      <c r="B42" s="202"/>
      <c r="C42" s="202"/>
      <c r="D42" s="212" t="s">
        <v>117</v>
      </c>
      <c r="E42" s="236">
        <v>30</v>
      </c>
      <c r="F42" s="237">
        <f t="shared" si="6"/>
        <v>0</v>
      </c>
      <c r="G42" s="236">
        <v>241</v>
      </c>
      <c r="H42" s="237">
        <f t="shared" si="7"/>
        <v>14.200000000000003</v>
      </c>
      <c r="I42" s="238">
        <v>525806</v>
      </c>
      <c r="J42" s="237">
        <f t="shared" si="8"/>
        <v>-8.7999999999999972</v>
      </c>
      <c r="K42" s="238">
        <v>5864</v>
      </c>
      <c r="L42" s="237">
        <f t="shared" si="9"/>
        <v>-6.5</v>
      </c>
    </row>
    <row r="43" spans="2:12" s="195" customFormat="1" ht="17.25" customHeight="1">
      <c r="B43" s="202"/>
      <c r="C43" s="228"/>
      <c r="D43" s="214" t="s">
        <v>118</v>
      </c>
      <c r="E43" s="239">
        <v>31</v>
      </c>
      <c r="F43" s="240">
        <f t="shared" si="6"/>
        <v>-18.400000000000006</v>
      </c>
      <c r="G43" s="239">
        <v>119</v>
      </c>
      <c r="H43" s="240">
        <f t="shared" si="7"/>
        <v>-36.700000000000003</v>
      </c>
      <c r="I43" s="241">
        <v>215150</v>
      </c>
      <c r="J43" s="240">
        <f t="shared" si="8"/>
        <v>14.799999999999997</v>
      </c>
      <c r="K43" s="241">
        <v>1992</v>
      </c>
      <c r="L43" s="240">
        <f t="shared" si="9"/>
        <v>-26.200000000000003</v>
      </c>
    </row>
    <row r="44" spans="2:12" s="195" customFormat="1" ht="17.25" customHeight="1">
      <c r="B44" s="202"/>
      <c r="C44" s="202" t="s">
        <v>137</v>
      </c>
      <c r="D44" s="232"/>
      <c r="E44" s="203">
        <f>SUM(E45:E48)</f>
        <v>93</v>
      </c>
      <c r="F44" s="233">
        <f t="shared" si="6"/>
        <v>-14.700000000000003</v>
      </c>
      <c r="G44" s="234">
        <f>SUM(G45:G48)</f>
        <v>505</v>
      </c>
      <c r="H44" s="233">
        <f t="shared" si="7"/>
        <v>-23.099999999999994</v>
      </c>
      <c r="I44" s="235">
        <f>SUM(I45:I48)</f>
        <v>876932</v>
      </c>
      <c r="J44" s="233">
        <f t="shared" si="8"/>
        <v>-20.299999999999997</v>
      </c>
      <c r="K44" s="235">
        <f>SUM(K45:K48)</f>
        <v>10614</v>
      </c>
      <c r="L44" s="233">
        <f t="shared" si="9"/>
        <v>-34.099999999999994</v>
      </c>
    </row>
    <row r="45" spans="2:12" s="195" customFormat="1" ht="17.25" customHeight="1">
      <c r="B45" s="202"/>
      <c r="C45" s="202"/>
      <c r="D45" s="208" t="s">
        <v>121</v>
      </c>
      <c r="E45" s="242">
        <v>24</v>
      </c>
      <c r="F45" s="237">
        <f t="shared" si="6"/>
        <v>-4</v>
      </c>
      <c r="G45" s="236">
        <v>59</v>
      </c>
      <c r="H45" s="237">
        <f t="shared" si="7"/>
        <v>-16.900000000000006</v>
      </c>
      <c r="I45" s="238">
        <v>39465</v>
      </c>
      <c r="J45" s="237">
        <f t="shared" si="8"/>
        <v>-21.200000000000003</v>
      </c>
      <c r="K45" s="238">
        <v>1129</v>
      </c>
      <c r="L45" s="237">
        <f t="shared" si="9"/>
        <v>1.2999999999999972</v>
      </c>
    </row>
    <row r="46" spans="2:12" s="195" customFormat="1" ht="17.25" customHeight="1">
      <c r="B46" s="202"/>
      <c r="C46" s="202"/>
      <c r="D46" s="219" t="s">
        <v>122</v>
      </c>
      <c r="E46" s="242">
        <v>31</v>
      </c>
      <c r="F46" s="237">
        <f t="shared" si="6"/>
        <v>-18.400000000000006</v>
      </c>
      <c r="G46" s="236">
        <v>92</v>
      </c>
      <c r="H46" s="237">
        <f t="shared" si="7"/>
        <v>-31.900000000000006</v>
      </c>
      <c r="I46" s="238">
        <v>62526</v>
      </c>
      <c r="J46" s="237">
        <f t="shared" si="8"/>
        <v>-34.299999999999997</v>
      </c>
      <c r="K46" s="238">
        <v>1569</v>
      </c>
      <c r="L46" s="237">
        <f t="shared" si="9"/>
        <v>-17.099999999999994</v>
      </c>
    </row>
    <row r="47" spans="2:12" s="195" customFormat="1" ht="17.25" customHeight="1">
      <c r="B47" s="202"/>
      <c r="C47" s="202"/>
      <c r="D47" s="208" t="s">
        <v>123</v>
      </c>
      <c r="E47" s="242">
        <v>6</v>
      </c>
      <c r="F47" s="237">
        <f t="shared" si="6"/>
        <v>-50</v>
      </c>
      <c r="G47" s="236">
        <v>39</v>
      </c>
      <c r="H47" s="237">
        <f t="shared" si="7"/>
        <v>-70.900000000000006</v>
      </c>
      <c r="I47" s="238">
        <v>63236</v>
      </c>
      <c r="J47" s="237">
        <f t="shared" si="8"/>
        <v>-74.900000000000006</v>
      </c>
      <c r="K47" s="238">
        <v>2477</v>
      </c>
      <c r="L47" s="237">
        <f t="shared" si="9"/>
        <v>-49.8</v>
      </c>
    </row>
    <row r="48" spans="2:12" s="195" customFormat="1" ht="17.25" customHeight="1">
      <c r="B48" s="202"/>
      <c r="C48" s="202"/>
      <c r="D48" s="220" t="s">
        <v>124</v>
      </c>
      <c r="E48" s="243">
        <v>32</v>
      </c>
      <c r="F48" s="240">
        <f t="shared" si="6"/>
        <v>-5.9000000000000057</v>
      </c>
      <c r="G48" s="239">
        <v>315</v>
      </c>
      <c r="H48" s="240">
        <f t="shared" si="7"/>
        <v>-0.59999999999999432</v>
      </c>
      <c r="I48" s="241">
        <v>711705</v>
      </c>
      <c r="J48" s="240">
        <f t="shared" si="8"/>
        <v>1.0999999999999943</v>
      </c>
      <c r="K48" s="241">
        <v>5439</v>
      </c>
      <c r="L48" s="240">
        <f t="shared" si="9"/>
        <v>-33.400000000000006</v>
      </c>
    </row>
    <row r="49" spans="2:12" s="195" customFormat="1" ht="17.25" customHeight="1">
      <c r="B49" s="202"/>
      <c r="C49" s="222" t="s">
        <v>138</v>
      </c>
      <c r="D49" s="244"/>
      <c r="E49" s="203">
        <f>SUM(E50:E53)</f>
        <v>112</v>
      </c>
      <c r="F49" s="233">
        <f>SUM(F50:F53)</f>
        <v>-33.599999999999994</v>
      </c>
      <c r="G49" s="234">
        <f>SUM(G50:G53)</f>
        <v>928</v>
      </c>
      <c r="H49" s="233">
        <f t="shared" si="7"/>
        <v>-9</v>
      </c>
      <c r="I49" s="235">
        <f>SUM(I50:I53)</f>
        <v>1312616</v>
      </c>
      <c r="J49" s="233">
        <f t="shared" si="8"/>
        <v>1</v>
      </c>
      <c r="K49" s="235">
        <f>SUM(K50:K53)</f>
        <v>27751</v>
      </c>
      <c r="L49" s="233">
        <f t="shared" si="9"/>
        <v>8.2999999999999972</v>
      </c>
    </row>
    <row r="50" spans="2:12" s="195" customFormat="1" ht="17.25" customHeight="1">
      <c r="B50" s="202"/>
      <c r="C50" s="202"/>
      <c r="D50" s="208" t="s">
        <v>126</v>
      </c>
      <c r="E50" s="236">
        <v>40</v>
      </c>
      <c r="F50" s="237">
        <f>ROUND(E50/E33*100,1)-100</f>
        <v>-21.599999999999994</v>
      </c>
      <c r="G50" s="236">
        <v>162</v>
      </c>
      <c r="H50" s="237">
        <f t="shared" si="7"/>
        <v>-10.5</v>
      </c>
      <c r="I50" s="238">
        <v>119116</v>
      </c>
      <c r="J50" s="237">
        <f t="shared" si="8"/>
        <v>-1.4000000000000057</v>
      </c>
      <c r="K50" s="238">
        <v>1944</v>
      </c>
      <c r="L50" s="237">
        <f t="shared" si="9"/>
        <v>-42.1</v>
      </c>
    </row>
    <row r="51" spans="2:12" s="195" customFormat="1" ht="17.25" customHeight="1">
      <c r="B51" s="202"/>
      <c r="C51" s="202"/>
      <c r="D51" s="219" t="s">
        <v>127</v>
      </c>
      <c r="E51" s="236">
        <v>29</v>
      </c>
      <c r="F51" s="237">
        <f>ROUND(E51/E34*100,1)-100</f>
        <v>0</v>
      </c>
      <c r="G51" s="236">
        <v>411</v>
      </c>
      <c r="H51" s="237">
        <f t="shared" si="7"/>
        <v>4.7999999999999972</v>
      </c>
      <c r="I51" s="238">
        <v>598031</v>
      </c>
      <c r="J51" s="237">
        <f t="shared" si="8"/>
        <v>-17</v>
      </c>
      <c r="K51" s="238">
        <v>14089</v>
      </c>
      <c r="L51" s="237">
        <f t="shared" si="9"/>
        <v>-3.5999999999999943</v>
      </c>
    </row>
    <row r="52" spans="2:12" s="195" customFormat="1" ht="20.100000000000001" customHeight="1">
      <c r="B52" s="202"/>
      <c r="C52" s="202"/>
      <c r="D52" s="224" t="s">
        <v>133</v>
      </c>
      <c r="E52" s="236">
        <v>21</v>
      </c>
      <c r="F52" s="237">
        <f>ROUND(E52/E35*100,1)-100</f>
        <v>0</v>
      </c>
      <c r="G52" s="236">
        <v>142</v>
      </c>
      <c r="H52" s="237">
        <f t="shared" si="7"/>
        <v>-7.2000000000000028</v>
      </c>
      <c r="I52" s="238">
        <v>259107</v>
      </c>
      <c r="J52" s="237">
        <f t="shared" si="8"/>
        <v>1.9000000000000057</v>
      </c>
      <c r="K52" s="238">
        <v>6512</v>
      </c>
      <c r="L52" s="237">
        <f t="shared" si="9"/>
        <v>130.1</v>
      </c>
    </row>
    <row r="53" spans="2:12" s="195" customFormat="1" ht="20.100000000000001" customHeight="1">
      <c r="B53" s="202"/>
      <c r="C53" s="202"/>
      <c r="D53" s="225" t="s">
        <v>134</v>
      </c>
      <c r="E53" s="243">
        <v>22</v>
      </c>
      <c r="F53" s="240">
        <f>ROUND(E53/E36*100,1)-100</f>
        <v>-12</v>
      </c>
      <c r="G53" s="239">
        <v>213</v>
      </c>
      <c r="H53" s="240">
        <f t="shared" si="7"/>
        <v>-27.599999999999994</v>
      </c>
      <c r="I53" s="241">
        <v>336362</v>
      </c>
      <c r="J53" s="240">
        <f t="shared" si="8"/>
        <v>64.699999999999989</v>
      </c>
      <c r="K53" s="241">
        <v>5206</v>
      </c>
      <c r="L53" s="240">
        <f t="shared" si="9"/>
        <v>8</v>
      </c>
    </row>
    <row r="54" spans="2:12" s="195" customFormat="1" ht="17.25" customHeight="1">
      <c r="B54" s="202"/>
      <c r="C54" s="222" t="s">
        <v>139</v>
      </c>
      <c r="D54" s="244"/>
      <c r="E54" s="245">
        <f>+E55</f>
        <v>26</v>
      </c>
      <c r="F54" s="246">
        <f t="shared" ref="F54:L54" si="10">+F55</f>
        <v>-18.700000000000003</v>
      </c>
      <c r="G54" s="245">
        <f t="shared" si="10"/>
        <v>76</v>
      </c>
      <c r="H54" s="246">
        <f t="shared" si="10"/>
        <v>-13.599999999999994</v>
      </c>
      <c r="I54" s="245">
        <f t="shared" si="10"/>
        <v>77145</v>
      </c>
      <c r="J54" s="246">
        <f t="shared" si="10"/>
        <v>-21.400000000000006</v>
      </c>
      <c r="K54" s="245">
        <f t="shared" si="10"/>
        <v>1242</v>
      </c>
      <c r="L54" s="247">
        <f t="shared" si="10"/>
        <v>-32</v>
      </c>
    </row>
    <row r="55" spans="2:12" s="195" customFormat="1" ht="17.25" customHeight="1">
      <c r="B55" s="228"/>
      <c r="C55" s="228"/>
      <c r="D55" s="214" t="s">
        <v>131</v>
      </c>
      <c r="E55" s="243">
        <v>26</v>
      </c>
      <c r="F55" s="240">
        <f>ROUND(E55/E38*100,1)-100</f>
        <v>-18.700000000000003</v>
      </c>
      <c r="G55" s="239">
        <v>76</v>
      </c>
      <c r="H55" s="240">
        <f>ROUND(G55/G38*100,1)-100</f>
        <v>-13.599999999999994</v>
      </c>
      <c r="I55" s="241">
        <v>77145</v>
      </c>
      <c r="J55" s="240">
        <f>ROUND(I55/I38*100,1)-100</f>
        <v>-21.400000000000006</v>
      </c>
      <c r="K55" s="241">
        <v>1242</v>
      </c>
      <c r="L55" s="240">
        <f>ROUND(K55/K38*100,1)-100</f>
        <v>-32</v>
      </c>
    </row>
    <row r="56" spans="2:12" s="248" customFormat="1" ht="15" customHeight="1">
      <c r="I56" s="249"/>
      <c r="K56" s="249"/>
      <c r="L56" s="250" t="s">
        <v>140</v>
      </c>
    </row>
  </sheetData>
  <mergeCells count="8">
    <mergeCell ref="I3:J3"/>
    <mergeCell ref="K3:L3"/>
    <mergeCell ref="B5:D5"/>
    <mergeCell ref="B22:D22"/>
    <mergeCell ref="B39:D39"/>
    <mergeCell ref="B3:D4"/>
    <mergeCell ref="E3:F3"/>
    <mergeCell ref="G3:H3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Ｐゴシック,標準"&amp;11 7.商      業</oddHeader>
    <oddFooter>&amp;C&amp;"ＭＳ Ｐゴシック,標準"&amp;11-49-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G-1</vt:lpstr>
      <vt:lpstr>G-2</vt:lpstr>
      <vt:lpstr>G-3</vt:lpstr>
      <vt:lpstr>G-4</vt:lpstr>
      <vt:lpstr>G-5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橋梅　綺澄</dc:creator>
  <cp:lastModifiedBy>橋梅　綺澄</cp:lastModifiedBy>
  <cp:lastPrinted>2018-05-25T05:06:36Z</cp:lastPrinted>
  <dcterms:created xsi:type="dcterms:W3CDTF">2018-05-25T02:50:06Z</dcterms:created>
  <dcterms:modified xsi:type="dcterms:W3CDTF">2018-05-25T05:07:55Z</dcterms:modified>
</cp:coreProperties>
</file>